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675" yWindow="270" windowWidth="11895" windowHeight="9990" tabRatio="555"/>
  </bookViews>
  <sheets>
    <sheet name="дод1" sheetId="18" r:id="rId1"/>
  </sheets>
  <definedNames>
    <definedName name="_xlnm.Print_Titles" localSheetId="0">дод1!$9:$11</definedName>
    <definedName name="_xlnm.Print_Area" localSheetId="0">дод1!$A$1:$H$77</definedName>
  </definedNames>
  <calcPr calcId="162913"/>
</workbook>
</file>

<file path=xl/calcChain.xml><?xml version="1.0" encoding="utf-8"?>
<calcChain xmlns="http://schemas.openxmlformats.org/spreadsheetml/2006/main">
  <c r="E17" i="18"/>
  <c r="E18"/>
  <c r="H21"/>
  <c r="G56" l="1"/>
  <c r="H15"/>
  <c r="D67" l="1"/>
  <c r="D72" s="1"/>
  <c r="G21"/>
  <c r="G26"/>
  <c r="D48"/>
  <c r="D40" s="1"/>
  <c r="E48"/>
  <c r="F48"/>
  <c r="D46"/>
  <c r="D41"/>
  <c r="D24"/>
  <c r="F18"/>
  <c r="F17" s="1"/>
  <c r="D18"/>
  <c r="D17" s="1"/>
  <c r="D12" s="1"/>
  <c r="D39" l="1"/>
  <c r="D62" s="1"/>
  <c r="D73" s="1"/>
  <c r="F41"/>
  <c r="E41"/>
  <c r="C41"/>
  <c r="F46"/>
  <c r="E46"/>
  <c r="C46"/>
  <c r="E24"/>
  <c r="F40" l="1"/>
  <c r="E40"/>
  <c r="G71" l="1"/>
  <c r="G70"/>
  <c r="F67"/>
  <c r="F72" s="1"/>
  <c r="E72"/>
  <c r="C67"/>
  <c r="C72" s="1"/>
  <c r="H66"/>
  <c r="G66"/>
  <c r="G65"/>
  <c r="H64"/>
  <c r="G64"/>
  <c r="H61"/>
  <c r="H60"/>
  <c r="H59"/>
  <c r="H58"/>
  <c r="H57"/>
  <c r="H56"/>
  <c r="H55"/>
  <c r="G55"/>
  <c r="H54"/>
  <c r="H53"/>
  <c r="H52"/>
  <c r="H51"/>
  <c r="H50"/>
  <c r="H49"/>
  <c r="C40"/>
  <c r="H47"/>
  <c r="H46"/>
  <c r="H45"/>
  <c r="H44"/>
  <c r="H43"/>
  <c r="H42"/>
  <c r="F37"/>
  <c r="G36"/>
  <c r="H35"/>
  <c r="G35"/>
  <c r="H34"/>
  <c r="G34"/>
  <c r="H33"/>
  <c r="G33"/>
  <c r="H32"/>
  <c r="G32"/>
  <c r="H31"/>
  <c r="G31"/>
  <c r="H30"/>
  <c r="G30"/>
  <c r="G29"/>
  <c r="H28"/>
  <c r="G28"/>
  <c r="H25"/>
  <c r="G25"/>
  <c r="F24"/>
  <c r="C24"/>
  <c r="H23"/>
  <c r="G23"/>
  <c r="H22"/>
  <c r="G22"/>
  <c r="H20"/>
  <c r="G20"/>
  <c r="H19"/>
  <c r="G19"/>
  <c r="F12"/>
  <c r="E12"/>
  <c r="C18"/>
  <c r="C17" s="1"/>
  <c r="C12" s="1"/>
  <c r="H16"/>
  <c r="G16"/>
  <c r="G15"/>
  <c r="H14"/>
  <c r="G14"/>
  <c r="H13"/>
  <c r="G13"/>
  <c r="G18" l="1"/>
  <c r="G17" s="1"/>
  <c r="G12" s="1"/>
  <c r="F39"/>
  <c r="G24"/>
  <c r="G67"/>
  <c r="G72" s="1"/>
  <c r="C39"/>
  <c r="E39"/>
  <c r="E62" s="1"/>
  <c r="E73" s="1"/>
  <c r="H17"/>
  <c r="H18"/>
  <c r="H24"/>
  <c r="H40"/>
  <c r="H41"/>
  <c r="H48"/>
  <c r="H72"/>
  <c r="H12"/>
  <c r="G37"/>
  <c r="C62" l="1"/>
  <c r="C73" s="1"/>
  <c r="F62"/>
  <c r="F73" s="1"/>
  <c r="H73" s="1"/>
  <c r="H39"/>
  <c r="G39"/>
  <c r="G62" s="1"/>
  <c r="G73" s="1"/>
  <c r="H62" l="1"/>
</calcChain>
</file>

<file path=xl/sharedStrings.xml><?xml version="1.0" encoding="utf-8"?>
<sst xmlns="http://schemas.openxmlformats.org/spreadsheetml/2006/main" count="82" uniqueCount="80">
  <si>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</si>
  <si>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</si>
  <si>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</si>
  <si>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</si>
  <si>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</si>
  <si>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</si>
  <si>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</si>
  <si>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</si>
  <si>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</si>
  <si>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</si>
  <si>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</si>
  <si>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</si>
  <si>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</si>
  <si>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</si>
  <si>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</si>
  <si>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</si>
  <si>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</si>
  <si>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</si>
  <si>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</si>
  <si>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</si>
  <si>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</si>
  <si>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</si>
  <si>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</si>
  <si>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</si>
  <si>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</si>
  <si>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</si>
  <si>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</si>
  <si>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</si>
  <si>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</si>
  <si>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</si>
  <si>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</si>
  <si>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</si>
  <si>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</si>
  <si>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</si>
  <si>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Додаток 1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</si>
  <si>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</si>
  <si>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</si>
  <si>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</si>
  <si>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</si>
  <si>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</si>
  <si>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</si>
  <si>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</si>
  <si>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</si>
  <si>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</si>
  <si>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</si>
  <si>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</si>
  <si>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</si>
  <si>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</si>
  <si>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</si>
  <si>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</si>
  <si>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</si>
  <si>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</si>
  <si>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</si>
  <si>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</si>
  <si>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</si>
  <si>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</si>
  <si>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</si>
  <si>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</si>
  <si>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</si>
  <si>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</si>
  <si>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</si>
  <si>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</si>
  <si>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</si>
  <si>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>Кошти від продажу землі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</si>
  <si>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</si>
  <si>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</si>
  <si>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</si>
  <si>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</si>
  <si>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</si>
  <si>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</si>
  <si>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</si>
  <si>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 об'єднаної територіальної громади за перше півріччя  2021 року</t>
  </si>
  <si>
    <t>Бюджет                на 2021рік</t>
  </si>
  <si>
    <t>Бюджет                               на 2021 рік              зі змінами</t>
  </si>
  <si>
    <t>Затверджено розписом станом на 01.07.2021р.</t>
  </si>
  <si>
    <t xml:space="preserve"> Фактичні надходження до бюджету станом  на 01.07.2021р.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</si>
  <si>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</si>
  <si>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 рішення виконавчого комітету</t>
  </si>
  <si>
    <t>Міський голова                                                          Олександр МЕНЗУЛ</t>
  </si>
  <si>
    <t xml:space="preserve">     19 серпня 2021 року № 249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</si>
</sst>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"/>
  </numFmts>
  <fonts count="39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6"/>
      <name val="Arial Cyr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3">
    <xf numFmtId="0" fontId="0" fillId="0" borderId="0" xfId="0"/>
    <xf numFmtId="0" fontId="0" fillId="0" borderId="0" xfId="0" applyBorder="1"/>
    <xf numFmtId="0" fontId="3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 applyProtection="1">
      <alignment horizontal="right"/>
      <protection locked="0"/>
    </xf>
    <xf numFmtId="0" fontId="0" fillId="0" borderId="1" xfId="0" applyBorder="1"/>
    <xf numFmtId="0" fontId="10" fillId="0" borderId="2" xfId="1" applyFont="1" applyFill="1" applyBorder="1"/>
    <xf numFmtId="0" fontId="28" fillId="0" borderId="2" xfId="1" applyFont="1" applyFill="1" applyBorder="1"/>
    <xf numFmtId="4" fontId="29" fillId="0" borderId="2" xfId="1" applyNumberFormat="1" applyFont="1" applyFill="1" applyBorder="1"/>
    <xf numFmtId="4" fontId="28" fillId="0" borderId="2" xfId="1" applyNumberFormat="1" applyFont="1" applyFill="1" applyBorder="1"/>
    <xf numFmtId="0" fontId="5" fillId="0" borderId="0" xfId="1" applyFill="1"/>
    <xf numFmtId="0" fontId="5" fillId="0" borderId="0" xfId="1"/>
    <xf numFmtId="0" fontId="30" fillId="0" borderId="0" xfId="1" applyFont="1"/>
    <xf numFmtId="166" fontId="12" fillId="0" borderId="0" xfId="1" applyNumberFormat="1" applyFont="1" applyFill="1" applyBorder="1"/>
    <xf numFmtId="165" fontId="31" fillId="0" borderId="0" xfId="1" applyNumberFormat="1" applyFont="1" applyFill="1" applyBorder="1"/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left"/>
    </xf>
    <xf numFmtId="0" fontId="8" fillId="0" borderId="3" xfId="1" applyFont="1" applyFill="1" applyBorder="1" applyAlignment="1">
      <alignment horizontal="left" wrapText="1"/>
    </xf>
    <xf numFmtId="166" fontId="8" fillId="0" borderId="3" xfId="1" applyNumberFormat="1" applyFont="1" applyFill="1" applyBorder="1" applyAlignment="1">
      <alignment wrapText="1"/>
    </xf>
    <xf numFmtId="166" fontId="8" fillId="0" borderId="3" xfId="1" applyNumberFormat="1" applyFont="1" applyFill="1" applyBorder="1" applyAlignment="1">
      <alignment horizontal="right" wrapText="1"/>
    </xf>
    <xf numFmtId="165" fontId="6" fillId="0" borderId="8" xfId="1" applyNumberFormat="1" applyFont="1" applyFill="1" applyBorder="1"/>
    <xf numFmtId="0" fontId="9" fillId="0" borderId="7" xfId="1" applyFont="1" applyBorder="1" applyAlignment="1">
      <alignment horizontal="left"/>
    </xf>
    <xf numFmtId="0" fontId="10" fillId="0" borderId="3" xfId="1" applyFont="1" applyBorder="1" applyAlignment="1" applyProtection="1">
      <alignment horizontal="left"/>
      <protection locked="0"/>
    </xf>
    <xf numFmtId="166" fontId="10" fillId="0" borderId="3" xfId="1" applyNumberFormat="1" applyFont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10" fillId="2" borderId="3" xfId="1" applyNumberFormat="1" applyFont="1" applyFill="1" applyBorder="1" applyAlignment="1">
      <alignment horizontal="right"/>
    </xf>
    <xf numFmtId="165" fontId="10" fillId="2" borderId="8" xfId="1" applyNumberFormat="1" applyFont="1" applyFill="1" applyBorder="1"/>
    <xf numFmtId="0" fontId="9" fillId="0" borderId="7" xfId="1" applyFont="1" applyFill="1" applyBorder="1" applyAlignment="1">
      <alignment horizontal="left"/>
    </xf>
    <xf numFmtId="0" fontId="10" fillId="0" borderId="3" xfId="1" applyFont="1" applyFill="1" applyBorder="1" applyAlignment="1" applyProtection="1">
      <alignment horizontal="left" wrapText="1"/>
      <protection locked="0"/>
    </xf>
    <xf numFmtId="164" fontId="10" fillId="0" borderId="3" xfId="1" applyNumberFormat="1" applyFont="1" applyFill="1" applyBorder="1" applyAlignment="1" applyProtection="1">
      <alignment wrapText="1"/>
      <protection locked="0"/>
    </xf>
    <xf numFmtId="166" fontId="10" fillId="0" borderId="3" xfId="1" applyNumberFormat="1" applyFont="1" applyFill="1" applyBorder="1" applyProtection="1">
      <protection locked="0"/>
    </xf>
    <xf numFmtId="0" fontId="10" fillId="0" borderId="3" xfId="1" applyFont="1" applyBorder="1" applyAlignment="1">
      <alignment horizontal="left" wrapText="1"/>
    </xf>
    <xf numFmtId="166" fontId="10" fillId="0" borderId="3" xfId="1" applyNumberFormat="1" applyFont="1" applyBorder="1" applyAlignment="1">
      <alignment wrapText="1"/>
    </xf>
    <xf numFmtId="0" fontId="7" fillId="0" borderId="7" xfId="1" applyFont="1" applyFill="1" applyBorder="1" applyAlignment="1">
      <alignment horizontal="left"/>
    </xf>
    <xf numFmtId="0" fontId="6" fillId="0" borderId="3" xfId="1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2" borderId="3" xfId="1" applyNumberFormat="1" applyFont="1" applyFill="1" applyBorder="1" applyAlignment="1">
      <alignment horizontal="right"/>
    </xf>
    <xf numFmtId="0" fontId="9" fillId="0" borderId="7" xfId="1" applyFont="1" applyFill="1" applyBorder="1" applyAlignment="1">
      <alignment horizontal="left" wrapText="1"/>
    </xf>
    <xf numFmtId="49" fontId="10" fillId="0" borderId="3" xfId="1" applyNumberFormat="1" applyFont="1" applyBorder="1" applyAlignment="1">
      <alignment horizontal="left" wrapText="1"/>
    </xf>
    <xf numFmtId="166" fontId="8" fillId="0" borderId="3" xfId="1" applyNumberFormat="1" applyFont="1" applyFill="1" applyBorder="1" applyAlignment="1"/>
    <xf numFmtId="166" fontId="8" fillId="0" borderId="3" xfId="1" applyNumberFormat="1" applyFont="1" applyFill="1" applyBorder="1" applyAlignment="1">
      <alignment horizontal="right"/>
    </xf>
    <xf numFmtId="164" fontId="10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3" xfId="1" applyFont="1" applyBorder="1" applyAlignment="1" applyProtection="1">
      <alignment horizontal="left" wrapText="1"/>
      <protection locked="0"/>
    </xf>
    <xf numFmtId="164" fontId="10" fillId="0" borderId="3" xfId="1" applyNumberFormat="1" applyFont="1" applyBorder="1" applyAlignment="1" applyProtection="1">
      <alignment horizontal="right" wrapText="1"/>
      <protection locked="0"/>
    </xf>
    <xf numFmtId="0" fontId="10" fillId="2" borderId="3" xfId="0" applyFont="1" applyFill="1" applyBorder="1" applyAlignment="1" applyProtection="1">
      <alignment horizontal="left" wrapText="1"/>
    </xf>
    <xf numFmtId="164" fontId="10" fillId="2" borderId="3" xfId="0" applyNumberFormat="1" applyFont="1" applyFill="1" applyBorder="1" applyAlignment="1" applyProtection="1">
      <alignment horizontal="right" wrapText="1"/>
    </xf>
    <xf numFmtId="49" fontId="11" fillId="0" borderId="3" xfId="1" applyNumberFormat="1" applyFont="1" applyBorder="1" applyAlignment="1" applyProtection="1">
      <alignment horizontal="left" wrapText="1"/>
      <protection locked="0"/>
    </xf>
    <xf numFmtId="164" fontId="11" fillId="0" borderId="3" xfId="1" applyNumberFormat="1" applyFont="1" applyBorder="1" applyAlignment="1" applyProtection="1">
      <alignment horizontal="right" wrapText="1"/>
      <protection locked="0"/>
    </xf>
    <xf numFmtId="49" fontId="10" fillId="0" borderId="3" xfId="0" applyNumberFormat="1" applyFont="1" applyBorder="1" applyAlignment="1" applyProtection="1">
      <alignment horizontal="left" wrapText="1"/>
      <protection locked="0"/>
    </xf>
    <xf numFmtId="164" fontId="20" fillId="0" borderId="3" xfId="0" applyNumberFormat="1" applyFont="1" applyBorder="1" applyAlignment="1" applyProtection="1">
      <alignment horizontal="right" wrapText="1"/>
      <protection locked="0"/>
    </xf>
    <xf numFmtId="0" fontId="14" fillId="0" borderId="3" xfId="0" applyFont="1" applyBorder="1" applyAlignment="1">
      <alignment horizontal="left" wrapText="1"/>
    </xf>
    <xf numFmtId="164" fontId="10" fillId="0" borderId="3" xfId="1" applyNumberFormat="1" applyFont="1" applyBorder="1" applyAlignment="1" applyProtection="1">
      <alignment horizontal="right"/>
      <protection locked="0"/>
    </xf>
    <xf numFmtId="0" fontId="10" fillId="0" borderId="3" xfId="1" applyFont="1" applyBorder="1" applyAlignment="1">
      <alignment horizontal="left"/>
    </xf>
    <xf numFmtId="164" fontId="10" fillId="0" borderId="3" xfId="1" applyNumberFormat="1" applyFont="1" applyBorder="1" applyAlignment="1">
      <alignment horizontal="right"/>
    </xf>
    <xf numFmtId="11" fontId="10" fillId="0" borderId="3" xfId="1" applyNumberFormat="1" applyFont="1" applyBorder="1" applyAlignment="1">
      <alignment horizontal="left" vertical="distributed" wrapText="1"/>
    </xf>
    <xf numFmtId="164" fontId="10" fillId="0" borderId="3" xfId="1" applyNumberFormat="1" applyFont="1" applyBorder="1" applyAlignment="1">
      <alignment horizontal="right" wrapText="1"/>
    </xf>
    <xf numFmtId="0" fontId="14" fillId="0" borderId="3" xfId="0" applyFont="1" applyBorder="1" applyAlignment="1">
      <alignment wrapText="1"/>
    </xf>
    <xf numFmtId="0" fontId="10" fillId="0" borderId="3" xfId="1" applyFont="1" applyBorder="1" applyAlignment="1">
      <alignment wrapText="1"/>
    </xf>
    <xf numFmtId="166" fontId="10" fillId="0" borderId="3" xfId="1" applyNumberFormat="1" applyFont="1" applyBorder="1" applyAlignment="1" applyProtection="1">
      <alignment horizontal="right"/>
      <protection locked="0"/>
    </xf>
    <xf numFmtId="0" fontId="9" fillId="0" borderId="7" xfId="1" applyFont="1" applyFill="1" applyBorder="1" applyAlignment="1">
      <alignment horizontal="center"/>
    </xf>
    <xf numFmtId="0" fontId="7" fillId="0" borderId="7" xfId="1" applyFont="1" applyBorder="1" applyAlignment="1">
      <alignment horizontal="left"/>
    </xf>
    <xf numFmtId="166" fontId="6" fillId="0" borderId="3" xfId="1" applyNumberFormat="1" applyFont="1" applyBorder="1" applyAlignment="1" applyProtection="1">
      <alignment horizontal="right"/>
      <protection locked="0"/>
    </xf>
    <xf numFmtId="165" fontId="6" fillId="2" borderId="8" xfId="1" applyNumberFormat="1" applyFont="1" applyFill="1" applyBorder="1"/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vertical="center" wrapText="1"/>
    </xf>
    <xf numFmtId="0" fontId="21" fillId="0" borderId="3" xfId="1" applyFont="1" applyBorder="1" applyAlignment="1">
      <alignment horizontal="left" wrapText="1"/>
    </xf>
    <xf numFmtId="166" fontId="10" fillId="0" borderId="3" xfId="1" applyNumberFormat="1" applyFont="1" applyBorder="1" applyAlignment="1">
      <alignment horizontal="right" wrapText="1"/>
    </xf>
    <xf numFmtId="166" fontId="10" fillId="0" borderId="3" xfId="1" applyNumberFormat="1" applyFont="1" applyFill="1" applyBorder="1" applyAlignment="1" applyProtection="1">
      <protection locked="0"/>
    </xf>
    <xf numFmtId="0" fontId="21" fillId="0" borderId="3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11" fontId="21" fillId="0" borderId="3" xfId="1" applyNumberFormat="1" applyFont="1" applyBorder="1" applyAlignment="1" applyProtection="1">
      <alignment horizontal="left" vertical="center" wrapText="1"/>
      <protection locked="0"/>
    </xf>
    <xf numFmtId="164" fontId="10" fillId="0" borderId="3" xfId="0" applyNumberFormat="1" applyFont="1" applyBorder="1" applyAlignment="1">
      <alignment horizontal="right" wrapText="1"/>
    </xf>
    <xf numFmtId="0" fontId="6" fillId="0" borderId="7" xfId="1" applyFont="1" applyFill="1" applyBorder="1" applyAlignment="1">
      <alignment horizontal="center"/>
    </xf>
    <xf numFmtId="49" fontId="10" fillId="0" borderId="3" xfId="1" applyNumberFormat="1" applyFont="1" applyBorder="1" applyAlignment="1">
      <alignment horizontal="left" vertical="justify" wrapText="1"/>
    </xf>
    <xf numFmtId="0" fontId="24" fillId="0" borderId="3" xfId="0" applyFont="1" applyBorder="1" applyAlignment="1">
      <alignment horizontal="right" wrapText="1"/>
    </xf>
    <xf numFmtId="0" fontId="24" fillId="0" borderId="3" xfId="0" applyFont="1" applyBorder="1" applyAlignment="1">
      <alignment horizontal="center"/>
    </xf>
    <xf numFmtId="0" fontId="24" fillId="0" borderId="3" xfId="0" applyFont="1" applyFill="1" applyBorder="1" applyAlignment="1">
      <alignment horizontal="right"/>
    </xf>
    <xf numFmtId="0" fontId="24" fillId="0" borderId="8" xfId="0" applyFont="1" applyBorder="1" applyAlignment="1">
      <alignment horizontal="center"/>
    </xf>
    <xf numFmtId="0" fontId="24" fillId="0" borderId="3" xfId="0" applyFont="1" applyBorder="1" applyAlignment="1">
      <alignment horizontal="left" vertical="justify" wrapText="1"/>
    </xf>
    <xf numFmtId="166" fontId="24" fillId="0" borderId="3" xfId="0" applyNumberFormat="1" applyFont="1" applyBorder="1" applyAlignment="1">
      <alignment horizontal="right" wrapText="1"/>
    </xf>
    <xf numFmtId="166" fontId="24" fillId="0" borderId="3" xfId="0" applyNumberFormat="1" applyFont="1" applyFill="1" applyBorder="1" applyAlignment="1">
      <alignment horizontal="right"/>
    </xf>
    <xf numFmtId="0" fontId="22" fillId="0" borderId="3" xfId="0" applyFont="1" applyFill="1" applyBorder="1" applyAlignment="1">
      <alignment vertical="center" wrapText="1"/>
    </xf>
    <xf numFmtId="166" fontId="10" fillId="0" borderId="3" xfId="1" applyNumberFormat="1" applyFont="1" applyFill="1" applyBorder="1" applyAlignment="1">
      <alignment horizontal="right"/>
    </xf>
    <xf numFmtId="0" fontId="9" fillId="3" borderId="7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left" vertical="center" wrapText="1"/>
    </xf>
    <xf numFmtId="164" fontId="11" fillId="3" borderId="3" xfId="1" applyNumberFormat="1" applyFont="1" applyFill="1" applyBorder="1" applyAlignment="1">
      <alignment horizontal="right" wrapText="1"/>
    </xf>
    <xf numFmtId="166" fontId="10" fillId="3" borderId="3" xfId="1" applyNumberFormat="1" applyFont="1" applyFill="1" applyBorder="1" applyProtection="1">
      <protection locked="0"/>
    </xf>
    <xf numFmtId="165" fontId="10" fillId="3" borderId="8" xfId="1" applyNumberFormat="1" applyFont="1" applyFill="1" applyBorder="1"/>
    <xf numFmtId="0" fontId="10" fillId="0" borderId="3" xfId="1" applyFont="1" applyFill="1" applyBorder="1" applyAlignment="1"/>
    <xf numFmtId="164" fontId="10" fillId="0" borderId="3" xfId="1" applyNumberFormat="1" applyFont="1" applyFill="1" applyBorder="1" applyAlignment="1"/>
    <xf numFmtId="0" fontId="10" fillId="0" borderId="3" xfId="0" applyFont="1" applyBorder="1" applyAlignment="1">
      <alignment wrapText="1"/>
    </xf>
    <xf numFmtId="0" fontId="10" fillId="0" borderId="3" xfId="1" applyFont="1" applyFill="1" applyBorder="1" applyAlignment="1">
      <alignment wrapText="1"/>
    </xf>
    <xf numFmtId="0" fontId="25" fillId="0" borderId="7" xfId="1" applyFont="1" applyFill="1" applyBorder="1" applyAlignment="1">
      <alignment horizontal="center"/>
    </xf>
    <xf numFmtId="166" fontId="26" fillId="0" borderId="3" xfId="1" applyNumberFormat="1" applyFont="1" applyFill="1" applyBorder="1" applyAlignment="1" applyProtection="1">
      <alignment horizontal="right"/>
      <protection locked="0"/>
    </xf>
    <xf numFmtId="165" fontId="26" fillId="0" borderId="8" xfId="1" applyNumberFormat="1" applyFont="1" applyFill="1" applyBorder="1"/>
    <xf numFmtId="0" fontId="27" fillId="0" borderId="9" xfId="1" applyFont="1" applyFill="1" applyBorder="1"/>
    <xf numFmtId="0" fontId="6" fillId="0" borderId="10" xfId="1" applyFont="1" applyFill="1" applyBorder="1" applyAlignment="1">
      <alignment horizontal="left"/>
    </xf>
    <xf numFmtId="166" fontId="26" fillId="0" borderId="10" xfId="1" applyNumberFormat="1" applyFont="1" applyFill="1" applyBorder="1" applyAlignment="1">
      <alignment horizontal="right"/>
    </xf>
    <xf numFmtId="165" fontId="26" fillId="0" borderId="11" xfId="1" applyNumberFormat="1" applyFont="1" applyFill="1" applyBorder="1"/>
    <xf numFmtId="0" fontId="32" fillId="0" borderId="3" xfId="0" applyFont="1" applyBorder="1" applyAlignment="1">
      <alignment wrapText="1"/>
    </xf>
    <xf numFmtId="0" fontId="33" fillId="0" borderId="0" xfId="0" applyFont="1" applyFill="1" applyBorder="1" applyAlignment="1"/>
    <xf numFmtId="0" fontId="34" fillId="0" borderId="0" xfId="0" applyFont="1"/>
    <xf numFmtId="0" fontId="35" fillId="0" borderId="0" xfId="0" applyFont="1"/>
    <xf numFmtId="0" fontId="6" fillId="0" borderId="0" xfId="1" applyFont="1" applyAlignment="1">
      <alignment horizontal="center"/>
    </xf>
    <xf numFmtId="49" fontId="36" fillId="0" borderId="3" xfId="1" applyNumberFormat="1" applyFont="1" applyBorder="1" applyAlignment="1">
      <alignment horizontal="centerContinuous" vertical="center"/>
    </xf>
    <xf numFmtId="0" fontId="36" fillId="0" borderId="8" xfId="1" applyFont="1" applyBorder="1" applyAlignment="1">
      <alignment horizontal="centerContinuous" vertical="center"/>
    </xf>
    <xf numFmtId="166" fontId="25" fillId="0" borderId="3" xfId="1" applyNumberFormat="1" applyFont="1" applyFill="1" applyBorder="1" applyAlignment="1" applyProtection="1">
      <alignment horizontal="right"/>
      <protection locked="0"/>
    </xf>
    <xf numFmtId="166" fontId="25" fillId="0" borderId="3" xfId="1" applyNumberFormat="1" applyFont="1" applyFill="1" applyBorder="1" applyProtection="1">
      <protection locked="0"/>
    </xf>
    <xf numFmtId="166" fontId="26" fillId="0" borderId="3" xfId="1" applyNumberFormat="1" applyFont="1" applyFill="1" applyBorder="1" applyProtection="1">
      <protection locked="0"/>
    </xf>
    <xf numFmtId="0" fontId="10" fillId="0" borderId="3" xfId="1" applyFont="1" applyBorder="1" applyAlignment="1"/>
    <xf numFmtId="0" fontId="21" fillId="0" borderId="3" xfId="0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6" fontId="10" fillId="0" borderId="3" xfId="1" applyNumberFormat="1" applyFont="1" applyBorder="1" applyAlignment="1" applyProtection="1">
      <alignment horizontal="right" wrapText="1"/>
      <protection locked="0"/>
    </xf>
    <xf numFmtId="0" fontId="37" fillId="0" borderId="7" xfId="1" applyFont="1" applyFill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3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/>
    </xf>
    <xf numFmtId="0" fontId="36" fillId="0" borderId="3" xfId="1" applyFont="1" applyBorder="1" applyAlignment="1">
      <alignment vertical="center"/>
    </xf>
    <xf numFmtId="0" fontId="36" fillId="0" borderId="5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 applyProtection="1">
      <alignment horizontal="center" vertical="center" wrapText="1"/>
      <protection locked="0"/>
    </xf>
    <xf numFmtId="0" fontId="36" fillId="0" borderId="3" xfId="1" applyFont="1" applyBorder="1" applyAlignment="1">
      <alignment vertical="center" wrapText="1"/>
    </xf>
    <xf numFmtId="0" fontId="36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AS80"/>
  <sheetViews>
    <sheetView tabSelected="1" view="pageBreakPreview" zoomScale="80" zoomScaleNormal="90" zoomScaleSheetLayoutView="80" zoomScalePageLayoutView="93" workbookViewId="0">
      <selection activeCell="L11" sqref="L11"/>
    </sheetView>
  </sheetViews>
  <sheetFormatPr defaultRowHeight="12.75"/>
  <cols>
    <col min="1" max="1" width="11.7109375" customWidth="1"/>
    <col min="2" max="2" width="52.7109375" customWidth="1"/>
    <col min="3" max="3" width="16.42578125" customWidth="1"/>
    <col min="4" max="4" width="16.5703125" customWidth="1"/>
    <col min="5" max="5" width="17.140625" customWidth="1"/>
    <col min="6" max="6" width="17.28515625" customWidth="1"/>
    <col min="7" max="7" width="15.28515625" customWidth="1"/>
    <col min="8" max="8" width="15.7109375" customWidth="1"/>
  </cols>
  <sheetData>
    <row r="2" spans="1:8" ht="26.25">
      <c r="E2" s="123" t="s">
        <v>34</v>
      </c>
      <c r="F2" s="124"/>
      <c r="G2" s="124"/>
      <c r="H2" s="124"/>
    </row>
    <row r="3" spans="1:8" ht="26.25">
      <c r="E3" s="123" t="s">
        <v>77</v>
      </c>
      <c r="F3" s="129"/>
      <c r="G3" s="129"/>
      <c r="H3" s="129"/>
    </row>
    <row r="4" spans="1:8" ht="26.25">
      <c r="A4" s="2"/>
      <c r="B4" s="3"/>
      <c r="C4" s="3"/>
      <c r="D4" s="110"/>
      <c r="E4" s="125" t="s">
        <v>79</v>
      </c>
      <c r="F4" s="126"/>
      <c r="G4" s="126"/>
      <c r="H4" s="126"/>
    </row>
    <row r="5" spans="1:8" ht="22.5">
      <c r="A5" s="2"/>
      <c r="B5" s="3"/>
      <c r="C5" s="3"/>
      <c r="D5" s="110"/>
      <c r="E5" s="3"/>
      <c r="F5" s="127"/>
      <c r="G5" s="128"/>
      <c r="H5" s="128"/>
    </row>
    <row r="6" spans="1:8" ht="23.45" customHeight="1">
      <c r="A6" s="141" t="s">
        <v>67</v>
      </c>
      <c r="B6" s="142"/>
      <c r="C6" s="142"/>
      <c r="D6" s="142"/>
      <c r="E6" s="142"/>
      <c r="F6" s="142"/>
      <c r="G6" s="142"/>
      <c r="H6" s="142"/>
    </row>
    <row r="7" spans="1:8" ht="30.6" customHeight="1">
      <c r="A7" s="141" t="s">
        <v>71</v>
      </c>
      <c r="B7" s="142"/>
      <c r="C7" s="142"/>
      <c r="D7" s="142"/>
      <c r="E7" s="142"/>
      <c r="F7" s="142"/>
      <c r="G7" s="142"/>
      <c r="H7" s="142"/>
    </row>
    <row r="8" spans="1:8" ht="18" customHeight="1" thickBot="1">
      <c r="A8" s="2"/>
      <c r="B8" s="4"/>
      <c r="C8" s="4"/>
      <c r="D8" s="4"/>
      <c r="E8" s="4"/>
      <c r="F8" s="4"/>
      <c r="G8" s="130" t="s">
        <v>35</v>
      </c>
      <c r="H8" s="131"/>
    </row>
    <row r="9" spans="1:8" ht="77.45" customHeight="1">
      <c r="A9" s="132" t="s">
        <v>36</v>
      </c>
      <c r="B9" s="134" t="s">
        <v>0</v>
      </c>
      <c r="C9" s="136" t="s">
        <v>72</v>
      </c>
      <c r="D9" s="136" t="s">
        <v>73</v>
      </c>
      <c r="E9" s="136" t="s">
        <v>74</v>
      </c>
      <c r="F9" s="138" t="s">
        <v>75</v>
      </c>
      <c r="G9" s="136" t="s">
        <v>37</v>
      </c>
      <c r="H9" s="140"/>
    </row>
    <row r="10" spans="1:8" ht="21" customHeight="1">
      <c r="A10" s="133"/>
      <c r="B10" s="135"/>
      <c r="C10" s="137"/>
      <c r="D10" s="137"/>
      <c r="E10" s="137"/>
      <c r="F10" s="139"/>
      <c r="G10" s="111" t="s">
        <v>1</v>
      </c>
      <c r="H10" s="112" t="s">
        <v>2</v>
      </c>
    </row>
    <row r="11" spans="1:8" ht="19.5" customHeight="1">
      <c r="A11" s="15">
        <v>1</v>
      </c>
      <c r="B11" s="16">
        <v>2</v>
      </c>
      <c r="C11" s="17">
        <v>3</v>
      </c>
      <c r="D11" s="17">
        <v>4</v>
      </c>
      <c r="E11" s="16">
        <v>5</v>
      </c>
      <c r="F11" s="16">
        <v>6</v>
      </c>
      <c r="G11" s="16">
        <v>7</v>
      </c>
      <c r="H11" s="18">
        <v>8</v>
      </c>
    </row>
    <row r="12" spans="1:8" ht="33.75" customHeight="1">
      <c r="A12" s="19">
        <v>10000000</v>
      </c>
      <c r="B12" s="20" t="s">
        <v>3</v>
      </c>
      <c r="C12" s="21">
        <f>SUM(C13:C16,C17)</f>
        <v>567361.6</v>
      </c>
      <c r="D12" s="21">
        <f>SUM(D13:D16,D17)</f>
        <v>567361.6</v>
      </c>
      <c r="E12" s="22">
        <f>SUM(E13:E16,E17)</f>
        <v>286553.2</v>
      </c>
      <c r="F12" s="22">
        <f>SUM(F13:F16,F17)</f>
        <v>322325.2</v>
      </c>
      <c r="G12" s="22">
        <f>SUM(G13:G16,G17)</f>
        <v>35772.000000000022</v>
      </c>
      <c r="H12" s="23">
        <f>SUM(F12/E12)</f>
        <v>1.124835458127845</v>
      </c>
    </row>
    <row r="13" spans="1:8" ht="43.9" customHeight="1">
      <c r="A13" s="24">
        <v>11010000</v>
      </c>
      <c r="B13" s="46" t="s">
        <v>4</v>
      </c>
      <c r="C13" s="26">
        <v>491611.1</v>
      </c>
      <c r="D13" s="26">
        <v>491611.1</v>
      </c>
      <c r="E13" s="26">
        <v>250004</v>
      </c>
      <c r="F13" s="113">
        <v>277768.40000000002</v>
      </c>
      <c r="G13" s="28">
        <f>SUM(F13-E13)</f>
        <v>27764.400000000023</v>
      </c>
      <c r="H13" s="29">
        <f>SUM(F13/E13)</f>
        <v>1.1110558231068304</v>
      </c>
    </row>
    <row r="14" spans="1:8" ht="28.5" customHeight="1">
      <c r="A14" s="30">
        <v>11020000</v>
      </c>
      <c r="B14" s="31" t="s">
        <v>5</v>
      </c>
      <c r="C14" s="32">
        <v>240</v>
      </c>
      <c r="D14" s="32">
        <v>240</v>
      </c>
      <c r="E14" s="32">
        <v>120</v>
      </c>
      <c r="F14" s="114">
        <v>34.700000000000003</v>
      </c>
      <c r="G14" s="28">
        <f>SUM(F14-E14)</f>
        <v>-85.3</v>
      </c>
      <c r="H14" s="29">
        <f>SUM(F14/E14)</f>
        <v>0.28916666666666668</v>
      </c>
    </row>
    <row r="15" spans="1:8" ht="67.900000000000006" customHeight="1">
      <c r="A15" s="30">
        <v>13000000</v>
      </c>
      <c r="B15" s="31" t="s">
        <v>38</v>
      </c>
      <c r="C15" s="32">
        <v>1100</v>
      </c>
      <c r="D15" s="32">
        <v>1100</v>
      </c>
      <c r="E15" s="32">
        <v>544</v>
      </c>
      <c r="F15" s="114">
        <v>1107.2</v>
      </c>
      <c r="G15" s="28">
        <f>SUM(F15-E15)</f>
        <v>563.20000000000005</v>
      </c>
      <c r="H15" s="29">
        <f>SUM(F15/E15)</f>
        <v>2.0352941176470587</v>
      </c>
    </row>
    <row r="16" spans="1:8" ht="50.25" customHeight="1">
      <c r="A16" s="30">
        <v>14000000</v>
      </c>
      <c r="B16" s="34" t="s">
        <v>39</v>
      </c>
      <c r="C16" s="35">
        <v>7850</v>
      </c>
      <c r="D16" s="35">
        <v>7850</v>
      </c>
      <c r="E16" s="35">
        <v>3830</v>
      </c>
      <c r="F16" s="114">
        <v>8012.1</v>
      </c>
      <c r="G16" s="28">
        <f>SUM(F16-E16)</f>
        <v>4182.1000000000004</v>
      </c>
      <c r="H16" s="29">
        <f t="shared" ref="H16:H43" si="0">SUM(F16/E16)</f>
        <v>2.0919321148825065</v>
      </c>
    </row>
    <row r="17" spans="1:8" ht="23.25">
      <c r="A17" s="36">
        <v>18000000</v>
      </c>
      <c r="B17" s="37" t="s">
        <v>6</v>
      </c>
      <c r="C17" s="38">
        <f>SUM(C22:C23,C18)</f>
        <v>66560.5</v>
      </c>
      <c r="D17" s="38">
        <f>SUM(D22:D23,D18)</f>
        <v>66560.5</v>
      </c>
      <c r="E17" s="39">
        <f>SUM(E22:E23,E18)</f>
        <v>32055.200000000001</v>
      </c>
      <c r="F17" s="115">
        <f t="shared" ref="F17" si="1">SUM(F22:F23,F18)</f>
        <v>35402.799999999996</v>
      </c>
      <c r="G17" s="40">
        <f>SUM(G22:G23,G18)</f>
        <v>3347.599999999999</v>
      </c>
      <c r="H17" s="29">
        <f t="shared" si="0"/>
        <v>1.1044323541890237</v>
      </c>
    </row>
    <row r="18" spans="1:8" ht="23.25">
      <c r="A18" s="36">
        <v>18010000</v>
      </c>
      <c r="B18" s="37" t="s">
        <v>7</v>
      </c>
      <c r="C18" s="38">
        <f t="shared" ref="C18" si="2">SUM(C19:C21)</f>
        <v>45075</v>
      </c>
      <c r="D18" s="38">
        <f t="shared" ref="D18" si="3">SUM(D19:D21)</f>
        <v>45075</v>
      </c>
      <c r="E18" s="39">
        <f>SUM(E19:E21)</f>
        <v>22379.200000000001</v>
      </c>
      <c r="F18" s="115">
        <f t="shared" ref="F18" si="4">SUM(F19:F21)</f>
        <v>23896.699999999997</v>
      </c>
      <c r="G18" s="40">
        <f>SUM(G19:G21)</f>
        <v>1517.4999999999986</v>
      </c>
      <c r="H18" s="29">
        <f t="shared" si="0"/>
        <v>1.067808500750697</v>
      </c>
    </row>
    <row r="19" spans="1:8" ht="53.25">
      <c r="A19" s="41" t="s">
        <v>8</v>
      </c>
      <c r="B19" s="42" t="s">
        <v>40</v>
      </c>
      <c r="C19" s="35">
        <v>8650</v>
      </c>
      <c r="D19" s="35">
        <v>8650</v>
      </c>
      <c r="E19" s="35">
        <v>4211</v>
      </c>
      <c r="F19" s="114">
        <v>3398.8</v>
      </c>
      <c r="G19" s="28">
        <f>SUM(F19-E19)</f>
        <v>-812.19999999999982</v>
      </c>
      <c r="H19" s="29">
        <f t="shared" si="0"/>
        <v>0.8071241985276657</v>
      </c>
    </row>
    <row r="20" spans="1:8" ht="53.25">
      <c r="A20" s="41" t="s">
        <v>9</v>
      </c>
      <c r="B20" s="42" t="s">
        <v>41</v>
      </c>
      <c r="C20" s="35">
        <v>36400</v>
      </c>
      <c r="D20" s="35">
        <v>36400</v>
      </c>
      <c r="E20" s="35">
        <v>18158.2</v>
      </c>
      <c r="F20" s="114">
        <v>20483.3</v>
      </c>
      <c r="G20" s="28">
        <f>SUM(F20-E20)</f>
        <v>2325.0999999999985</v>
      </c>
      <c r="H20" s="29">
        <f t="shared" si="0"/>
        <v>1.1280468328358537</v>
      </c>
    </row>
    <row r="21" spans="1:8" ht="36">
      <c r="A21" s="41" t="s">
        <v>10</v>
      </c>
      <c r="B21" s="42" t="s">
        <v>42</v>
      </c>
      <c r="C21" s="35">
        <v>25</v>
      </c>
      <c r="D21" s="35">
        <v>25</v>
      </c>
      <c r="E21" s="35">
        <v>10</v>
      </c>
      <c r="F21" s="114">
        <v>14.6</v>
      </c>
      <c r="G21" s="28">
        <f>SUM(F21-E21)</f>
        <v>4.5999999999999996</v>
      </c>
      <c r="H21" s="29">
        <f t="shared" si="0"/>
        <v>1.46</v>
      </c>
    </row>
    <row r="22" spans="1:8" ht="23.25">
      <c r="A22" s="30">
        <v>18030000</v>
      </c>
      <c r="B22" s="42" t="s">
        <v>11</v>
      </c>
      <c r="C22" s="35">
        <v>60</v>
      </c>
      <c r="D22" s="35">
        <v>60</v>
      </c>
      <c r="E22" s="35">
        <v>30</v>
      </c>
      <c r="F22" s="114">
        <v>29.5</v>
      </c>
      <c r="G22" s="28">
        <f>SUM(F22-E22)</f>
        <v>-0.5</v>
      </c>
      <c r="H22" s="29">
        <f t="shared" si="0"/>
        <v>0.98333333333333328</v>
      </c>
    </row>
    <row r="23" spans="1:8" ht="23.25">
      <c r="A23" s="30">
        <v>18050000</v>
      </c>
      <c r="B23" s="42" t="s">
        <v>12</v>
      </c>
      <c r="C23" s="35">
        <v>21425.5</v>
      </c>
      <c r="D23" s="35">
        <v>21425.5</v>
      </c>
      <c r="E23" s="35">
        <v>9646</v>
      </c>
      <c r="F23" s="114">
        <v>11476.6</v>
      </c>
      <c r="G23" s="28">
        <f>SUM(F23-E23)</f>
        <v>1830.6000000000004</v>
      </c>
      <c r="H23" s="29">
        <f t="shared" si="0"/>
        <v>1.1897781463819199</v>
      </c>
    </row>
    <row r="24" spans="1:8" ht="27.75" customHeight="1">
      <c r="A24" s="30">
        <v>20000000</v>
      </c>
      <c r="B24" s="20" t="s">
        <v>13</v>
      </c>
      <c r="C24" s="43">
        <f>SUM(C25:C36)</f>
        <v>1711</v>
      </c>
      <c r="D24" s="43">
        <f>SUM(D25:D36)</f>
        <v>1711</v>
      </c>
      <c r="E24" s="44">
        <f>SUM(E25:E35)</f>
        <v>847.6</v>
      </c>
      <c r="F24" s="44">
        <f>SUM(F25:F36)</f>
        <v>2119.4</v>
      </c>
      <c r="G24" s="44">
        <f>SUM(G25:G36)</f>
        <v>1271.8</v>
      </c>
      <c r="H24" s="23">
        <f t="shared" si="0"/>
        <v>2.5004719207173194</v>
      </c>
    </row>
    <row r="25" spans="1:8" ht="92.25" customHeight="1">
      <c r="A25" s="30">
        <v>21010300</v>
      </c>
      <c r="B25" s="31" t="s">
        <v>14</v>
      </c>
      <c r="C25" s="45">
        <v>150</v>
      </c>
      <c r="D25" s="45">
        <v>150</v>
      </c>
      <c r="E25" s="45">
        <v>88</v>
      </c>
      <c r="F25" s="33">
        <v>36.9</v>
      </c>
      <c r="G25" s="28">
        <f>SUM(F25-E25)</f>
        <v>-51.1</v>
      </c>
      <c r="H25" s="29">
        <f t="shared" si="0"/>
        <v>0.41931818181818181</v>
      </c>
    </row>
    <row r="26" spans="1:8" ht="44.45" customHeight="1">
      <c r="A26" s="30">
        <v>21050000</v>
      </c>
      <c r="B26" s="31" t="s">
        <v>68</v>
      </c>
      <c r="C26" s="45"/>
      <c r="D26" s="45"/>
      <c r="E26" s="45"/>
      <c r="F26" s="33">
        <v>722.4</v>
      </c>
      <c r="G26" s="28">
        <f t="shared" ref="G26:G37" si="5">SUM(F26-E26)</f>
        <v>722.4</v>
      </c>
      <c r="H26" s="29"/>
    </row>
    <row r="27" spans="1:8" ht="27" hidden="1" customHeight="1">
      <c r="A27" s="30">
        <v>21080500</v>
      </c>
      <c r="B27" s="116" t="s">
        <v>18</v>
      </c>
      <c r="C27" s="45"/>
      <c r="D27" s="45"/>
      <c r="E27" s="45"/>
      <c r="F27" s="33"/>
      <c r="G27" s="28"/>
      <c r="H27" s="29"/>
    </row>
    <row r="28" spans="1:8" ht="42.6" customHeight="1">
      <c r="A28" s="24">
        <v>21081100</v>
      </c>
      <c r="B28" s="46" t="s">
        <v>15</v>
      </c>
      <c r="C28" s="47">
        <v>220</v>
      </c>
      <c r="D28" s="114">
        <v>220</v>
      </c>
      <c r="E28" s="47">
        <v>94</v>
      </c>
      <c r="F28" s="33">
        <v>176.1</v>
      </c>
      <c r="G28" s="28">
        <f t="shared" si="5"/>
        <v>82.1</v>
      </c>
      <c r="H28" s="29">
        <f t="shared" si="0"/>
        <v>1.8734042553191488</v>
      </c>
    </row>
    <row r="29" spans="1:8" ht="115.15" customHeight="1">
      <c r="A29" s="24">
        <v>21081500</v>
      </c>
      <c r="B29" s="48" t="s">
        <v>16</v>
      </c>
      <c r="C29" s="49">
        <v>25</v>
      </c>
      <c r="D29" s="114">
        <v>25</v>
      </c>
      <c r="E29" s="33">
        <v>12.5</v>
      </c>
      <c r="F29" s="33"/>
      <c r="G29" s="28">
        <f t="shared" si="5"/>
        <v>-12.5</v>
      </c>
      <c r="H29" s="29"/>
    </row>
    <row r="30" spans="1:8" ht="112.9" customHeight="1">
      <c r="A30" s="24">
        <v>22010300</v>
      </c>
      <c r="B30" s="48" t="s">
        <v>43</v>
      </c>
      <c r="C30" s="49">
        <v>11</v>
      </c>
      <c r="D30" s="47">
        <v>11</v>
      </c>
      <c r="E30" s="49">
        <v>5.5</v>
      </c>
      <c r="F30" s="33">
        <v>16.899999999999999</v>
      </c>
      <c r="G30" s="28">
        <f t="shared" si="5"/>
        <v>11.399999999999999</v>
      </c>
      <c r="H30" s="29">
        <f t="shared" si="0"/>
        <v>3.0727272727272723</v>
      </c>
    </row>
    <row r="31" spans="1:8" ht="43.9" customHeight="1">
      <c r="A31" s="24">
        <v>22012500</v>
      </c>
      <c r="B31" s="50" t="s">
        <v>44</v>
      </c>
      <c r="C31" s="51">
        <v>1015</v>
      </c>
      <c r="D31" s="49">
        <v>1015</v>
      </c>
      <c r="E31" s="51">
        <v>507</v>
      </c>
      <c r="F31" s="33">
        <v>516.5</v>
      </c>
      <c r="G31" s="28">
        <f t="shared" si="5"/>
        <v>9.5</v>
      </c>
      <c r="H31" s="29">
        <f t="shared" si="0"/>
        <v>1.0187376725838264</v>
      </c>
    </row>
    <row r="32" spans="1:8" ht="87" customHeight="1">
      <c r="A32" s="24">
        <v>22012600</v>
      </c>
      <c r="B32" s="52" t="s">
        <v>45</v>
      </c>
      <c r="C32" s="53">
        <v>130</v>
      </c>
      <c r="D32" s="49">
        <v>130</v>
      </c>
      <c r="E32" s="53">
        <v>62</v>
      </c>
      <c r="F32" s="33">
        <v>102.1</v>
      </c>
      <c r="G32" s="28">
        <f t="shared" si="5"/>
        <v>40.099999999999994</v>
      </c>
      <c r="H32" s="29">
        <f t="shared" si="0"/>
        <v>1.6467741935483871</v>
      </c>
    </row>
    <row r="33" spans="1:8" ht="103.9" customHeight="1">
      <c r="A33" s="24">
        <v>22080400</v>
      </c>
      <c r="B33" s="54" t="s">
        <v>27</v>
      </c>
      <c r="C33" s="53">
        <v>48.5</v>
      </c>
      <c r="D33" s="51">
        <v>48.5</v>
      </c>
      <c r="E33" s="53">
        <v>24.2</v>
      </c>
      <c r="F33" s="33">
        <v>131.69999999999999</v>
      </c>
      <c r="G33" s="28">
        <f t="shared" si="5"/>
        <v>107.49999999999999</v>
      </c>
      <c r="H33" s="29">
        <f t="shared" si="0"/>
        <v>5.4421487603305785</v>
      </c>
    </row>
    <row r="34" spans="1:8" ht="22.9" customHeight="1">
      <c r="A34" s="24">
        <v>22090000</v>
      </c>
      <c r="B34" s="25" t="s">
        <v>17</v>
      </c>
      <c r="C34" s="55">
        <v>11.5</v>
      </c>
      <c r="D34" s="53">
        <v>11.5</v>
      </c>
      <c r="E34" s="55">
        <v>5.4</v>
      </c>
      <c r="F34" s="33">
        <v>15.4</v>
      </c>
      <c r="G34" s="28">
        <f t="shared" si="5"/>
        <v>10</v>
      </c>
      <c r="H34" s="29">
        <f t="shared" si="0"/>
        <v>2.8518518518518516</v>
      </c>
    </row>
    <row r="35" spans="1:8" ht="25.15" customHeight="1">
      <c r="A35" s="24">
        <v>24060300</v>
      </c>
      <c r="B35" s="56" t="s">
        <v>18</v>
      </c>
      <c r="C35" s="57">
        <v>100</v>
      </c>
      <c r="D35" s="53">
        <v>100</v>
      </c>
      <c r="E35" s="57">
        <v>49</v>
      </c>
      <c r="F35" s="33">
        <v>399.3</v>
      </c>
      <c r="G35" s="28">
        <f t="shared" si="5"/>
        <v>350.3</v>
      </c>
      <c r="H35" s="29">
        <f t="shared" si="0"/>
        <v>8.1489795918367349</v>
      </c>
    </row>
    <row r="36" spans="1:8" ht="372">
      <c r="A36" s="24">
        <v>24062200</v>
      </c>
      <c r="B36" s="58" t="s">
        <v>26</v>
      </c>
      <c r="C36" s="59"/>
      <c r="D36" s="55"/>
      <c r="E36" s="33"/>
      <c r="F36" s="33">
        <v>2.1</v>
      </c>
      <c r="G36" s="28">
        <f t="shared" si="5"/>
        <v>2.1</v>
      </c>
      <c r="H36" s="29"/>
    </row>
    <row r="37" spans="1:8" ht="45.75" hidden="1">
      <c r="A37" s="30">
        <v>30000000</v>
      </c>
      <c r="B37" s="20" t="s">
        <v>25</v>
      </c>
      <c r="C37" s="20"/>
      <c r="D37" s="57"/>
      <c r="E37" s="44"/>
      <c r="F37" s="44">
        <f>SUM(F38)</f>
        <v>0</v>
      </c>
      <c r="G37" s="44">
        <f t="shared" si="5"/>
        <v>0</v>
      </c>
      <c r="H37" s="23"/>
    </row>
    <row r="38" spans="1:8" ht="69.75" hidden="1">
      <c r="A38" s="24">
        <v>31020000</v>
      </c>
      <c r="B38" s="60" t="s">
        <v>46</v>
      </c>
      <c r="C38" s="61"/>
      <c r="D38" s="61"/>
      <c r="E38" s="62"/>
      <c r="F38" s="33"/>
      <c r="G38" s="28"/>
      <c r="H38" s="29"/>
    </row>
    <row r="39" spans="1:8" ht="35.450000000000003" customHeight="1">
      <c r="A39" s="63"/>
      <c r="B39" s="20" t="s">
        <v>20</v>
      </c>
      <c r="C39" s="39">
        <f>SUM(C12,C24,C37)</f>
        <v>569072.6</v>
      </c>
      <c r="D39" s="39">
        <f>SUM(D12,D24,D37)</f>
        <v>569072.6</v>
      </c>
      <c r="E39" s="39">
        <f>SUM(E12,E24,E37)</f>
        <v>287400.8</v>
      </c>
      <c r="F39" s="39">
        <f>SUM(F12,F24,F37)</f>
        <v>324444.60000000003</v>
      </c>
      <c r="G39" s="39">
        <f>SUM(G12,G24,G37)</f>
        <v>37043.800000000025</v>
      </c>
      <c r="H39" s="23">
        <f t="shared" si="0"/>
        <v>1.1288924735073809</v>
      </c>
    </row>
    <row r="40" spans="1:8" ht="28.15" customHeight="1">
      <c r="A40" s="64">
        <v>40000000</v>
      </c>
      <c r="B40" s="20" t="s">
        <v>19</v>
      </c>
      <c r="C40" s="65">
        <f>SUM(C41,C48,C46)</f>
        <v>147776.6</v>
      </c>
      <c r="D40" s="65">
        <f t="shared" ref="D40:F40" si="6">SUM(D41,D48,D46)</f>
        <v>151819</v>
      </c>
      <c r="E40" s="65">
        <f t="shared" si="6"/>
        <v>87983.5</v>
      </c>
      <c r="F40" s="65">
        <f t="shared" si="6"/>
        <v>87983.5</v>
      </c>
      <c r="G40" s="40"/>
      <c r="H40" s="66">
        <f t="shared" si="0"/>
        <v>1</v>
      </c>
    </row>
    <row r="41" spans="1:8" ht="45">
      <c r="A41" s="64">
        <v>41030000</v>
      </c>
      <c r="B41" s="20" t="s">
        <v>47</v>
      </c>
      <c r="C41" s="65">
        <f>SUM(C44:C45)</f>
        <v>145174</v>
      </c>
      <c r="D41" s="65">
        <f>SUM(D44:D45)</f>
        <v>146493</v>
      </c>
      <c r="E41" s="65">
        <f t="shared" ref="E41:F41" si="7">SUM(E44:E45)</f>
        <v>84682.3</v>
      </c>
      <c r="F41" s="65">
        <f t="shared" si="7"/>
        <v>84682.3</v>
      </c>
      <c r="G41" s="40"/>
      <c r="H41" s="66">
        <f t="shared" si="0"/>
        <v>1</v>
      </c>
    </row>
    <row r="42" spans="1:8" ht="112.5" hidden="1">
      <c r="A42" s="24">
        <v>41030400</v>
      </c>
      <c r="B42" s="67" t="s">
        <v>48</v>
      </c>
      <c r="C42" s="65"/>
      <c r="D42" s="65"/>
      <c r="E42" s="62"/>
      <c r="F42" s="27"/>
      <c r="G42" s="28"/>
      <c r="H42" s="29" t="e">
        <f t="shared" si="0"/>
        <v>#DIV/0!</v>
      </c>
    </row>
    <row r="43" spans="1:8" ht="90" hidden="1">
      <c r="A43" s="24">
        <v>41033200</v>
      </c>
      <c r="B43" s="68" t="s">
        <v>49</v>
      </c>
      <c r="C43" s="65"/>
      <c r="D43" s="65"/>
      <c r="E43" s="62"/>
      <c r="F43" s="27"/>
      <c r="G43" s="28"/>
      <c r="H43" s="29" t="e">
        <f t="shared" si="0"/>
        <v>#DIV/0!</v>
      </c>
    </row>
    <row r="44" spans="1:8" ht="49.9" customHeight="1">
      <c r="A44" s="24">
        <v>41033900</v>
      </c>
      <c r="B44" s="69" t="s">
        <v>50</v>
      </c>
      <c r="C44" s="70">
        <v>145174</v>
      </c>
      <c r="D44" s="70">
        <v>145174</v>
      </c>
      <c r="E44" s="70">
        <v>83986.3</v>
      </c>
      <c r="F44" s="71">
        <v>83986.3</v>
      </c>
      <c r="G44" s="28"/>
      <c r="H44" s="29">
        <f t="shared" ref="H44:H62" si="8">SUM(F44/E44)</f>
        <v>1</v>
      </c>
    </row>
    <row r="45" spans="1:8" ht="99.6" customHeight="1">
      <c r="A45" s="24">
        <v>41034500</v>
      </c>
      <c r="B45" s="69" t="s">
        <v>76</v>
      </c>
      <c r="C45" s="70"/>
      <c r="D45" s="70">
        <v>1319</v>
      </c>
      <c r="E45" s="70">
        <v>696</v>
      </c>
      <c r="F45" s="71">
        <v>696</v>
      </c>
      <c r="G45" s="28"/>
      <c r="H45" s="29">
        <f t="shared" si="8"/>
        <v>1</v>
      </c>
    </row>
    <row r="46" spans="1:8" ht="31.9" customHeight="1">
      <c r="A46" s="64">
        <v>41050000</v>
      </c>
      <c r="B46" s="106" t="s">
        <v>65</v>
      </c>
      <c r="C46" s="118">
        <f>SUM(C47)</f>
        <v>2602.6</v>
      </c>
      <c r="D46" s="118">
        <f>SUM(D47)</f>
        <v>2602.6</v>
      </c>
      <c r="E46" s="118">
        <f t="shared" ref="E46:F46" si="9">SUM(E47)</f>
        <v>1301.4000000000001</v>
      </c>
      <c r="F46" s="118">
        <f t="shared" si="9"/>
        <v>1301.4000000000001</v>
      </c>
      <c r="G46" s="40"/>
      <c r="H46" s="66">
        <f t="shared" si="8"/>
        <v>1</v>
      </c>
    </row>
    <row r="47" spans="1:8" ht="137.44999999999999" customHeight="1">
      <c r="A47" s="24">
        <v>41040200</v>
      </c>
      <c r="B47" s="72" t="s">
        <v>66</v>
      </c>
      <c r="C47" s="70">
        <v>2602.6</v>
      </c>
      <c r="D47" s="70">
        <v>2602.6</v>
      </c>
      <c r="E47" s="70">
        <v>1301.4000000000001</v>
      </c>
      <c r="F47" s="71">
        <v>1301.4000000000001</v>
      </c>
      <c r="G47" s="28"/>
      <c r="H47" s="29">
        <f t="shared" si="8"/>
        <v>1</v>
      </c>
    </row>
    <row r="48" spans="1:8" ht="52.9" customHeight="1">
      <c r="A48" s="64">
        <v>41050000</v>
      </c>
      <c r="B48" s="20" t="s">
        <v>51</v>
      </c>
      <c r="C48" s="65"/>
      <c r="D48" s="65">
        <f>SUM(D49:D61)</f>
        <v>2723.3999999999996</v>
      </c>
      <c r="E48" s="65">
        <f>SUM(E49:E61)</f>
        <v>1999.7999999999997</v>
      </c>
      <c r="F48" s="65">
        <f>SUM(F49:F61)</f>
        <v>1999.7999999999997</v>
      </c>
      <c r="G48" s="65"/>
      <c r="H48" s="29">
        <f t="shared" si="8"/>
        <v>1</v>
      </c>
    </row>
    <row r="49" spans="1:45" ht="151.5" hidden="1" customHeight="1">
      <c r="A49" s="73">
        <v>41050800</v>
      </c>
      <c r="B49" s="74" t="s">
        <v>28</v>
      </c>
      <c r="C49" s="47"/>
      <c r="D49" s="47"/>
      <c r="E49" s="47"/>
      <c r="F49" s="71"/>
      <c r="G49" s="28"/>
      <c r="H49" s="29" t="e">
        <f t="shared" si="8"/>
        <v>#DIV/0!</v>
      </c>
    </row>
    <row r="50" spans="1:45" ht="198.75" hidden="1" customHeight="1">
      <c r="A50" s="73">
        <v>41050900</v>
      </c>
      <c r="B50" s="74" t="s">
        <v>52</v>
      </c>
      <c r="C50" s="47"/>
      <c r="D50" s="47"/>
      <c r="E50" s="47"/>
      <c r="F50" s="71"/>
      <c r="G50" s="28"/>
      <c r="H50" s="29" t="e">
        <f t="shared" si="8"/>
        <v>#DIV/0!</v>
      </c>
    </row>
    <row r="51" spans="1:45" ht="91.15" customHeight="1">
      <c r="A51" s="73">
        <v>41051000</v>
      </c>
      <c r="B51" s="75" t="s">
        <v>53</v>
      </c>
      <c r="C51" s="47"/>
      <c r="D51" s="119">
        <v>1558.6</v>
      </c>
      <c r="E51" s="47">
        <v>835</v>
      </c>
      <c r="F51" s="71">
        <v>835</v>
      </c>
      <c r="G51" s="28"/>
      <c r="H51" s="29">
        <f t="shared" si="8"/>
        <v>1</v>
      </c>
    </row>
    <row r="52" spans="1:45" ht="92.25" hidden="1" customHeight="1">
      <c r="A52" s="73">
        <v>41051100</v>
      </c>
      <c r="B52" s="74" t="s">
        <v>29</v>
      </c>
      <c r="C52" s="47"/>
      <c r="D52" s="47"/>
      <c r="E52" s="47"/>
      <c r="F52" s="71"/>
      <c r="G52" s="28"/>
      <c r="H52" s="29" t="e">
        <f t="shared" si="8"/>
        <v>#DIV/0!</v>
      </c>
    </row>
    <row r="53" spans="1:45" ht="112.15" customHeight="1">
      <c r="A53" s="24">
        <v>41051200</v>
      </c>
      <c r="B53" s="76" t="s">
        <v>30</v>
      </c>
      <c r="C53" s="47"/>
      <c r="D53" s="47">
        <v>287.60000000000002</v>
      </c>
      <c r="E53" s="47">
        <v>287.60000000000002</v>
      </c>
      <c r="F53" s="71">
        <v>287.60000000000002</v>
      </c>
      <c r="G53" s="28"/>
      <c r="H53" s="29">
        <f t="shared" si="8"/>
        <v>1</v>
      </c>
    </row>
    <row r="54" spans="1:45" ht="135" hidden="1" customHeight="1">
      <c r="A54" s="24">
        <v>41051400</v>
      </c>
      <c r="B54" s="76" t="s">
        <v>31</v>
      </c>
      <c r="C54" s="47"/>
      <c r="D54" s="47"/>
      <c r="E54" s="47"/>
      <c r="F54" s="71"/>
      <c r="G54" s="28"/>
      <c r="H54" s="29" t="e">
        <f t="shared" si="8"/>
        <v>#DIV/0!</v>
      </c>
    </row>
    <row r="55" spans="1:45" ht="90.75" hidden="1" customHeight="1">
      <c r="A55" s="24">
        <v>41051500</v>
      </c>
      <c r="B55" s="77" t="s">
        <v>32</v>
      </c>
      <c r="C55" s="47"/>
      <c r="D55" s="47"/>
      <c r="E55" s="47"/>
      <c r="F55" s="71"/>
      <c r="G55" s="28">
        <f t="shared" ref="G55:G56" si="10">SUM(F55-E55)</f>
        <v>0</v>
      </c>
      <c r="H55" s="29" t="e">
        <f t="shared" si="8"/>
        <v>#DIV/0!</v>
      </c>
    </row>
    <row r="56" spans="1:45" ht="69" hidden="1" customHeight="1">
      <c r="A56" s="24">
        <v>41051700</v>
      </c>
      <c r="B56" s="74" t="s">
        <v>69</v>
      </c>
      <c r="C56" s="78"/>
      <c r="D56" s="78"/>
      <c r="E56" s="78"/>
      <c r="F56" s="71"/>
      <c r="G56" s="28">
        <f t="shared" si="10"/>
        <v>0</v>
      </c>
      <c r="H56" s="29" t="e">
        <f t="shared" si="8"/>
        <v>#DIV/0!</v>
      </c>
    </row>
    <row r="57" spans="1:45" ht="109.5" hidden="1" customHeight="1">
      <c r="A57" s="24">
        <v>41052300</v>
      </c>
      <c r="B57" s="74" t="s">
        <v>54</v>
      </c>
      <c r="C57" s="78"/>
      <c r="D57" s="78"/>
      <c r="E57" s="78"/>
      <c r="F57" s="71"/>
      <c r="G57" s="28"/>
      <c r="H57" s="29" t="e">
        <f t="shared" si="8"/>
        <v>#DIV/0!</v>
      </c>
    </row>
    <row r="58" spans="1:45" ht="26.25" customHeight="1">
      <c r="A58" s="24">
        <v>41053900</v>
      </c>
      <c r="B58" s="74" t="s">
        <v>55</v>
      </c>
      <c r="C58" s="78"/>
      <c r="D58" s="78">
        <v>42.6</v>
      </c>
      <c r="E58" s="78">
        <v>42.6</v>
      </c>
      <c r="F58" s="71">
        <v>42.6</v>
      </c>
      <c r="G58" s="28"/>
      <c r="H58" s="29">
        <f t="shared" si="8"/>
        <v>1</v>
      </c>
    </row>
    <row r="59" spans="1:45" ht="146.25" hidden="1" customHeight="1">
      <c r="A59" s="24">
        <v>41054100</v>
      </c>
      <c r="B59" s="74" t="s">
        <v>56</v>
      </c>
      <c r="C59" s="78"/>
      <c r="D59" s="78"/>
      <c r="E59" s="78"/>
      <c r="F59" s="71"/>
      <c r="G59" s="28"/>
      <c r="H59" s="29" t="e">
        <f t="shared" si="8"/>
        <v>#DIV/0!</v>
      </c>
    </row>
    <row r="60" spans="1:45" ht="111.75" hidden="1" customHeight="1">
      <c r="A60" s="24">
        <v>41054300</v>
      </c>
      <c r="B60" s="74" t="s">
        <v>57</v>
      </c>
      <c r="C60" s="78"/>
      <c r="D60" s="78"/>
      <c r="E60" s="78"/>
      <c r="F60" s="71"/>
      <c r="G60" s="28"/>
      <c r="H60" s="29" t="e">
        <f t="shared" si="8"/>
        <v>#DIV/0!</v>
      </c>
    </row>
    <row r="61" spans="1:45" ht="116.45" customHeight="1">
      <c r="A61" s="24">
        <v>41055000</v>
      </c>
      <c r="B61" s="117" t="s">
        <v>70</v>
      </c>
      <c r="C61" s="78"/>
      <c r="D61" s="78">
        <v>834.6</v>
      </c>
      <c r="E61" s="78">
        <v>834.6</v>
      </c>
      <c r="F61" s="71">
        <v>834.6</v>
      </c>
      <c r="G61" s="28"/>
      <c r="H61" s="29">
        <f t="shared" si="8"/>
        <v>1</v>
      </c>
    </row>
    <row r="62" spans="1:45" s="5" customFormat="1" ht="40.15" customHeight="1">
      <c r="A62" s="79"/>
      <c r="B62" s="20" t="s">
        <v>58</v>
      </c>
      <c r="C62" s="39">
        <f>SUM(C39:C40)</f>
        <v>716849.2</v>
      </c>
      <c r="D62" s="39">
        <f>SUM(D39:D40)</f>
        <v>720891.6</v>
      </c>
      <c r="E62" s="39">
        <f>SUM(E39:E40)</f>
        <v>375384.3</v>
      </c>
      <c r="F62" s="39">
        <f>SUM(F39:F40)</f>
        <v>412428.10000000003</v>
      </c>
      <c r="G62" s="39">
        <f>SUM(G39:G40)</f>
        <v>37043.800000000025</v>
      </c>
      <c r="H62" s="23">
        <f t="shared" si="8"/>
        <v>1.0986823370077012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20.25">
      <c r="A63" s="120" t="s">
        <v>59</v>
      </c>
      <c r="B63" s="121"/>
      <c r="C63" s="121"/>
      <c r="D63" s="121"/>
      <c r="E63" s="121"/>
      <c r="F63" s="121"/>
      <c r="G63" s="121"/>
      <c r="H63" s="122"/>
    </row>
    <row r="64" spans="1:45" ht="27.6" customHeight="1">
      <c r="A64" s="30">
        <v>19010000</v>
      </c>
      <c r="B64" s="80" t="s">
        <v>21</v>
      </c>
      <c r="C64" s="59">
        <v>350</v>
      </c>
      <c r="D64" s="59">
        <v>350</v>
      </c>
      <c r="E64" s="59">
        <v>174.6</v>
      </c>
      <c r="F64" s="33">
        <v>108</v>
      </c>
      <c r="G64" s="28">
        <f>SUM(F64-E64)</f>
        <v>-66.599999999999994</v>
      </c>
      <c r="H64" s="29">
        <f>SUM(F64/E64)</f>
        <v>0.61855670103092786</v>
      </c>
    </row>
    <row r="65" spans="1:8" ht="130.15" customHeight="1">
      <c r="A65" s="30">
        <v>24062100</v>
      </c>
      <c r="B65" s="76" t="s">
        <v>60</v>
      </c>
      <c r="C65" s="81"/>
      <c r="D65" s="81"/>
      <c r="E65" s="82"/>
      <c r="F65" s="83">
        <v>46.5</v>
      </c>
      <c r="G65" s="28">
        <f>SUM(F65-E65)</f>
        <v>46.5</v>
      </c>
      <c r="H65" s="84"/>
    </row>
    <row r="66" spans="1:8" ht="46.5">
      <c r="A66" s="30">
        <v>25000000</v>
      </c>
      <c r="B66" s="85" t="s">
        <v>61</v>
      </c>
      <c r="C66" s="86">
        <v>6752.9</v>
      </c>
      <c r="D66" s="86">
        <v>6752.9</v>
      </c>
      <c r="E66" s="86">
        <v>2279.3000000000002</v>
      </c>
      <c r="F66" s="87">
        <v>47547.8</v>
      </c>
      <c r="G66" s="28">
        <f>SUM(F66-E66)</f>
        <v>45268.5</v>
      </c>
      <c r="H66" s="29">
        <f>SUM(F66/E66)</f>
        <v>20.86070284736542</v>
      </c>
    </row>
    <row r="67" spans="1:8" ht="22.5">
      <c r="A67" s="30"/>
      <c r="B67" s="20" t="s">
        <v>22</v>
      </c>
      <c r="C67" s="39">
        <f>SUM(C69:C70)</f>
        <v>0</v>
      </c>
      <c r="D67" s="39">
        <f>SUM(D69:D70)</f>
        <v>0</v>
      </c>
      <c r="E67" s="39"/>
      <c r="F67" s="39">
        <f>SUM(F68:F71)</f>
        <v>355.7</v>
      </c>
      <c r="G67" s="39">
        <f>SUM(G68:G71)</f>
        <v>355.7</v>
      </c>
      <c r="H67" s="23"/>
    </row>
    <row r="68" spans="1:8" ht="157.15" customHeight="1">
      <c r="A68" s="30">
        <v>24110900</v>
      </c>
      <c r="B68" s="88" t="s">
        <v>33</v>
      </c>
      <c r="C68" s="39"/>
      <c r="D68" s="39"/>
      <c r="E68" s="39"/>
      <c r="F68" s="33">
        <v>1.4</v>
      </c>
      <c r="G68" s="89">
        <v>1.4</v>
      </c>
      <c r="H68" s="23"/>
    </row>
    <row r="69" spans="1:8" ht="70.900000000000006" hidden="1" customHeight="1">
      <c r="A69" s="90">
        <v>24170000</v>
      </c>
      <c r="B69" s="91" t="s">
        <v>62</v>
      </c>
      <c r="C69" s="92"/>
      <c r="D69" s="92"/>
      <c r="E69" s="93"/>
      <c r="F69" s="33"/>
      <c r="G69" s="28"/>
      <c r="H69" s="94"/>
    </row>
    <row r="70" spans="1:8" ht="23.25">
      <c r="A70" s="30">
        <v>33010000</v>
      </c>
      <c r="B70" s="95" t="s">
        <v>63</v>
      </c>
      <c r="C70" s="96"/>
      <c r="D70" s="96"/>
      <c r="E70" s="96"/>
      <c r="F70" s="33">
        <v>354.3</v>
      </c>
      <c r="G70" s="28">
        <f>SUM(F70-E70)</f>
        <v>354.3</v>
      </c>
      <c r="H70" s="29"/>
    </row>
    <row r="71" spans="1:8" ht="46.5" hidden="1">
      <c r="A71" s="24">
        <v>41053900</v>
      </c>
      <c r="B71" s="97" t="s">
        <v>55</v>
      </c>
      <c r="C71" s="98"/>
      <c r="D71" s="98"/>
      <c r="E71" s="27"/>
      <c r="F71" s="33">
        <v>0</v>
      </c>
      <c r="G71" s="89">
        <f>SUM(F71-E71)</f>
        <v>0</v>
      </c>
      <c r="H71" s="29"/>
    </row>
    <row r="72" spans="1:8" ht="45">
      <c r="A72" s="99"/>
      <c r="B72" s="20" t="s">
        <v>23</v>
      </c>
      <c r="C72" s="100">
        <f>SUM(C64:C67)</f>
        <v>7102.9</v>
      </c>
      <c r="D72" s="100">
        <f>SUM(D64:D67)</f>
        <v>7102.9</v>
      </c>
      <c r="E72" s="100">
        <f>SUM(E64:E67)</f>
        <v>2453.9</v>
      </c>
      <c r="F72" s="100">
        <f>SUM(F64:F67)</f>
        <v>48058</v>
      </c>
      <c r="G72" s="100">
        <f>SUM(G64:G67)</f>
        <v>45604.1</v>
      </c>
      <c r="H72" s="101">
        <f>SUM(F72/E72)</f>
        <v>19.584335139981253</v>
      </c>
    </row>
    <row r="73" spans="1:8" ht="29.45" customHeight="1" thickBot="1">
      <c r="A73" s="102"/>
      <c r="B73" s="103" t="s">
        <v>24</v>
      </c>
      <c r="C73" s="104">
        <f>SUM(C62,C72)</f>
        <v>723952.1</v>
      </c>
      <c r="D73" s="104">
        <f>SUM(D62,D72)</f>
        <v>727994.5</v>
      </c>
      <c r="E73" s="104">
        <f>SUM(E62,E72)</f>
        <v>377838.2</v>
      </c>
      <c r="F73" s="104">
        <f>SUM(F62,F72)</f>
        <v>460486.10000000003</v>
      </c>
      <c r="G73" s="104">
        <f>SUM(G62,G72)</f>
        <v>82647.900000000023</v>
      </c>
      <c r="H73" s="105">
        <f>SUM(F73/E73)</f>
        <v>1.2187388675893545</v>
      </c>
    </row>
    <row r="74" spans="1:8" ht="12.75" customHeight="1">
      <c r="A74" s="6"/>
      <c r="B74" s="6"/>
      <c r="C74" s="6"/>
      <c r="D74" s="6"/>
      <c r="E74" s="7"/>
      <c r="F74" s="8"/>
      <c r="G74" s="9"/>
      <c r="H74" s="6"/>
    </row>
    <row r="75" spans="1:8" ht="99.6" customHeight="1">
      <c r="A75" s="11"/>
      <c r="C75" s="11"/>
      <c r="D75" s="11"/>
      <c r="E75" s="12"/>
      <c r="F75" s="13"/>
      <c r="G75" s="14"/>
      <c r="H75" s="10"/>
    </row>
    <row r="76" spans="1:8" ht="33">
      <c r="A76" s="107" t="s">
        <v>78</v>
      </c>
      <c r="B76" s="108"/>
      <c r="C76" s="108"/>
      <c r="D76" s="108"/>
      <c r="E76" s="108"/>
      <c r="F76" s="108"/>
      <c r="G76" s="109"/>
    </row>
    <row r="80" spans="1:8">
      <c r="B80" t="s">
        <v>64</v>
      </c>
    </row>
  </sheetData>
  <mergeCells count="15">
    <mergeCell ref="A63:H63"/>
    <mergeCell ref="E2:H2"/>
    <mergeCell ref="E4:H4"/>
    <mergeCell ref="F5:H5"/>
    <mergeCell ref="E3:H3"/>
    <mergeCell ref="G8:H8"/>
    <mergeCell ref="A9:A10"/>
    <mergeCell ref="B9:B10"/>
    <mergeCell ref="C9:C10"/>
    <mergeCell ref="E9:E10"/>
    <mergeCell ref="F9:F10"/>
    <mergeCell ref="G9:H9"/>
    <mergeCell ref="A6:H6"/>
    <mergeCell ref="A7:H7"/>
    <mergeCell ref="D9:D10"/>
  </mergeCells>
  <pageMargins left="1.1811023622047245" right="0.39370078740157483" top="0.39370078740157483" bottom="0.39370078740157483" header="0" footer="0"/>
  <pageSetup paperSize="9" scale="52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дод1</vt:lpstr>
      <vt:lpstr>дод1!Заголовки_для_печати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User</cp:lastModifiedBy>
  <cp:lastPrinted>2021-08-20T07:55:35Z</cp:lastPrinted>
  <dcterms:created xsi:type="dcterms:W3CDTF">2004-10-20T06:45:28Z</dcterms:created>
  <dcterms:modified xsi:type="dcterms:W3CDTF">2021-08-25T09:40:59Z</dcterms:modified>
</cp:coreProperties>
</file>