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<sst xmlns="http://schemas.openxmlformats.org/spreadsheetml/2006/main" count="400" uniqueCount="187">
  <si>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</si>
  <si>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</si>
  <si>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</si>
  <si>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</si>
  <si>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</si>
  <si>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</si>
  <si>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</si>
  <si>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</si>
  <si>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</si>
  <si>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</si>
  <si>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</si>
  <si>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</si>
  <si>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</si>
  <si>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</si>
  <si>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</si>
  <si>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</si>
  <si>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</si>
  <si>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</si>
  <si>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</si>
  <si>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</si>
  <si>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</si>
  <si>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</si>
  <si>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</si>
  <si>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</si>
  <si>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</si>
  <si>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</si>
  <si>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</si>
  <si>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</si>
  <si>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</si>
  <si>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</si>
  <si>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</si>
  <si>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</si>
  <si>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</si>
  <si>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</si>
  <si>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t xml:space="preserve">Придбання </t>
  </si>
  <si>
    <t>КП "Благоустрій" ВМР</t>
  </si>
  <si>
    <t>ВК ВМР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</si>
  <si>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</si>
  <si>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</si>
  <si>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</si>
  <si>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</si>
  <si>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</si>
  <si>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</si>
  <si>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</si>
  <si>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</si>
  <si>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</si>
  <si>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</si>
  <si>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</si>
  <si>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</si>
  <si>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</si>
  <si>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</si>
  <si>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</si>
  <si>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</si>
  <si>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</si>
  <si>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</si>
  <si>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</si>
  <si>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</si>
  <si>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</si>
  <si>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</si>
  <si>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</si>
  <si>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</si>
  <si>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Об'єм робіт</t>
  </si>
  <si>
    <t>тис.м.кв.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</si>
  <si>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</si>
  <si>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</si>
  <si>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</si>
  <si>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</si>
  <si>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</si>
  <si>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</si>
  <si>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</si>
  <si>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</si>
  <si>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</si>
  <si>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Безпечні умови для пасажирів автотранспорту</t>
  </si>
  <si>
    <t>Належне поводження з відходами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</si>
  <si>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</si>
  <si>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</si>
  <si>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</si>
  <si>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</si>
  <si>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</si>
  <si>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</si>
  <si>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</si>
  <si>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</si>
  <si>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</si>
  <si>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</si>
  <si>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</si>
  <si>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</si>
  <si>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</si>
  <si>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</si>
  <si>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</si>
  <si>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</si>
  <si>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</si>
  <si>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</si>
  <si>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</si>
  <si>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</si>
  <si>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</si>
  <si>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</si>
  <si>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</si>
  <si>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</si>
  <si>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</si>
  <si>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</si>
  <si>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</si>
  <si>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</si>
  <si>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</si>
  <si>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</si>
  <si>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</si>
  <si>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</si>
  <si>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</si>
  <si>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</si>
  <si>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"ЖКС" ВМР</t>
  </si>
  <si>
    <t>КП «ВТВК» ВМР</t>
  </si>
  <si>
    <t>Житловий фонд</t>
  </si>
  <si>
    <t>Витрати на утримання спільного майна</t>
  </si>
  <si>
    <t>К-ть дерев, кущів</t>
  </si>
  <si>
    <t>Довжина живоплоту</t>
  </si>
  <si>
    <t>м.п.</t>
  </si>
  <si>
    <t>К-ть урн, баків</t>
  </si>
  <si>
    <t>К-ть об'єктів благоустрою</t>
  </si>
  <si>
    <t>м.кв.</t>
  </si>
  <si>
    <t>Площі: квітників, теплиці, розплідника, утримання парку в р-ні НТЦ, лісу "Ювілейний", Брусилівської гори</t>
  </si>
  <si>
    <t>Протяжність каналів</t>
  </si>
  <si>
    <t xml:space="preserve">шт </t>
  </si>
  <si>
    <t>Автобусні зупинки</t>
  </si>
  <si>
    <t>Міст</t>
  </si>
  <si>
    <t>Сквер (мощення)</t>
  </si>
  <si>
    <t>Переїзди</t>
  </si>
  <si>
    <t>Споруди (канави) та канали</t>
  </si>
  <si>
    <t>Протяжність дренажного гирла, дамб</t>
  </si>
  <si>
    <t>Протяжність мереж</t>
  </si>
  <si>
    <t>Лічильники</t>
  </si>
  <si>
    <t>Світлоточки</t>
  </si>
  <si>
    <t>Щитки вуличного освітлення</t>
  </si>
  <si>
    <t>Електромережа новобудови</t>
  </si>
  <si>
    <t>Огорожа</t>
  </si>
  <si>
    <t>к-кт</t>
  </si>
  <si>
    <t>Інформаційний щит</t>
  </si>
  <si>
    <t>Обеліск</t>
  </si>
  <si>
    <t>Шлюзи, колодязі</t>
  </si>
  <si>
    <t>Протяжність колекторів, дренів</t>
  </si>
  <si>
    <t>Пожежне ДЕПО</t>
  </si>
  <si>
    <t>Котельня</t>
  </si>
  <si>
    <t>Герб села</t>
  </si>
  <si>
    <t>Протяжність доріг, тротуарів, велосипедних доріжок</t>
  </si>
  <si>
    <t>Набережна</t>
  </si>
  <si>
    <t>тис.кв.м.</t>
  </si>
  <si>
    <t>Газони</t>
  </si>
  <si>
    <t>Утримання</t>
  </si>
  <si>
    <t>Належне утримання спільного майна</t>
  </si>
  <si>
    <t>Утримання озеленення  територій та об'єктів благоустрою    (в т.ч. організація громадських робіт, суспільно-корисних робіт)</t>
  </si>
  <si>
    <t>Кількість об'єктів</t>
  </si>
  <si>
    <t>Утримання кладовищ</t>
  </si>
  <si>
    <t>Поточний ремонт  доріг, проїздів і т.д.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</si>
  <si>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</si>
  <si>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Утримання озеленення  територій та об'єктів благоустрою (в т.ч. організація громадських робіт, суспільно-корисних робіт)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</si>
  <si>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2021-2025 роки 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</si>
  <si>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2021-2025 роки  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</si>
  <si>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2021-2025 роки  </t>
  </si>
  <si>
    <t>Бюджет Вараської міської територіальної громади</t>
  </si>
  <si>
    <t>Придбання комунальної техніки на умовах фінансового лізингу</t>
  </si>
  <si>
    <t>2021-2025</t>
  </si>
  <si>
    <t>мережа</t>
  </si>
  <si>
    <t>КП "ЖКС" ВМР</t>
  </si>
  <si>
    <t>Придба ння</t>
  </si>
  <si>
    <t>Придбання комунальної техніки на умовах лізінгу</t>
  </si>
  <si>
    <t>Підтримка КП "Благоустрій" ВМР</t>
  </si>
  <si>
    <t>Розроблення схеми санітарного очищення населених пунктів Вараської міскої територіальної громади</t>
  </si>
  <si>
    <t xml:space="preserve">Завдання, заходи та строки  виконання  Комплексної програми благоустрою та розвитку комунального господарства       Вараської міської територіальної громади на  2021-2025 роки 
</t>
  </si>
  <si>
    <t>Безпечний пішохідний перехід</t>
  </si>
  <si>
    <t>Розроб норм</t>
  </si>
  <si>
    <t>Розроб сх. сан. очищ.</t>
  </si>
  <si>
    <t xml:space="preserve"> КП "Благоустрій" ВМР, КП "ЖКС" ВМР, КП «ВТВК» ВМР, КП "АН"Перспектива"</t>
  </si>
  <si>
    <t>2021-2022</t>
  </si>
  <si>
    <t>КМКП (КП «ВТВК» ВМР)</t>
  </si>
  <si>
    <t>Виконання ремонтів  та влаштування мощення тротуарів, пішохідних доріжок з бруківки</t>
  </si>
  <si>
    <t>КП"Благ" ВМР, ДКТМСВК ВМР, КП "УК "ЖКС" ВМР</t>
  </si>
  <si>
    <r>
      <t>м</t>
    </r>
    <r>
      <rPr>
        <sz val="11"/>
        <rFont val="Calibri"/>
        <family val="2"/>
      </rPr>
      <t>²</t>
    </r>
  </si>
  <si>
    <t>КМКП (КП «ВТВК" ВМР)</t>
  </si>
  <si>
    <t>2022-2025</t>
  </si>
  <si>
    <r>
      <rPr>
        <b/>
        <sz val="10"/>
        <rFont val="Times New Roman"/>
        <family val="1"/>
      </rPr>
      <t>Строки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</si>
  <si>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r>
      <t xml:space="preserve">Орієнтована вартість заходу                                                      </t>
    </r>
    <r>
      <rPr>
        <sz val="12"/>
        <rFont val="Times New Roman"/>
        <family val="1"/>
      </rPr>
      <t>тис.грн</t>
    </r>
  </si>
  <si>
    <t>КМКП  (КП «ВТВК» ВМР)</t>
  </si>
  <si>
    <t xml:space="preserve"> Підтримка КП: КП "Благоустрій" ВМР, КП "ЖКС" ВМР,  КП «ВТВК» ВМР, КП "АН"Перспектива"</t>
  </si>
  <si>
    <t xml:space="preserve"> КП "Благ." ВМР</t>
  </si>
  <si>
    <t>КП"Благоустрій" ВМР, ДКТМС ВК ВМР, КП "УК "ЖКС" ВМР</t>
  </si>
  <si>
    <t xml:space="preserve"> КП "Благоустрій" ВМР,  КП "ЖКС" ВМР</t>
  </si>
  <si>
    <t>КП "Благоустрій" ВМР, КП «УК «ЖКС» ВМР,  КП «ВТВК» ВМР</t>
  </si>
  <si>
    <t>кількість</t>
  </si>
  <si>
    <t>№ з /п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</si>
</sst>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0.000"/>
    <numFmt numFmtId="166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indexed="17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165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0" fillId="0" borderId="0" xfId="58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31" fillId="0" borderId="0" xfId="0" applyFont="1" applyAlignment="1">
      <alignment/>
    </xf>
    <xf numFmtId="165" fontId="10" fillId="0" borderId="15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165" fontId="14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5" fillId="0" borderId="11" xfId="0" applyFont="1" applyBorder="1" applyAlignment="1">
      <alignment horizontal="left" vertical="center"/>
    </xf>
    <xf numFmtId="165" fontId="15" fillId="0" borderId="19" xfId="0" applyNumberFormat="1" applyFont="1" applyBorder="1" applyAlignment="1">
      <alignment horizontal="left" vertical="center" wrapText="1"/>
    </xf>
    <xf numFmtId="165" fontId="15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9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165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5" fontId="15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1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wrapText="1"/>
    </xf>
    <xf numFmtId="0" fontId="1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3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/>
    </xf>
    <xf numFmtId="165" fontId="14" fillId="0" borderId="32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left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left" vertical="center" wrapText="1"/>
    </xf>
    <xf numFmtId="165" fontId="2" fillId="0" borderId="11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horizontal="center" vertical="center"/>
    </xf>
    <xf numFmtId="165" fontId="30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 wrapText="1"/>
    </xf>
    <xf numFmtId="0" fontId="10" fillId="0" borderId="11" xfId="58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165" fontId="14" fillId="0" borderId="24" xfId="0" applyNumberFormat="1" applyFont="1" applyBorder="1" applyAlignment="1">
      <alignment horizontal="center" vertical="center"/>
    </xf>
    <xf numFmtId="165" fontId="14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165" fontId="15" fillId="0" borderId="10" xfId="0" applyNumberFormat="1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/>
    </xf>
    <xf numFmtId="165" fontId="10" fillId="0" borderId="33" xfId="0" applyNumberFormat="1" applyFont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left" vertical="center" wrapText="1"/>
    </xf>
    <xf numFmtId="165" fontId="15" fillId="0" borderId="33" xfId="0" applyNumberFormat="1" applyFont="1" applyBorder="1" applyAlignment="1">
      <alignment horizontal="left" vertical="center" wrapText="1"/>
    </xf>
    <xf numFmtId="165" fontId="14" fillId="0" borderId="35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65" fillId="32" borderId="36" xfId="60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 wrapText="1"/>
    </xf>
    <xf numFmtId="165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10" fillId="0" borderId="35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165" fontId="14" fillId="0" borderId="41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right" wrapText="1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 wrapText="1"/>
    </xf>
    <xf numFmtId="165" fontId="10" fillId="0" borderId="45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165" fontId="14" fillId="0" borderId="4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 wrapText="1"/>
    </xf>
    <xf numFmtId="165" fontId="14" fillId="0" borderId="20" xfId="0" applyNumberFormat="1" applyFont="1" applyBorder="1" applyAlignment="1">
      <alignment horizontal="center" vertical="center"/>
    </xf>
    <xf numFmtId="166" fontId="10" fillId="0" borderId="11" xfId="58" applyNumberFormat="1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14" fillId="0" borderId="44" xfId="0" applyNumberFormat="1" applyFont="1" applyBorder="1" applyAlignment="1">
      <alignment horizontal="center" vertical="center"/>
    </xf>
    <xf numFmtId="165" fontId="14" fillId="0" borderId="46" xfId="0" applyNumberFormat="1" applyFont="1" applyBorder="1" applyAlignment="1">
      <alignment horizontal="center" vertical="center"/>
    </xf>
    <xf numFmtId="165" fontId="14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4" fillId="0" borderId="2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" fillId="0" borderId="5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165" fontId="5" fillId="0" borderId="51" xfId="0" applyNumberFormat="1" applyFont="1" applyBorder="1" applyAlignment="1">
      <alignment horizontal="center" vertical="center"/>
    </xf>
    <xf numFmtId="165" fontId="9" fillId="0" borderId="46" xfId="0" applyNumberFormat="1" applyFont="1" applyBorder="1" applyAlignment="1">
      <alignment vertical="center"/>
    </xf>
    <xf numFmtId="165" fontId="9" fillId="0" borderId="41" xfId="0" applyNumberFormat="1" applyFont="1" applyBorder="1" applyAlignment="1">
      <alignment vertical="center"/>
    </xf>
    <xf numFmtId="165" fontId="20" fillId="0" borderId="50" xfId="0" applyNumberFormat="1" applyFont="1" applyBorder="1" applyAlignment="1">
      <alignment horizontal="center" vertical="center"/>
    </xf>
    <xf numFmtId="165" fontId="20" fillId="0" borderId="47" xfId="0" applyNumberFormat="1" applyFont="1" applyBorder="1" applyAlignment="1">
      <alignment horizontal="center" vertical="center"/>
    </xf>
    <xf numFmtId="165" fontId="20" fillId="0" borderId="5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5" fontId="4" fillId="0" borderId="36" xfId="0" applyNumberFormat="1" applyFont="1" applyBorder="1" applyAlignment="1">
      <alignment horizontal="center" vertical="center"/>
    </xf>
    <xf numFmtId="165" fontId="19" fillId="0" borderId="18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vertical="center"/>
    </xf>
    <xf numFmtId="165" fontId="5" fillId="0" borderId="44" xfId="0" applyNumberFormat="1" applyFont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165" fontId="14" fillId="0" borderId="44" xfId="0" applyNumberFormat="1" applyFont="1" applyBorder="1" applyAlignment="1">
      <alignment horizontal="center" vertical="center" wrapText="1"/>
    </xf>
    <xf numFmtId="165" fontId="0" fillId="0" borderId="46" xfId="0" applyNumberFormat="1" applyFont="1" applyBorder="1" applyAlignment="1">
      <alignment vertical="center"/>
    </xf>
    <xf numFmtId="165" fontId="0" fillId="0" borderId="41" xfId="0" applyNumberFormat="1" applyFont="1" applyBorder="1" applyAlignment="1">
      <alignment vertical="center"/>
    </xf>
    <xf numFmtId="165" fontId="5" fillId="0" borderId="44" xfId="0" applyNumberFormat="1" applyFont="1" applyBorder="1" applyAlignment="1">
      <alignment horizontal="center" vertical="center" wrapText="1"/>
    </xf>
    <xf numFmtId="165" fontId="5" fillId="0" borderId="46" xfId="0" applyNumberFormat="1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5" fontId="26" fillId="0" borderId="46" xfId="0" applyNumberFormat="1" applyFont="1" applyBorder="1" applyAlignment="1">
      <alignment vertical="center"/>
    </xf>
    <xf numFmtId="165" fontId="26" fillId="0" borderId="41" xfId="0" applyNumberFormat="1" applyFont="1" applyBorder="1" applyAlignment="1">
      <alignment vertical="center"/>
    </xf>
    <xf numFmtId="165" fontId="9" fillId="0" borderId="46" xfId="0" applyNumberFormat="1" applyFont="1" applyBorder="1" applyAlignment="1">
      <alignment horizontal="center" vertical="center"/>
    </xf>
    <xf numFmtId="165" fontId="9" fillId="0" borderId="41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/>
    </xf>
    <xf numFmtId="0" fontId="14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15" fillId="0" borderId="6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5" fillId="0" borderId="15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5" fillId="0" borderId="67" xfId="0" applyFont="1" applyBorder="1" applyAlignment="1">
      <alignment horizontal="center" vertical="center" wrapText="1"/>
    </xf>
    <xf numFmtId="0" fontId="27" fillId="0" borderId="68" xfId="0" applyFont="1" applyBorder="1" applyAlignment="1">
      <alignment/>
    </xf>
    <xf numFmtId="0" fontId="27" fillId="0" borderId="56" xfId="0" applyFont="1" applyBorder="1" applyAlignment="1">
      <alignment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wrapText="1"/>
    </xf>
    <xf numFmtId="0" fontId="0" fillId="0" borderId="35" xfId="0" applyBorder="1" applyAlignment="1">
      <alignment wrapText="1"/>
    </xf>
    <xf numFmtId="0" fontId="15" fillId="0" borderId="1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7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4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wrapText="1"/>
    </xf>
    <xf numFmtId="0" fontId="16" fillId="0" borderId="66" xfId="0" applyFont="1" applyBorder="1" applyAlignment="1">
      <alignment wrapText="1"/>
    </xf>
    <xf numFmtId="0" fontId="14" fillId="0" borderId="68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left" vertical="center" wrapText="1"/>
    </xf>
    <xf numFmtId="0" fontId="0" fillId="0" borderId="60" xfId="0" applyBorder="1" applyAlignment="1">
      <alignment horizontal="left" wrapText="1"/>
    </xf>
    <xf numFmtId="0" fontId="30" fillId="0" borderId="74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5.625" style="42" customWidth="1"/>
    <col min="2" max="2" width="41.00390625" style="42" customWidth="1"/>
    <col min="3" max="3" width="8.375" style="42" customWidth="1"/>
    <col min="4" max="4" width="10.125" style="42" customWidth="1"/>
    <col min="5" max="5" width="13.625" style="42" customWidth="1"/>
    <col min="6" max="6" width="12.375" style="42" customWidth="1"/>
    <col min="7" max="7" width="12.125" style="42" customWidth="1"/>
    <col min="8" max="8" width="10.875" style="42" customWidth="1"/>
    <col min="9" max="9" width="12.375" style="42" customWidth="1"/>
    <col min="10" max="10" width="12.25390625" style="0" customWidth="1"/>
    <col min="11" max="11" width="9.625" style="0" bestFit="1" customWidth="1"/>
    <col min="12" max="12" width="10.375" style="0" customWidth="1"/>
    <col min="13" max="13" width="10.25390625" style="0" customWidth="1"/>
  </cols>
  <sheetData>
    <row r="1" spans="4:10" ht="18" customHeight="1">
      <c r="D1" s="43"/>
      <c r="E1" s="244"/>
      <c r="F1" s="47"/>
      <c r="G1" s="48"/>
      <c r="H1" s="306"/>
      <c r="I1" s="307"/>
      <c r="J1" s="307"/>
    </row>
    <row r="2" spans="2:8" ht="39" customHeight="1">
      <c r="B2" s="285" t="s">
        <v>165</v>
      </c>
      <c r="C2" s="285"/>
      <c r="D2" s="285"/>
      <c r="E2" s="285"/>
      <c r="F2" s="285"/>
      <c r="G2" s="286"/>
      <c r="H2" s="286"/>
    </row>
    <row r="3" spans="2:8" ht="1.5" customHeight="1">
      <c r="B3" s="31"/>
      <c r="C3" s="31"/>
      <c r="D3" s="31"/>
      <c r="E3" s="31"/>
      <c r="F3" s="31"/>
      <c r="G3" s="32"/>
      <c r="H3" s="32"/>
    </row>
    <row r="4" spans="7:10" ht="18.75" customHeight="1" thickBot="1">
      <c r="G4" s="62"/>
      <c r="H4" s="63"/>
      <c r="I4" s="43"/>
      <c r="J4" s="63" t="s">
        <v>31</v>
      </c>
    </row>
    <row r="5" spans="1:10" ht="20.25" customHeight="1">
      <c r="A5" s="287" t="s">
        <v>186</v>
      </c>
      <c r="B5" s="290" t="s">
        <v>12</v>
      </c>
      <c r="C5" s="290" t="s">
        <v>177</v>
      </c>
      <c r="D5" s="290" t="s">
        <v>13</v>
      </c>
      <c r="E5" s="298" t="s">
        <v>178</v>
      </c>
      <c r="F5" s="299"/>
      <c r="G5" s="299"/>
      <c r="H5" s="299"/>
      <c r="I5" s="300"/>
      <c r="J5" s="301"/>
    </row>
    <row r="6" spans="1:10" ht="15.75" customHeight="1" hidden="1">
      <c r="A6" s="288"/>
      <c r="B6" s="291"/>
      <c r="C6" s="291"/>
      <c r="D6" s="291"/>
      <c r="E6" s="302"/>
      <c r="F6" s="303"/>
      <c r="G6" s="303"/>
      <c r="H6" s="303"/>
      <c r="I6" s="304"/>
      <c r="J6" s="305"/>
    </row>
    <row r="7" spans="1:10" ht="15.75">
      <c r="A7" s="288"/>
      <c r="B7" s="291"/>
      <c r="C7" s="291"/>
      <c r="D7" s="291"/>
      <c r="E7" s="297" t="s">
        <v>0</v>
      </c>
      <c r="F7" s="293" t="s">
        <v>1</v>
      </c>
      <c r="G7" s="294"/>
      <c r="H7" s="294"/>
      <c r="I7" s="295"/>
      <c r="J7" s="296"/>
    </row>
    <row r="8" spans="1:10" ht="36" customHeight="1">
      <c r="A8" s="289"/>
      <c r="B8" s="292"/>
      <c r="C8" s="292"/>
      <c r="D8" s="292"/>
      <c r="E8" s="292"/>
      <c r="F8" s="140">
        <v>2021</v>
      </c>
      <c r="G8" s="140">
        <v>2022</v>
      </c>
      <c r="H8" s="140">
        <v>2023</v>
      </c>
      <c r="I8" s="190">
        <v>2024</v>
      </c>
      <c r="J8" s="210">
        <v>2025</v>
      </c>
    </row>
    <row r="9" spans="1:10" s="3" customFormat="1" ht="13.5" customHeight="1">
      <c r="A9" s="211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150">
        <v>9</v>
      </c>
      <c r="J9" s="212">
        <v>10</v>
      </c>
    </row>
    <row r="10" spans="1:10" s="3" customFormat="1" ht="18" customHeight="1">
      <c r="A10" s="335" t="s">
        <v>39</v>
      </c>
      <c r="B10" s="336"/>
      <c r="C10" s="336"/>
      <c r="D10" s="336"/>
      <c r="E10" s="336"/>
      <c r="F10" s="336"/>
      <c r="G10" s="336"/>
      <c r="H10" s="336"/>
      <c r="I10" s="336"/>
      <c r="J10" s="337"/>
    </row>
    <row r="11" spans="1:11" s="42" customFormat="1" ht="29.25" customHeight="1">
      <c r="A11" s="58">
        <v>1</v>
      </c>
      <c r="B11" s="15" t="s">
        <v>22</v>
      </c>
      <c r="C11" s="253" t="s">
        <v>158</v>
      </c>
      <c r="D11" s="278" t="s">
        <v>35</v>
      </c>
      <c r="E11" s="206">
        <f>SUM(F11:J11)</f>
        <v>19396.12</v>
      </c>
      <c r="F11" s="20">
        <v>3337.992</v>
      </c>
      <c r="G11" s="20">
        <v>4982.618</v>
      </c>
      <c r="H11" s="20">
        <v>3300</v>
      </c>
      <c r="I11" s="231">
        <v>3702.65</v>
      </c>
      <c r="J11" s="213">
        <v>4072.86</v>
      </c>
      <c r="K11" s="135"/>
    </row>
    <row r="12" spans="1:11" s="42" customFormat="1" ht="21" customHeight="1">
      <c r="A12" s="58">
        <v>2</v>
      </c>
      <c r="B12" s="15" t="s">
        <v>23</v>
      </c>
      <c r="C12" s="254"/>
      <c r="D12" s="279"/>
      <c r="E12" s="206">
        <f aca="true" t="shared" si="0" ref="E12:E19">SUM(F12:J12)</f>
        <v>21042.170000000002</v>
      </c>
      <c r="F12" s="20">
        <v>3726.63</v>
      </c>
      <c r="G12" s="20">
        <v>3483</v>
      </c>
      <c r="H12" s="20">
        <v>4179</v>
      </c>
      <c r="I12" s="231">
        <v>4596.95</v>
      </c>
      <c r="J12" s="213">
        <v>5056.59</v>
      </c>
      <c r="K12" s="135"/>
    </row>
    <row r="13" spans="1:11" s="42" customFormat="1" ht="66.75" customHeight="1">
      <c r="A13" s="58">
        <v>3</v>
      </c>
      <c r="B13" s="15" t="s">
        <v>151</v>
      </c>
      <c r="C13" s="254"/>
      <c r="D13" s="240" t="s">
        <v>182</v>
      </c>
      <c r="E13" s="206">
        <f t="shared" si="0"/>
        <v>46416.608</v>
      </c>
      <c r="F13" s="20">
        <v>6385.254</v>
      </c>
      <c r="G13" s="20">
        <v>9148.454</v>
      </c>
      <c r="H13" s="20">
        <v>9330</v>
      </c>
      <c r="I13" s="231">
        <v>10263.55</v>
      </c>
      <c r="J13" s="213">
        <v>11289.35</v>
      </c>
      <c r="K13" s="135"/>
    </row>
    <row r="14" spans="1:11" s="42" customFormat="1" ht="21" customHeight="1">
      <c r="A14" s="58">
        <v>4</v>
      </c>
      <c r="B14" s="15" t="s">
        <v>24</v>
      </c>
      <c r="C14" s="254"/>
      <c r="D14" s="280" t="s">
        <v>35</v>
      </c>
      <c r="E14" s="206">
        <f t="shared" si="0"/>
        <v>158304.95799999998</v>
      </c>
      <c r="F14" s="20">
        <v>25213.501</v>
      </c>
      <c r="G14" s="20">
        <v>30112.237</v>
      </c>
      <c r="H14" s="20">
        <v>26464</v>
      </c>
      <c r="I14" s="231">
        <v>36435.85</v>
      </c>
      <c r="J14" s="213">
        <v>40079.37</v>
      </c>
      <c r="K14" s="135"/>
    </row>
    <row r="15" spans="1:11" s="42" customFormat="1" ht="19.5" customHeight="1">
      <c r="A15" s="58">
        <v>5</v>
      </c>
      <c r="B15" s="15" t="s">
        <v>149</v>
      </c>
      <c r="C15" s="254"/>
      <c r="D15" s="283"/>
      <c r="E15" s="206">
        <f t="shared" si="0"/>
        <v>2489.1</v>
      </c>
      <c r="F15" s="20">
        <v>330</v>
      </c>
      <c r="G15" s="20">
        <v>435</v>
      </c>
      <c r="H15" s="20">
        <v>521</v>
      </c>
      <c r="I15" s="231">
        <v>573.1</v>
      </c>
      <c r="J15" s="213">
        <v>630</v>
      </c>
      <c r="K15" s="135"/>
    </row>
    <row r="16" spans="1:11" s="42" customFormat="1" ht="18" customHeight="1">
      <c r="A16" s="58">
        <v>6</v>
      </c>
      <c r="B16" s="15" t="s">
        <v>37</v>
      </c>
      <c r="C16" s="254"/>
      <c r="D16" s="283"/>
      <c r="E16" s="206">
        <f t="shared" si="0"/>
        <v>17287</v>
      </c>
      <c r="F16" s="20">
        <v>2502</v>
      </c>
      <c r="G16" s="20">
        <v>3200</v>
      </c>
      <c r="H16" s="20">
        <v>3500</v>
      </c>
      <c r="I16" s="231">
        <v>3850</v>
      </c>
      <c r="J16" s="213">
        <v>4235</v>
      </c>
      <c r="K16" s="135"/>
    </row>
    <row r="17" spans="1:11" s="42" customFormat="1" ht="30">
      <c r="A17" s="58">
        <v>7</v>
      </c>
      <c r="B17" s="242" t="s">
        <v>38</v>
      </c>
      <c r="C17" s="254"/>
      <c r="D17" s="283"/>
      <c r="E17" s="206">
        <f t="shared" si="0"/>
        <v>5493</v>
      </c>
      <c r="F17" s="20">
        <v>1263</v>
      </c>
      <c r="G17" s="20">
        <v>920</v>
      </c>
      <c r="H17" s="20">
        <v>1000</v>
      </c>
      <c r="I17" s="232">
        <v>1100</v>
      </c>
      <c r="J17" s="213">
        <v>1210</v>
      </c>
      <c r="K17" s="135"/>
    </row>
    <row r="18" spans="1:12" s="42" customFormat="1" ht="22.5" customHeight="1">
      <c r="A18" s="58">
        <v>8</v>
      </c>
      <c r="B18" s="242" t="s">
        <v>33</v>
      </c>
      <c r="C18" s="254"/>
      <c r="D18" s="283"/>
      <c r="E18" s="206">
        <f t="shared" si="0"/>
        <v>44370.572</v>
      </c>
      <c r="F18" s="20">
        <v>6303.647</v>
      </c>
      <c r="G18" s="20">
        <v>15066.925</v>
      </c>
      <c r="H18" s="20">
        <v>6000</v>
      </c>
      <c r="I18" s="231">
        <v>8000</v>
      </c>
      <c r="J18" s="213">
        <v>9000</v>
      </c>
      <c r="K18" s="135"/>
      <c r="L18" s="135"/>
    </row>
    <row r="19" spans="1:12" s="42" customFormat="1" ht="46.5" customHeight="1">
      <c r="A19" s="226">
        <v>9</v>
      </c>
      <c r="B19" s="207" t="s">
        <v>172</v>
      </c>
      <c r="C19" s="227" t="s">
        <v>176</v>
      </c>
      <c r="D19" s="284"/>
      <c r="E19" s="206">
        <f t="shared" si="0"/>
        <v>10971.159000000001</v>
      </c>
      <c r="F19" s="65">
        <v>0</v>
      </c>
      <c r="G19" s="20">
        <v>2000</v>
      </c>
      <c r="H19" s="20">
        <v>2990.386</v>
      </c>
      <c r="I19" s="233">
        <v>2990.386</v>
      </c>
      <c r="J19" s="245">
        <v>2990.387</v>
      </c>
      <c r="K19" s="135"/>
      <c r="L19" s="135"/>
    </row>
    <row r="20" spans="1:12" s="42" customFormat="1" ht="15.75" customHeight="1">
      <c r="A20" s="271" t="s">
        <v>40</v>
      </c>
      <c r="B20" s="272"/>
      <c r="C20" s="273"/>
      <c r="D20" s="274"/>
      <c r="E20" s="206">
        <f aca="true" t="shared" si="1" ref="E20:J20">SUM(E11:E19)</f>
        <v>325770.687</v>
      </c>
      <c r="F20" s="206">
        <f t="shared" si="1"/>
        <v>49062.024</v>
      </c>
      <c r="G20" s="206">
        <f t="shared" si="1"/>
        <v>69348.234</v>
      </c>
      <c r="H20" s="206">
        <f t="shared" si="1"/>
        <v>57284.386</v>
      </c>
      <c r="I20" s="206">
        <f t="shared" si="1"/>
        <v>71512.486</v>
      </c>
      <c r="J20" s="214">
        <f t="shared" si="1"/>
        <v>78563.55700000002</v>
      </c>
      <c r="K20" s="135"/>
      <c r="L20" s="135"/>
    </row>
    <row r="21" spans="1:10" s="42" customFormat="1" ht="21" customHeight="1">
      <c r="A21" s="277" t="s">
        <v>41</v>
      </c>
      <c r="B21" s="277"/>
      <c r="C21" s="277"/>
      <c r="D21" s="277"/>
      <c r="E21" s="277"/>
      <c r="F21" s="277"/>
      <c r="G21" s="277"/>
      <c r="H21" s="277"/>
      <c r="I21" s="277"/>
      <c r="J21" s="277"/>
    </row>
    <row r="22" spans="1:10" s="42" customFormat="1" ht="31.5" customHeight="1">
      <c r="A22" s="243">
        <v>1</v>
      </c>
      <c r="B22" s="242" t="s">
        <v>43</v>
      </c>
      <c r="C22" s="253" t="s">
        <v>158</v>
      </c>
      <c r="D22" s="280" t="s">
        <v>35</v>
      </c>
      <c r="E22" s="206">
        <f>SUM(F22:J22)</f>
        <v>9120</v>
      </c>
      <c r="F22" s="20">
        <v>1000</v>
      </c>
      <c r="G22" s="20">
        <v>1500</v>
      </c>
      <c r="H22" s="20">
        <v>2000</v>
      </c>
      <c r="I22" s="234">
        <v>2200</v>
      </c>
      <c r="J22" s="215">
        <v>2420</v>
      </c>
    </row>
    <row r="23" spans="1:10" s="42" customFormat="1" ht="20.25" customHeight="1">
      <c r="A23" s="243">
        <v>2</v>
      </c>
      <c r="B23" s="242" t="s">
        <v>150</v>
      </c>
      <c r="C23" s="338"/>
      <c r="D23" s="281"/>
      <c r="E23" s="206">
        <f aca="true" t="shared" si="2" ref="E23:E30">SUM(F23:J23)</f>
        <v>19859.6</v>
      </c>
      <c r="F23" s="20">
        <v>3000</v>
      </c>
      <c r="G23" s="20">
        <v>3359.6</v>
      </c>
      <c r="H23" s="20">
        <v>4000</v>
      </c>
      <c r="I23" s="234">
        <v>4500</v>
      </c>
      <c r="J23" s="215">
        <v>5000</v>
      </c>
    </row>
    <row r="24" spans="1:10" s="42" customFormat="1" ht="18.75" customHeight="1">
      <c r="A24" s="243">
        <v>3</v>
      </c>
      <c r="B24" s="242" t="s">
        <v>44</v>
      </c>
      <c r="C24" s="338"/>
      <c r="D24" s="281"/>
      <c r="E24" s="206">
        <f t="shared" si="2"/>
        <v>7800</v>
      </c>
      <c r="F24" s="20">
        <v>800</v>
      </c>
      <c r="G24" s="20">
        <v>1000</v>
      </c>
      <c r="H24" s="20">
        <v>1500</v>
      </c>
      <c r="I24" s="234">
        <v>2000</v>
      </c>
      <c r="J24" s="215">
        <v>2500</v>
      </c>
    </row>
    <row r="25" spans="1:10" s="42" customFormat="1" ht="21" customHeight="1">
      <c r="A25" s="243">
        <v>4</v>
      </c>
      <c r="B25" s="242" t="s">
        <v>45</v>
      </c>
      <c r="C25" s="339"/>
      <c r="D25" s="282"/>
      <c r="E25" s="206">
        <f t="shared" si="2"/>
        <v>5000</v>
      </c>
      <c r="F25" s="20">
        <v>500</v>
      </c>
      <c r="G25" s="20">
        <v>800</v>
      </c>
      <c r="H25" s="20">
        <v>1000</v>
      </c>
      <c r="I25" s="234">
        <v>1200</v>
      </c>
      <c r="J25" s="215">
        <v>1500</v>
      </c>
    </row>
    <row r="26" spans="1:10" s="42" customFormat="1" ht="18.75" customHeight="1">
      <c r="A26" s="243">
        <v>5</v>
      </c>
      <c r="B26" s="242" t="s">
        <v>46</v>
      </c>
      <c r="C26" s="275" t="s">
        <v>158</v>
      </c>
      <c r="D26" s="283"/>
      <c r="E26" s="206">
        <f t="shared" si="2"/>
        <v>2150</v>
      </c>
      <c r="F26" s="20">
        <v>200</v>
      </c>
      <c r="G26" s="20">
        <v>300</v>
      </c>
      <c r="H26" s="20">
        <v>500</v>
      </c>
      <c r="I26" s="234">
        <v>550</v>
      </c>
      <c r="J26" s="215">
        <v>600</v>
      </c>
    </row>
    <row r="27" spans="1:10" s="42" customFormat="1" ht="26.25" customHeight="1">
      <c r="A27" s="243">
        <v>6</v>
      </c>
      <c r="B27" s="242" t="s">
        <v>47</v>
      </c>
      <c r="C27" s="276"/>
      <c r="D27" s="283"/>
      <c r="E27" s="206">
        <f t="shared" si="2"/>
        <v>2330</v>
      </c>
      <c r="F27" s="20">
        <v>300</v>
      </c>
      <c r="G27" s="20">
        <v>380</v>
      </c>
      <c r="H27" s="20">
        <v>500</v>
      </c>
      <c r="I27" s="234">
        <v>550</v>
      </c>
      <c r="J27" s="215">
        <v>600</v>
      </c>
    </row>
    <row r="28" spans="1:10" s="42" customFormat="1" ht="21" customHeight="1">
      <c r="A28" s="243">
        <v>7</v>
      </c>
      <c r="B28" s="242" t="s">
        <v>42</v>
      </c>
      <c r="C28" s="276"/>
      <c r="D28" s="283"/>
      <c r="E28" s="206">
        <f t="shared" si="2"/>
        <v>9900</v>
      </c>
      <c r="F28" s="20">
        <v>1500</v>
      </c>
      <c r="G28" s="20">
        <v>1800</v>
      </c>
      <c r="H28" s="20">
        <v>2000</v>
      </c>
      <c r="I28" s="234">
        <v>2200</v>
      </c>
      <c r="J28" s="215">
        <v>2400</v>
      </c>
    </row>
    <row r="29" spans="1:10" s="42" customFormat="1" ht="21" customHeight="1">
      <c r="A29" s="243">
        <v>8</v>
      </c>
      <c r="B29" s="242" t="s">
        <v>48</v>
      </c>
      <c r="C29" s="276"/>
      <c r="D29" s="283"/>
      <c r="E29" s="206">
        <f t="shared" si="2"/>
        <v>18000</v>
      </c>
      <c r="F29" s="20">
        <v>5000</v>
      </c>
      <c r="G29" s="20">
        <v>2500</v>
      </c>
      <c r="H29" s="20">
        <v>3000</v>
      </c>
      <c r="I29" s="234">
        <v>3500</v>
      </c>
      <c r="J29" s="215">
        <v>4000</v>
      </c>
    </row>
    <row r="30" spans="1:10" s="42" customFormat="1" ht="16.5" customHeight="1">
      <c r="A30" s="243">
        <v>9</v>
      </c>
      <c r="B30" s="194" t="s">
        <v>166</v>
      </c>
      <c r="C30" s="198">
        <v>2022</v>
      </c>
      <c r="D30" s="283"/>
      <c r="E30" s="195">
        <f t="shared" si="2"/>
        <v>1863.512</v>
      </c>
      <c r="F30" s="20">
        <v>0</v>
      </c>
      <c r="G30" s="193">
        <v>1863.512</v>
      </c>
      <c r="H30" s="20">
        <v>0</v>
      </c>
      <c r="I30" s="234">
        <v>0</v>
      </c>
      <c r="J30" s="215">
        <v>0</v>
      </c>
    </row>
    <row r="31" spans="1:10" s="42" customFormat="1" ht="18.75" customHeight="1">
      <c r="A31" s="255" t="s">
        <v>40</v>
      </c>
      <c r="B31" s="256"/>
      <c r="C31" s="257"/>
      <c r="D31" s="258"/>
      <c r="E31" s="189">
        <f aca="true" t="shared" si="3" ref="E31:J31">SUM(E22:E30)</f>
        <v>76023.11200000001</v>
      </c>
      <c r="F31" s="189">
        <f t="shared" si="3"/>
        <v>12300</v>
      </c>
      <c r="G31" s="189">
        <f t="shared" si="3"/>
        <v>13503.112000000001</v>
      </c>
      <c r="H31" s="189">
        <f t="shared" si="3"/>
        <v>14500</v>
      </c>
      <c r="I31" s="189">
        <f t="shared" si="3"/>
        <v>16700</v>
      </c>
      <c r="J31" s="216">
        <f t="shared" si="3"/>
        <v>19020</v>
      </c>
    </row>
    <row r="32" spans="1:10" s="42" customFormat="1" ht="18" customHeight="1">
      <c r="A32" s="268" t="s">
        <v>49</v>
      </c>
      <c r="B32" s="269"/>
      <c r="C32" s="269"/>
      <c r="D32" s="269"/>
      <c r="E32" s="269"/>
      <c r="F32" s="269"/>
      <c r="G32" s="269"/>
      <c r="H32" s="269"/>
      <c r="I32" s="269"/>
      <c r="J32" s="270"/>
    </row>
    <row r="33" spans="1:10" s="42" customFormat="1" ht="48" customHeight="1">
      <c r="A33" s="243">
        <v>1</v>
      </c>
      <c r="B33" s="242" t="s">
        <v>50</v>
      </c>
      <c r="C33" s="239" t="s">
        <v>158</v>
      </c>
      <c r="D33" s="126" t="s">
        <v>183</v>
      </c>
      <c r="E33" s="189">
        <f>SUM(F33:J33)</f>
        <v>1750</v>
      </c>
      <c r="F33" s="20">
        <v>350</v>
      </c>
      <c r="G33" s="20">
        <v>350</v>
      </c>
      <c r="H33" s="20">
        <v>350</v>
      </c>
      <c r="I33" s="234">
        <v>350</v>
      </c>
      <c r="J33" s="215">
        <v>350</v>
      </c>
    </row>
    <row r="34" spans="1:10" s="42" customFormat="1" ht="32.25" customHeight="1">
      <c r="A34" s="243">
        <v>2</v>
      </c>
      <c r="B34" s="242" t="s">
        <v>51</v>
      </c>
      <c r="C34" s="198">
        <v>2021</v>
      </c>
      <c r="D34" s="251" t="s">
        <v>106</v>
      </c>
      <c r="E34" s="189">
        <f>SUM(F34:J34)</f>
        <v>100</v>
      </c>
      <c r="F34" s="20">
        <v>100</v>
      </c>
      <c r="G34" s="20">
        <v>0</v>
      </c>
      <c r="H34" s="20">
        <v>0</v>
      </c>
      <c r="I34" s="234">
        <v>0</v>
      </c>
      <c r="J34" s="215">
        <v>0</v>
      </c>
    </row>
    <row r="35" spans="1:10" s="42" customFormat="1" ht="51.75" customHeight="1">
      <c r="A35" s="243">
        <v>3</v>
      </c>
      <c r="B35" s="242" t="s">
        <v>164</v>
      </c>
      <c r="C35" s="198">
        <v>2022</v>
      </c>
      <c r="D35" s="252"/>
      <c r="E35" s="189">
        <v>200</v>
      </c>
      <c r="F35" s="20">
        <v>0</v>
      </c>
      <c r="G35" s="235">
        <v>200</v>
      </c>
      <c r="H35" s="20">
        <v>0</v>
      </c>
      <c r="I35" s="234">
        <v>0</v>
      </c>
      <c r="J35" s="215">
        <v>0</v>
      </c>
    </row>
    <row r="36" spans="1:10" s="42" customFormat="1" ht="17.25" customHeight="1">
      <c r="A36" s="255" t="s">
        <v>40</v>
      </c>
      <c r="B36" s="256"/>
      <c r="C36" s="256"/>
      <c r="D36" s="264"/>
      <c r="E36" s="189">
        <f aca="true" t="shared" si="4" ref="E36:J36">SUM(E33:E35)</f>
        <v>2050</v>
      </c>
      <c r="F36" s="189">
        <f t="shared" si="4"/>
        <v>450</v>
      </c>
      <c r="G36" s="174">
        <f t="shared" si="4"/>
        <v>550</v>
      </c>
      <c r="H36" s="206">
        <f t="shared" si="4"/>
        <v>350</v>
      </c>
      <c r="I36" s="241">
        <f t="shared" si="4"/>
        <v>350</v>
      </c>
      <c r="J36" s="216">
        <f t="shared" si="4"/>
        <v>350</v>
      </c>
    </row>
    <row r="37" spans="1:10" s="42" customFormat="1" ht="22.5" customHeight="1">
      <c r="A37" s="265" t="s">
        <v>52</v>
      </c>
      <c r="B37" s="266"/>
      <c r="C37" s="266"/>
      <c r="D37" s="266"/>
      <c r="E37" s="266"/>
      <c r="F37" s="266"/>
      <c r="G37" s="266"/>
      <c r="H37" s="266"/>
      <c r="I37" s="266"/>
      <c r="J37" s="267"/>
    </row>
    <row r="38" spans="1:10" s="42" customFormat="1" ht="45" customHeight="1">
      <c r="A38" s="217">
        <v>1</v>
      </c>
      <c r="B38" s="154" t="s">
        <v>53</v>
      </c>
      <c r="C38" s="155" t="s">
        <v>158</v>
      </c>
      <c r="D38" s="259" t="s">
        <v>171</v>
      </c>
      <c r="E38" s="189">
        <f>SUM(F38:J38)</f>
        <v>17506.6</v>
      </c>
      <c r="F38" s="20">
        <v>2474.6</v>
      </c>
      <c r="G38" s="20">
        <v>3428</v>
      </c>
      <c r="H38" s="20">
        <v>3504</v>
      </c>
      <c r="I38" s="234">
        <v>3900</v>
      </c>
      <c r="J38" s="215">
        <v>4200</v>
      </c>
    </row>
    <row r="39" spans="1:10" s="42" customFormat="1" ht="24.75" customHeight="1">
      <c r="A39" s="217">
        <v>2</v>
      </c>
      <c r="B39" s="20" t="s">
        <v>79</v>
      </c>
      <c r="C39" s="155" t="s">
        <v>170</v>
      </c>
      <c r="D39" s="260"/>
      <c r="E39" s="189">
        <f>SUM(F39:J39)</f>
        <v>1614</v>
      </c>
      <c r="F39" s="20">
        <v>807</v>
      </c>
      <c r="G39" s="20">
        <v>807</v>
      </c>
      <c r="H39" s="20">
        <v>0</v>
      </c>
      <c r="I39" s="234">
        <v>0</v>
      </c>
      <c r="J39" s="215">
        <v>0</v>
      </c>
    </row>
    <row r="40" spans="1:10" s="42" customFormat="1" ht="18" customHeight="1">
      <c r="A40" s="261" t="s">
        <v>40</v>
      </c>
      <c r="B40" s="262"/>
      <c r="C40" s="262"/>
      <c r="D40" s="263"/>
      <c r="E40" s="189">
        <f aca="true" t="shared" si="5" ref="E40:J40">SUM(E38:E39)</f>
        <v>19120.6</v>
      </c>
      <c r="F40" s="189">
        <f t="shared" si="5"/>
        <v>3281.6</v>
      </c>
      <c r="G40" s="206">
        <f>SUM(G38:G39)</f>
        <v>4235</v>
      </c>
      <c r="H40" s="206">
        <f>SUM(H38:H39)</f>
        <v>3504</v>
      </c>
      <c r="I40" s="241">
        <f t="shared" si="5"/>
        <v>3900</v>
      </c>
      <c r="J40" s="216">
        <f t="shared" si="5"/>
        <v>4200</v>
      </c>
    </row>
    <row r="41" spans="1:10" s="42" customFormat="1" ht="15" customHeight="1">
      <c r="A41" s="313" t="s">
        <v>55</v>
      </c>
      <c r="B41" s="314"/>
      <c r="C41" s="314"/>
      <c r="D41" s="314"/>
      <c r="E41" s="314"/>
      <c r="F41" s="314"/>
      <c r="G41" s="314"/>
      <c r="H41" s="314"/>
      <c r="I41" s="314"/>
      <c r="J41" s="315"/>
    </row>
    <row r="42" spans="1:10" s="62" customFormat="1" ht="45.75" customHeight="1">
      <c r="A42" s="217">
        <v>1</v>
      </c>
      <c r="B42" s="154" t="s">
        <v>54</v>
      </c>
      <c r="C42" s="155" t="s">
        <v>158</v>
      </c>
      <c r="D42" s="259" t="s">
        <v>179</v>
      </c>
      <c r="E42" s="189">
        <f>SUM(F42:J42)</f>
        <v>17244.5</v>
      </c>
      <c r="F42" s="20">
        <v>1792</v>
      </c>
      <c r="G42" s="20">
        <v>3579</v>
      </c>
      <c r="H42" s="20">
        <v>2780</v>
      </c>
      <c r="I42" s="234">
        <v>4330</v>
      </c>
      <c r="J42" s="215">
        <v>4763.5</v>
      </c>
    </row>
    <row r="43" spans="1:10" s="62" customFormat="1" ht="27" customHeight="1">
      <c r="A43" s="217">
        <v>2</v>
      </c>
      <c r="B43" s="154" t="s">
        <v>80</v>
      </c>
      <c r="C43" s="155" t="s">
        <v>158</v>
      </c>
      <c r="D43" s="260"/>
      <c r="E43" s="189">
        <f>SUM(F43:J43)</f>
        <v>8370</v>
      </c>
      <c r="F43" s="20">
        <v>4185</v>
      </c>
      <c r="G43" s="20">
        <v>4185</v>
      </c>
      <c r="H43" s="20">
        <v>0</v>
      </c>
      <c r="I43" s="234">
        <v>0</v>
      </c>
      <c r="J43" s="215">
        <v>0</v>
      </c>
    </row>
    <row r="44" spans="1:10" s="62" customFormat="1" ht="34.5" customHeight="1">
      <c r="A44" s="217">
        <v>3</v>
      </c>
      <c r="B44" s="154" t="s">
        <v>84</v>
      </c>
      <c r="C44" s="199">
        <v>2021</v>
      </c>
      <c r="D44" s="155" t="s">
        <v>86</v>
      </c>
      <c r="E44" s="189">
        <f>SUM(F44:J44)</f>
        <v>49.4</v>
      </c>
      <c r="F44" s="20">
        <v>49.4</v>
      </c>
      <c r="G44" s="20">
        <v>0</v>
      </c>
      <c r="H44" s="20">
        <v>0</v>
      </c>
      <c r="I44" s="234">
        <v>0</v>
      </c>
      <c r="J44" s="215">
        <v>0</v>
      </c>
    </row>
    <row r="45" spans="1:10" s="62" customFormat="1" ht="36" customHeight="1">
      <c r="A45" s="217">
        <v>4</v>
      </c>
      <c r="B45" s="154" t="s">
        <v>103</v>
      </c>
      <c r="C45" s="162">
        <v>2021</v>
      </c>
      <c r="D45" s="155" t="s">
        <v>106</v>
      </c>
      <c r="E45" s="189">
        <f>SUM(F45:J45)</f>
        <v>5000</v>
      </c>
      <c r="F45" s="20">
        <v>5000</v>
      </c>
      <c r="G45" s="20">
        <v>0</v>
      </c>
      <c r="H45" s="20">
        <v>0</v>
      </c>
      <c r="I45" s="234">
        <v>0</v>
      </c>
      <c r="J45" s="215">
        <v>0</v>
      </c>
    </row>
    <row r="46" spans="1:10" s="62" customFormat="1" ht="16.5" customHeight="1">
      <c r="A46" s="261" t="s">
        <v>40</v>
      </c>
      <c r="B46" s="333"/>
      <c r="C46" s="333"/>
      <c r="D46" s="334"/>
      <c r="E46" s="189">
        <f>SUM(E42:E45)</f>
        <v>30663.9</v>
      </c>
      <c r="F46" s="189">
        <f>SUM(F42:F45)</f>
        <v>11026.4</v>
      </c>
      <c r="G46" s="206">
        <f>SUM(G42:G45)</f>
        <v>7764</v>
      </c>
      <c r="H46" s="214">
        <f>SUM(H42:H45)</f>
        <v>2780</v>
      </c>
      <c r="I46" s="189">
        <f>SUM(I42:I45)</f>
        <v>4330</v>
      </c>
      <c r="J46" s="216">
        <f>SUM(J42:J45)</f>
        <v>4763.5</v>
      </c>
    </row>
    <row r="47" spans="1:10" s="62" customFormat="1" ht="15" customHeight="1">
      <c r="A47" s="308" t="s">
        <v>56</v>
      </c>
      <c r="B47" s="309"/>
      <c r="C47" s="309"/>
      <c r="D47" s="309"/>
      <c r="E47" s="309"/>
      <c r="F47" s="309"/>
      <c r="G47" s="309"/>
      <c r="H47" s="309"/>
      <c r="I47" s="309"/>
      <c r="J47" s="310"/>
    </row>
    <row r="48" spans="1:12" s="62" customFormat="1" ht="61.5" customHeight="1">
      <c r="A48" s="217">
        <v>1</v>
      </c>
      <c r="B48" s="154" t="s">
        <v>81</v>
      </c>
      <c r="C48" s="155" t="s">
        <v>158</v>
      </c>
      <c r="D48" s="156" t="s">
        <v>184</v>
      </c>
      <c r="E48" s="189">
        <f>SUM(F48:J48)</f>
        <v>66720.7</v>
      </c>
      <c r="F48" s="20">
        <v>20371.6</v>
      </c>
      <c r="G48" s="65">
        <v>13098.75</v>
      </c>
      <c r="H48" s="20">
        <v>10100.35</v>
      </c>
      <c r="I48" s="236">
        <v>11550</v>
      </c>
      <c r="J48" s="218">
        <v>11600</v>
      </c>
      <c r="L48" s="136"/>
    </row>
    <row r="49" spans="1:12" s="62" customFormat="1" ht="33.75" customHeight="1">
      <c r="A49" s="217">
        <v>2</v>
      </c>
      <c r="B49" s="154" t="s">
        <v>157</v>
      </c>
      <c r="C49" s="162" t="s">
        <v>158</v>
      </c>
      <c r="D49" s="156" t="s">
        <v>35</v>
      </c>
      <c r="E49" s="189">
        <f>SUM(F49:J49)</f>
        <v>21680</v>
      </c>
      <c r="F49" s="152">
        <v>3794</v>
      </c>
      <c r="G49" s="20">
        <v>4559</v>
      </c>
      <c r="H49" s="20">
        <v>4559</v>
      </c>
      <c r="I49" s="153">
        <v>4559</v>
      </c>
      <c r="J49" s="219">
        <v>4209</v>
      </c>
      <c r="L49" s="136"/>
    </row>
    <row r="50" spans="1:10" s="62" customFormat="1" ht="16.5" customHeight="1">
      <c r="A50" s="261" t="s">
        <v>40</v>
      </c>
      <c r="B50" s="311"/>
      <c r="C50" s="311"/>
      <c r="D50" s="312"/>
      <c r="E50" s="189">
        <f aca="true" t="shared" si="6" ref="E50:J50">SUM(E48:E49)</f>
        <v>88400.7</v>
      </c>
      <c r="F50" s="189">
        <f t="shared" si="6"/>
        <v>24165.6</v>
      </c>
      <c r="G50" s="189">
        <f t="shared" si="6"/>
        <v>17657.75</v>
      </c>
      <c r="H50" s="189">
        <f t="shared" si="6"/>
        <v>14659.35</v>
      </c>
      <c r="I50" s="189">
        <f t="shared" si="6"/>
        <v>16109</v>
      </c>
      <c r="J50" s="216">
        <f t="shared" si="6"/>
        <v>15809</v>
      </c>
    </row>
    <row r="51" spans="1:10" s="62" customFormat="1" ht="21" customHeight="1">
      <c r="A51" s="322" t="s">
        <v>58</v>
      </c>
      <c r="B51" s="323"/>
      <c r="C51" s="323"/>
      <c r="D51" s="323"/>
      <c r="E51" s="323"/>
      <c r="F51" s="323"/>
      <c r="G51" s="323"/>
      <c r="H51" s="323"/>
      <c r="I51" s="323"/>
      <c r="J51" s="324"/>
    </row>
    <row r="52" spans="1:10" s="62" customFormat="1" ht="21.75" customHeight="1">
      <c r="A52" s="217">
        <v>1</v>
      </c>
      <c r="B52" s="154" t="s">
        <v>59</v>
      </c>
      <c r="C52" s="155" t="s">
        <v>158</v>
      </c>
      <c r="D52" s="156" t="s">
        <v>36</v>
      </c>
      <c r="E52" s="189">
        <v>10000</v>
      </c>
      <c r="F52" s="20">
        <v>2000</v>
      </c>
      <c r="G52" s="20">
        <v>2000</v>
      </c>
      <c r="H52" s="20">
        <v>2000</v>
      </c>
      <c r="I52" s="153">
        <v>2000</v>
      </c>
      <c r="J52" s="219">
        <v>2000</v>
      </c>
    </row>
    <row r="53" spans="1:10" s="62" customFormat="1" ht="16.5" customHeight="1">
      <c r="A53" s="325" t="s">
        <v>40</v>
      </c>
      <c r="B53" s="326"/>
      <c r="C53" s="326"/>
      <c r="D53" s="327"/>
      <c r="E53" s="189">
        <v>10000</v>
      </c>
      <c r="F53" s="206">
        <f>SUM(F52)</f>
        <v>2000</v>
      </c>
      <c r="G53" s="206">
        <f>SUM(G52)</f>
        <v>2000</v>
      </c>
      <c r="H53" s="206">
        <f>SUM(H52)</f>
        <v>2000</v>
      </c>
      <c r="I53" s="158">
        <v>2000</v>
      </c>
      <c r="J53" s="220">
        <v>2000</v>
      </c>
    </row>
    <row r="54" spans="1:10" s="62" customFormat="1" ht="22.5" customHeight="1">
      <c r="A54" s="328" t="s">
        <v>82</v>
      </c>
      <c r="B54" s="331"/>
      <c r="C54" s="331"/>
      <c r="D54" s="331"/>
      <c r="E54" s="331"/>
      <c r="F54" s="331"/>
      <c r="G54" s="331"/>
      <c r="H54" s="332"/>
      <c r="I54" s="153"/>
      <c r="J54" s="219"/>
    </row>
    <row r="55" spans="1:10" s="62" customFormat="1" ht="30" customHeight="1">
      <c r="A55" s="221">
        <v>2</v>
      </c>
      <c r="B55" s="157" t="s">
        <v>92</v>
      </c>
      <c r="C55" s="159" t="s">
        <v>158</v>
      </c>
      <c r="D55" s="156" t="s">
        <v>35</v>
      </c>
      <c r="E55" s="206">
        <f>SUM(F55:J55)</f>
        <v>5000</v>
      </c>
      <c r="F55" s="20">
        <v>1000</v>
      </c>
      <c r="G55" s="20">
        <v>1000</v>
      </c>
      <c r="H55" s="20">
        <v>1000</v>
      </c>
      <c r="I55" s="153">
        <v>1000</v>
      </c>
      <c r="J55" s="219">
        <v>1000</v>
      </c>
    </row>
    <row r="56" spans="1:10" s="62" customFormat="1" ht="17.25" customHeight="1">
      <c r="A56" s="325" t="s">
        <v>40</v>
      </c>
      <c r="B56" s="326"/>
      <c r="C56" s="326"/>
      <c r="D56" s="327"/>
      <c r="E56" s="206">
        <f>SUM(E55)</f>
        <v>5000</v>
      </c>
      <c r="F56" s="189">
        <f>SUM(F55)</f>
        <v>1000</v>
      </c>
      <c r="G56" s="206">
        <f>SUM(G55)</f>
        <v>1000</v>
      </c>
      <c r="H56" s="206">
        <f>SUM(H55)</f>
        <v>1000</v>
      </c>
      <c r="I56" s="158">
        <v>1000</v>
      </c>
      <c r="J56" s="220">
        <v>1000</v>
      </c>
    </row>
    <row r="57" spans="1:10" s="62" customFormat="1" ht="22.5" customHeight="1">
      <c r="A57" s="328" t="s">
        <v>110</v>
      </c>
      <c r="B57" s="329"/>
      <c r="C57" s="329"/>
      <c r="D57" s="329"/>
      <c r="E57" s="329"/>
      <c r="F57" s="329"/>
      <c r="G57" s="329"/>
      <c r="H57" s="329"/>
      <c r="I57" s="329"/>
      <c r="J57" s="330"/>
    </row>
    <row r="58" spans="1:10" s="62" customFormat="1" ht="30" customHeight="1">
      <c r="A58" s="221">
        <v>1</v>
      </c>
      <c r="B58" s="160" t="s">
        <v>111</v>
      </c>
      <c r="C58" s="159" t="s">
        <v>158</v>
      </c>
      <c r="D58" s="156" t="s">
        <v>106</v>
      </c>
      <c r="E58" s="206">
        <f>SUM(F58:J58)</f>
        <v>2250</v>
      </c>
      <c r="F58" s="20">
        <v>250</v>
      </c>
      <c r="G58" s="20">
        <v>500</v>
      </c>
      <c r="H58" s="20">
        <v>500</v>
      </c>
      <c r="I58" s="153">
        <v>500</v>
      </c>
      <c r="J58" s="219">
        <v>500</v>
      </c>
    </row>
    <row r="59" spans="1:10" s="62" customFormat="1" ht="16.5" customHeight="1">
      <c r="A59" s="320" t="s">
        <v>40</v>
      </c>
      <c r="B59" s="321"/>
      <c r="C59" s="321"/>
      <c r="D59" s="321"/>
      <c r="E59" s="206">
        <f>SUM(F59:J59)</f>
        <v>2250</v>
      </c>
      <c r="F59" s="189">
        <f>SUM(F58)</f>
        <v>250</v>
      </c>
      <c r="G59" s="206">
        <f>SUM(G58)</f>
        <v>500</v>
      </c>
      <c r="H59" s="206">
        <f>SUM(H58)</f>
        <v>500</v>
      </c>
      <c r="I59" s="158">
        <v>500</v>
      </c>
      <c r="J59" s="220">
        <v>500</v>
      </c>
    </row>
    <row r="60" spans="1:10" s="62" customFormat="1" ht="6" customHeight="1" hidden="1">
      <c r="A60" s="237"/>
      <c r="B60" s="238"/>
      <c r="C60" s="238"/>
      <c r="D60" s="238"/>
      <c r="E60" s="206"/>
      <c r="F60" s="206"/>
      <c r="G60" s="206"/>
      <c r="H60" s="206"/>
      <c r="I60" s="153"/>
      <c r="J60" s="219"/>
    </row>
    <row r="61" spans="1:10" s="19" customFormat="1" ht="18" customHeight="1" thickBot="1">
      <c r="A61" s="318" t="s">
        <v>60</v>
      </c>
      <c r="B61" s="319"/>
      <c r="C61" s="222"/>
      <c r="D61" s="222"/>
      <c r="E61" s="76">
        <f aca="true" t="shared" si="7" ref="E61:J61">SUM(E20,E31,E36,E40,E46,E50,E53,E56,E59)</f>
        <v>559278.999</v>
      </c>
      <c r="F61" s="76">
        <f t="shared" si="7"/>
        <v>103535.62399999998</v>
      </c>
      <c r="G61" s="76">
        <f t="shared" si="7"/>
        <v>116558.09599999999</v>
      </c>
      <c r="H61" s="76">
        <f t="shared" si="7"/>
        <v>96577.736</v>
      </c>
      <c r="I61" s="76">
        <f t="shared" si="7"/>
        <v>116401.486</v>
      </c>
      <c r="J61" s="246">
        <f t="shared" si="7"/>
        <v>126206.05700000002</v>
      </c>
    </row>
    <row r="62" spans="1:8" ht="12.75" customHeight="1" hidden="1">
      <c r="A62" s="43"/>
      <c r="B62" s="43"/>
      <c r="C62" s="43"/>
      <c r="D62" s="43"/>
      <c r="E62" s="43"/>
      <c r="F62" s="43"/>
      <c r="G62" s="43"/>
      <c r="H62" s="28">
        <v>2000</v>
      </c>
    </row>
    <row r="63" spans="1:8" ht="26.25" customHeight="1">
      <c r="A63" s="43"/>
      <c r="B63" s="43"/>
      <c r="C63" s="43"/>
      <c r="D63" s="43"/>
      <c r="E63" s="43"/>
      <c r="F63" s="43"/>
      <c r="G63" s="43"/>
      <c r="H63" s="43"/>
    </row>
    <row r="64" spans="1:8" ht="21" customHeight="1">
      <c r="A64" s="316"/>
      <c r="B64" s="317"/>
      <c r="C64" s="317"/>
      <c r="D64" s="317"/>
      <c r="E64" s="317"/>
      <c r="F64" s="317"/>
      <c r="G64" s="317"/>
      <c r="H64" s="317"/>
    </row>
    <row r="65" spans="1:8" ht="12.75" customHeight="1">
      <c r="A65" s="43"/>
      <c r="B65" s="43"/>
      <c r="C65" s="43"/>
      <c r="D65" s="43"/>
      <c r="E65" s="44"/>
      <c r="F65" s="43"/>
      <c r="G65" s="43"/>
      <c r="H65" s="6"/>
    </row>
    <row r="66" spans="5:7" ht="12.75">
      <c r="E66" s="6"/>
      <c r="F66" s="6"/>
      <c r="G66" s="43"/>
    </row>
    <row r="67" spans="1:9" ht="21" customHeight="1">
      <c r="A67" s="43"/>
      <c r="B67" s="16"/>
      <c r="C67" s="43"/>
      <c r="D67" s="43"/>
      <c r="E67" s="43"/>
      <c r="F67" s="43"/>
      <c r="G67" s="43"/>
      <c r="H67" s="44"/>
      <c r="I67" s="43"/>
    </row>
    <row r="68" spans="1:9" ht="19.5" customHeight="1">
      <c r="A68" s="43"/>
      <c r="B68" s="16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5" t="s">
        <v>32</v>
      </c>
      <c r="C69" s="43"/>
      <c r="D69" s="43"/>
      <c r="E69" s="43"/>
      <c r="F69" s="40"/>
      <c r="G69" s="43"/>
      <c r="H69" s="43"/>
      <c r="I69" s="43"/>
    </row>
    <row r="70" spans="1:9" ht="15.75">
      <c r="A70" s="43"/>
      <c r="B70" s="7"/>
      <c r="C70" s="43"/>
      <c r="D70" s="43"/>
      <c r="E70" s="43"/>
      <c r="F70" s="43"/>
      <c r="G70" s="43"/>
      <c r="H70" s="43"/>
      <c r="I70" s="43"/>
    </row>
    <row r="71" spans="1:9" ht="12.75">
      <c r="A71" s="43"/>
      <c r="B71" s="43"/>
      <c r="C71" s="43"/>
      <c r="D71" s="43"/>
      <c r="E71" s="43"/>
      <c r="F71" s="43"/>
      <c r="G71" s="43"/>
      <c r="H71" s="43"/>
      <c r="I71" s="43"/>
    </row>
    <row r="73" ht="12.75">
      <c r="B73" s="43"/>
    </row>
    <row r="74" ht="12.75">
      <c r="B74" s="43"/>
    </row>
    <row r="75" ht="15.75">
      <c r="B75" s="8"/>
    </row>
  </sheetData>
  <sheetProtection/>
  <mergeCells count="38">
    <mergeCell ref="H1:J1"/>
    <mergeCell ref="A47:J47"/>
    <mergeCell ref="A50:D50"/>
    <mergeCell ref="A41:J41"/>
    <mergeCell ref="A64:H64"/>
    <mergeCell ref="A61:B61"/>
    <mergeCell ref="A59:D59"/>
    <mergeCell ref="A51:J51"/>
    <mergeCell ref="A53:D53"/>
    <mergeCell ref="A56:D56"/>
    <mergeCell ref="A57:J57"/>
    <mergeCell ref="A54:H54"/>
    <mergeCell ref="A46:D46"/>
    <mergeCell ref="D42:D43"/>
    <mergeCell ref="A10:J10"/>
    <mergeCell ref="C22:C25"/>
    <mergeCell ref="B2:H2"/>
    <mergeCell ref="A5:A8"/>
    <mergeCell ref="C5:C8"/>
    <mergeCell ref="F7:J7"/>
    <mergeCell ref="B5:B8"/>
    <mergeCell ref="E7:E8"/>
    <mergeCell ref="E5:J6"/>
    <mergeCell ref="D5:D8"/>
    <mergeCell ref="D34:D35"/>
    <mergeCell ref="C11:C18"/>
    <mergeCell ref="A31:D31"/>
    <mergeCell ref="D38:D39"/>
    <mergeCell ref="A40:D40"/>
    <mergeCell ref="A36:D36"/>
    <mergeCell ref="A37:J37"/>
    <mergeCell ref="A32:J32"/>
    <mergeCell ref="A20:D20"/>
    <mergeCell ref="C26:C29"/>
    <mergeCell ref="A21:J21"/>
    <mergeCell ref="D11:D12"/>
    <mergeCell ref="D22:D30"/>
    <mergeCell ref="D14:D19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49">
      <selection activeCell="A57" sqref="A57:J57"/>
    </sheetView>
  </sheetViews>
  <sheetFormatPr defaultColWidth="9.00390625" defaultRowHeight="12.75"/>
  <cols>
    <col min="1" max="1" width="4.125" style="42" customWidth="1"/>
    <col min="2" max="2" width="41.125" style="42" customWidth="1"/>
    <col min="3" max="3" width="26.875" style="42" customWidth="1"/>
    <col min="4" max="4" width="12.75390625" style="42" customWidth="1"/>
    <col min="5" max="5" width="11.25390625" style="42" customWidth="1"/>
    <col min="6" max="7" width="8.75390625" style="42" customWidth="1"/>
    <col min="8" max="8" width="9.125" style="42" customWidth="1"/>
  </cols>
  <sheetData>
    <row r="1" spans="6:8" ht="6" customHeight="1">
      <c r="F1" s="33"/>
      <c r="G1" s="33"/>
      <c r="H1" s="30"/>
    </row>
    <row r="2" spans="2:10" ht="44.25" customHeight="1">
      <c r="B2" s="381" t="s">
        <v>153</v>
      </c>
      <c r="C2" s="381"/>
      <c r="D2" s="381"/>
      <c r="E2" s="381"/>
      <c r="F2" s="381"/>
      <c r="G2" s="381"/>
      <c r="H2" s="381"/>
      <c r="I2" s="381"/>
      <c r="J2" s="381"/>
    </row>
    <row r="3" spans="2:8" ht="8.25" customHeight="1">
      <c r="B3" s="34"/>
      <c r="C3" s="34"/>
      <c r="D3" s="34"/>
      <c r="E3" s="34"/>
      <c r="F3" s="35"/>
      <c r="G3" s="35"/>
      <c r="H3" s="35"/>
    </row>
    <row r="4" spans="8:11" ht="13.5" customHeight="1" thickBot="1">
      <c r="H4" s="380" t="s">
        <v>17</v>
      </c>
      <c r="I4" s="380"/>
      <c r="J4" s="380"/>
      <c r="K4" s="148"/>
    </row>
    <row r="5" spans="1:10" ht="13.5" customHeight="1" thickBot="1">
      <c r="A5" s="363" t="s">
        <v>10</v>
      </c>
      <c r="B5" s="378" t="s">
        <v>2</v>
      </c>
      <c r="C5" s="375" t="s">
        <v>3</v>
      </c>
      <c r="D5" s="366" t="s">
        <v>4</v>
      </c>
      <c r="E5" s="369" t="s">
        <v>5</v>
      </c>
      <c r="F5" s="370"/>
      <c r="G5" s="370"/>
      <c r="H5" s="370"/>
      <c r="I5" s="370"/>
      <c r="J5" s="371"/>
    </row>
    <row r="6" spans="1:10" ht="12.75" customHeight="1">
      <c r="A6" s="364"/>
      <c r="B6" s="367"/>
      <c r="C6" s="376"/>
      <c r="D6" s="367"/>
      <c r="E6" s="379" t="s">
        <v>6</v>
      </c>
      <c r="F6" s="372" t="s">
        <v>7</v>
      </c>
      <c r="G6" s="373"/>
      <c r="H6" s="373"/>
      <c r="I6" s="373"/>
      <c r="J6" s="374"/>
    </row>
    <row r="7" spans="1:10" ht="42" customHeight="1" thickBot="1">
      <c r="A7" s="365"/>
      <c r="B7" s="368"/>
      <c r="C7" s="377"/>
      <c r="D7" s="368"/>
      <c r="E7" s="368"/>
      <c r="F7" s="175">
        <v>2021</v>
      </c>
      <c r="G7" s="142">
        <v>2022</v>
      </c>
      <c r="H7" s="142">
        <v>2023</v>
      </c>
      <c r="I7" s="142">
        <v>2024</v>
      </c>
      <c r="J7" s="142">
        <v>2025</v>
      </c>
    </row>
    <row r="8" spans="1:11" s="41" customFormat="1" ht="15" customHeight="1">
      <c r="A8" s="182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45">
        <v>9</v>
      </c>
      <c r="J8" s="146">
        <v>10</v>
      </c>
      <c r="K8" s="57"/>
    </row>
    <row r="9" spans="1:11" s="41" customFormat="1" ht="17.25" customHeight="1">
      <c r="A9" s="382" t="s">
        <v>39</v>
      </c>
      <c r="B9" s="382"/>
      <c r="C9" s="382"/>
      <c r="D9" s="382"/>
      <c r="E9" s="382"/>
      <c r="F9" s="382"/>
      <c r="G9" s="382"/>
      <c r="H9" s="382"/>
      <c r="I9" s="382"/>
      <c r="J9" s="382"/>
      <c r="K9" s="57"/>
    </row>
    <row r="10" spans="1:10" ht="29.25" customHeight="1">
      <c r="A10" s="177">
        <v>1</v>
      </c>
      <c r="B10" s="178" t="s">
        <v>22</v>
      </c>
      <c r="C10" s="120" t="s">
        <v>25</v>
      </c>
      <c r="D10" s="5" t="s">
        <v>89</v>
      </c>
      <c r="E10" s="5">
        <v>5225</v>
      </c>
      <c r="F10" s="5">
        <v>925</v>
      </c>
      <c r="G10" s="228">
        <v>1000</v>
      </c>
      <c r="H10" s="176">
        <v>1100</v>
      </c>
      <c r="I10" s="147">
        <v>1100</v>
      </c>
      <c r="J10" s="147">
        <v>1100</v>
      </c>
    </row>
    <row r="11" spans="1:10" ht="19.5" customHeight="1">
      <c r="A11" s="349">
        <v>2</v>
      </c>
      <c r="B11" s="343" t="s">
        <v>23</v>
      </c>
      <c r="C11" s="134" t="s">
        <v>127</v>
      </c>
      <c r="D11" s="28" t="s">
        <v>27</v>
      </c>
      <c r="E11" s="28">
        <f>SUM(F11)</f>
        <v>76.94</v>
      </c>
      <c r="F11" s="340">
        <v>76.94</v>
      </c>
      <c r="G11" s="341"/>
      <c r="H11" s="341"/>
      <c r="I11" s="341"/>
      <c r="J11" s="342"/>
    </row>
    <row r="12" spans="1:10" ht="19.5" customHeight="1">
      <c r="A12" s="350"/>
      <c r="B12" s="282"/>
      <c r="C12" s="134" t="s">
        <v>128</v>
      </c>
      <c r="D12" s="28" t="s">
        <v>8</v>
      </c>
      <c r="E12" s="28">
        <f>SUM(F12)</f>
        <v>70</v>
      </c>
      <c r="F12" s="340">
        <v>70</v>
      </c>
      <c r="G12" s="341"/>
      <c r="H12" s="341"/>
      <c r="I12" s="341"/>
      <c r="J12" s="342"/>
    </row>
    <row r="13" spans="1:10" ht="19.5" customHeight="1">
      <c r="A13" s="350"/>
      <c r="B13" s="282"/>
      <c r="C13" s="134" t="s">
        <v>130</v>
      </c>
      <c r="D13" s="28" t="s">
        <v>8</v>
      </c>
      <c r="E13" s="28">
        <f>SUM(F13)</f>
        <v>70</v>
      </c>
      <c r="F13" s="340">
        <v>70</v>
      </c>
      <c r="G13" s="341"/>
      <c r="H13" s="341"/>
      <c r="I13" s="341"/>
      <c r="J13" s="342"/>
    </row>
    <row r="14" spans="1:10" ht="19.5" customHeight="1">
      <c r="A14" s="350"/>
      <c r="B14" s="282"/>
      <c r="C14" s="134" t="s">
        <v>129</v>
      </c>
      <c r="D14" s="28" t="s">
        <v>8</v>
      </c>
      <c r="E14" s="28">
        <f>SUM(F14)</f>
        <v>3044</v>
      </c>
      <c r="F14" s="340">
        <v>3044</v>
      </c>
      <c r="G14" s="341"/>
      <c r="H14" s="341"/>
      <c r="I14" s="341"/>
      <c r="J14" s="342"/>
    </row>
    <row r="15" spans="1:10" ht="15" customHeight="1">
      <c r="A15" s="351"/>
      <c r="B15" s="383"/>
      <c r="C15" s="120" t="s">
        <v>131</v>
      </c>
      <c r="D15" s="11" t="s">
        <v>8</v>
      </c>
      <c r="E15" s="5">
        <f>SUM(F15)</f>
        <v>1</v>
      </c>
      <c r="F15" s="340">
        <v>1</v>
      </c>
      <c r="G15" s="341"/>
      <c r="H15" s="341"/>
      <c r="I15" s="341"/>
      <c r="J15" s="342"/>
    </row>
    <row r="16" spans="1:10" ht="15" customHeight="1">
      <c r="A16" s="349">
        <v>3</v>
      </c>
      <c r="B16" s="343" t="s">
        <v>147</v>
      </c>
      <c r="C16" s="120" t="s">
        <v>112</v>
      </c>
      <c r="D16" s="11" t="s">
        <v>8</v>
      </c>
      <c r="E16" s="5">
        <f aca="true" t="shared" si="0" ref="E16:E21">SUM(F16:H16)</f>
        <v>35148</v>
      </c>
      <c r="F16" s="340">
        <v>35148</v>
      </c>
      <c r="G16" s="341"/>
      <c r="H16" s="341"/>
      <c r="I16" s="341"/>
      <c r="J16" s="342"/>
    </row>
    <row r="17" spans="1:10" ht="15" customHeight="1">
      <c r="A17" s="350"/>
      <c r="B17" s="344"/>
      <c r="C17" s="120" t="s">
        <v>113</v>
      </c>
      <c r="D17" s="11" t="s">
        <v>114</v>
      </c>
      <c r="E17" s="5">
        <f t="shared" si="0"/>
        <v>21291</v>
      </c>
      <c r="F17" s="340">
        <v>21291</v>
      </c>
      <c r="G17" s="341"/>
      <c r="H17" s="341"/>
      <c r="I17" s="341"/>
      <c r="J17" s="342"/>
    </row>
    <row r="18" spans="1:10" ht="15" customHeight="1">
      <c r="A18" s="350"/>
      <c r="B18" s="344"/>
      <c r="C18" s="120" t="s">
        <v>115</v>
      </c>
      <c r="D18" s="11" t="s">
        <v>8</v>
      </c>
      <c r="E18" s="5">
        <f t="shared" si="0"/>
        <v>315</v>
      </c>
      <c r="F18" s="340">
        <v>315</v>
      </c>
      <c r="G18" s="341"/>
      <c r="H18" s="341"/>
      <c r="I18" s="341"/>
      <c r="J18" s="342"/>
    </row>
    <row r="19" spans="1:10" ht="15" customHeight="1">
      <c r="A19" s="350"/>
      <c r="B19" s="344"/>
      <c r="C19" s="120" t="s">
        <v>116</v>
      </c>
      <c r="D19" s="11" t="s">
        <v>8</v>
      </c>
      <c r="E19" s="5">
        <f t="shared" si="0"/>
        <v>48</v>
      </c>
      <c r="F19" s="340">
        <v>48</v>
      </c>
      <c r="G19" s="341"/>
      <c r="H19" s="341"/>
      <c r="I19" s="341"/>
      <c r="J19" s="342"/>
    </row>
    <row r="20" spans="1:10" ht="38.25" customHeight="1">
      <c r="A20" s="350"/>
      <c r="B20" s="344"/>
      <c r="C20" s="120" t="s">
        <v>118</v>
      </c>
      <c r="D20" s="5" t="s">
        <v>62</v>
      </c>
      <c r="E20" s="5">
        <f t="shared" si="0"/>
        <v>390.956</v>
      </c>
      <c r="F20" s="340">
        <v>390.956</v>
      </c>
      <c r="G20" s="341"/>
      <c r="H20" s="341"/>
      <c r="I20" s="341"/>
      <c r="J20" s="342"/>
    </row>
    <row r="21" spans="1:10" ht="15" customHeight="1">
      <c r="A21" s="350"/>
      <c r="B21" s="344"/>
      <c r="C21" s="120" t="s">
        <v>119</v>
      </c>
      <c r="D21" s="11" t="s">
        <v>27</v>
      </c>
      <c r="E21" s="5">
        <f t="shared" si="0"/>
        <v>29.183</v>
      </c>
      <c r="F21" s="340">
        <v>29.183</v>
      </c>
      <c r="G21" s="341"/>
      <c r="H21" s="341"/>
      <c r="I21" s="341"/>
      <c r="J21" s="342"/>
    </row>
    <row r="22" spans="1:10" ht="15" customHeight="1">
      <c r="A22" s="350"/>
      <c r="B22" s="344"/>
      <c r="C22" s="120" t="s">
        <v>132</v>
      </c>
      <c r="D22" s="11" t="s">
        <v>133</v>
      </c>
      <c r="E22" s="5">
        <f>SUM(F22)</f>
        <v>1</v>
      </c>
      <c r="F22" s="346">
        <v>1</v>
      </c>
      <c r="G22" s="347"/>
      <c r="H22" s="347"/>
      <c r="I22" s="347"/>
      <c r="J22" s="348"/>
    </row>
    <row r="23" spans="1:10" ht="15" customHeight="1">
      <c r="A23" s="350"/>
      <c r="B23" s="344"/>
      <c r="C23" s="120" t="s">
        <v>134</v>
      </c>
      <c r="D23" s="11" t="s">
        <v>8</v>
      </c>
      <c r="E23" s="5">
        <f>SUM(F23)</f>
        <v>2</v>
      </c>
      <c r="F23" s="346">
        <v>2</v>
      </c>
      <c r="G23" s="347"/>
      <c r="H23" s="347"/>
      <c r="I23" s="347"/>
      <c r="J23" s="348"/>
    </row>
    <row r="24" spans="1:10" ht="15" customHeight="1">
      <c r="A24" s="350"/>
      <c r="B24" s="344"/>
      <c r="C24" s="120" t="s">
        <v>125</v>
      </c>
      <c r="D24" s="11" t="s">
        <v>120</v>
      </c>
      <c r="E24" s="5">
        <f>SUM(F24:H24)</f>
        <v>16</v>
      </c>
      <c r="F24" s="340">
        <v>16</v>
      </c>
      <c r="G24" s="341"/>
      <c r="H24" s="341"/>
      <c r="I24" s="341"/>
      <c r="J24" s="342"/>
    </row>
    <row r="25" spans="1:10" ht="15" customHeight="1">
      <c r="A25" s="350"/>
      <c r="B25" s="344"/>
      <c r="C25" s="120" t="s">
        <v>135</v>
      </c>
      <c r="D25" s="11" t="s">
        <v>8</v>
      </c>
      <c r="E25" s="5">
        <f>SUM(F25)</f>
        <v>3</v>
      </c>
      <c r="F25" s="340">
        <v>3</v>
      </c>
      <c r="G25" s="341"/>
      <c r="H25" s="341"/>
      <c r="I25" s="341"/>
      <c r="J25" s="342"/>
    </row>
    <row r="26" spans="1:10" ht="24.75" customHeight="1">
      <c r="A26" s="350"/>
      <c r="B26" s="344"/>
      <c r="C26" s="120" t="s">
        <v>126</v>
      </c>
      <c r="D26" s="11" t="s">
        <v>27</v>
      </c>
      <c r="E26" s="5">
        <f>SUM(F26:H26)</f>
        <v>288.7</v>
      </c>
      <c r="F26" s="340">
        <v>288.7</v>
      </c>
      <c r="G26" s="341"/>
      <c r="H26" s="341"/>
      <c r="I26" s="341"/>
      <c r="J26" s="342"/>
    </row>
    <row r="27" spans="1:10" ht="15" customHeight="1">
      <c r="A27" s="350"/>
      <c r="B27" s="344"/>
      <c r="C27" s="120" t="s">
        <v>136</v>
      </c>
      <c r="D27" s="11" t="s">
        <v>8</v>
      </c>
      <c r="E27" s="5">
        <f>SUM(F27)</f>
        <v>38</v>
      </c>
      <c r="F27" s="340">
        <v>38</v>
      </c>
      <c r="G27" s="341"/>
      <c r="H27" s="341"/>
      <c r="I27" s="341"/>
      <c r="J27" s="342"/>
    </row>
    <row r="28" spans="1:10" ht="18" customHeight="1">
      <c r="A28" s="350"/>
      <c r="B28" s="344"/>
      <c r="C28" s="120" t="s">
        <v>137</v>
      </c>
      <c r="D28" s="5" t="s">
        <v>8</v>
      </c>
      <c r="E28" s="5">
        <f>SUM(F28:H28)</f>
        <v>318.9</v>
      </c>
      <c r="F28" s="340">
        <v>318.9</v>
      </c>
      <c r="G28" s="341"/>
      <c r="H28" s="341"/>
      <c r="I28" s="341"/>
      <c r="J28" s="342"/>
    </row>
    <row r="29" spans="1:10" ht="18" customHeight="1">
      <c r="A29" s="350"/>
      <c r="B29" s="344"/>
      <c r="C29" s="120" t="s">
        <v>138</v>
      </c>
      <c r="D29" s="5" t="s">
        <v>8</v>
      </c>
      <c r="E29" s="5">
        <f>SUM(F29)</f>
        <v>1</v>
      </c>
      <c r="F29" s="340">
        <v>1</v>
      </c>
      <c r="G29" s="341"/>
      <c r="H29" s="341"/>
      <c r="I29" s="341"/>
      <c r="J29" s="342"/>
    </row>
    <row r="30" spans="1:10" ht="18" customHeight="1">
      <c r="A30" s="350"/>
      <c r="B30" s="344"/>
      <c r="C30" s="120" t="s">
        <v>132</v>
      </c>
      <c r="D30" s="5" t="s">
        <v>8</v>
      </c>
      <c r="E30" s="5">
        <f>SUM(F30)</f>
        <v>2</v>
      </c>
      <c r="F30" s="340">
        <v>2</v>
      </c>
      <c r="G30" s="341"/>
      <c r="H30" s="341"/>
      <c r="I30" s="341"/>
      <c r="J30" s="342"/>
    </row>
    <row r="31" spans="1:10" ht="18" customHeight="1">
      <c r="A31" s="350"/>
      <c r="B31" s="344"/>
      <c r="C31" s="120" t="s">
        <v>139</v>
      </c>
      <c r="D31" s="5" t="s">
        <v>8</v>
      </c>
      <c r="E31" s="5">
        <f>SUM(F31)</f>
        <v>1</v>
      </c>
      <c r="F31" s="340">
        <v>1</v>
      </c>
      <c r="G31" s="341"/>
      <c r="H31" s="341"/>
      <c r="I31" s="341"/>
      <c r="J31" s="342"/>
    </row>
    <row r="32" spans="1:10" ht="18" customHeight="1">
      <c r="A32" s="351"/>
      <c r="B32" s="345"/>
      <c r="C32" s="120" t="s">
        <v>140</v>
      </c>
      <c r="D32" s="5" t="s">
        <v>8</v>
      </c>
      <c r="E32" s="5">
        <f aca="true" t="shared" si="1" ref="E32:E37">SUM(F32:H32)</f>
        <v>1</v>
      </c>
      <c r="F32" s="340">
        <v>1</v>
      </c>
      <c r="G32" s="341"/>
      <c r="H32" s="341"/>
      <c r="I32" s="341"/>
      <c r="J32" s="342"/>
    </row>
    <row r="33" spans="1:10" ht="27.75" customHeight="1">
      <c r="A33" s="349">
        <v>4</v>
      </c>
      <c r="B33" s="343" t="s">
        <v>24</v>
      </c>
      <c r="C33" s="120" t="s">
        <v>141</v>
      </c>
      <c r="D33" s="5" t="s">
        <v>27</v>
      </c>
      <c r="E33" s="5">
        <f t="shared" si="1"/>
        <v>203.566</v>
      </c>
      <c r="F33" s="340">
        <v>203.566</v>
      </c>
      <c r="G33" s="341"/>
      <c r="H33" s="341"/>
      <c r="I33" s="341"/>
      <c r="J33" s="342"/>
    </row>
    <row r="34" spans="1:10" ht="15" customHeight="1">
      <c r="A34" s="350"/>
      <c r="B34" s="358"/>
      <c r="C34" s="120" t="s">
        <v>142</v>
      </c>
      <c r="D34" s="11" t="s">
        <v>143</v>
      </c>
      <c r="E34" s="5">
        <f t="shared" si="1"/>
        <v>156.4</v>
      </c>
      <c r="F34" s="340">
        <v>156.4</v>
      </c>
      <c r="G34" s="341"/>
      <c r="H34" s="341"/>
      <c r="I34" s="341"/>
      <c r="J34" s="342"/>
    </row>
    <row r="35" spans="1:10" ht="15" customHeight="1">
      <c r="A35" s="350"/>
      <c r="B35" s="358"/>
      <c r="C35" s="120" t="s">
        <v>121</v>
      </c>
      <c r="D35" s="11" t="s">
        <v>8</v>
      </c>
      <c r="E35" s="5">
        <f t="shared" si="1"/>
        <v>53</v>
      </c>
      <c r="F35" s="340">
        <v>53</v>
      </c>
      <c r="G35" s="341"/>
      <c r="H35" s="341"/>
      <c r="I35" s="341"/>
      <c r="J35" s="342"/>
    </row>
    <row r="36" spans="1:10" ht="15" customHeight="1">
      <c r="A36" s="350"/>
      <c r="B36" s="358"/>
      <c r="C36" s="120" t="s">
        <v>144</v>
      </c>
      <c r="D36" s="11" t="s">
        <v>62</v>
      </c>
      <c r="E36" s="5">
        <f t="shared" si="1"/>
        <v>209.702</v>
      </c>
      <c r="F36" s="340">
        <v>209.702</v>
      </c>
      <c r="G36" s="341"/>
      <c r="H36" s="341"/>
      <c r="I36" s="341"/>
      <c r="J36" s="342"/>
    </row>
    <row r="37" spans="1:10" ht="15" customHeight="1">
      <c r="A37" s="350"/>
      <c r="B37" s="358"/>
      <c r="C37" s="120" t="s">
        <v>122</v>
      </c>
      <c r="D37" s="11" t="s">
        <v>117</v>
      </c>
      <c r="E37" s="5">
        <f t="shared" si="1"/>
        <v>650</v>
      </c>
      <c r="F37" s="340">
        <v>650</v>
      </c>
      <c r="G37" s="341"/>
      <c r="H37" s="341"/>
      <c r="I37" s="341"/>
      <c r="J37" s="342"/>
    </row>
    <row r="38" spans="1:10" ht="15" customHeight="1">
      <c r="A38" s="350"/>
      <c r="B38" s="358"/>
      <c r="C38" s="120" t="s">
        <v>123</v>
      </c>
      <c r="D38" s="11" t="s">
        <v>117</v>
      </c>
      <c r="E38" s="5">
        <f>SUM(F38)</f>
        <v>2977</v>
      </c>
      <c r="F38" s="340">
        <v>2977</v>
      </c>
      <c r="G38" s="341"/>
      <c r="H38" s="341"/>
      <c r="I38" s="341"/>
      <c r="J38" s="342"/>
    </row>
    <row r="39" spans="1:10" ht="15" customHeight="1">
      <c r="A39" s="351"/>
      <c r="B39" s="358"/>
      <c r="C39" s="120" t="s">
        <v>124</v>
      </c>
      <c r="D39" s="11" t="s">
        <v>8</v>
      </c>
      <c r="E39" s="5">
        <f>SUM(F39)</f>
        <v>32</v>
      </c>
      <c r="F39" s="340">
        <v>32</v>
      </c>
      <c r="G39" s="341"/>
      <c r="H39" s="341"/>
      <c r="I39" s="341"/>
      <c r="J39" s="342"/>
    </row>
    <row r="40" spans="1:10" ht="15.75" customHeight="1">
      <c r="A40" s="59">
        <v>5</v>
      </c>
      <c r="B40" s="55" t="s">
        <v>149</v>
      </c>
      <c r="C40" s="120" t="s">
        <v>29</v>
      </c>
      <c r="D40" s="11" t="s">
        <v>28</v>
      </c>
      <c r="E40" s="5">
        <f>SUM(F40:H40)</f>
        <v>30.37</v>
      </c>
      <c r="F40" s="340">
        <v>30.37</v>
      </c>
      <c r="G40" s="341"/>
      <c r="H40" s="341"/>
      <c r="I40" s="341"/>
      <c r="J40" s="342"/>
    </row>
    <row r="41" spans="1:10" ht="30">
      <c r="A41" s="59">
        <v>6</v>
      </c>
      <c r="B41" s="55" t="s">
        <v>37</v>
      </c>
      <c r="C41" s="120" t="s">
        <v>30</v>
      </c>
      <c r="D41" s="5" t="s">
        <v>8</v>
      </c>
      <c r="E41" s="5">
        <f>SUM(F41:J41)</f>
        <v>64</v>
      </c>
      <c r="F41" s="5">
        <v>27</v>
      </c>
      <c r="G41" s="228">
        <v>16</v>
      </c>
      <c r="H41" s="139">
        <v>6</v>
      </c>
      <c r="I41" s="161">
        <v>7</v>
      </c>
      <c r="J41" s="161">
        <v>8</v>
      </c>
    </row>
    <row r="42" spans="1:10" ht="30">
      <c r="A42" s="59">
        <v>7</v>
      </c>
      <c r="B42" s="55" t="s">
        <v>38</v>
      </c>
      <c r="C42" s="120" t="s">
        <v>30</v>
      </c>
      <c r="D42" s="5" t="s">
        <v>8</v>
      </c>
      <c r="E42" s="5">
        <f>SUM(F42:J42)</f>
        <v>1470</v>
      </c>
      <c r="F42" s="100">
        <v>275</v>
      </c>
      <c r="G42" s="144">
        <v>285</v>
      </c>
      <c r="H42" s="139">
        <v>295</v>
      </c>
      <c r="I42" s="163">
        <v>300</v>
      </c>
      <c r="J42" s="161">
        <v>315</v>
      </c>
    </row>
    <row r="43" spans="1:10" ht="18" customHeight="1">
      <c r="A43" s="352">
        <v>8</v>
      </c>
      <c r="B43" s="356" t="s">
        <v>33</v>
      </c>
      <c r="C43" s="120" t="s">
        <v>26</v>
      </c>
      <c r="D43" s="5" t="s">
        <v>27</v>
      </c>
      <c r="E43" s="5">
        <f>SUM(F43:J43)</f>
        <v>7.5</v>
      </c>
      <c r="F43" s="100">
        <v>1.5</v>
      </c>
      <c r="G43" s="144">
        <v>1.5</v>
      </c>
      <c r="H43" s="176">
        <v>1.5</v>
      </c>
      <c r="I43" s="247">
        <v>1.5</v>
      </c>
      <c r="J43" s="248">
        <v>1.5</v>
      </c>
    </row>
    <row r="44" spans="1:10" ht="16.5" customHeight="1">
      <c r="A44" s="352"/>
      <c r="B44" s="356"/>
      <c r="C44" s="120" t="s">
        <v>88</v>
      </c>
      <c r="D44" s="5" t="s">
        <v>8</v>
      </c>
      <c r="E44" s="5">
        <f>SUM(F44:H44)</f>
        <v>2028</v>
      </c>
      <c r="F44" s="5">
        <v>1246</v>
      </c>
      <c r="G44" s="228">
        <v>782</v>
      </c>
      <c r="H44" s="176"/>
      <c r="I44" s="163"/>
      <c r="J44" s="161"/>
    </row>
    <row r="45" spans="1:10" ht="17.25" customHeight="1">
      <c r="A45" s="353"/>
      <c r="B45" s="357"/>
      <c r="C45" s="120" t="s">
        <v>87</v>
      </c>
      <c r="D45" s="5" t="s">
        <v>8</v>
      </c>
      <c r="E45" s="5">
        <f>SUM(F45:J45)</f>
        <v>1335</v>
      </c>
      <c r="F45" s="5">
        <v>135</v>
      </c>
      <c r="G45" s="228">
        <v>300</v>
      </c>
      <c r="H45" s="176">
        <v>300</v>
      </c>
      <c r="I45" s="161">
        <v>300</v>
      </c>
      <c r="J45" s="161">
        <v>300</v>
      </c>
    </row>
    <row r="46" spans="1:10" ht="47.25" customHeight="1">
      <c r="A46" s="230">
        <v>9</v>
      </c>
      <c r="B46" s="224" t="s">
        <v>172</v>
      </c>
      <c r="C46" s="120" t="s">
        <v>185</v>
      </c>
      <c r="D46" s="5" t="s">
        <v>174</v>
      </c>
      <c r="E46" s="5">
        <v>13980</v>
      </c>
      <c r="F46" s="5">
        <v>0</v>
      </c>
      <c r="G46" s="5">
        <v>2550</v>
      </c>
      <c r="H46" s="5">
        <v>3810</v>
      </c>
      <c r="I46" s="161">
        <v>3810</v>
      </c>
      <c r="J46" s="161">
        <v>3810</v>
      </c>
    </row>
    <row r="47" spans="1:10" ht="15.75" customHeight="1">
      <c r="A47" s="355" t="s">
        <v>41</v>
      </c>
      <c r="B47" s="355"/>
      <c r="C47" s="355"/>
      <c r="D47" s="355"/>
      <c r="E47" s="355"/>
      <c r="F47" s="355"/>
      <c r="G47" s="355"/>
      <c r="H47" s="355"/>
      <c r="I47" s="355"/>
      <c r="J47" s="355"/>
    </row>
    <row r="48" spans="1:10" ht="30">
      <c r="A48" s="100">
        <v>1</v>
      </c>
      <c r="B48" s="178" t="s">
        <v>43</v>
      </c>
      <c r="C48" s="122" t="s">
        <v>61</v>
      </c>
      <c r="D48" s="5" t="s">
        <v>62</v>
      </c>
      <c r="E48" s="5">
        <f>SUM(F48:J48)</f>
        <v>35.5</v>
      </c>
      <c r="F48" s="5">
        <v>3.5</v>
      </c>
      <c r="G48" s="5">
        <v>5</v>
      </c>
      <c r="H48" s="5">
        <v>7</v>
      </c>
      <c r="I48" s="100">
        <v>9</v>
      </c>
      <c r="J48" s="100">
        <v>11</v>
      </c>
    </row>
    <row r="49" spans="1:10" ht="15.75" customHeight="1">
      <c r="A49" s="100">
        <v>2</v>
      </c>
      <c r="B49" s="178" t="s">
        <v>150</v>
      </c>
      <c r="C49" s="122" t="s">
        <v>61</v>
      </c>
      <c r="D49" s="11" t="s">
        <v>27</v>
      </c>
      <c r="E49" s="5">
        <f>SUM(F49:J49)</f>
        <v>16.4</v>
      </c>
      <c r="F49" s="5">
        <v>1.9</v>
      </c>
      <c r="G49" s="250">
        <v>2.5</v>
      </c>
      <c r="H49" s="5">
        <v>3</v>
      </c>
      <c r="I49" s="100">
        <v>4</v>
      </c>
      <c r="J49" s="100">
        <v>5</v>
      </c>
    </row>
    <row r="50" spans="1:10" ht="13.5" customHeight="1">
      <c r="A50" s="100">
        <v>3</v>
      </c>
      <c r="B50" s="178" t="s">
        <v>44</v>
      </c>
      <c r="C50" s="122" t="s">
        <v>61</v>
      </c>
      <c r="D50" s="11" t="s">
        <v>27</v>
      </c>
      <c r="E50" s="5">
        <f>SUM(F50:H50)</f>
        <v>88.23</v>
      </c>
      <c r="F50" s="5">
        <v>29.41</v>
      </c>
      <c r="G50" s="5">
        <v>29.41</v>
      </c>
      <c r="H50" s="5">
        <v>29.41</v>
      </c>
      <c r="I50" s="100">
        <v>29.41</v>
      </c>
      <c r="J50" s="100">
        <v>29.41</v>
      </c>
    </row>
    <row r="51" spans="1:10" ht="18" customHeight="1">
      <c r="A51" s="100">
        <v>4</v>
      </c>
      <c r="B51" s="178" t="s">
        <v>45</v>
      </c>
      <c r="C51" s="122" t="s">
        <v>61</v>
      </c>
      <c r="D51" s="5" t="s">
        <v>8</v>
      </c>
      <c r="E51" s="249">
        <f>SUM(F51:J51)</f>
        <v>11.5</v>
      </c>
      <c r="F51" s="5">
        <v>2.3</v>
      </c>
      <c r="G51" s="250">
        <v>2.3</v>
      </c>
      <c r="H51" s="5">
        <v>2.3</v>
      </c>
      <c r="I51" s="100">
        <v>2.3</v>
      </c>
      <c r="J51" s="161">
        <v>2.3</v>
      </c>
    </row>
    <row r="52" spans="1:10" ht="15" customHeight="1">
      <c r="A52" s="100">
        <v>5</v>
      </c>
      <c r="B52" s="178" t="s">
        <v>46</v>
      </c>
      <c r="C52" s="122" t="s">
        <v>61</v>
      </c>
      <c r="D52" s="11" t="s">
        <v>8</v>
      </c>
      <c r="E52" s="5">
        <f>SUM(F52:J52)</f>
        <v>894</v>
      </c>
      <c r="F52" s="5">
        <v>94</v>
      </c>
      <c r="G52" s="5">
        <v>200</v>
      </c>
      <c r="H52" s="5">
        <v>200</v>
      </c>
      <c r="I52" s="5">
        <v>200</v>
      </c>
      <c r="J52" s="5">
        <v>200</v>
      </c>
    </row>
    <row r="53" spans="1:10" ht="30">
      <c r="A53" s="100">
        <v>6</v>
      </c>
      <c r="B53" s="178" t="s">
        <v>47</v>
      </c>
      <c r="C53" s="123" t="s">
        <v>25</v>
      </c>
      <c r="D53" s="11" t="s">
        <v>8</v>
      </c>
      <c r="E53" s="5">
        <f>SUM(F53:J53)</f>
        <v>1810</v>
      </c>
      <c r="F53" s="5">
        <v>210</v>
      </c>
      <c r="G53" s="5">
        <v>400</v>
      </c>
      <c r="H53" s="5">
        <v>400</v>
      </c>
      <c r="I53" s="5">
        <v>400</v>
      </c>
      <c r="J53" s="5">
        <v>400</v>
      </c>
    </row>
    <row r="54" spans="1:10" ht="13.5" customHeight="1">
      <c r="A54" s="100">
        <v>7</v>
      </c>
      <c r="B54" s="178" t="s">
        <v>42</v>
      </c>
      <c r="C54" s="123" t="s">
        <v>25</v>
      </c>
      <c r="D54" s="11" t="s">
        <v>8</v>
      </c>
      <c r="E54" s="5">
        <f>SUM(F54:J54)</f>
        <v>58</v>
      </c>
      <c r="F54" s="5">
        <v>10</v>
      </c>
      <c r="G54" s="5">
        <v>12</v>
      </c>
      <c r="H54" s="5">
        <v>12</v>
      </c>
      <c r="I54" s="5">
        <v>12</v>
      </c>
      <c r="J54" s="5">
        <v>12</v>
      </c>
    </row>
    <row r="55" spans="1:10" ht="16.5" customHeight="1">
      <c r="A55" s="100">
        <v>8</v>
      </c>
      <c r="B55" s="178" t="s">
        <v>48</v>
      </c>
      <c r="C55" s="123" t="s">
        <v>25</v>
      </c>
      <c r="D55" s="11" t="s">
        <v>8</v>
      </c>
      <c r="E55" s="5">
        <f>SUM(F55:J55)</f>
        <v>83</v>
      </c>
      <c r="F55" s="5">
        <v>25</v>
      </c>
      <c r="G55" s="5">
        <v>12</v>
      </c>
      <c r="H55" s="5">
        <v>14</v>
      </c>
      <c r="I55" s="100">
        <v>16</v>
      </c>
      <c r="J55" s="100">
        <v>16</v>
      </c>
    </row>
    <row r="56" spans="1:10" ht="16.5" customHeight="1">
      <c r="A56" s="191">
        <v>9</v>
      </c>
      <c r="B56" s="192" t="s">
        <v>166</v>
      </c>
      <c r="C56" s="123" t="s">
        <v>25</v>
      </c>
      <c r="D56" s="11" t="s">
        <v>8</v>
      </c>
      <c r="E56" s="5">
        <v>59</v>
      </c>
      <c r="F56" s="5">
        <v>0</v>
      </c>
      <c r="G56" s="5">
        <v>7</v>
      </c>
      <c r="H56" s="5">
        <v>52</v>
      </c>
      <c r="I56" s="191">
        <v>0</v>
      </c>
      <c r="J56" s="191">
        <v>0</v>
      </c>
    </row>
    <row r="57" spans="1:10" ht="30" customHeight="1">
      <c r="A57" s="354" t="s">
        <v>49</v>
      </c>
      <c r="B57" s="354"/>
      <c r="C57" s="354"/>
      <c r="D57" s="354"/>
      <c r="E57" s="354"/>
      <c r="F57" s="354"/>
      <c r="G57" s="354"/>
      <c r="H57" s="354"/>
      <c r="I57" s="354"/>
      <c r="J57" s="354"/>
    </row>
    <row r="58" spans="1:10" ht="15">
      <c r="A58" s="100">
        <v>1</v>
      </c>
      <c r="B58" s="178" t="s">
        <v>50</v>
      </c>
      <c r="C58" s="61" t="s">
        <v>25</v>
      </c>
      <c r="D58" s="11" t="s">
        <v>8</v>
      </c>
      <c r="E58" s="5">
        <f>SUM(F58:J58)</f>
        <v>330</v>
      </c>
      <c r="F58" s="5">
        <v>165</v>
      </c>
      <c r="G58" s="5"/>
      <c r="H58" s="5">
        <v>55</v>
      </c>
      <c r="I58" s="5">
        <v>55</v>
      </c>
      <c r="J58" s="5">
        <v>55</v>
      </c>
    </row>
    <row r="59" spans="1:10" ht="30">
      <c r="A59" s="100">
        <v>2</v>
      </c>
      <c r="B59" s="178" t="s">
        <v>51</v>
      </c>
      <c r="C59" s="61" t="s">
        <v>25</v>
      </c>
      <c r="D59" s="11" t="s">
        <v>8</v>
      </c>
      <c r="E59" s="5">
        <f>SUM(F59:H59)</f>
        <v>1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</row>
    <row r="60" spans="1:10" ht="45">
      <c r="A60" s="100">
        <v>3</v>
      </c>
      <c r="B60" s="178" t="s">
        <v>164</v>
      </c>
      <c r="C60" s="61" t="s">
        <v>25</v>
      </c>
      <c r="D60" s="11" t="s">
        <v>8</v>
      </c>
      <c r="E60" s="5">
        <v>1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</row>
    <row r="61" spans="1:10" ht="17.25" customHeight="1">
      <c r="A61" s="354" t="s">
        <v>52</v>
      </c>
      <c r="B61" s="354"/>
      <c r="C61" s="354"/>
      <c r="D61" s="354"/>
      <c r="E61" s="354"/>
      <c r="F61" s="354"/>
      <c r="G61" s="354"/>
      <c r="H61" s="354"/>
      <c r="I61" s="354"/>
      <c r="J61" s="354"/>
    </row>
    <row r="62" spans="1:10" ht="48" customHeight="1">
      <c r="A62" s="100">
        <v>1</v>
      </c>
      <c r="B62" s="178" t="s">
        <v>53</v>
      </c>
      <c r="C62" s="120" t="s">
        <v>25</v>
      </c>
      <c r="D62" s="5" t="s">
        <v>8</v>
      </c>
      <c r="E62" s="5">
        <f>SUM(F62:J62)</f>
        <v>166</v>
      </c>
      <c r="F62" s="5">
        <v>56</v>
      </c>
      <c r="G62" s="5">
        <v>26</v>
      </c>
      <c r="H62" s="5">
        <v>26</v>
      </c>
      <c r="I62" s="100">
        <v>28</v>
      </c>
      <c r="J62" s="100">
        <v>30</v>
      </c>
    </row>
    <row r="63" spans="1:10" s="64" customFormat="1" ht="15">
      <c r="A63" s="100">
        <v>2</v>
      </c>
      <c r="B63" s="178" t="s">
        <v>79</v>
      </c>
      <c r="C63" s="120" t="s">
        <v>25</v>
      </c>
      <c r="D63" s="5" t="s">
        <v>8</v>
      </c>
      <c r="E63" s="5">
        <v>42</v>
      </c>
      <c r="F63" s="5">
        <v>42</v>
      </c>
      <c r="G63" s="5">
        <v>42</v>
      </c>
      <c r="H63" s="5">
        <v>0</v>
      </c>
      <c r="I63" s="5">
        <v>0</v>
      </c>
      <c r="J63" s="5">
        <v>0</v>
      </c>
    </row>
    <row r="64" spans="1:10" ht="21" customHeight="1">
      <c r="A64" s="354" t="s">
        <v>55</v>
      </c>
      <c r="B64" s="354"/>
      <c r="C64" s="354"/>
      <c r="D64" s="354"/>
      <c r="E64" s="354"/>
      <c r="F64" s="354"/>
      <c r="G64" s="354"/>
      <c r="H64" s="354"/>
      <c r="I64" s="354"/>
      <c r="J64" s="354"/>
    </row>
    <row r="65" spans="1:10" ht="45">
      <c r="A65" s="5">
        <v>1</v>
      </c>
      <c r="B65" s="178" t="s">
        <v>54</v>
      </c>
      <c r="C65" s="120" t="s">
        <v>25</v>
      </c>
      <c r="D65" s="5" t="s">
        <v>8</v>
      </c>
      <c r="E65" s="5">
        <f>SUM(F65:J65)</f>
        <v>90</v>
      </c>
      <c r="F65" s="5">
        <v>14</v>
      </c>
      <c r="G65" s="5">
        <v>16</v>
      </c>
      <c r="H65" s="5">
        <v>18</v>
      </c>
      <c r="I65" s="100">
        <v>20</v>
      </c>
      <c r="J65" s="100">
        <v>22</v>
      </c>
    </row>
    <row r="66" spans="1:10" s="64" customFormat="1" ht="30">
      <c r="A66" s="58">
        <v>2</v>
      </c>
      <c r="B66" s="55" t="s">
        <v>80</v>
      </c>
      <c r="C66" s="120" t="s">
        <v>25</v>
      </c>
      <c r="D66" s="5" t="s">
        <v>8</v>
      </c>
      <c r="E66" s="100">
        <f>SUM(F66:H66)</f>
        <v>59</v>
      </c>
      <c r="F66" s="100">
        <v>0</v>
      </c>
      <c r="G66" s="144">
        <v>59</v>
      </c>
      <c r="H66" s="144">
        <v>0</v>
      </c>
      <c r="I66" s="144">
        <v>0</v>
      </c>
      <c r="J66" s="100">
        <v>0</v>
      </c>
    </row>
    <row r="67" spans="1:10" s="64" customFormat="1" ht="17.25" customHeight="1">
      <c r="A67" s="58">
        <v>3</v>
      </c>
      <c r="B67" s="55" t="s">
        <v>84</v>
      </c>
      <c r="C67" s="120" t="s">
        <v>30</v>
      </c>
      <c r="D67" s="5" t="s">
        <v>159</v>
      </c>
      <c r="E67" s="100">
        <f>SUM(F67:H67)</f>
        <v>1</v>
      </c>
      <c r="F67" s="100">
        <v>1</v>
      </c>
      <c r="G67" s="144">
        <v>0</v>
      </c>
      <c r="H67" s="144">
        <v>0</v>
      </c>
      <c r="I67" s="144">
        <v>0</v>
      </c>
      <c r="J67" s="100">
        <v>0</v>
      </c>
    </row>
    <row r="68" spans="1:10" s="64" customFormat="1" ht="30">
      <c r="A68" s="5">
        <v>4</v>
      </c>
      <c r="B68" s="178" t="s">
        <v>103</v>
      </c>
      <c r="C68" s="120" t="s">
        <v>25</v>
      </c>
      <c r="D68" s="5" t="s">
        <v>8</v>
      </c>
      <c r="E68" s="100">
        <f>SUM(F68:H68)</f>
        <v>670</v>
      </c>
      <c r="F68" s="100">
        <v>670</v>
      </c>
      <c r="G68" s="229">
        <v>0</v>
      </c>
      <c r="H68" s="100">
        <v>0</v>
      </c>
      <c r="I68" s="100">
        <v>0</v>
      </c>
      <c r="J68" s="100">
        <v>0</v>
      </c>
    </row>
    <row r="69" spans="1:10" ht="19.5" customHeight="1">
      <c r="A69" s="355" t="s">
        <v>56</v>
      </c>
      <c r="B69" s="355"/>
      <c r="C69" s="355"/>
      <c r="D69" s="355"/>
      <c r="E69" s="355"/>
      <c r="F69" s="355"/>
      <c r="G69" s="355"/>
      <c r="H69" s="355"/>
      <c r="I69" s="355"/>
      <c r="J69" s="355"/>
    </row>
    <row r="70" spans="1:10" ht="45">
      <c r="A70" s="100">
        <v>1</v>
      </c>
      <c r="B70" s="178" t="s">
        <v>81</v>
      </c>
      <c r="C70" s="120" t="s">
        <v>25</v>
      </c>
      <c r="D70" s="5" t="s">
        <v>8</v>
      </c>
      <c r="E70" s="5">
        <f>SUM(F70:J70)</f>
        <v>120</v>
      </c>
      <c r="F70" s="5">
        <v>32</v>
      </c>
      <c r="G70" s="5">
        <v>32</v>
      </c>
      <c r="H70" s="5">
        <v>22</v>
      </c>
      <c r="I70" s="147">
        <v>17</v>
      </c>
      <c r="J70" s="164">
        <v>17</v>
      </c>
    </row>
    <row r="71" spans="1:10" ht="42" customHeight="1">
      <c r="A71" s="100">
        <v>2</v>
      </c>
      <c r="B71" s="154" t="s">
        <v>157</v>
      </c>
      <c r="C71" s="120" t="s">
        <v>25</v>
      </c>
      <c r="D71" s="5" t="s">
        <v>8</v>
      </c>
      <c r="E71" s="5">
        <v>15</v>
      </c>
      <c r="F71" s="5">
        <v>15</v>
      </c>
      <c r="G71" s="5">
        <v>15</v>
      </c>
      <c r="H71" s="5">
        <v>15</v>
      </c>
      <c r="I71" s="147">
        <v>15</v>
      </c>
      <c r="J71" s="164">
        <v>15</v>
      </c>
    </row>
    <row r="72" spans="1:10" ht="19.5" customHeight="1">
      <c r="A72" s="355" t="s">
        <v>58</v>
      </c>
      <c r="B72" s="355"/>
      <c r="C72" s="355"/>
      <c r="D72" s="355"/>
      <c r="E72" s="355"/>
      <c r="F72" s="355"/>
      <c r="G72" s="355"/>
      <c r="H72" s="355"/>
      <c r="I72" s="355"/>
      <c r="J72" s="355"/>
    </row>
    <row r="73" spans="1:10" s="62" customFormat="1" ht="28.5" customHeight="1">
      <c r="A73" s="184">
        <v>1</v>
      </c>
      <c r="B73" s="185" t="s">
        <v>59</v>
      </c>
      <c r="C73" s="186" t="s">
        <v>25</v>
      </c>
      <c r="D73" s="187" t="s">
        <v>8</v>
      </c>
      <c r="E73" s="187">
        <f>SUM(F73:J73)</f>
        <v>25</v>
      </c>
      <c r="F73" s="187">
        <v>5</v>
      </c>
      <c r="G73" s="187">
        <v>5</v>
      </c>
      <c r="H73" s="187">
        <v>5</v>
      </c>
      <c r="I73" s="184">
        <v>5</v>
      </c>
      <c r="J73" s="184">
        <v>5</v>
      </c>
    </row>
    <row r="74" spans="1:10" s="62" customFormat="1" ht="18" customHeight="1">
      <c r="A74" s="355" t="s">
        <v>82</v>
      </c>
      <c r="B74" s="355"/>
      <c r="C74" s="355"/>
      <c r="D74" s="355"/>
      <c r="E74" s="355"/>
      <c r="F74" s="355"/>
      <c r="G74" s="355"/>
      <c r="H74" s="355"/>
      <c r="I74" s="355"/>
      <c r="J74" s="355"/>
    </row>
    <row r="75" spans="1:10" s="62" customFormat="1" ht="15" customHeight="1">
      <c r="A75" s="359">
        <v>1</v>
      </c>
      <c r="B75" s="356" t="s">
        <v>92</v>
      </c>
      <c r="C75" s="120" t="s">
        <v>93</v>
      </c>
      <c r="D75" s="5" t="s">
        <v>8</v>
      </c>
      <c r="E75" s="5">
        <f aca="true" t="shared" si="2" ref="E75:E81">SUM(F75:J75)</f>
        <v>200</v>
      </c>
      <c r="F75" s="5">
        <v>40</v>
      </c>
      <c r="G75" s="5">
        <v>40</v>
      </c>
      <c r="H75" s="5">
        <v>40</v>
      </c>
      <c r="I75" s="100">
        <v>40</v>
      </c>
      <c r="J75" s="100">
        <v>40</v>
      </c>
    </row>
    <row r="76" spans="1:10" s="62" customFormat="1" ht="21" customHeight="1">
      <c r="A76" s="360"/>
      <c r="B76" s="362"/>
      <c r="C76" s="120" t="s">
        <v>94</v>
      </c>
      <c r="D76" s="5" t="s">
        <v>95</v>
      </c>
      <c r="E76" s="5">
        <f t="shared" si="2"/>
        <v>300</v>
      </c>
      <c r="F76" s="5">
        <v>60</v>
      </c>
      <c r="G76" s="5">
        <v>60</v>
      </c>
      <c r="H76" s="5">
        <v>60</v>
      </c>
      <c r="I76" s="100">
        <v>60</v>
      </c>
      <c r="J76" s="100">
        <v>60</v>
      </c>
    </row>
    <row r="77" spans="1:10" s="62" customFormat="1" ht="18" customHeight="1">
      <c r="A77" s="360"/>
      <c r="B77" s="362"/>
      <c r="C77" s="120" t="s">
        <v>88</v>
      </c>
      <c r="D77" s="5" t="s">
        <v>8</v>
      </c>
      <c r="E77" s="5">
        <f t="shared" si="2"/>
        <v>1000</v>
      </c>
      <c r="F77" s="5">
        <v>200</v>
      </c>
      <c r="G77" s="5">
        <v>200</v>
      </c>
      <c r="H77" s="5">
        <v>200</v>
      </c>
      <c r="I77" s="100">
        <v>200</v>
      </c>
      <c r="J77" s="5">
        <v>200</v>
      </c>
    </row>
    <row r="78" spans="1:10" s="62" customFormat="1" ht="20.25" customHeight="1">
      <c r="A78" s="360"/>
      <c r="B78" s="362"/>
      <c r="C78" s="120" t="s">
        <v>96</v>
      </c>
      <c r="D78" s="5" t="s">
        <v>8</v>
      </c>
      <c r="E78" s="5">
        <f t="shared" si="2"/>
        <v>600</v>
      </c>
      <c r="F78" s="5">
        <v>120</v>
      </c>
      <c r="G78" s="5">
        <v>120</v>
      </c>
      <c r="H78" s="5">
        <v>120</v>
      </c>
      <c r="I78" s="100">
        <v>120</v>
      </c>
      <c r="J78" s="100">
        <v>120</v>
      </c>
    </row>
    <row r="79" spans="1:10" s="62" customFormat="1" ht="21.75" customHeight="1">
      <c r="A79" s="360"/>
      <c r="B79" s="362"/>
      <c r="C79" s="120" t="s">
        <v>97</v>
      </c>
      <c r="D79" s="5" t="s">
        <v>98</v>
      </c>
      <c r="E79" s="5">
        <f t="shared" si="2"/>
        <v>500</v>
      </c>
      <c r="F79" s="5">
        <v>100</v>
      </c>
      <c r="G79" s="5">
        <v>100</v>
      </c>
      <c r="H79" s="5">
        <v>100</v>
      </c>
      <c r="I79" s="100">
        <v>100</v>
      </c>
      <c r="J79" s="100">
        <v>100</v>
      </c>
    </row>
    <row r="80" spans="1:10" s="62" customFormat="1" ht="25.5" customHeight="1">
      <c r="A80" s="360"/>
      <c r="B80" s="362"/>
      <c r="C80" s="120" t="s">
        <v>99</v>
      </c>
      <c r="D80" s="5" t="s">
        <v>95</v>
      </c>
      <c r="E80" s="5">
        <f t="shared" si="2"/>
        <v>6</v>
      </c>
      <c r="F80" s="5">
        <v>1.2</v>
      </c>
      <c r="G80" s="5">
        <v>1.2</v>
      </c>
      <c r="H80" s="5">
        <v>1.2</v>
      </c>
      <c r="I80" s="151">
        <v>1.2</v>
      </c>
      <c r="J80" s="151">
        <v>1.2</v>
      </c>
    </row>
    <row r="81" spans="1:10" s="62" customFormat="1" ht="27" customHeight="1">
      <c r="A81" s="360"/>
      <c r="B81" s="362"/>
      <c r="C81" s="120" t="s">
        <v>100</v>
      </c>
      <c r="D81" s="5" t="s">
        <v>95</v>
      </c>
      <c r="E81" s="5">
        <f t="shared" si="2"/>
        <v>10</v>
      </c>
      <c r="F81" s="5">
        <v>2</v>
      </c>
      <c r="G81" s="5">
        <v>2</v>
      </c>
      <c r="H81" s="5">
        <v>2</v>
      </c>
      <c r="I81" s="100">
        <v>2</v>
      </c>
      <c r="J81" s="100">
        <v>2</v>
      </c>
    </row>
    <row r="82" spans="1:10" s="62" customFormat="1" ht="20.25" customHeight="1">
      <c r="A82" s="361" t="s">
        <v>110</v>
      </c>
      <c r="B82" s="361"/>
      <c r="C82" s="361"/>
      <c r="D82" s="361"/>
      <c r="E82" s="361"/>
      <c r="F82" s="361"/>
      <c r="G82" s="361"/>
      <c r="H82" s="361"/>
      <c r="I82" s="361"/>
      <c r="J82" s="361"/>
    </row>
    <row r="83" spans="1:10" s="62" customFormat="1" ht="18.75" customHeight="1" thickBot="1">
      <c r="A83" s="181">
        <v>1</v>
      </c>
      <c r="B83" s="121" t="s">
        <v>111</v>
      </c>
      <c r="C83" s="121" t="s">
        <v>148</v>
      </c>
      <c r="D83" s="71" t="s">
        <v>8</v>
      </c>
      <c r="E83" s="71">
        <f>SUM(F83:J83)</f>
        <v>80</v>
      </c>
      <c r="F83" s="71">
        <v>0</v>
      </c>
      <c r="G83" s="143">
        <v>20</v>
      </c>
      <c r="H83" s="143">
        <v>20</v>
      </c>
      <c r="I83" s="100">
        <v>20</v>
      </c>
      <c r="J83" s="100">
        <v>20</v>
      </c>
    </row>
    <row r="84" spans="2:9" ht="18" customHeight="1">
      <c r="B84" s="27"/>
      <c r="C84" s="316"/>
      <c r="D84" s="316"/>
      <c r="E84" s="316"/>
      <c r="F84" s="316"/>
      <c r="G84" s="316"/>
      <c r="H84" s="316"/>
      <c r="I84" s="316"/>
    </row>
    <row r="85" spans="2:8" ht="7.5" customHeight="1" hidden="1">
      <c r="B85" s="116"/>
      <c r="C85" s="38"/>
      <c r="D85" s="39"/>
      <c r="E85" s="40"/>
      <c r="F85" s="40"/>
      <c r="G85" s="40"/>
      <c r="H85" s="40"/>
    </row>
    <row r="86" spans="2:8" ht="18" customHeight="1">
      <c r="B86" s="316"/>
      <c r="C86" s="316"/>
      <c r="D86" s="316"/>
      <c r="E86" s="316"/>
      <c r="F86" s="316"/>
      <c r="G86" s="316"/>
      <c r="H86" s="316"/>
    </row>
    <row r="88" ht="12.75">
      <c r="E88" s="64" t="s">
        <v>107</v>
      </c>
    </row>
    <row r="89" spans="2:4" ht="12.75">
      <c r="B89" s="43"/>
      <c r="C89" s="43"/>
      <c r="D89" s="43"/>
    </row>
    <row r="90" spans="2:7" ht="18.75">
      <c r="B90" s="13"/>
      <c r="C90" s="12"/>
      <c r="D90" s="12"/>
      <c r="E90" s="43"/>
      <c r="F90" s="43"/>
      <c r="G90" s="43"/>
    </row>
    <row r="91" spans="2:7" ht="12.75" customHeight="1">
      <c r="B91" s="43"/>
      <c r="C91" s="43"/>
      <c r="D91" s="43"/>
      <c r="E91" s="43"/>
      <c r="F91" s="43"/>
      <c r="G91" s="43"/>
    </row>
    <row r="92" spans="2:7" ht="12.75">
      <c r="B92" s="43"/>
      <c r="C92" s="43"/>
      <c r="D92" s="43"/>
      <c r="E92" s="43"/>
      <c r="F92" s="43"/>
      <c r="G92" s="43"/>
    </row>
    <row r="93" spans="2:7" ht="12.75">
      <c r="B93" s="43"/>
      <c r="C93" s="43"/>
      <c r="D93" s="43"/>
      <c r="E93" s="43"/>
      <c r="F93" s="43"/>
      <c r="G93" s="43"/>
    </row>
    <row r="94" spans="2:7" ht="12.75">
      <c r="B94" s="43"/>
      <c r="C94" s="43"/>
      <c r="D94" s="43"/>
      <c r="E94" s="43"/>
      <c r="F94" s="43"/>
      <c r="G94" s="43"/>
    </row>
    <row r="95" spans="2:7" ht="12.75">
      <c r="B95" s="43"/>
      <c r="C95" s="43"/>
      <c r="D95" s="43"/>
      <c r="E95" s="43"/>
      <c r="F95" s="43"/>
      <c r="G95" s="43"/>
    </row>
    <row r="96" spans="2:7" ht="12.75">
      <c r="B96" s="43"/>
      <c r="C96" s="43"/>
      <c r="D96" s="43"/>
      <c r="E96" s="43"/>
      <c r="F96" s="43"/>
      <c r="G96" s="43"/>
    </row>
    <row r="97" spans="2:7" ht="12.75">
      <c r="B97" s="43"/>
      <c r="C97" s="43"/>
      <c r="D97" s="43"/>
      <c r="E97" s="43"/>
      <c r="F97" s="43"/>
      <c r="G97" s="43"/>
    </row>
  </sheetData>
  <sheetProtection/>
  <mergeCells count="60">
    <mergeCell ref="H4:J4"/>
    <mergeCell ref="B2:J2"/>
    <mergeCell ref="F32:J32"/>
    <mergeCell ref="F25:J25"/>
    <mergeCell ref="F39:J39"/>
    <mergeCell ref="F31:J31"/>
    <mergeCell ref="F28:J28"/>
    <mergeCell ref="F26:J26"/>
    <mergeCell ref="A9:J9"/>
    <mergeCell ref="A11:A15"/>
    <mergeCell ref="F13:J13"/>
    <mergeCell ref="F15:J15"/>
    <mergeCell ref="F11:J11"/>
    <mergeCell ref="F14:J14"/>
    <mergeCell ref="F12:J12"/>
    <mergeCell ref="B11:B15"/>
    <mergeCell ref="A5:A7"/>
    <mergeCell ref="D5:D7"/>
    <mergeCell ref="E5:J5"/>
    <mergeCell ref="F6:J6"/>
    <mergeCell ref="C5:C7"/>
    <mergeCell ref="B5:B7"/>
    <mergeCell ref="E6:E7"/>
    <mergeCell ref="A75:A81"/>
    <mergeCell ref="C84:I84"/>
    <mergeCell ref="A64:J64"/>
    <mergeCell ref="A82:J82"/>
    <mergeCell ref="B75:B81"/>
    <mergeCell ref="A74:J74"/>
    <mergeCell ref="B86:H86"/>
    <mergeCell ref="A16:A32"/>
    <mergeCell ref="A43:A45"/>
    <mergeCell ref="A61:J61"/>
    <mergeCell ref="A72:J72"/>
    <mergeCell ref="A69:J69"/>
    <mergeCell ref="A47:J47"/>
    <mergeCell ref="B43:B45"/>
    <mergeCell ref="F35:J35"/>
    <mergeCell ref="A33:A39"/>
    <mergeCell ref="F36:J36"/>
    <mergeCell ref="F37:J37"/>
    <mergeCell ref="A57:J57"/>
    <mergeCell ref="F17:J17"/>
    <mergeCell ref="F38:J38"/>
    <mergeCell ref="B33:B39"/>
    <mergeCell ref="F40:J40"/>
    <mergeCell ref="F18:J18"/>
    <mergeCell ref="F19:J19"/>
    <mergeCell ref="F33:J33"/>
    <mergeCell ref="B16:B32"/>
    <mergeCell ref="F21:J21"/>
    <mergeCell ref="F24:J24"/>
    <mergeCell ref="F30:J30"/>
    <mergeCell ref="F20:J20"/>
    <mergeCell ref="F23:J23"/>
    <mergeCell ref="F27:J27"/>
    <mergeCell ref="F29:J29"/>
    <mergeCell ref="F16:J16"/>
    <mergeCell ref="F34:J34"/>
    <mergeCell ref="F22:J22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0.00390625" style="0" customWidth="1"/>
    <col min="2" max="2" width="11.75390625" style="0" customWidth="1"/>
    <col min="3" max="3" width="12.375" style="0" customWidth="1"/>
    <col min="4" max="4" width="11.75390625" style="0" customWidth="1"/>
    <col min="5" max="5" width="12.375" style="0" customWidth="1"/>
    <col min="6" max="6" width="11.875" style="0" customWidth="1"/>
    <col min="7" max="7" width="23.875" style="0" customWidth="1"/>
  </cols>
  <sheetData>
    <row r="2" spans="3:8" ht="15.75">
      <c r="C2" s="68"/>
      <c r="D2" s="69"/>
      <c r="E2" s="69"/>
      <c r="F2" s="69"/>
      <c r="G2" s="69"/>
      <c r="H2" s="56"/>
    </row>
    <row r="3" spans="1:7" ht="51" customHeight="1">
      <c r="A3" s="386" t="s">
        <v>155</v>
      </c>
      <c r="B3" s="387"/>
      <c r="C3" s="387"/>
      <c r="D3" s="387"/>
      <c r="E3" s="387"/>
      <c r="F3" s="387"/>
      <c r="G3" s="387"/>
    </row>
    <row r="4" spans="7:9" ht="36" customHeight="1" thickBot="1">
      <c r="G4" s="70" t="s">
        <v>18</v>
      </c>
      <c r="I4" s="2"/>
    </row>
    <row r="5" spans="1:7" ht="50.25" customHeight="1" thickBot="1">
      <c r="A5" s="384" t="s">
        <v>90</v>
      </c>
      <c r="B5" s="388" t="s">
        <v>9</v>
      </c>
      <c r="C5" s="389"/>
      <c r="D5" s="389"/>
      <c r="E5" s="389"/>
      <c r="F5" s="390"/>
      <c r="G5" s="384" t="s">
        <v>91</v>
      </c>
    </row>
    <row r="6" spans="1:7" ht="21.75" customHeight="1" thickBot="1">
      <c r="A6" s="385"/>
      <c r="B6" s="14">
        <v>2021</v>
      </c>
      <c r="C6" s="14">
        <v>2022</v>
      </c>
      <c r="D6" s="14">
        <v>2023</v>
      </c>
      <c r="E6" s="14">
        <v>2024</v>
      </c>
      <c r="F6" s="14">
        <v>2025</v>
      </c>
      <c r="G6" s="385"/>
    </row>
    <row r="7" spans="1:7" ht="13.5" thickBot="1">
      <c r="A7" s="9">
        <v>1</v>
      </c>
      <c r="B7" s="17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0" customHeight="1" thickBot="1">
      <c r="A8" s="73" t="s">
        <v>66</v>
      </c>
      <c r="B8" s="113">
        <f>SUM(B9:B11)</f>
        <v>103535.62399999998</v>
      </c>
      <c r="C8" s="113">
        <v>116558.096</v>
      </c>
      <c r="D8" s="113">
        <f>SUM(D9:D11)</f>
        <v>96577.736</v>
      </c>
      <c r="E8" s="113">
        <f>SUM(E9:E11)</f>
        <v>116401.486</v>
      </c>
      <c r="F8" s="113">
        <f>SUM(F9:F11)</f>
        <v>126206.05700000002</v>
      </c>
      <c r="G8" s="113">
        <f>SUM(G9:G11)</f>
        <v>559278.9990000001</v>
      </c>
    </row>
    <row r="9" spans="1:7" ht="33.75" customHeight="1" thickBot="1">
      <c r="A9" s="72" t="s">
        <v>63</v>
      </c>
      <c r="B9" s="114">
        <f>'Таблиця 1'!F61</f>
        <v>103535.62399999998</v>
      </c>
      <c r="C9" s="114">
        <v>116558.096</v>
      </c>
      <c r="D9" s="114">
        <f>'Таблиця 1'!H61</f>
        <v>96577.736</v>
      </c>
      <c r="E9" s="114">
        <f>'Таблиця 1'!I61</f>
        <v>116401.486</v>
      </c>
      <c r="F9" s="114">
        <f>'Таблиця 1'!J61</f>
        <v>126206.05700000002</v>
      </c>
      <c r="G9" s="114">
        <f>SUM(B9:F9)</f>
        <v>559278.9990000001</v>
      </c>
    </row>
    <row r="10" spans="1:7" ht="20.25" customHeight="1" thickBot="1">
      <c r="A10" s="72" t="s">
        <v>64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ht="23.25" customHeight="1" thickBot="1">
      <c r="A11" s="72" t="s">
        <v>65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5" spans="4:6" ht="12.75">
      <c r="D15" s="64"/>
      <c r="E15" s="64"/>
      <c r="F15" s="64"/>
    </row>
    <row r="16" spans="1:9" ht="15" customHeight="1">
      <c r="A16" s="138"/>
      <c r="B16" s="53"/>
      <c r="C16" s="53"/>
      <c r="D16" s="53"/>
      <c r="E16" s="53"/>
      <c r="F16" s="53"/>
      <c r="G16" s="54"/>
      <c r="H16" s="54"/>
      <c r="I16" s="54"/>
    </row>
  </sheetData>
  <sheetProtection/>
  <mergeCells count="4">
    <mergeCell ref="A5:A6"/>
    <mergeCell ref="G5:G6"/>
    <mergeCell ref="A3:G3"/>
    <mergeCell ref="B5:F5"/>
  </mergeCells>
  <printOptions/>
  <pageMargins left="0.8267716535433072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3">
      <selection activeCell="I61" sqref="I61"/>
    </sheetView>
  </sheetViews>
  <sheetFormatPr defaultColWidth="9.00390625" defaultRowHeight="12.75"/>
  <cols>
    <col min="1" max="1" width="3.625" style="97" customWidth="1"/>
    <col min="2" max="2" width="5.125" style="54" customWidth="1"/>
    <col min="3" max="3" width="32.625" style="42" customWidth="1"/>
    <col min="4" max="4" width="6.875" style="42" customWidth="1"/>
    <col min="5" max="5" width="8.25390625" style="42" customWidth="1"/>
    <col min="6" max="6" width="12.125" style="42" customWidth="1"/>
    <col min="7" max="8" width="11.875" style="42" customWidth="1"/>
    <col min="9" max="9" width="11.25390625" style="42" customWidth="1"/>
    <col min="10" max="10" width="11.625" style="42" customWidth="1"/>
    <col min="11" max="11" width="11.75390625" style="42" customWidth="1"/>
    <col min="12" max="12" width="14.75390625" style="91" customWidth="1"/>
    <col min="13" max="13" width="5.875" style="91" customWidth="1"/>
    <col min="14" max="14" width="4.25390625" style="0" customWidth="1"/>
  </cols>
  <sheetData>
    <row r="1" spans="1:14" ht="9.75" customHeight="1">
      <c r="A1" s="92"/>
      <c r="C1" s="41"/>
      <c r="D1" s="41"/>
      <c r="E1" s="41"/>
      <c r="F1" s="41"/>
      <c r="G1" s="51"/>
      <c r="H1" s="52"/>
      <c r="I1" s="52"/>
      <c r="J1" s="52"/>
      <c r="K1" s="52"/>
      <c r="L1" s="84"/>
      <c r="M1" s="84"/>
      <c r="N1" s="29"/>
    </row>
    <row r="2" spans="1:14" ht="30.75" customHeight="1">
      <c r="A2" s="92"/>
      <c r="B2" s="381" t="s">
        <v>154</v>
      </c>
      <c r="C2" s="381"/>
      <c r="D2" s="381"/>
      <c r="E2" s="381"/>
      <c r="F2" s="381"/>
      <c r="G2" s="419"/>
      <c r="H2" s="419"/>
      <c r="I2" s="419"/>
      <c r="J2" s="419"/>
      <c r="K2" s="419"/>
      <c r="L2" s="419"/>
      <c r="M2" s="101"/>
      <c r="N2" s="23"/>
    </row>
    <row r="3" spans="1:14" ht="8.25" customHeight="1" hidden="1">
      <c r="A3" s="92"/>
      <c r="B3" s="60"/>
      <c r="C3" s="36"/>
      <c r="D3" s="36"/>
      <c r="E3" s="36"/>
      <c r="F3" s="36"/>
      <c r="G3" s="37"/>
      <c r="H3" s="37"/>
      <c r="I3" s="37"/>
      <c r="J3" s="37"/>
      <c r="K3" s="37"/>
      <c r="L3" s="85"/>
      <c r="M3" s="85"/>
      <c r="N3" s="23"/>
    </row>
    <row r="4" spans="1:14" ht="17.25" customHeight="1" thickBot="1">
      <c r="A4" s="92"/>
      <c r="C4" s="41"/>
      <c r="D4" s="41"/>
      <c r="E4" s="41"/>
      <c r="F4" s="41"/>
      <c r="G4" s="41"/>
      <c r="H4" s="41"/>
      <c r="I4" s="41"/>
      <c r="J4" s="41"/>
      <c r="K4" s="41"/>
      <c r="L4" s="22" t="s">
        <v>19</v>
      </c>
      <c r="M4" s="22"/>
      <c r="N4" s="22"/>
    </row>
    <row r="5" spans="1:14" ht="28.5" customHeight="1">
      <c r="A5" s="437" t="s">
        <v>10</v>
      </c>
      <c r="B5" s="416" t="s">
        <v>68</v>
      </c>
      <c r="C5" s="454" t="s">
        <v>15</v>
      </c>
      <c r="D5" s="454" t="s">
        <v>14</v>
      </c>
      <c r="E5" s="454" t="s">
        <v>21</v>
      </c>
      <c r="F5" s="366" t="s">
        <v>76</v>
      </c>
      <c r="G5" s="452"/>
      <c r="H5" s="452"/>
      <c r="I5" s="452"/>
      <c r="J5" s="452"/>
      <c r="K5" s="453"/>
      <c r="L5" s="457" t="s">
        <v>16</v>
      </c>
      <c r="M5" s="103"/>
      <c r="N5" s="24"/>
    </row>
    <row r="6" spans="1:14" ht="15.75">
      <c r="A6" s="438"/>
      <c r="B6" s="417"/>
      <c r="C6" s="455"/>
      <c r="D6" s="455"/>
      <c r="E6" s="455"/>
      <c r="F6" s="460" t="s">
        <v>11</v>
      </c>
      <c r="G6" s="461"/>
      <c r="H6" s="461"/>
      <c r="I6" s="461"/>
      <c r="J6" s="461"/>
      <c r="K6" s="462"/>
      <c r="L6" s="458"/>
      <c r="M6" s="103"/>
      <c r="N6" s="24"/>
    </row>
    <row r="7" spans="1:14" ht="24.75" customHeight="1" thickBot="1">
      <c r="A7" s="439"/>
      <c r="B7" s="418"/>
      <c r="C7" s="456"/>
      <c r="D7" s="456"/>
      <c r="E7" s="456"/>
      <c r="F7" s="179" t="s">
        <v>0</v>
      </c>
      <c r="G7" s="179">
        <v>2021</v>
      </c>
      <c r="H7" s="179">
        <v>2022</v>
      </c>
      <c r="I7" s="179">
        <v>2023</v>
      </c>
      <c r="J7" s="179">
        <v>2024</v>
      </c>
      <c r="K7" s="179">
        <v>2025</v>
      </c>
      <c r="L7" s="459"/>
      <c r="M7" s="103"/>
      <c r="N7" s="24"/>
    </row>
    <row r="8" spans="1:14" s="91" customFormat="1" ht="12.75" thickBot="1">
      <c r="A8" s="93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209">
        <v>12</v>
      </c>
      <c r="M8" s="99"/>
      <c r="N8" s="99"/>
    </row>
    <row r="9" spans="1:14" s="3" customFormat="1" ht="15">
      <c r="A9" s="432" t="s">
        <v>39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1"/>
      <c r="M9" s="104"/>
      <c r="N9" s="25"/>
    </row>
    <row r="10" spans="1:14" s="42" customFormat="1" ht="27" customHeight="1">
      <c r="A10" s="94">
        <v>1</v>
      </c>
      <c r="B10" s="463" t="s">
        <v>67</v>
      </c>
      <c r="C10" s="202" t="s">
        <v>22</v>
      </c>
      <c r="D10" s="467" t="s">
        <v>35</v>
      </c>
      <c r="E10" s="415" t="s">
        <v>156</v>
      </c>
      <c r="F10" s="200">
        <f>SUM(G10:K10)</f>
        <v>19396.12</v>
      </c>
      <c r="G10" s="20">
        <f>'Таблиця 1'!F11</f>
        <v>3337.992</v>
      </c>
      <c r="H10" s="20">
        <v>4982.618</v>
      </c>
      <c r="I10" s="20">
        <f>'Таблиця 1'!H11</f>
        <v>3300</v>
      </c>
      <c r="J10" s="20">
        <f>'Таблиця 1'!I11</f>
        <v>3702.65</v>
      </c>
      <c r="K10" s="20">
        <f>'Таблиця 1'!J11</f>
        <v>4072.86</v>
      </c>
      <c r="L10" s="429" t="s">
        <v>69</v>
      </c>
      <c r="M10" s="111"/>
      <c r="N10" s="26"/>
    </row>
    <row r="11" spans="1:14" s="42" customFormat="1" ht="20.25" customHeight="1">
      <c r="A11" s="94">
        <v>2</v>
      </c>
      <c r="B11" s="464"/>
      <c r="C11" s="202" t="s">
        <v>23</v>
      </c>
      <c r="D11" s="468"/>
      <c r="E11" s="362"/>
      <c r="F11" s="206">
        <f aca="true" t="shared" si="0" ref="F11:F18">SUM(G11:K11)</f>
        <v>21042.170000000002</v>
      </c>
      <c r="G11" s="20">
        <f>'Таблиця 1'!F12</f>
        <v>3726.63</v>
      </c>
      <c r="H11" s="20">
        <f>'Таблиця 1'!G12</f>
        <v>3483</v>
      </c>
      <c r="I11" s="20">
        <f>'Таблиця 1'!H12</f>
        <v>4179</v>
      </c>
      <c r="J11" s="20">
        <f>'Таблиця 1'!I12</f>
        <v>4596.95</v>
      </c>
      <c r="K11" s="20">
        <f>'Таблиця 1'!J12</f>
        <v>5056.59</v>
      </c>
      <c r="L11" s="430"/>
      <c r="M11" s="106"/>
      <c r="N11" s="137"/>
    </row>
    <row r="12" spans="1:14" s="42" customFormat="1" ht="96.75" customHeight="1">
      <c r="A12" s="94">
        <v>3</v>
      </c>
      <c r="B12" s="464"/>
      <c r="C12" s="202" t="s">
        <v>152</v>
      </c>
      <c r="D12" s="225" t="s">
        <v>173</v>
      </c>
      <c r="E12" s="362"/>
      <c r="F12" s="206">
        <f t="shared" si="0"/>
        <v>46416.608</v>
      </c>
      <c r="G12" s="20">
        <f>'Таблиця 1'!F13</f>
        <v>6385.254</v>
      </c>
      <c r="H12" s="20">
        <v>9148.454</v>
      </c>
      <c r="I12" s="20">
        <f>'Таблиця 1'!H13</f>
        <v>9330</v>
      </c>
      <c r="J12" s="20">
        <f>'Таблиця 1'!I13</f>
        <v>10263.55</v>
      </c>
      <c r="K12" s="20">
        <f>'Таблиця 1'!J13</f>
        <v>11289.35</v>
      </c>
      <c r="L12" s="430"/>
      <c r="M12" s="106"/>
      <c r="N12" s="137"/>
    </row>
    <row r="13" spans="1:14" s="42" customFormat="1" ht="16.5" customHeight="1">
      <c r="A13" s="94">
        <v>4</v>
      </c>
      <c r="B13" s="464"/>
      <c r="C13" s="202" t="s">
        <v>24</v>
      </c>
      <c r="D13" s="469" t="s">
        <v>35</v>
      </c>
      <c r="E13" s="362"/>
      <c r="F13" s="206">
        <f t="shared" si="0"/>
        <v>158304.95799999998</v>
      </c>
      <c r="G13" s="20">
        <f>'Таблиця 1'!F14</f>
        <v>25213.501</v>
      </c>
      <c r="H13" s="20">
        <f>'Таблиця 1'!G14</f>
        <v>30112.237</v>
      </c>
      <c r="I13" s="20">
        <f>'Таблиця 1'!H14</f>
        <v>26464</v>
      </c>
      <c r="J13" s="20">
        <f>'Таблиця 1'!I14</f>
        <v>36435.85</v>
      </c>
      <c r="K13" s="20">
        <f>'Таблиця 1'!J14</f>
        <v>40079.37</v>
      </c>
      <c r="L13" s="430"/>
      <c r="M13" s="106"/>
      <c r="N13" s="137"/>
    </row>
    <row r="14" spans="1:14" s="42" customFormat="1" ht="15" customHeight="1">
      <c r="A14" s="94">
        <v>5</v>
      </c>
      <c r="B14" s="464"/>
      <c r="C14" s="202" t="s">
        <v>149</v>
      </c>
      <c r="D14" s="470"/>
      <c r="E14" s="362"/>
      <c r="F14" s="206">
        <f t="shared" si="0"/>
        <v>2489.1</v>
      </c>
      <c r="G14" s="20">
        <f>'Таблиця 1'!F15</f>
        <v>330</v>
      </c>
      <c r="H14" s="20">
        <f>'Таблиця 1'!G15</f>
        <v>435</v>
      </c>
      <c r="I14" s="20">
        <f>'Таблиця 1'!H15</f>
        <v>521</v>
      </c>
      <c r="J14" s="20">
        <f>'Таблиця 1'!I15</f>
        <v>573.1</v>
      </c>
      <c r="K14" s="20">
        <f>'Таблиця 1'!J15</f>
        <v>630</v>
      </c>
      <c r="L14" s="430"/>
      <c r="M14" s="106"/>
      <c r="N14" s="137"/>
    </row>
    <row r="15" spans="1:14" s="42" customFormat="1" ht="33" customHeight="1">
      <c r="A15" s="94">
        <v>6</v>
      </c>
      <c r="B15" s="464"/>
      <c r="C15" s="202" t="s">
        <v>37</v>
      </c>
      <c r="D15" s="470"/>
      <c r="E15" s="362"/>
      <c r="F15" s="206">
        <f t="shared" si="0"/>
        <v>17287</v>
      </c>
      <c r="G15" s="20">
        <f>'Таблиця 1'!F16</f>
        <v>2502</v>
      </c>
      <c r="H15" s="20">
        <f>'Таблиця 1'!G16</f>
        <v>3200</v>
      </c>
      <c r="I15" s="20">
        <f>'Таблиця 1'!H16</f>
        <v>3500</v>
      </c>
      <c r="J15" s="20">
        <f>'Таблиця 1'!I16</f>
        <v>3850</v>
      </c>
      <c r="K15" s="20">
        <f>'Таблиця 1'!J16</f>
        <v>4235</v>
      </c>
      <c r="L15" s="430"/>
      <c r="M15" s="106"/>
      <c r="N15" s="137"/>
    </row>
    <row r="16" spans="1:14" s="42" customFormat="1" ht="44.25" customHeight="1">
      <c r="A16" s="94">
        <v>7</v>
      </c>
      <c r="B16" s="464"/>
      <c r="C16" s="202" t="s">
        <v>38</v>
      </c>
      <c r="D16" s="470"/>
      <c r="E16" s="362"/>
      <c r="F16" s="206">
        <f t="shared" si="0"/>
        <v>5493</v>
      </c>
      <c r="G16" s="20">
        <f>'Таблиця 1'!F17</f>
        <v>1263</v>
      </c>
      <c r="H16" s="20">
        <f>'Таблиця 1'!G17</f>
        <v>920</v>
      </c>
      <c r="I16" s="20">
        <f>'Таблиця 1'!H17</f>
        <v>1000</v>
      </c>
      <c r="J16" s="20">
        <f>'Таблиця 1'!I17</f>
        <v>1100</v>
      </c>
      <c r="K16" s="20">
        <f>'Таблиця 1'!J17</f>
        <v>1210</v>
      </c>
      <c r="L16" s="430"/>
      <c r="M16" s="106"/>
      <c r="N16" s="26"/>
    </row>
    <row r="17" spans="1:14" s="42" customFormat="1" ht="17.25" customHeight="1">
      <c r="A17" s="94">
        <v>8</v>
      </c>
      <c r="B17" s="464"/>
      <c r="C17" s="202" t="s">
        <v>33</v>
      </c>
      <c r="D17" s="470"/>
      <c r="E17" s="362"/>
      <c r="F17" s="206">
        <f t="shared" si="0"/>
        <v>44370.572</v>
      </c>
      <c r="G17" s="20">
        <f>'Таблиця 1'!F18</f>
        <v>6303.647</v>
      </c>
      <c r="H17" s="20">
        <f>'Таблиця 1'!G18</f>
        <v>15066.925</v>
      </c>
      <c r="I17" s="20">
        <f>'Таблиця 1'!H18</f>
        <v>6000</v>
      </c>
      <c r="J17" s="20">
        <f>'Таблиця 1'!I18</f>
        <v>8000</v>
      </c>
      <c r="K17" s="20">
        <f>'Таблиця 1'!J18</f>
        <v>9000</v>
      </c>
      <c r="L17" s="430"/>
      <c r="M17" s="106"/>
      <c r="N17" s="118"/>
    </row>
    <row r="18" spans="1:14" s="42" customFormat="1" ht="51" customHeight="1">
      <c r="A18" s="208">
        <v>9</v>
      </c>
      <c r="B18" s="465"/>
      <c r="C18" s="223" t="s">
        <v>172</v>
      </c>
      <c r="D18" s="471"/>
      <c r="E18" s="279"/>
      <c r="F18" s="206">
        <f t="shared" si="0"/>
        <v>10971.159000000001</v>
      </c>
      <c r="G18" s="65">
        <v>0</v>
      </c>
      <c r="H18" s="20">
        <v>2000</v>
      </c>
      <c r="I18" s="20">
        <v>2990.386</v>
      </c>
      <c r="J18" s="65">
        <v>2990.386</v>
      </c>
      <c r="K18" s="65">
        <v>2990.387</v>
      </c>
      <c r="L18" s="430"/>
      <c r="M18" s="106"/>
      <c r="N18" s="118"/>
    </row>
    <row r="19" spans="1:14" s="42" customFormat="1" ht="16.5" customHeight="1" thickBot="1">
      <c r="A19" s="449" t="s">
        <v>40</v>
      </c>
      <c r="B19" s="450"/>
      <c r="C19" s="450"/>
      <c r="D19" s="450"/>
      <c r="E19" s="451"/>
      <c r="F19" s="74">
        <f aca="true" t="shared" si="1" ref="F19:K19">SUM(F10:F18)</f>
        <v>325770.687</v>
      </c>
      <c r="G19" s="74">
        <f t="shared" si="1"/>
        <v>49062.024</v>
      </c>
      <c r="H19" s="74">
        <f t="shared" si="1"/>
        <v>69348.234</v>
      </c>
      <c r="I19" s="74">
        <f t="shared" si="1"/>
        <v>57284.386</v>
      </c>
      <c r="J19" s="74">
        <f t="shared" si="1"/>
        <v>71512.486</v>
      </c>
      <c r="K19" s="74">
        <f t="shared" si="1"/>
        <v>78563.55700000002</v>
      </c>
      <c r="L19" s="431"/>
      <c r="M19" s="106"/>
      <c r="N19" s="118"/>
    </row>
    <row r="20" spans="1:14" s="42" customFormat="1" ht="16.5" customHeight="1">
      <c r="A20" s="432" t="s">
        <v>41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4"/>
      <c r="M20" s="102"/>
      <c r="N20" s="118"/>
    </row>
    <row r="21" spans="1:14" s="42" customFormat="1" ht="44.25" customHeight="1">
      <c r="A21" s="94">
        <v>1</v>
      </c>
      <c r="B21" s="420" t="s">
        <v>71</v>
      </c>
      <c r="C21" s="202" t="s">
        <v>43</v>
      </c>
      <c r="D21" s="420" t="s">
        <v>35</v>
      </c>
      <c r="E21" s="444" t="s">
        <v>156</v>
      </c>
      <c r="F21" s="206">
        <f>SUM(G21:K21)</f>
        <v>9120</v>
      </c>
      <c r="G21" s="20">
        <f>'Таблиця 1'!F22</f>
        <v>1000</v>
      </c>
      <c r="H21" s="20">
        <f>'Таблиця 1'!G22</f>
        <v>1500</v>
      </c>
      <c r="I21" s="20">
        <f>'Таблиця 1'!H22</f>
        <v>2000</v>
      </c>
      <c r="J21" s="20">
        <f>'Таблиця 1'!I22</f>
        <v>2200</v>
      </c>
      <c r="K21" s="20">
        <f>'Таблиця 1'!J22</f>
        <v>2420</v>
      </c>
      <c r="L21" s="394" t="s">
        <v>70</v>
      </c>
      <c r="M21" s="105"/>
      <c r="N21" s="118"/>
    </row>
    <row r="22" spans="1:14" s="42" customFormat="1" ht="44.25" customHeight="1">
      <c r="A22" s="94">
        <v>2</v>
      </c>
      <c r="B22" s="447"/>
      <c r="C22" s="202" t="s">
        <v>150</v>
      </c>
      <c r="D22" s="442"/>
      <c r="E22" s="445"/>
      <c r="F22" s="206">
        <f aca="true" t="shared" si="2" ref="F22:F29">SUM(G22:K22)</f>
        <v>19859.6</v>
      </c>
      <c r="G22" s="20">
        <f>'Таблиця 1'!F23</f>
        <v>3000</v>
      </c>
      <c r="H22" s="20">
        <f>'Таблиця 1'!G23</f>
        <v>3359.6</v>
      </c>
      <c r="I22" s="20">
        <f>'Таблиця 1'!H23</f>
        <v>4000</v>
      </c>
      <c r="J22" s="20">
        <f>'Таблиця 1'!I23</f>
        <v>4500</v>
      </c>
      <c r="K22" s="20">
        <f>'Таблиця 1'!J23</f>
        <v>5000</v>
      </c>
      <c r="L22" s="395"/>
      <c r="M22" s="106"/>
      <c r="N22" s="27"/>
    </row>
    <row r="23" spans="1:14" s="42" customFormat="1" ht="21.75" customHeight="1">
      <c r="A23" s="94">
        <v>3</v>
      </c>
      <c r="B23" s="447"/>
      <c r="C23" s="202" t="s">
        <v>44</v>
      </c>
      <c r="D23" s="442"/>
      <c r="E23" s="445"/>
      <c r="F23" s="206">
        <f t="shared" si="2"/>
        <v>7800</v>
      </c>
      <c r="G23" s="20">
        <f>'Таблиця 1'!F24</f>
        <v>800</v>
      </c>
      <c r="H23" s="20">
        <f>'Таблиця 1'!G24</f>
        <v>1000</v>
      </c>
      <c r="I23" s="20">
        <f>'Таблиця 1'!H24</f>
        <v>1500</v>
      </c>
      <c r="J23" s="20">
        <f>'Таблиця 1'!I24</f>
        <v>2000</v>
      </c>
      <c r="K23" s="20">
        <f>'Таблиця 1'!J24</f>
        <v>2500</v>
      </c>
      <c r="L23" s="395"/>
      <c r="M23" s="106"/>
      <c r="N23" s="43"/>
    </row>
    <row r="24" spans="1:14" s="42" customFormat="1" ht="15" customHeight="1">
      <c r="A24" s="95">
        <v>4</v>
      </c>
      <c r="B24" s="447"/>
      <c r="C24" s="202" t="s">
        <v>45</v>
      </c>
      <c r="D24" s="442"/>
      <c r="E24" s="445"/>
      <c r="F24" s="206">
        <f t="shared" si="2"/>
        <v>5000</v>
      </c>
      <c r="G24" s="20">
        <f>'Таблиця 1'!F25</f>
        <v>500</v>
      </c>
      <c r="H24" s="20">
        <f>'Таблиця 1'!G25</f>
        <v>800</v>
      </c>
      <c r="I24" s="20">
        <f>'Таблиця 1'!H25</f>
        <v>1000</v>
      </c>
      <c r="J24" s="20">
        <f>'Таблиця 1'!I25</f>
        <v>1200</v>
      </c>
      <c r="K24" s="20">
        <f>'Таблиця 1'!J25</f>
        <v>1500</v>
      </c>
      <c r="L24" s="395"/>
      <c r="M24" s="106"/>
      <c r="N24" s="43"/>
    </row>
    <row r="25" spans="1:14" s="42" customFormat="1" ht="18.75" customHeight="1">
      <c r="A25" s="95">
        <v>5</v>
      </c>
      <c r="B25" s="447"/>
      <c r="C25" s="202" t="s">
        <v>46</v>
      </c>
      <c r="D25" s="442"/>
      <c r="E25" s="445"/>
      <c r="F25" s="206">
        <f t="shared" si="2"/>
        <v>2150</v>
      </c>
      <c r="G25" s="20">
        <f>'Таблиця 1'!F26</f>
        <v>200</v>
      </c>
      <c r="H25" s="20">
        <f>'Таблиця 1'!G26</f>
        <v>300</v>
      </c>
      <c r="I25" s="20">
        <f>'Таблиця 1'!H26</f>
        <v>500</v>
      </c>
      <c r="J25" s="20">
        <f>'Таблиця 1'!I26</f>
        <v>550</v>
      </c>
      <c r="K25" s="20">
        <f>'Таблиця 1'!J26</f>
        <v>600</v>
      </c>
      <c r="L25" s="395"/>
      <c r="M25" s="106"/>
      <c r="N25" s="43"/>
    </row>
    <row r="26" spans="1:14" s="42" customFormat="1" ht="30" customHeight="1">
      <c r="A26" s="95">
        <v>6</v>
      </c>
      <c r="B26" s="447"/>
      <c r="C26" s="202" t="s">
        <v>47</v>
      </c>
      <c r="D26" s="442"/>
      <c r="E26" s="445"/>
      <c r="F26" s="206">
        <f t="shared" si="2"/>
        <v>2330</v>
      </c>
      <c r="G26" s="20">
        <f>'Таблиця 1'!F27</f>
        <v>300</v>
      </c>
      <c r="H26" s="20">
        <f>'Таблиця 1'!G27</f>
        <v>380</v>
      </c>
      <c r="I26" s="20">
        <f>'Таблиця 1'!H27</f>
        <v>500</v>
      </c>
      <c r="J26" s="20">
        <f>'Таблиця 1'!I27</f>
        <v>550</v>
      </c>
      <c r="K26" s="20">
        <f>'Таблиця 1'!J27</f>
        <v>600</v>
      </c>
      <c r="L26" s="395"/>
      <c r="M26" s="106"/>
      <c r="N26" s="43"/>
    </row>
    <row r="27" spans="1:14" s="42" customFormat="1" ht="30.75" customHeight="1">
      <c r="A27" s="95">
        <v>7</v>
      </c>
      <c r="B27" s="448"/>
      <c r="C27" s="202" t="s">
        <v>42</v>
      </c>
      <c r="D27" s="443"/>
      <c r="E27" s="446"/>
      <c r="F27" s="206">
        <f t="shared" si="2"/>
        <v>9900</v>
      </c>
      <c r="G27" s="20">
        <f>'Таблиця 1'!F28</f>
        <v>1500</v>
      </c>
      <c r="H27" s="20">
        <f>'Таблиця 1'!G28</f>
        <v>1800</v>
      </c>
      <c r="I27" s="20">
        <f>'Таблиця 1'!H28</f>
        <v>2000</v>
      </c>
      <c r="J27" s="20">
        <f>'Таблиця 1'!I28</f>
        <v>2200</v>
      </c>
      <c r="K27" s="20">
        <f>'Таблиця 1'!J28</f>
        <v>2400</v>
      </c>
      <c r="L27" s="466" t="s">
        <v>72</v>
      </c>
      <c r="M27" s="105"/>
      <c r="N27" s="43"/>
    </row>
    <row r="28" spans="1:14" s="42" customFormat="1" ht="30.75" customHeight="1">
      <c r="A28" s="196">
        <v>8</v>
      </c>
      <c r="B28" s="448"/>
      <c r="C28" s="194" t="s">
        <v>48</v>
      </c>
      <c r="D28" s="443"/>
      <c r="E28" s="446"/>
      <c r="F28" s="206">
        <v>18000</v>
      </c>
      <c r="G28" s="20">
        <v>5000</v>
      </c>
      <c r="H28" s="20">
        <v>2500</v>
      </c>
      <c r="I28" s="20">
        <v>3000</v>
      </c>
      <c r="J28" s="20">
        <v>3500</v>
      </c>
      <c r="K28" s="20">
        <v>4000</v>
      </c>
      <c r="L28" s="466"/>
      <c r="M28" s="105"/>
      <c r="N28" s="43"/>
    </row>
    <row r="29" spans="1:14" s="42" customFormat="1" ht="16.5" customHeight="1">
      <c r="A29" s="196">
        <v>9</v>
      </c>
      <c r="B29" s="448"/>
      <c r="C29" s="194" t="s">
        <v>166</v>
      </c>
      <c r="D29" s="443"/>
      <c r="E29" s="446"/>
      <c r="F29" s="206">
        <f t="shared" si="2"/>
        <v>1863.512</v>
      </c>
      <c r="G29" s="20">
        <f>'Таблиця 1'!F30</f>
        <v>0</v>
      </c>
      <c r="H29" s="20">
        <f>'Таблиця 1'!G30</f>
        <v>1863.512</v>
      </c>
      <c r="I29" s="20">
        <f>'Таблиця 1'!H30</f>
        <v>0</v>
      </c>
      <c r="J29" s="20">
        <f>'Таблиця 1'!I30</f>
        <v>0</v>
      </c>
      <c r="K29" s="20">
        <f>'Таблиця 1'!J30</f>
        <v>0</v>
      </c>
      <c r="L29" s="466"/>
      <c r="M29" s="106"/>
      <c r="N29" s="43"/>
    </row>
    <row r="30" spans="1:14" s="42" customFormat="1" ht="17.25" customHeight="1" thickBot="1">
      <c r="A30" s="396" t="s">
        <v>40</v>
      </c>
      <c r="B30" s="435"/>
      <c r="C30" s="435"/>
      <c r="D30" s="435"/>
      <c r="E30" s="436"/>
      <c r="F30" s="189">
        <f aca="true" t="shared" si="3" ref="F30:K30">SUM(F21:F29)</f>
        <v>76023.11200000001</v>
      </c>
      <c r="G30" s="189">
        <f t="shared" si="3"/>
        <v>12300</v>
      </c>
      <c r="H30" s="189">
        <f t="shared" si="3"/>
        <v>13503.112000000001</v>
      </c>
      <c r="I30" s="189">
        <f t="shared" si="3"/>
        <v>14500</v>
      </c>
      <c r="J30" s="189">
        <f t="shared" si="3"/>
        <v>16700</v>
      </c>
      <c r="K30" s="189">
        <f t="shared" si="3"/>
        <v>19020</v>
      </c>
      <c r="L30" s="197"/>
      <c r="M30" s="107"/>
      <c r="N30" s="43"/>
    </row>
    <row r="31" spans="1:14" s="42" customFormat="1" ht="13.5" customHeight="1" thickBot="1">
      <c r="A31" s="391" t="s">
        <v>49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3"/>
      <c r="M31" s="108"/>
      <c r="N31" s="43"/>
    </row>
    <row r="32" spans="1:14" s="42" customFormat="1" ht="87" customHeight="1" thickBot="1">
      <c r="A32" s="95">
        <v>1</v>
      </c>
      <c r="B32" s="180" t="s">
        <v>34</v>
      </c>
      <c r="C32" s="202" t="s">
        <v>50</v>
      </c>
      <c r="D32" s="75" t="s">
        <v>108</v>
      </c>
      <c r="E32" s="253" t="s">
        <v>156</v>
      </c>
      <c r="F32" s="189">
        <f>SUM(G32:K32)</f>
        <v>1750</v>
      </c>
      <c r="G32" s="20">
        <f>'Таблиця 1'!F33</f>
        <v>350</v>
      </c>
      <c r="H32" s="20">
        <f>'Таблиця 1'!G33</f>
        <v>350</v>
      </c>
      <c r="I32" s="20">
        <f>'Таблиця 1'!H33</f>
        <v>350</v>
      </c>
      <c r="J32" s="20">
        <f>'Таблиця 1'!I33</f>
        <v>350</v>
      </c>
      <c r="K32" s="20">
        <f>'Таблиця 1'!J33</f>
        <v>350</v>
      </c>
      <c r="L32" s="405" t="s">
        <v>73</v>
      </c>
      <c r="M32" s="105"/>
      <c r="N32" s="27"/>
    </row>
    <row r="33" spans="1:14" s="42" customFormat="1" ht="50.25" customHeight="1" thickBot="1">
      <c r="A33" s="95">
        <v>2</v>
      </c>
      <c r="B33" s="180" t="s">
        <v>167</v>
      </c>
      <c r="C33" s="202" t="s">
        <v>51</v>
      </c>
      <c r="D33" s="423" t="s">
        <v>106</v>
      </c>
      <c r="E33" s="427"/>
      <c r="F33" s="189">
        <f>SUM(G33:K33)</f>
        <v>100</v>
      </c>
      <c r="G33" s="20">
        <f>'Таблиця 1'!F34</f>
        <v>100</v>
      </c>
      <c r="H33" s="20">
        <f>'Таблиця 1'!G34</f>
        <v>0</v>
      </c>
      <c r="I33" s="20">
        <f>'Таблиця 1'!H34</f>
        <v>0</v>
      </c>
      <c r="J33" s="20">
        <f>'Таблиця 1'!I34</f>
        <v>0</v>
      </c>
      <c r="K33" s="20">
        <f>'Таблиця 1'!J34</f>
        <v>0</v>
      </c>
      <c r="L33" s="406"/>
      <c r="M33" s="107"/>
      <c r="N33" s="116"/>
    </row>
    <row r="34" spans="1:15" s="42" customFormat="1" ht="75" customHeight="1" thickBot="1">
      <c r="A34" s="127">
        <v>3</v>
      </c>
      <c r="B34" s="180" t="s">
        <v>168</v>
      </c>
      <c r="C34" s="201" t="s">
        <v>164</v>
      </c>
      <c r="D34" s="424"/>
      <c r="E34" s="428"/>
      <c r="F34" s="189">
        <f>SUM(G34:K34)</f>
        <v>200</v>
      </c>
      <c r="G34" s="20">
        <f>'Таблиця 1'!F35</f>
        <v>0</v>
      </c>
      <c r="H34" s="20">
        <f>'Таблиця 1'!G35</f>
        <v>200</v>
      </c>
      <c r="I34" s="20">
        <f>'Таблиця 1'!H35</f>
        <v>0</v>
      </c>
      <c r="J34" s="20">
        <f>'Таблиця 1'!I35</f>
        <v>0</v>
      </c>
      <c r="K34" s="20">
        <f>'Таблиця 1'!J35</f>
        <v>0</v>
      </c>
      <c r="L34" s="407"/>
      <c r="M34" s="107"/>
      <c r="N34" s="116"/>
      <c r="O34" s="43"/>
    </row>
    <row r="35" spans="1:14" s="42" customFormat="1" ht="31.5" customHeight="1" thickBot="1">
      <c r="A35" s="396" t="s">
        <v>40</v>
      </c>
      <c r="B35" s="425"/>
      <c r="C35" s="425"/>
      <c r="D35" s="425"/>
      <c r="E35" s="426"/>
      <c r="F35" s="66">
        <f>SUM(F32:F34)</f>
        <v>2050</v>
      </c>
      <c r="G35" s="66">
        <f>SUM(G32:G34)</f>
        <v>450</v>
      </c>
      <c r="H35" s="66">
        <f>SUM(H32:H34)</f>
        <v>550</v>
      </c>
      <c r="I35" s="66">
        <f>SUM(I32:I34)</f>
        <v>350</v>
      </c>
      <c r="J35" s="66">
        <f>SUM(J32:J34)</f>
        <v>350</v>
      </c>
      <c r="K35" s="66">
        <f>SUM(K32:K34)</f>
        <v>350</v>
      </c>
      <c r="L35" s="188"/>
      <c r="M35" s="105"/>
      <c r="N35" s="27"/>
    </row>
    <row r="36" spans="1:14" s="42" customFormat="1" ht="15.75" customHeight="1">
      <c r="A36" s="399" t="s">
        <v>52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1"/>
      <c r="M36" s="108"/>
      <c r="N36" s="27"/>
    </row>
    <row r="37" spans="1:14" s="42" customFormat="1" ht="66" customHeight="1">
      <c r="A37" s="95">
        <v>1</v>
      </c>
      <c r="B37" s="180" t="s">
        <v>20</v>
      </c>
      <c r="C37" s="202" t="s">
        <v>53</v>
      </c>
      <c r="D37" s="420" t="s">
        <v>175</v>
      </c>
      <c r="E37" s="420" t="s">
        <v>156</v>
      </c>
      <c r="F37" s="189">
        <f>SUM(G37:K37)</f>
        <v>17506.6</v>
      </c>
      <c r="G37" s="20">
        <f>'Таблиця 1'!F38</f>
        <v>2474.6</v>
      </c>
      <c r="H37" s="20">
        <f>'Таблиця 1'!G38</f>
        <v>3428</v>
      </c>
      <c r="I37" s="20">
        <f>'Таблиця 1'!H38</f>
        <v>3504</v>
      </c>
      <c r="J37" s="20">
        <f>'Таблиця 1'!I38</f>
        <v>3900</v>
      </c>
      <c r="K37" s="20">
        <f>'Таблиця 1'!J38</f>
        <v>4200</v>
      </c>
      <c r="L37" s="204" t="s">
        <v>74</v>
      </c>
      <c r="M37" s="105"/>
      <c r="N37" s="27"/>
    </row>
    <row r="38" spans="1:14" s="42" customFormat="1" ht="32.25" customHeight="1">
      <c r="A38" s="95">
        <v>2</v>
      </c>
      <c r="B38" s="180" t="s">
        <v>82</v>
      </c>
      <c r="C38" s="202" t="s">
        <v>79</v>
      </c>
      <c r="D38" s="383"/>
      <c r="E38" s="383"/>
      <c r="F38" s="189">
        <f>SUM(G38:K38)</f>
        <v>1614</v>
      </c>
      <c r="G38" s="20">
        <f>'Таблиця 1'!F39</f>
        <v>807</v>
      </c>
      <c r="H38" s="20">
        <f>'Таблиця 1'!G39</f>
        <v>807</v>
      </c>
      <c r="I38" s="20">
        <f>'Таблиця 1'!H39</f>
        <v>0</v>
      </c>
      <c r="J38" s="20">
        <f>'Таблиця 1'!I39</f>
        <v>0</v>
      </c>
      <c r="K38" s="20">
        <f>'Таблиця 1'!J39</f>
        <v>0</v>
      </c>
      <c r="L38" s="204" t="s">
        <v>83</v>
      </c>
      <c r="M38" s="105"/>
      <c r="N38" s="27"/>
    </row>
    <row r="39" spans="1:14" s="42" customFormat="1" ht="17.25" customHeight="1" thickBot="1">
      <c r="A39" s="396" t="s">
        <v>40</v>
      </c>
      <c r="B39" s="425"/>
      <c r="C39" s="425"/>
      <c r="D39" s="425"/>
      <c r="E39" s="426"/>
      <c r="F39" s="66">
        <f>SUM(F37:F38)</f>
        <v>19120.6</v>
      </c>
      <c r="G39" s="66">
        <f>SUM(G37:G38)</f>
        <v>3281.6</v>
      </c>
      <c r="H39" s="66">
        <f>SUM(H37:H38)</f>
        <v>4235</v>
      </c>
      <c r="I39" s="66">
        <f>SUM(I37:I38)</f>
        <v>3504</v>
      </c>
      <c r="J39" s="66">
        <f>SUM(J37:J38)</f>
        <v>3900</v>
      </c>
      <c r="K39" s="66">
        <f>SUM(K37:K38)</f>
        <v>4200</v>
      </c>
      <c r="L39" s="87"/>
      <c r="M39" s="109"/>
      <c r="N39" s="27"/>
    </row>
    <row r="40" spans="1:14" s="42" customFormat="1" ht="14.25" customHeight="1">
      <c r="A40" s="399" t="s">
        <v>55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1"/>
      <c r="M40" s="110"/>
      <c r="N40" s="27"/>
    </row>
    <row r="41" spans="1:14" s="78" customFormat="1" ht="63" customHeight="1">
      <c r="A41" s="95">
        <v>1</v>
      </c>
      <c r="B41" s="180" t="s">
        <v>161</v>
      </c>
      <c r="C41" s="202" t="s">
        <v>54</v>
      </c>
      <c r="D41" s="420" t="s">
        <v>109</v>
      </c>
      <c r="E41" s="420" t="s">
        <v>156</v>
      </c>
      <c r="F41" s="189">
        <f>SUM(G41:K41)</f>
        <v>17244.5</v>
      </c>
      <c r="G41" s="20">
        <f>'Таблиця 1'!F42</f>
        <v>1792</v>
      </c>
      <c r="H41" s="20">
        <f>'Таблиця 1'!G42</f>
        <v>3579</v>
      </c>
      <c r="I41" s="20">
        <f>'Таблиця 1'!H42</f>
        <v>2780</v>
      </c>
      <c r="J41" s="20">
        <f>'Таблиця 1'!I42</f>
        <v>4330</v>
      </c>
      <c r="K41" s="20">
        <f>'Таблиця 1'!J42</f>
        <v>4763.5</v>
      </c>
      <c r="L41" s="204" t="s">
        <v>105</v>
      </c>
      <c r="M41" s="105"/>
      <c r="N41" s="77"/>
    </row>
    <row r="42" spans="1:14" s="78" customFormat="1" ht="33" customHeight="1">
      <c r="A42" s="95">
        <v>2</v>
      </c>
      <c r="B42" s="180" t="s">
        <v>82</v>
      </c>
      <c r="C42" s="202" t="s">
        <v>80</v>
      </c>
      <c r="D42" s="422"/>
      <c r="E42" s="421"/>
      <c r="F42" s="189">
        <f>SUM(G42:K42)</f>
        <v>8370</v>
      </c>
      <c r="G42" s="20">
        <f>'Таблиця 1'!F43</f>
        <v>4185</v>
      </c>
      <c r="H42" s="20">
        <f>'Таблиця 1'!G43</f>
        <v>4185</v>
      </c>
      <c r="I42" s="20">
        <f>'Таблиця 1'!H43</f>
        <v>0</v>
      </c>
      <c r="J42" s="20">
        <f>'Таблиця 1'!I43</f>
        <v>0</v>
      </c>
      <c r="K42" s="20">
        <f>'Таблиця 1'!J43</f>
        <v>0</v>
      </c>
      <c r="L42" s="80" t="s">
        <v>83</v>
      </c>
      <c r="M42" s="111"/>
      <c r="N42" s="77"/>
    </row>
    <row r="43" spans="1:14" s="78" customFormat="1" ht="45.75" customHeight="1">
      <c r="A43" s="95">
        <v>3</v>
      </c>
      <c r="B43" s="180" t="s">
        <v>82</v>
      </c>
      <c r="C43" s="202" t="s">
        <v>84</v>
      </c>
      <c r="D43" s="180" t="s">
        <v>160</v>
      </c>
      <c r="E43" s="422"/>
      <c r="F43" s="189">
        <f>SUM(G43:K43)</f>
        <v>49.4</v>
      </c>
      <c r="G43" s="20">
        <f>'Таблиця 1'!F44</f>
        <v>49.4</v>
      </c>
      <c r="H43" s="20">
        <f>'Таблиця 1'!G44</f>
        <v>0</v>
      </c>
      <c r="I43" s="20">
        <f>'Таблиця 1'!H44</f>
        <v>0</v>
      </c>
      <c r="J43" s="20">
        <f>'Таблиця 1'!I44</f>
        <v>0</v>
      </c>
      <c r="K43" s="20">
        <f>'Таблиця 1'!J44</f>
        <v>0</v>
      </c>
      <c r="L43" s="80" t="s">
        <v>85</v>
      </c>
      <c r="M43" s="111"/>
      <c r="N43" s="77"/>
    </row>
    <row r="44" spans="1:14" s="78" customFormat="1" ht="66" customHeight="1">
      <c r="A44" s="95">
        <v>4</v>
      </c>
      <c r="B44" s="180" t="s">
        <v>102</v>
      </c>
      <c r="C44" s="202" t="s">
        <v>103</v>
      </c>
      <c r="D44" s="180" t="s">
        <v>106</v>
      </c>
      <c r="E44" s="180" t="s">
        <v>156</v>
      </c>
      <c r="F44" s="189">
        <f>SUM(G44:K44)</f>
        <v>5000</v>
      </c>
      <c r="G44" s="20">
        <f>'Таблиця 1'!F45</f>
        <v>5000</v>
      </c>
      <c r="H44" s="20">
        <f>'Таблиця 1'!G45</f>
        <v>0</v>
      </c>
      <c r="I44" s="20">
        <f>'Таблиця 1'!H45</f>
        <v>0</v>
      </c>
      <c r="J44" s="20">
        <f>'Таблиця 1'!I45</f>
        <v>0</v>
      </c>
      <c r="K44" s="20">
        <f>'Таблиця 1'!J45</f>
        <v>0</v>
      </c>
      <c r="L44" s="80" t="s">
        <v>104</v>
      </c>
      <c r="M44" s="111"/>
      <c r="N44" s="77"/>
    </row>
    <row r="45" spans="1:14" s="50" customFormat="1" ht="14.25" customHeight="1" thickBot="1">
      <c r="A45" s="402" t="s">
        <v>40</v>
      </c>
      <c r="B45" s="411"/>
      <c r="C45" s="411"/>
      <c r="D45" s="411"/>
      <c r="E45" s="412"/>
      <c r="F45" s="76">
        <f>SUM(F41:F44)</f>
        <v>30663.9</v>
      </c>
      <c r="G45" s="76">
        <f>SUM(G41:G44)</f>
        <v>11026.4</v>
      </c>
      <c r="H45" s="76">
        <f>SUM(H41:H44)</f>
        <v>7764</v>
      </c>
      <c r="I45" s="76">
        <f>SUM(I41:I44)</f>
        <v>2780</v>
      </c>
      <c r="J45" s="76">
        <f>SUM(J41:J44)</f>
        <v>4330</v>
      </c>
      <c r="K45" s="76">
        <f>SUM(K41:K44)</f>
        <v>4763.5</v>
      </c>
      <c r="L45" s="81"/>
      <c r="M45" s="111"/>
      <c r="N45" s="49"/>
    </row>
    <row r="46" spans="1:14" s="50" customFormat="1" ht="17.25" customHeight="1" thickBot="1">
      <c r="A46" s="391" t="s">
        <v>56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3"/>
      <c r="M46" s="102"/>
      <c r="N46" s="49"/>
    </row>
    <row r="47" spans="1:14" s="50" customFormat="1" ht="167.25" customHeight="1" thickBot="1">
      <c r="A47" s="170">
        <v>1</v>
      </c>
      <c r="B47" s="205" t="s">
        <v>34</v>
      </c>
      <c r="C47" s="168" t="s">
        <v>57</v>
      </c>
      <c r="D47" s="205" t="s">
        <v>169</v>
      </c>
      <c r="E47" s="413" t="s">
        <v>156</v>
      </c>
      <c r="F47" s="167">
        <f>SUM(G47:K47)</f>
        <v>66720.7</v>
      </c>
      <c r="G47" s="171">
        <f>'Таблиця 1'!F48</f>
        <v>20371.6</v>
      </c>
      <c r="H47" s="171">
        <f>'Таблиця 1'!G48</f>
        <v>13098.75</v>
      </c>
      <c r="I47" s="171">
        <f>'Таблиця 1'!H48</f>
        <v>10100.35</v>
      </c>
      <c r="J47" s="171">
        <f>'Таблиця 1'!I48</f>
        <v>11550</v>
      </c>
      <c r="K47" s="171">
        <f>'Таблиця 1'!J48</f>
        <v>11600</v>
      </c>
      <c r="L47" s="172" t="s">
        <v>180</v>
      </c>
      <c r="M47" s="111"/>
      <c r="N47" s="49"/>
    </row>
    <row r="48" spans="1:14" s="50" customFormat="1" ht="50.25" customHeight="1" thickBot="1">
      <c r="A48" s="170">
        <v>2</v>
      </c>
      <c r="B48" s="205" t="s">
        <v>20</v>
      </c>
      <c r="C48" s="168" t="s">
        <v>162</v>
      </c>
      <c r="D48" s="205" t="s">
        <v>181</v>
      </c>
      <c r="E48" s="414"/>
      <c r="F48" s="167">
        <f>SUM(G48:K48)</f>
        <v>21680</v>
      </c>
      <c r="G48" s="171">
        <f>'Таблиця 1'!F49</f>
        <v>3794</v>
      </c>
      <c r="H48" s="171">
        <f>'Таблиця 1'!G49</f>
        <v>4559</v>
      </c>
      <c r="I48" s="171">
        <f>'Таблиця 1'!H49</f>
        <v>4559</v>
      </c>
      <c r="J48" s="171">
        <f>'Таблиця 1'!I49</f>
        <v>4559</v>
      </c>
      <c r="K48" s="171">
        <f>'Таблиця 1'!J49</f>
        <v>4209</v>
      </c>
      <c r="L48" s="173" t="s">
        <v>163</v>
      </c>
      <c r="M48" s="111"/>
      <c r="N48" s="49"/>
    </row>
    <row r="49" spans="1:14" s="50" customFormat="1" ht="18" customHeight="1" thickBot="1">
      <c r="A49" s="408" t="s">
        <v>0</v>
      </c>
      <c r="B49" s="409"/>
      <c r="C49" s="409"/>
      <c r="D49" s="409"/>
      <c r="E49" s="410"/>
      <c r="F49" s="167">
        <f>SUM(F47:F48)</f>
        <v>88400.7</v>
      </c>
      <c r="G49" s="167">
        <f>SUM(G47:G48)</f>
        <v>24165.6</v>
      </c>
      <c r="H49" s="167">
        <f>SUM(H47:H48)</f>
        <v>17657.75</v>
      </c>
      <c r="I49" s="167">
        <f>SUM(I47:I48)</f>
        <v>14659.35</v>
      </c>
      <c r="J49" s="167">
        <f>SUM(J47:J48)</f>
        <v>16109</v>
      </c>
      <c r="K49" s="167">
        <f>SUM(K47:K48)</f>
        <v>15809</v>
      </c>
      <c r="L49" s="169"/>
      <c r="M49" s="111"/>
      <c r="N49" s="49"/>
    </row>
    <row r="50" spans="1:14" s="50" customFormat="1" ht="15.75" customHeight="1">
      <c r="A50" s="399" t="s">
        <v>58</v>
      </c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1"/>
      <c r="M50" s="110"/>
      <c r="N50" s="49"/>
    </row>
    <row r="51" spans="1:14" s="50" customFormat="1" ht="88.5" customHeight="1">
      <c r="A51" s="95">
        <v>1</v>
      </c>
      <c r="B51" s="180" t="s">
        <v>75</v>
      </c>
      <c r="C51" s="61" t="s">
        <v>59</v>
      </c>
      <c r="D51" s="79" t="s">
        <v>36</v>
      </c>
      <c r="E51" s="180" t="s">
        <v>156</v>
      </c>
      <c r="F51" s="189">
        <f>SUM(G51:K51)</f>
        <v>10000</v>
      </c>
      <c r="G51" s="20">
        <f>'Таблиця 1'!F52</f>
        <v>2000</v>
      </c>
      <c r="H51" s="20">
        <f>'Таблиця 1'!G52</f>
        <v>2000</v>
      </c>
      <c r="I51" s="20">
        <f>'Таблиця 1'!H52</f>
        <v>2000</v>
      </c>
      <c r="J51" s="20">
        <f>'Таблиця 1'!I52</f>
        <v>2000</v>
      </c>
      <c r="K51" s="20">
        <f>'Таблиця 1'!J52</f>
        <v>2000</v>
      </c>
      <c r="L51" s="80" t="s">
        <v>77</v>
      </c>
      <c r="M51" s="111"/>
      <c r="N51" s="49"/>
    </row>
    <row r="52" spans="1:14" s="50" customFormat="1" ht="15" customHeight="1" thickBot="1">
      <c r="A52" s="402" t="s">
        <v>0</v>
      </c>
      <c r="B52" s="403"/>
      <c r="C52" s="403"/>
      <c r="D52" s="403"/>
      <c r="E52" s="404"/>
      <c r="F52" s="76">
        <f>SUM(F51)</f>
        <v>10000</v>
      </c>
      <c r="G52" s="76">
        <f>SUM(G51)</f>
        <v>2000</v>
      </c>
      <c r="H52" s="76">
        <f>SUM(H51)</f>
        <v>2000</v>
      </c>
      <c r="I52" s="76">
        <f>SUM(I51)</f>
        <v>2000</v>
      </c>
      <c r="J52" s="76">
        <f>SUM(J51)</f>
        <v>2000</v>
      </c>
      <c r="K52" s="76">
        <f>SUM(K51)</f>
        <v>2000</v>
      </c>
      <c r="L52" s="81"/>
      <c r="M52" s="111"/>
      <c r="N52" s="49"/>
    </row>
    <row r="53" spans="1:14" s="50" customFormat="1" ht="13.5" customHeight="1">
      <c r="A53" s="399" t="s">
        <v>82</v>
      </c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1"/>
      <c r="M53" s="111"/>
      <c r="N53" s="49"/>
    </row>
    <row r="54" spans="1:14" s="50" customFormat="1" ht="74.25" customHeight="1">
      <c r="A54" s="95">
        <v>1</v>
      </c>
      <c r="B54" s="180" t="s">
        <v>82</v>
      </c>
      <c r="C54" s="61" t="s">
        <v>92</v>
      </c>
      <c r="D54" s="180" t="s">
        <v>35</v>
      </c>
      <c r="E54" s="124" t="s">
        <v>156</v>
      </c>
      <c r="F54" s="189">
        <f>SUM(G54:K54)</f>
        <v>5000</v>
      </c>
      <c r="G54" s="20">
        <f>'Таблиця 1'!F55</f>
        <v>1000</v>
      </c>
      <c r="H54" s="20">
        <f>'Таблиця 1'!G55</f>
        <v>1000</v>
      </c>
      <c r="I54" s="20">
        <f>'Таблиця 1'!H55</f>
        <v>1000</v>
      </c>
      <c r="J54" s="20">
        <f>'Таблиця 1'!I55</f>
        <v>1000</v>
      </c>
      <c r="K54" s="20">
        <f>'Таблиця 1'!J55</f>
        <v>1000</v>
      </c>
      <c r="L54" s="80" t="s">
        <v>101</v>
      </c>
      <c r="M54" s="111"/>
      <c r="N54" s="49"/>
    </row>
    <row r="55" spans="1:14" s="50" customFormat="1" ht="13.5" customHeight="1" thickBot="1">
      <c r="A55" s="396" t="s">
        <v>0</v>
      </c>
      <c r="B55" s="397"/>
      <c r="C55" s="397"/>
      <c r="D55" s="397"/>
      <c r="E55" s="398"/>
      <c r="F55" s="76">
        <f>SUM(F54)</f>
        <v>5000</v>
      </c>
      <c r="G55" s="76">
        <f>SUM(G54)</f>
        <v>1000</v>
      </c>
      <c r="H55" s="76">
        <f>SUM(H54)</f>
        <v>1000</v>
      </c>
      <c r="I55" s="76">
        <f>SUM(I54)</f>
        <v>1000</v>
      </c>
      <c r="J55" s="76">
        <f>SUM(J54)</f>
        <v>1000</v>
      </c>
      <c r="K55" s="76">
        <f>SUM(K54)</f>
        <v>1000</v>
      </c>
      <c r="L55" s="81"/>
      <c r="M55" s="111"/>
      <c r="N55" s="49"/>
    </row>
    <row r="56" spans="1:14" s="50" customFormat="1" ht="14.25" customHeight="1">
      <c r="A56" s="399" t="s">
        <v>110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1"/>
      <c r="M56" s="111"/>
      <c r="N56" s="49"/>
    </row>
    <row r="57" spans="1:14" s="50" customFormat="1" ht="84.75" customHeight="1">
      <c r="A57" s="127">
        <v>1</v>
      </c>
      <c r="B57" s="203" t="s">
        <v>145</v>
      </c>
      <c r="C57" s="128" t="s">
        <v>111</v>
      </c>
      <c r="D57" s="203" t="s">
        <v>106</v>
      </c>
      <c r="E57" s="129" t="s">
        <v>156</v>
      </c>
      <c r="F57" s="189">
        <f>SUM(G57:K57)</f>
        <v>2250</v>
      </c>
      <c r="G57" s="20">
        <f>'Таблиця 1'!F58</f>
        <v>250</v>
      </c>
      <c r="H57" s="20">
        <f>'Таблиця 1'!G58</f>
        <v>500</v>
      </c>
      <c r="I57" s="20">
        <f>'Таблиця 1'!H58</f>
        <v>500</v>
      </c>
      <c r="J57" s="20">
        <f>'Таблиця 1'!I58</f>
        <v>500</v>
      </c>
      <c r="K57" s="20">
        <f>'Таблиця 1'!J58</f>
        <v>500</v>
      </c>
      <c r="L57" s="117" t="s">
        <v>146</v>
      </c>
      <c r="M57" s="111"/>
      <c r="N57" s="49"/>
    </row>
    <row r="58" spans="1:14" s="50" customFormat="1" ht="14.25" customHeight="1" thickBot="1">
      <c r="A58" s="402" t="s">
        <v>0</v>
      </c>
      <c r="B58" s="403"/>
      <c r="C58" s="403"/>
      <c r="D58" s="403"/>
      <c r="E58" s="404"/>
      <c r="F58" s="76">
        <f>SUM(F57)</f>
        <v>2250</v>
      </c>
      <c r="G58" s="76">
        <f>SUM(G57)</f>
        <v>250</v>
      </c>
      <c r="H58" s="76">
        <f>SUM(H57)</f>
        <v>500</v>
      </c>
      <c r="I58" s="76">
        <f>SUM(I57)</f>
        <v>500</v>
      </c>
      <c r="J58" s="76">
        <f>SUM(J57)</f>
        <v>500</v>
      </c>
      <c r="K58" s="76">
        <f>SUM(K57)</f>
        <v>500</v>
      </c>
      <c r="L58" s="81"/>
      <c r="M58" s="111"/>
      <c r="N58" s="49"/>
    </row>
    <row r="59" spans="1:14" s="50" customFormat="1" ht="3" customHeight="1" hidden="1" thickBot="1">
      <c r="A59" s="130"/>
      <c r="B59" s="131"/>
      <c r="C59" s="131"/>
      <c r="D59" s="131"/>
      <c r="E59" s="132"/>
      <c r="F59" s="166"/>
      <c r="G59" s="67"/>
      <c r="H59" s="67"/>
      <c r="I59" s="67"/>
      <c r="J59" s="149"/>
      <c r="K59" s="149"/>
      <c r="L59" s="133"/>
      <c r="M59" s="111"/>
      <c r="N59" s="49"/>
    </row>
    <row r="60" spans="1:14" s="83" customFormat="1" ht="18.75" customHeight="1" thickBot="1">
      <c r="A60" s="388" t="s">
        <v>78</v>
      </c>
      <c r="B60" s="389"/>
      <c r="C60" s="389"/>
      <c r="D60" s="389"/>
      <c r="E60" s="389"/>
      <c r="F60" s="167">
        <f aca="true" t="shared" si="4" ref="F60:K60">F19+F30+F35+F39+F45+F49+F52+F55+F58</f>
        <v>559278.999</v>
      </c>
      <c r="G60" s="167">
        <f t="shared" si="4"/>
        <v>103535.62399999998</v>
      </c>
      <c r="H60" s="167">
        <f t="shared" si="4"/>
        <v>116558.09599999999</v>
      </c>
      <c r="I60" s="167">
        <f t="shared" si="4"/>
        <v>96577.736</v>
      </c>
      <c r="J60" s="167">
        <f t="shared" si="4"/>
        <v>116401.486</v>
      </c>
      <c r="K60" s="167">
        <f t="shared" si="4"/>
        <v>126206.05700000002</v>
      </c>
      <c r="L60" s="88"/>
      <c r="M60" s="112"/>
      <c r="N60" s="82"/>
    </row>
    <row r="61" spans="1:14" ht="18" customHeight="1">
      <c r="A61" s="86"/>
      <c r="B61" s="118"/>
      <c r="C61" s="115"/>
      <c r="D61" s="119"/>
      <c r="E61" s="115"/>
      <c r="F61" s="115"/>
      <c r="G61" s="46"/>
      <c r="H61" s="115"/>
      <c r="I61" s="115"/>
      <c r="J61" s="115"/>
      <c r="K61" s="115"/>
      <c r="L61" s="89"/>
      <c r="M61" s="89"/>
      <c r="N61" s="21"/>
    </row>
    <row r="62" spans="1:14" ht="12.75" hidden="1">
      <c r="A62" s="86"/>
      <c r="B62" s="118"/>
      <c r="C62" s="115"/>
      <c r="D62" s="119"/>
      <c r="E62" s="115"/>
      <c r="F62" s="115"/>
      <c r="G62" s="115"/>
      <c r="H62" s="115"/>
      <c r="I62" s="115"/>
      <c r="J62" s="115"/>
      <c r="K62" s="115"/>
      <c r="L62" s="89"/>
      <c r="M62" s="89"/>
      <c r="N62" s="21"/>
    </row>
    <row r="63" spans="1:14" ht="14.25">
      <c r="A63" s="96"/>
      <c r="B63" s="118"/>
      <c r="C63" s="165"/>
      <c r="D63" s="165"/>
      <c r="E63" s="165"/>
      <c r="F63" s="165"/>
      <c r="G63" s="165"/>
      <c r="H63" s="43"/>
      <c r="I63" s="43"/>
      <c r="J63" s="43"/>
      <c r="K63" s="43"/>
      <c r="L63" s="90"/>
      <c r="M63" s="90"/>
      <c r="N63" s="4"/>
    </row>
    <row r="64" spans="1:14" ht="15">
      <c r="A64" s="96"/>
      <c r="B64" s="118"/>
      <c r="C64" s="18"/>
      <c r="D64" s="43"/>
      <c r="E64" s="43"/>
      <c r="F64" s="43"/>
      <c r="G64" s="44"/>
      <c r="H64" s="43"/>
      <c r="I64" s="43"/>
      <c r="J64" s="43"/>
      <c r="K64" s="43"/>
      <c r="L64" s="90"/>
      <c r="M64" s="90"/>
      <c r="N64" s="4"/>
    </row>
    <row r="65" spans="1:14" ht="12.75">
      <c r="A65" s="96"/>
      <c r="B65" s="118"/>
      <c r="C65" s="43"/>
      <c r="D65" s="43"/>
      <c r="E65" s="43"/>
      <c r="F65" s="43"/>
      <c r="G65" s="43"/>
      <c r="H65" s="43"/>
      <c r="I65" s="43"/>
      <c r="J65" s="43"/>
      <c r="K65" s="43"/>
      <c r="L65" s="90"/>
      <c r="M65" s="90"/>
      <c r="N65" s="4"/>
    </row>
    <row r="66" spans="1:14" ht="12.75">
      <c r="A66" s="96"/>
      <c r="B66" s="118"/>
      <c r="C66" s="43"/>
      <c r="D66" s="43"/>
      <c r="E66" s="43"/>
      <c r="F66" s="43"/>
      <c r="G66" s="43"/>
      <c r="H66" s="43"/>
      <c r="I66" s="43"/>
      <c r="J66" s="43"/>
      <c r="K66" s="43"/>
      <c r="L66" s="90"/>
      <c r="M66" s="90"/>
      <c r="N66" s="4"/>
    </row>
    <row r="67" spans="1:14" ht="12.75">
      <c r="A67" s="96"/>
      <c r="B67" s="118"/>
      <c r="C67" s="43"/>
      <c r="D67" s="43"/>
      <c r="E67" s="43"/>
      <c r="F67" s="43"/>
      <c r="G67" s="43"/>
      <c r="H67" s="43"/>
      <c r="I67" s="43"/>
      <c r="J67" s="43"/>
      <c r="K67" s="43"/>
      <c r="L67" s="90"/>
      <c r="M67" s="90"/>
      <c r="N67" s="4"/>
    </row>
    <row r="68" spans="1:15" ht="12.75">
      <c r="A68" s="96"/>
      <c r="B68" s="118"/>
      <c r="C68" s="43"/>
      <c r="D68" s="43"/>
      <c r="E68" s="43"/>
      <c r="F68" s="43"/>
      <c r="G68" s="43"/>
      <c r="H68" s="43"/>
      <c r="I68" s="43"/>
      <c r="J68" s="43"/>
      <c r="K68" s="43"/>
      <c r="L68" s="90"/>
      <c r="M68" s="90"/>
      <c r="N68" s="4"/>
      <c r="O68" s="125"/>
    </row>
    <row r="69" spans="1:14" ht="12.75">
      <c r="A69" s="96"/>
      <c r="B69" s="118"/>
      <c r="C69" s="43"/>
      <c r="D69" s="43"/>
      <c r="E69" s="43"/>
      <c r="F69" s="43"/>
      <c r="G69" s="43"/>
      <c r="H69" s="43"/>
      <c r="I69" s="43"/>
      <c r="J69" s="43"/>
      <c r="K69" s="43"/>
      <c r="L69" s="90"/>
      <c r="M69" s="90"/>
      <c r="N69" s="4"/>
    </row>
    <row r="70" spans="1:14" ht="12.75">
      <c r="A70" s="96"/>
      <c r="B70" s="118"/>
      <c r="C70" s="43"/>
      <c r="D70" s="43"/>
      <c r="E70" s="43"/>
      <c r="F70" s="43"/>
      <c r="G70" s="43"/>
      <c r="H70" s="43"/>
      <c r="I70" s="43"/>
      <c r="J70" s="43"/>
      <c r="K70" s="43"/>
      <c r="L70" s="90"/>
      <c r="M70" s="90"/>
      <c r="N70" s="4"/>
    </row>
    <row r="71" spans="1:14" ht="12.75">
      <c r="A71" s="96"/>
      <c r="B71" s="118"/>
      <c r="C71" s="43"/>
      <c r="D71" s="43"/>
      <c r="E71" s="43"/>
      <c r="F71" s="43"/>
      <c r="G71" s="43"/>
      <c r="H71" s="43"/>
      <c r="I71" s="43"/>
      <c r="J71" s="43"/>
      <c r="K71" s="43"/>
      <c r="L71" s="90"/>
      <c r="M71" s="90"/>
      <c r="N71" s="4"/>
    </row>
    <row r="72" spans="1:14" ht="12.75">
      <c r="A72" s="96"/>
      <c r="B72" s="118"/>
      <c r="C72" s="43"/>
      <c r="D72" s="43"/>
      <c r="E72" s="43"/>
      <c r="F72" s="43"/>
      <c r="G72" s="43"/>
      <c r="H72" s="43"/>
      <c r="I72" s="43"/>
      <c r="J72" s="43"/>
      <c r="K72" s="43"/>
      <c r="L72" s="90"/>
      <c r="M72" s="90"/>
      <c r="N72" s="4"/>
    </row>
    <row r="73" spans="1:14" ht="12.75">
      <c r="A73" s="96"/>
      <c r="B73" s="118"/>
      <c r="C73" s="43"/>
      <c r="D73" s="43"/>
      <c r="E73" s="43"/>
      <c r="F73" s="43"/>
      <c r="G73" s="43"/>
      <c r="H73" s="43"/>
      <c r="I73" s="43"/>
      <c r="J73" s="43"/>
      <c r="K73" s="43"/>
      <c r="L73" s="90"/>
      <c r="M73" s="90"/>
      <c r="N73" s="4"/>
    </row>
  </sheetData>
  <sheetProtection/>
  <mergeCells count="46">
    <mergeCell ref="A5:A7"/>
    <mergeCell ref="A9:L9"/>
    <mergeCell ref="D21:D29"/>
    <mergeCell ref="E21:E29"/>
    <mergeCell ref="B21:B29"/>
    <mergeCell ref="A19:E19"/>
    <mergeCell ref="F5:K5"/>
    <mergeCell ref="D5:D7"/>
    <mergeCell ref="C5:C7"/>
    <mergeCell ref="L5:L7"/>
    <mergeCell ref="F6:K6"/>
    <mergeCell ref="E5:E7"/>
    <mergeCell ref="B10:B18"/>
    <mergeCell ref="L27:L29"/>
    <mergeCell ref="D10:D11"/>
    <mergeCell ref="D13:D18"/>
    <mergeCell ref="E10:E18"/>
    <mergeCell ref="B5:B7"/>
    <mergeCell ref="B2:L2"/>
    <mergeCell ref="E41:E43"/>
    <mergeCell ref="D33:D34"/>
    <mergeCell ref="D37:D38"/>
    <mergeCell ref="E37:E38"/>
    <mergeCell ref="A36:L36"/>
    <mergeCell ref="A35:E35"/>
    <mergeCell ref="D41:D42"/>
    <mergeCell ref="E32:E34"/>
    <mergeCell ref="A40:L40"/>
    <mergeCell ref="A39:E39"/>
    <mergeCell ref="L10:L19"/>
    <mergeCell ref="A20:L20"/>
    <mergeCell ref="A30:E30"/>
    <mergeCell ref="A31:L31"/>
    <mergeCell ref="L21:L26"/>
    <mergeCell ref="A60:E60"/>
    <mergeCell ref="A55:E55"/>
    <mergeCell ref="A56:L56"/>
    <mergeCell ref="A53:L53"/>
    <mergeCell ref="A58:E58"/>
    <mergeCell ref="L32:L34"/>
    <mergeCell ref="A50:L50"/>
    <mergeCell ref="A52:E52"/>
    <mergeCell ref="A49:E49"/>
    <mergeCell ref="A45:E45"/>
    <mergeCell ref="A46:L46"/>
    <mergeCell ref="E47:E48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Lytay</cp:lastModifiedBy>
  <cp:lastPrinted>2022-05-18T07:19:29Z</cp:lastPrinted>
  <dcterms:created xsi:type="dcterms:W3CDTF">2016-01-19T13:08:14Z</dcterms:created>
  <dcterms:modified xsi:type="dcterms:W3CDTF">2022-05-19T07:15:34Z</dcterms:modified>
  <cp:category/>
  <cp:version/>
  <cp:contentType/>
  <cp:contentStatus/>
</cp:coreProperties>
</file>