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Рішення РАДА\"/>
    </mc:Choice>
  </mc:AlternateContent>
  <bookViews>
    <workbookView xWindow="6675" yWindow="270" windowWidth="8685" windowHeight="6120" tabRatio="555"/>
  </bookViews>
  <sheets>
    <sheet name="дод1" sheetId="18" r:id="rId1"/>
  </sheets>
  <definedNames>
    <definedName name="_xlnm.Print_Area" localSheetId="0">дод1!$A$1:$H$72</definedName>
  </definedNames>
  <calcPr calcId="162913"/>
</workbook>
</file>

<file path=xl/calcChain.xml><?xml version="1.0" encoding="utf-8"?>
<calcChain xmlns="http://schemas.openxmlformats.org/spreadsheetml/2006/main">
  <c r="G67" i="18" l="1"/>
  <c r="G63" i="18"/>
  <c r="C46" i="18"/>
  <c r="D66" i="18"/>
  <c r="C66" i="18"/>
  <c r="G29" i="18"/>
  <c r="G25" i="18"/>
  <c r="E70" i="18" l="1"/>
  <c r="D70" i="18"/>
  <c r="C70" i="18"/>
  <c r="G69" i="18"/>
  <c r="F66" i="18"/>
  <c r="F70" i="18" s="1"/>
  <c r="H65" i="18"/>
  <c r="G65" i="18"/>
  <c r="G64" i="18"/>
  <c r="H62" i="18"/>
  <c r="G62" i="18"/>
  <c r="H59" i="18"/>
  <c r="H58" i="18"/>
  <c r="H57" i="18"/>
  <c r="H56" i="18"/>
  <c r="G56" i="18"/>
  <c r="H55" i="18"/>
  <c r="H54" i="18"/>
  <c r="G54" i="18"/>
  <c r="H53" i="18"/>
  <c r="G53" i="18"/>
  <c r="H52" i="18"/>
  <c r="G52" i="18"/>
  <c r="H51" i="18"/>
  <c r="H50" i="18"/>
  <c r="H49" i="18"/>
  <c r="H48" i="18"/>
  <c r="H47" i="18"/>
  <c r="F46" i="18"/>
  <c r="E46" i="18"/>
  <c r="D46" i="18"/>
  <c r="H45" i="18"/>
  <c r="F44" i="18"/>
  <c r="E44" i="18"/>
  <c r="D44" i="18"/>
  <c r="C44" i="18"/>
  <c r="H43" i="18"/>
  <c r="F42" i="18"/>
  <c r="E42" i="18"/>
  <c r="D42" i="18"/>
  <c r="C42" i="18"/>
  <c r="F37" i="18"/>
  <c r="G37" i="18" s="1"/>
  <c r="G36" i="18"/>
  <c r="H35" i="18"/>
  <c r="G35" i="18"/>
  <c r="H34" i="18"/>
  <c r="G34" i="18"/>
  <c r="H33" i="18"/>
  <c r="G33" i="18"/>
  <c r="H32" i="18"/>
  <c r="G32" i="18"/>
  <c r="H31" i="18"/>
  <c r="G31" i="18"/>
  <c r="H30" i="18"/>
  <c r="G30" i="18"/>
  <c r="G28" i="18"/>
  <c r="H27" i="18"/>
  <c r="G27" i="18"/>
  <c r="H24" i="18"/>
  <c r="G24" i="18"/>
  <c r="F23" i="18"/>
  <c r="E23" i="18"/>
  <c r="D23" i="18"/>
  <c r="C23" i="18"/>
  <c r="H22" i="18"/>
  <c r="G22" i="18"/>
  <c r="H21" i="18"/>
  <c r="G21" i="18"/>
  <c r="H19" i="18"/>
  <c r="G19" i="18"/>
  <c r="H18" i="18"/>
  <c r="G18" i="18"/>
  <c r="F17" i="18"/>
  <c r="E17" i="18"/>
  <c r="D17" i="18"/>
  <c r="D16" i="18" s="1"/>
  <c r="D11" i="18" s="1"/>
  <c r="C17" i="18"/>
  <c r="C16" i="18" s="1"/>
  <c r="C11" i="18" s="1"/>
  <c r="F16" i="18"/>
  <c r="E16" i="18"/>
  <c r="E11" i="18" s="1"/>
  <c r="H15" i="18"/>
  <c r="G15" i="18"/>
  <c r="H14" i="18"/>
  <c r="G14" i="18"/>
  <c r="H13" i="18"/>
  <c r="G13" i="18"/>
  <c r="H12" i="18"/>
  <c r="G12" i="18"/>
  <c r="G17" i="18" l="1"/>
  <c r="G16" i="18" s="1"/>
  <c r="G11" i="18" s="1"/>
  <c r="H44" i="18"/>
  <c r="E40" i="18"/>
  <c r="H17" i="18"/>
  <c r="E39" i="18"/>
  <c r="G23" i="18"/>
  <c r="F40" i="18"/>
  <c r="H16" i="18"/>
  <c r="G66" i="18"/>
  <c r="G70" i="18" s="1"/>
  <c r="C40" i="18"/>
  <c r="D40" i="18"/>
  <c r="H70" i="18"/>
  <c r="H46" i="18"/>
  <c r="C39" i="18"/>
  <c r="D39" i="18"/>
  <c r="H23" i="18"/>
  <c r="H42" i="18"/>
  <c r="F11" i="18"/>
  <c r="D60" i="18" l="1"/>
  <c r="D71" i="18" s="1"/>
  <c r="H40" i="18"/>
  <c r="C60" i="18"/>
  <c r="C71" i="18" s="1"/>
  <c r="E60" i="18"/>
  <c r="E71" i="18" s="1"/>
  <c r="G39" i="18"/>
  <c r="G60" i="18" s="1"/>
  <c r="G71" i="18" s="1"/>
  <c r="H11" i="18"/>
  <c r="F39" i="18"/>
  <c r="F60" i="18" l="1"/>
  <c r="H39" i="18"/>
  <c r="F71" i="18" l="1"/>
  <c r="H71" i="18" s="1"/>
  <c r="H60" i="18"/>
</calcChain>
</file>

<file path=xl/sharedStrings.xml><?xml version="1.0" encoding="utf-8"?>
<sst xmlns="http://schemas.openxmlformats.org/spreadsheetml/2006/main" count="84" uniqueCount="81">
  <si>
    <t>Найменування</t>
  </si>
  <si>
    <t>+ ; -</t>
  </si>
  <si>
    <t>%</t>
  </si>
  <si>
    <t xml:space="preserve">Податкові надходження </t>
  </si>
  <si>
    <t>Податок та збір на доходи фізичних осіб</t>
  </si>
  <si>
    <t>Місцеві податки і збори</t>
  </si>
  <si>
    <t>Податок на майно</t>
  </si>
  <si>
    <t>18010100 -18010400</t>
  </si>
  <si>
    <t>18010500 - 18010900</t>
  </si>
  <si>
    <t>18011000-18011100</t>
  </si>
  <si>
    <t>Туристичний збір</t>
  </si>
  <si>
    <t>Єдиний податок</t>
  </si>
  <si>
    <t xml:space="preserve">Неподаткові надходження </t>
  </si>
  <si>
    <t>Адміністративні штрафи та інші санкції</t>
  </si>
  <si>
    <t>Адмiнiстративнi штрафи та штрафнi санкцiї за порушення законодавства у сферi виробництва та обiгу алкогольних напоїв та тютюнових виробiв</t>
  </si>
  <si>
    <t>Державне мито</t>
  </si>
  <si>
    <t>Інші надходження</t>
  </si>
  <si>
    <t>Офіційні трансферти</t>
  </si>
  <si>
    <t>Разом доходів загального фонду</t>
  </si>
  <si>
    <t>Екологічний податок</t>
  </si>
  <si>
    <t>Бюджет розвитку</t>
  </si>
  <si>
    <t>Разом доходів спеціального фонду</t>
  </si>
  <si>
    <t>Всього доходів</t>
  </si>
  <si>
    <t>Доходи від операцій з капіталом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</si>
  <si>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(родючого шару ґрунту) без спеціального дозволу; відшкодування збитків за погіршення якості ґрунтового покриву тощо та за неодержання доходів у зв'язку з тимчасовим невикористанням земельних ділянок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</si>
  <si>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</si>
  <si>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</si>
  <si>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</si>
  <si>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Відсотки за користування довгостроковим кредитом, що надається з місцевих бюджетів молодим сім'ям та одиноким молодим громадянам на будівництво (реконструкцію) та придбання житла </t>
  </si>
  <si>
    <t>Додаток 1</t>
  </si>
  <si>
    <t>тис.грн</t>
  </si>
  <si>
    <t>Код бюджетної класифікації доходів</t>
  </si>
  <si>
    <t>Відхилення  фактичних надходжень до затверджених показників</t>
  </si>
  <si>
    <t xml:space="preserve">Рентна плата та плата за використання інших природних ресурсів </t>
  </si>
  <si>
    <t>Внутрішні податки на товари та послуги  (акцизний податок )</t>
  </si>
  <si>
    <t>- податок на нерухоме майно</t>
  </si>
  <si>
    <t>- плата за землю</t>
  </si>
  <si>
    <t xml:space="preserve">- транспортний податок </t>
  </si>
  <si>
    <t>Адмiнiстративний збiр за проведення державної реєстрацiї юридичних осiб, фiзичних осiб - пiдприємцiв та громадських формувань</t>
  </si>
  <si>
    <t>Плата за надання інших адміністративних послуг</t>
  </si>
  <si>
    <t>Надходження коштів від Державного фонду дорогоцінних металів і дорогоцінного каміння  </t>
  </si>
  <si>
    <t xml:space="preserve">Субвенції  з державного бюджету місцевим бюджетам      </t>
  </si>
  <si>
    <t>Освітня субвенція з державного бюджету місцевим бюджетам</t>
  </si>
  <si>
    <t xml:space="preserve">Субвенції з місцевих бюджетів іншим  місцевим бюджетам      </t>
  </si>
  <si>
    <t>Субвенція з місцевого бюджету на здійснення переданих видатків у сфері освіти за рахунок коштів освітньої субвенції</t>
  </si>
  <si>
    <t>Інші субвенцiї з місцевого бюджету</t>
  </si>
  <si>
    <t>Всього доходів загального фонду</t>
  </si>
  <si>
    <t>СПЕЦІАЛЬНИЙ         ФОНД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</si>
  <si>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</t>
  </si>
  <si>
    <t>Власні надходження бюджетних установ і організацій</t>
  </si>
  <si>
    <t>Кошти від продажу землі</t>
  </si>
  <si>
    <t xml:space="preserve"> </t>
  </si>
  <si>
    <t>Дотації з місцевих бюджетів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</si>
  <si>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</si>
  <si>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Виконання доходної частини бюджету Вараської міської</t>
  </si>
  <si>
    <t>Плата за розмiщення тимчасово вiльних коштiв мiсцевих бюджетiв</t>
  </si>
  <si>
    <t>Субвенція з місцевого бюджету за рахунок залишку коштів субвенції на початок бюджетного періоду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</si>
  <si>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</si>
  <si>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Кошти гарантійного та реєстраційного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</si>
  <si>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Надходження коштів від відшкодування втрат сільськогосподарського і лісогосподарського виробництва  </t>
  </si>
  <si>
    <t xml:space="preserve"> територіальної громади за  І квартал 2022 року</t>
  </si>
  <si>
    <t>Податок на прибуток</t>
  </si>
  <si>
    <t xml:space="preserve">Частина чистого прибутку (доходу) комунальних унітарних підприємств та їх об'єднань, що вилучається до бюджету </t>
  </si>
  <si>
    <t xml:space="preserve">Адміністративний збір за  державну реєстрацію речових прав на нерухоме майно та їх обтяжень </t>
  </si>
  <si>
    <t>Від органів державного управління </t>
  </si>
  <si>
    <t>Субвенція з місцевого бюджету на фінансування заходів соціально-економічної компенсації ризику населення, яке проживає на території зони спостереження,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</si>
  <si>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</si>
  <si>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</si>
  <si>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здійснення переданих видатків у сфері охорони здоров'я за рахунок коштів медичної субвенції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</si>
  <si>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</si>
  <si>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початок бюджетного періоду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</si>
  <si>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</si>
  <si>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Бюджет                на 2022 рік</t>
  </si>
  <si>
    <t>Бюджет                               на 2022 рік              зі змінами</t>
  </si>
  <si>
    <t>Затверджено розписом станом на 01.04.2022р.</t>
  </si>
  <si>
    <t xml:space="preserve"> Фактичні надходження до бюджету станом  на 01.04.2022р.</t>
  </si>
  <si>
    <t xml:space="preserve">                № 7320-СЗ-02-22</t>
  </si>
  <si>
    <t>до рішення Вараської міської ради</t>
  </si>
  <si>
    <t>Міський голова</t>
  </si>
  <si>
    <t>Олександр МЕНЗУЛ</t>
  </si>
  <si>
    <t>18 травня 2022 року №1410-РР-VIII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</si>
</sst>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#,##0.0"/>
  </numFmts>
  <fonts count="32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8"/>
      <name val="Times New Roman"/>
      <family val="1"/>
      <charset val="204"/>
    </font>
    <font>
      <b/>
      <sz val="13.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3.5"/>
      <name val="Times New Roman"/>
      <family val="1"/>
      <charset val="204"/>
    </font>
    <font>
      <sz val="1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Arial Cyr"/>
      <charset val="204"/>
    </font>
    <font>
      <b/>
      <sz val="24"/>
      <name val="Times New Roman"/>
      <family val="1"/>
      <charset val="204"/>
    </font>
    <font>
      <sz val="18"/>
      <color theme="3" tint="-0.499984740745262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sz val="24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8"/>
      <name val="Cambria"/>
      <family val="1"/>
      <charset val="204"/>
      <scheme val="major"/>
    </font>
    <font>
      <b/>
      <sz val="18"/>
      <color rgb="FF333333"/>
      <name val="Times New Roman"/>
      <family val="1"/>
      <charset val="204"/>
    </font>
    <font>
      <sz val="17.5"/>
      <name val="Times New Roman"/>
      <family val="1"/>
      <charset val="204"/>
    </font>
    <font>
      <b/>
      <sz val="17.5"/>
      <name val="Times New Roman"/>
      <family val="1"/>
      <charset val="204"/>
    </font>
    <font>
      <sz val="17.5"/>
      <color rgb="FF000000"/>
      <name val="Times New Roman"/>
      <family val="1"/>
      <charset val="204"/>
    </font>
    <font>
      <sz val="17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5" fillId="0" borderId="0"/>
  </cellStyleXfs>
  <cellXfs count="126">
    <xf numFmtId="0" fontId="0" fillId="0" borderId="0" xfId="0"/>
    <xf numFmtId="0" fontId="0" fillId="0" borderId="0" xfId="0" applyBorder="1"/>
    <xf numFmtId="0" fontId="4" fillId="0" borderId="0" xfId="1" applyFont="1"/>
    <xf numFmtId="0" fontId="6" fillId="0" borderId="0" xfId="1" applyFont="1" applyAlignment="1">
      <alignment horizontal="center"/>
    </xf>
    <xf numFmtId="0" fontId="0" fillId="0" borderId="1" xfId="0" applyBorder="1"/>
    <xf numFmtId="0" fontId="4" fillId="3" borderId="6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left" wrapText="1"/>
    </xf>
    <xf numFmtId="166" fontId="8" fillId="0" borderId="2" xfId="1" applyNumberFormat="1" applyFont="1" applyFill="1" applyBorder="1" applyAlignment="1">
      <alignment wrapText="1"/>
    </xf>
    <xf numFmtId="166" fontId="8" fillId="0" borderId="2" xfId="1" applyNumberFormat="1" applyFont="1" applyFill="1" applyBorder="1" applyAlignment="1">
      <alignment horizontal="right" wrapText="1"/>
    </xf>
    <xf numFmtId="165" fontId="6" fillId="0" borderId="7" xfId="1" applyNumberFormat="1" applyFont="1" applyFill="1" applyBorder="1"/>
    <xf numFmtId="0" fontId="9" fillId="0" borderId="6" xfId="1" applyFont="1" applyBorder="1" applyAlignment="1">
      <alignment horizontal="left"/>
    </xf>
    <xf numFmtId="166" fontId="10" fillId="0" borderId="2" xfId="1" applyNumberFormat="1" applyFont="1" applyBorder="1" applyAlignment="1" applyProtection="1">
      <protection locked="0"/>
    </xf>
    <xf numFmtId="166" fontId="10" fillId="0" borderId="2" xfId="1" applyNumberFormat="1" applyFont="1" applyFill="1" applyBorder="1" applyAlignment="1" applyProtection="1">
      <alignment horizontal="right"/>
      <protection locked="0"/>
    </xf>
    <xf numFmtId="166" fontId="10" fillId="2" borderId="2" xfId="1" applyNumberFormat="1" applyFont="1" applyFill="1" applyBorder="1" applyAlignment="1">
      <alignment horizontal="right"/>
    </xf>
    <xf numFmtId="165" fontId="10" fillId="2" borderId="7" xfId="1" applyNumberFormat="1" applyFont="1" applyFill="1" applyBorder="1"/>
    <xf numFmtId="0" fontId="9" fillId="0" borderId="6" xfId="1" applyFont="1" applyFill="1" applyBorder="1" applyAlignment="1">
      <alignment horizontal="left"/>
    </xf>
    <xf numFmtId="164" fontId="10" fillId="0" borderId="2" xfId="1" applyNumberFormat="1" applyFont="1" applyFill="1" applyBorder="1" applyAlignment="1" applyProtection="1">
      <alignment wrapText="1"/>
      <protection locked="0"/>
    </xf>
    <xf numFmtId="166" fontId="10" fillId="0" borderId="2" xfId="1" applyNumberFormat="1" applyFont="1" applyFill="1" applyBorder="1" applyProtection="1">
      <protection locked="0"/>
    </xf>
    <xf numFmtId="166" fontId="10" fillId="0" borderId="2" xfId="1" applyNumberFormat="1" applyFont="1" applyBorder="1" applyAlignment="1">
      <alignment wrapText="1"/>
    </xf>
    <xf numFmtId="0" fontId="6" fillId="0" borderId="2" xfId="1" applyFont="1" applyBorder="1" applyAlignment="1">
      <alignment horizontal="left" wrapText="1"/>
    </xf>
    <xf numFmtId="166" fontId="6" fillId="0" borderId="2" xfId="1" applyNumberFormat="1" applyFont="1" applyFill="1" applyBorder="1" applyAlignment="1" applyProtection="1">
      <protection locked="0"/>
    </xf>
    <xf numFmtId="166" fontId="6" fillId="0" borderId="2" xfId="1" applyNumberFormat="1" applyFont="1" applyFill="1" applyBorder="1" applyProtection="1">
      <protection locked="0"/>
    </xf>
    <xf numFmtId="166" fontId="6" fillId="2" borderId="2" xfId="1" applyNumberFormat="1" applyFont="1" applyFill="1" applyBorder="1" applyAlignment="1">
      <alignment horizontal="right"/>
    </xf>
    <xf numFmtId="166" fontId="8" fillId="0" borderId="2" xfId="1" applyNumberFormat="1" applyFont="1" applyFill="1" applyBorder="1" applyAlignment="1"/>
    <xf numFmtId="166" fontId="8" fillId="0" borderId="2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horizontal="right" wrapText="1"/>
      <protection locked="0"/>
    </xf>
    <xf numFmtId="164" fontId="10" fillId="2" borderId="2" xfId="0" applyNumberFormat="1" applyFont="1" applyFill="1" applyBorder="1" applyAlignment="1" applyProtection="1">
      <alignment horizontal="right" wrapText="1"/>
    </xf>
    <xf numFmtId="164" fontId="11" fillId="0" borderId="2" xfId="1" applyNumberFormat="1" applyFont="1" applyBorder="1" applyAlignment="1" applyProtection="1">
      <alignment horizontal="right" wrapText="1"/>
      <protection locked="0"/>
    </xf>
    <xf numFmtId="164" fontId="17" fillId="0" borderId="2" xfId="0" applyNumberFormat="1" applyFont="1" applyBorder="1" applyAlignment="1" applyProtection="1">
      <alignment horizontal="right" wrapText="1"/>
      <protection locked="0"/>
    </xf>
    <xf numFmtId="164" fontId="10" fillId="0" borderId="2" xfId="1" applyNumberFormat="1" applyFont="1" applyBorder="1" applyAlignment="1" applyProtection="1">
      <alignment horizontal="right"/>
      <protection locked="0"/>
    </xf>
    <xf numFmtId="164" fontId="10" fillId="0" borderId="2" xfId="1" applyNumberFormat="1" applyFont="1" applyBorder="1" applyAlignment="1">
      <alignment horizontal="right"/>
    </xf>
    <xf numFmtId="164" fontId="10" fillId="0" borderId="2" xfId="1" applyNumberFormat="1" applyFont="1" applyBorder="1" applyAlignment="1">
      <alignment horizontal="right" wrapText="1"/>
    </xf>
    <xf numFmtId="0" fontId="13" fillId="0" borderId="2" xfId="0" applyFont="1" applyBorder="1" applyAlignment="1">
      <alignment wrapText="1"/>
    </xf>
    <xf numFmtId="0" fontId="10" fillId="0" borderId="2" xfId="1" applyFont="1" applyBorder="1" applyAlignment="1">
      <alignment wrapText="1"/>
    </xf>
    <xf numFmtId="166" fontId="10" fillId="0" borderId="2" xfId="1" applyNumberFormat="1" applyFont="1" applyBorder="1" applyAlignment="1" applyProtection="1">
      <alignment horizontal="right"/>
      <protection locked="0"/>
    </xf>
    <xf numFmtId="0" fontId="9" fillId="0" borderId="6" xfId="1" applyFont="1" applyFill="1" applyBorder="1" applyAlignment="1">
      <alignment horizontal="center"/>
    </xf>
    <xf numFmtId="166" fontId="6" fillId="0" borderId="2" xfId="1" applyNumberFormat="1" applyFont="1" applyBorder="1" applyAlignment="1" applyProtection="1">
      <alignment horizontal="right"/>
      <protection locked="0"/>
    </xf>
    <xf numFmtId="165" fontId="6" fillId="2" borderId="7" xfId="1" applyNumberFormat="1" applyFont="1" applyFill="1" applyBorder="1"/>
    <xf numFmtId="166" fontId="10" fillId="0" borderId="2" xfId="1" applyNumberFormat="1" applyFont="1" applyBorder="1" applyAlignment="1">
      <alignment horizontal="right" wrapText="1"/>
    </xf>
    <xf numFmtId="166" fontId="10" fillId="0" borderId="2" xfId="1" applyNumberFormat="1" applyFont="1" applyFill="1" applyBorder="1" applyAlignment="1" applyProtection="1">
      <protection locked="0"/>
    </xf>
    <xf numFmtId="0" fontId="9" fillId="0" borderId="6" xfId="1" applyFont="1" applyBorder="1" applyAlignment="1">
      <alignment horizontal="center"/>
    </xf>
    <xf numFmtId="164" fontId="10" fillId="0" borderId="2" xfId="0" applyNumberFormat="1" applyFont="1" applyBorder="1" applyAlignment="1">
      <alignment horizontal="right" wrapText="1"/>
    </xf>
    <xf numFmtId="0" fontId="6" fillId="0" borderId="6" xfId="1" applyFont="1" applyFill="1" applyBorder="1" applyAlignment="1">
      <alignment horizontal="center"/>
    </xf>
    <xf numFmtId="0" fontId="18" fillId="0" borderId="7" xfId="0" applyFont="1" applyBorder="1" applyAlignment="1">
      <alignment horizontal="center"/>
    </xf>
    <xf numFmtId="166" fontId="18" fillId="0" borderId="2" xfId="0" applyNumberFormat="1" applyFont="1" applyBorder="1" applyAlignment="1">
      <alignment horizontal="right" wrapText="1"/>
    </xf>
    <xf numFmtId="166" fontId="18" fillId="0" borderId="2" xfId="0" applyNumberFormat="1" applyFont="1" applyFill="1" applyBorder="1" applyAlignment="1">
      <alignment horizontal="right"/>
    </xf>
    <xf numFmtId="166" fontId="10" fillId="0" borderId="2" xfId="1" applyNumberFormat="1" applyFont="1" applyFill="1" applyBorder="1" applyAlignment="1">
      <alignment horizontal="right"/>
    </xf>
    <xf numFmtId="164" fontId="10" fillId="0" borderId="2" xfId="1" applyNumberFormat="1" applyFont="1" applyFill="1" applyBorder="1" applyAlignment="1"/>
    <xf numFmtId="0" fontId="10" fillId="0" borderId="2" xfId="1" applyFont="1" applyFill="1" applyBorder="1" applyAlignment="1">
      <alignment wrapText="1"/>
    </xf>
    <xf numFmtId="0" fontId="19" fillId="0" borderId="6" xfId="1" applyFont="1" applyFill="1" applyBorder="1" applyAlignment="1">
      <alignment horizontal="center"/>
    </xf>
    <xf numFmtId="0" fontId="20" fillId="0" borderId="8" xfId="1" applyFont="1" applyFill="1" applyBorder="1"/>
    <xf numFmtId="0" fontId="6" fillId="0" borderId="9" xfId="1" applyFont="1" applyFill="1" applyBorder="1" applyAlignment="1">
      <alignment horizontal="left"/>
    </xf>
    <xf numFmtId="49" fontId="22" fillId="0" borderId="2" xfId="1" applyNumberFormat="1" applyFont="1" applyBorder="1" applyAlignment="1">
      <alignment horizontal="centerContinuous" vertical="center"/>
    </xf>
    <xf numFmtId="0" fontId="22" fillId="0" borderId="7" xfId="1" applyFont="1" applyBorder="1" applyAlignment="1">
      <alignment horizontal="centerContinuous" vertical="center"/>
    </xf>
    <xf numFmtId="0" fontId="21" fillId="0" borderId="0" xfId="0" applyFont="1"/>
    <xf numFmtId="0" fontId="10" fillId="0" borderId="2" xfId="1" applyFont="1" applyFill="1" applyBorder="1" applyAlignment="1" applyProtection="1">
      <alignment horizontal="left" wrapText="1"/>
      <protection locked="0"/>
    </xf>
    <xf numFmtId="0" fontId="10" fillId="0" borderId="2" xfId="1" applyFont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</xf>
    <xf numFmtId="49" fontId="11" fillId="0" borderId="2" xfId="1" applyNumberFormat="1" applyFont="1" applyBorder="1" applyAlignment="1" applyProtection="1">
      <alignment horizontal="left" wrapText="1"/>
      <protection locked="0"/>
    </xf>
    <xf numFmtId="49" fontId="10" fillId="0" borderId="2" xfId="0" applyNumberFormat="1" applyFont="1" applyBorder="1" applyAlignment="1" applyProtection="1">
      <alignment horizontal="left" wrapText="1"/>
      <protection locked="0"/>
    </xf>
    <xf numFmtId="0" fontId="13" fillId="0" borderId="2" xfId="0" applyFont="1" applyBorder="1" applyAlignment="1">
      <alignment horizontal="left" wrapText="1"/>
    </xf>
    <xf numFmtId="0" fontId="10" fillId="0" borderId="2" xfId="1" applyFont="1" applyBorder="1" applyAlignment="1" applyProtection="1">
      <alignment horizontal="left"/>
      <protection locked="0"/>
    </xf>
    <xf numFmtId="0" fontId="10" fillId="0" borderId="2" xfId="1" applyFont="1" applyBorder="1" applyAlignment="1">
      <alignment horizontal="left"/>
    </xf>
    <xf numFmtId="0" fontId="10" fillId="0" borderId="2" xfId="1" applyFont="1" applyBorder="1" applyAlignment="1">
      <alignment horizontal="left" wrapText="1"/>
    </xf>
    <xf numFmtId="49" fontId="10" fillId="0" borderId="2" xfId="1" applyNumberFormat="1" applyFont="1" applyBorder="1" applyAlignment="1">
      <alignment horizontal="left" wrapText="1"/>
    </xf>
    <xf numFmtId="49" fontId="10" fillId="0" borderId="2" xfId="1" applyNumberFormat="1" applyFont="1" applyBorder="1" applyAlignment="1">
      <alignment horizontal="left" vertical="justify" wrapText="1"/>
    </xf>
    <xf numFmtId="0" fontId="18" fillId="0" borderId="2" xfId="0" applyFont="1" applyBorder="1" applyAlignment="1">
      <alignment horizontal="left" vertical="justify" wrapText="1"/>
    </xf>
    <xf numFmtId="0" fontId="10" fillId="0" borderId="2" xfId="1" applyFont="1" applyFill="1" applyBorder="1" applyAlignment="1"/>
    <xf numFmtId="0" fontId="10" fillId="0" borderId="2" xfId="0" applyFont="1" applyBorder="1" applyAlignment="1">
      <alignment wrapText="1"/>
    </xf>
    <xf numFmtId="0" fontId="15" fillId="0" borderId="0" xfId="0" applyFont="1" applyAlignment="1"/>
    <xf numFmtId="0" fontId="1" fillId="0" borderId="2" xfId="0" applyFont="1" applyBorder="1" applyAlignment="1">
      <alignment horizontal="center" vertical="center"/>
    </xf>
    <xf numFmtId="166" fontId="19" fillId="0" borderId="2" xfId="1" applyNumberFormat="1" applyFont="1" applyFill="1" applyBorder="1" applyAlignment="1" applyProtection="1">
      <alignment horizontal="right"/>
      <protection locked="0"/>
    </xf>
    <xf numFmtId="166" fontId="19" fillId="0" borderId="2" xfId="1" applyNumberFormat="1" applyFont="1" applyFill="1" applyBorder="1" applyProtection="1">
      <protection locked="0"/>
    </xf>
    <xf numFmtId="164" fontId="10" fillId="0" borderId="13" xfId="1" applyNumberFormat="1" applyFont="1" applyFill="1" applyBorder="1" applyAlignment="1" applyProtection="1">
      <alignment wrapText="1"/>
      <protection locked="0"/>
    </xf>
    <xf numFmtId="166" fontId="10" fillId="0" borderId="13" xfId="1" applyNumberFormat="1" applyFont="1" applyBorder="1" applyAlignment="1">
      <alignment wrapText="1"/>
    </xf>
    <xf numFmtId="166" fontId="26" fillId="0" borderId="2" xfId="1" applyNumberFormat="1" applyFont="1" applyFill="1" applyBorder="1" applyProtection="1">
      <protection locked="0"/>
    </xf>
    <xf numFmtId="166" fontId="10" fillId="0" borderId="14" xfId="1" applyNumberFormat="1" applyFont="1" applyBorder="1" applyAlignment="1">
      <alignment wrapText="1"/>
    </xf>
    <xf numFmtId="0" fontId="10" fillId="0" borderId="2" xfId="1" applyFont="1" applyBorder="1" applyAlignment="1"/>
    <xf numFmtId="0" fontId="10" fillId="0" borderId="0" xfId="0" applyNumberFormat="1" applyFont="1" applyAlignment="1">
      <alignment wrapText="1"/>
    </xf>
    <xf numFmtId="0" fontId="27" fillId="0" borderId="0" xfId="0" applyFont="1" applyAlignment="1">
      <alignment wrapText="1"/>
    </xf>
    <xf numFmtId="0" fontId="28" fillId="0" borderId="2" xfId="1" applyFont="1" applyBorder="1" applyAlignment="1">
      <alignment horizontal="left" wrapText="1"/>
    </xf>
    <xf numFmtId="0" fontId="29" fillId="0" borderId="2" xfId="0" applyFont="1" applyBorder="1" applyAlignment="1">
      <alignment wrapText="1"/>
    </xf>
    <xf numFmtId="164" fontId="6" fillId="0" borderId="2" xfId="1" applyNumberFormat="1" applyFont="1" applyBorder="1" applyAlignment="1">
      <alignment horizontal="right" wrapText="1"/>
    </xf>
    <xf numFmtId="0" fontId="28" fillId="0" borderId="2" xfId="1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vertical="center" wrapText="1"/>
    </xf>
    <xf numFmtId="0" fontId="31" fillId="0" borderId="2" xfId="0" applyFont="1" applyBorder="1" applyAlignment="1">
      <alignment horizontal="left" vertical="center" wrapText="1"/>
    </xf>
    <xf numFmtId="11" fontId="28" fillId="0" borderId="2" xfId="1" applyNumberFormat="1" applyFont="1" applyBorder="1" applyAlignment="1" applyProtection="1">
      <alignment horizontal="left" vertical="center" wrapText="1"/>
      <protection locked="0"/>
    </xf>
    <xf numFmtId="0" fontId="28" fillId="0" borderId="2" xfId="0" applyFont="1" applyBorder="1" applyAlignment="1">
      <alignment horizontal="left" wrapText="1"/>
    </xf>
    <xf numFmtId="0" fontId="30" fillId="0" borderId="2" xfId="0" applyFont="1" applyFill="1" applyBorder="1" applyAlignment="1">
      <alignment vertical="center" wrapText="1"/>
    </xf>
    <xf numFmtId="166" fontId="26" fillId="0" borderId="2" xfId="1" applyNumberFormat="1" applyFont="1" applyFill="1" applyBorder="1" applyAlignment="1" applyProtection="1">
      <alignment horizontal="right"/>
      <protection locked="0"/>
    </xf>
    <xf numFmtId="165" fontId="26" fillId="0" borderId="7" xfId="1" applyNumberFormat="1" applyFont="1" applyFill="1" applyBorder="1"/>
    <xf numFmtId="166" fontId="26" fillId="0" borderId="9" xfId="1" applyNumberFormat="1" applyFont="1" applyFill="1" applyBorder="1" applyAlignment="1">
      <alignment horizontal="right"/>
    </xf>
    <xf numFmtId="165" fontId="26" fillId="0" borderId="10" xfId="1" applyNumberFormat="1" applyFont="1" applyFill="1" applyBorder="1"/>
    <xf numFmtId="0" fontId="14" fillId="0" borderId="0" xfId="0" applyFont="1" applyAlignment="1"/>
    <xf numFmtId="0" fontId="12" fillId="0" borderId="0" xfId="1" applyFont="1" applyAlignment="1"/>
    <xf numFmtId="1" fontId="9" fillId="0" borderId="6" xfId="1" applyNumberFormat="1" applyFont="1" applyFill="1" applyBorder="1" applyAlignment="1">
      <alignment horizontal="center"/>
    </xf>
    <xf numFmtId="0" fontId="7" fillId="0" borderId="6" xfId="1" applyFont="1" applyFill="1" applyBorder="1" applyAlignment="1">
      <alignment horizontal="center"/>
    </xf>
    <xf numFmtId="0" fontId="9" fillId="0" borderId="6" xfId="1" applyFont="1" applyFill="1" applyBorder="1" applyAlignment="1">
      <alignment horizontal="center" wrapText="1"/>
    </xf>
    <xf numFmtId="0" fontId="7" fillId="0" borderId="6" xfId="1" applyFont="1" applyBorder="1" applyAlignment="1">
      <alignment horizontal="center"/>
    </xf>
    <xf numFmtId="166" fontId="18" fillId="0" borderId="2" xfId="0" applyNumberFormat="1" applyFont="1" applyBorder="1" applyAlignment="1">
      <alignment horizontal="right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2" fontId="21" fillId="0" borderId="12" xfId="0" applyNumberFormat="1" applyFont="1" applyFill="1" applyBorder="1" applyAlignment="1">
      <alignment wrapText="1"/>
    </xf>
    <xf numFmtId="0" fontId="21" fillId="0" borderId="12" xfId="0" applyFont="1" applyBorder="1" applyAlignment="1">
      <alignment wrapText="1"/>
    </xf>
    <xf numFmtId="0" fontId="21" fillId="0" borderId="12" xfId="0" applyFont="1" applyBorder="1" applyAlignment="1"/>
    <xf numFmtId="0" fontId="6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22" fillId="0" borderId="4" xfId="1" applyFont="1" applyBorder="1" applyAlignment="1" applyProtection="1">
      <alignment horizontal="center" vertical="center" wrapText="1"/>
      <protection locked="0"/>
    </xf>
    <xf numFmtId="0" fontId="22" fillId="0" borderId="2" xfId="1" applyFont="1" applyBorder="1" applyAlignment="1">
      <alignment vertical="center" wrapText="1"/>
    </xf>
    <xf numFmtId="0" fontId="22" fillId="0" borderId="4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23" fillId="0" borderId="6" xfId="1" applyFont="1" applyFill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3" fillId="0" borderId="11" xfId="1" applyFont="1" applyBorder="1" applyAlignment="1" applyProtection="1">
      <alignment horizontal="center"/>
      <protection locked="0"/>
    </xf>
    <xf numFmtId="0" fontId="2" fillId="0" borderId="3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2" fillId="0" borderId="4" xfId="1" applyFont="1" applyBorder="1" applyAlignment="1">
      <alignment horizontal="center" vertical="center"/>
    </xf>
    <xf numFmtId="0" fontId="22" fillId="0" borderId="2" xfId="1" applyFont="1" applyBorder="1" applyAlignment="1">
      <alignment vertical="center"/>
    </xf>
    <xf numFmtId="0" fontId="22" fillId="0" borderId="2" xfId="1" applyFont="1" applyBorder="1" applyAlignment="1">
      <alignment horizontal="center" vertical="center" wrapText="1"/>
    </xf>
    <xf numFmtId="0" fontId="16" fillId="0" borderId="0" xfId="1" applyFont="1" applyAlignment="1">
      <alignment horizontal="center"/>
    </xf>
    <xf numFmtId="0" fontId="25" fillId="0" borderId="11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S76"/>
  <sheetViews>
    <sheetView tabSelected="1" view="pageBreakPreview" zoomScale="60" zoomScaleNormal="90" zoomScalePageLayoutView="93" workbookViewId="0">
      <selection activeCell="E4" sqref="E4:G4"/>
    </sheetView>
  </sheetViews>
  <sheetFormatPr defaultRowHeight="12.75" x14ac:dyDescent="0.2"/>
  <cols>
    <col min="1" max="1" width="16.85546875" customWidth="1"/>
    <col min="2" max="2" width="69" customWidth="1"/>
    <col min="3" max="3" width="17.28515625" customWidth="1"/>
    <col min="4" max="4" width="18.5703125" customWidth="1"/>
    <col min="5" max="5" width="17.28515625" customWidth="1"/>
    <col min="6" max="6" width="19.140625" customWidth="1"/>
    <col min="7" max="7" width="15.140625" customWidth="1"/>
    <col min="8" max="8" width="14.140625" customWidth="1"/>
  </cols>
  <sheetData>
    <row r="1" spans="1:8" ht="26.25" x14ac:dyDescent="0.4">
      <c r="D1" s="97"/>
      <c r="E1" s="72"/>
      <c r="F1" s="104" t="s">
        <v>29</v>
      </c>
      <c r="G1" s="104"/>
      <c r="H1" s="104"/>
    </row>
    <row r="2" spans="1:8" ht="26.25" x14ac:dyDescent="0.4">
      <c r="E2" s="105" t="s">
        <v>77</v>
      </c>
      <c r="F2" s="105"/>
      <c r="G2" s="105"/>
      <c r="H2" s="105"/>
    </row>
    <row r="3" spans="1:8" ht="26.25" x14ac:dyDescent="0.4">
      <c r="A3" s="2"/>
      <c r="B3" s="3"/>
      <c r="C3" s="3"/>
      <c r="E3" s="98" t="s">
        <v>80</v>
      </c>
      <c r="F3" s="72"/>
      <c r="G3" s="72"/>
    </row>
    <row r="4" spans="1:8" ht="24" customHeight="1" x14ac:dyDescent="0.3">
      <c r="A4" s="2"/>
      <c r="B4" s="3"/>
      <c r="C4" s="3"/>
      <c r="D4" s="3"/>
      <c r="E4" s="109"/>
      <c r="F4" s="110"/>
      <c r="G4" s="110"/>
    </row>
    <row r="5" spans="1:8" ht="28.5" customHeight="1" x14ac:dyDescent="0.4">
      <c r="A5" s="124" t="s">
        <v>54</v>
      </c>
      <c r="B5" s="124"/>
      <c r="C5" s="124"/>
      <c r="D5" s="124"/>
      <c r="E5" s="124"/>
      <c r="F5" s="124"/>
      <c r="G5" s="124"/>
      <c r="H5" s="124"/>
    </row>
    <row r="6" spans="1:8" ht="30.6" customHeight="1" x14ac:dyDescent="0.4">
      <c r="A6" s="124" t="s">
        <v>60</v>
      </c>
      <c r="B6" s="124"/>
      <c r="C6" s="124"/>
      <c r="D6" s="124"/>
      <c r="E6" s="124"/>
      <c r="F6" s="124"/>
      <c r="G6" s="124"/>
      <c r="H6" s="124"/>
    </row>
    <row r="7" spans="1:8" ht="30.75" customHeight="1" thickBot="1" x14ac:dyDescent="0.4">
      <c r="A7" s="125" t="s">
        <v>76</v>
      </c>
      <c r="B7" s="125"/>
      <c r="C7" s="125"/>
      <c r="D7" s="125"/>
      <c r="E7" s="125"/>
      <c r="F7" s="125"/>
      <c r="G7" s="118" t="s">
        <v>30</v>
      </c>
      <c r="H7" s="118"/>
    </row>
    <row r="8" spans="1:8" ht="93.6" customHeight="1" x14ac:dyDescent="0.2">
      <c r="A8" s="119" t="s">
        <v>31</v>
      </c>
      <c r="B8" s="121" t="s">
        <v>0</v>
      </c>
      <c r="C8" s="113" t="s">
        <v>72</v>
      </c>
      <c r="D8" s="113" t="s">
        <v>73</v>
      </c>
      <c r="E8" s="113" t="s">
        <v>74</v>
      </c>
      <c r="F8" s="111" t="s">
        <v>75</v>
      </c>
      <c r="G8" s="113" t="s">
        <v>32</v>
      </c>
      <c r="H8" s="114"/>
    </row>
    <row r="9" spans="1:8" ht="17.25" customHeight="1" x14ac:dyDescent="0.2">
      <c r="A9" s="120"/>
      <c r="B9" s="122"/>
      <c r="C9" s="123"/>
      <c r="D9" s="123"/>
      <c r="E9" s="123"/>
      <c r="F9" s="112"/>
      <c r="G9" s="55" t="s">
        <v>1</v>
      </c>
      <c r="H9" s="56" t="s">
        <v>2</v>
      </c>
    </row>
    <row r="10" spans="1:8" ht="19.5" customHeight="1" x14ac:dyDescent="0.2">
      <c r="A10" s="5">
        <v>1</v>
      </c>
      <c r="B10" s="6">
        <v>2</v>
      </c>
      <c r="C10" s="73">
        <v>3</v>
      </c>
      <c r="D10" s="73">
        <v>4</v>
      </c>
      <c r="E10" s="6">
        <v>5</v>
      </c>
      <c r="F10" s="6">
        <v>6</v>
      </c>
      <c r="G10" s="6">
        <v>7</v>
      </c>
      <c r="H10" s="7">
        <v>8</v>
      </c>
    </row>
    <row r="11" spans="1:8" ht="22.5" x14ac:dyDescent="0.3">
      <c r="A11" s="99">
        <v>10000000</v>
      </c>
      <c r="B11" s="8" t="s">
        <v>3</v>
      </c>
      <c r="C11" s="9">
        <f>SUM(C12:C15,C16)</f>
        <v>708489.4</v>
      </c>
      <c r="D11" s="9">
        <f>SUM(D12:D15,D16)</f>
        <v>708489.4</v>
      </c>
      <c r="E11" s="10">
        <f>SUM(E12:E15,E16)</f>
        <v>195411.4</v>
      </c>
      <c r="F11" s="10">
        <f>SUM(F12:F15,F16)</f>
        <v>187890.50000000003</v>
      </c>
      <c r="G11" s="10">
        <f>SUM(G12:G15,G16)</f>
        <v>-7520.8999999999878</v>
      </c>
      <c r="H11" s="11">
        <f>SUM(F11/E11)</f>
        <v>0.96151248084809804</v>
      </c>
    </row>
    <row r="12" spans="1:8" ht="23.25" x14ac:dyDescent="0.35">
      <c r="A12" s="43">
        <v>11010000</v>
      </c>
      <c r="B12" s="59" t="s">
        <v>4</v>
      </c>
      <c r="C12" s="13">
        <v>619775.4</v>
      </c>
      <c r="D12" s="13">
        <v>619775.4</v>
      </c>
      <c r="E12" s="13">
        <v>173362</v>
      </c>
      <c r="F12" s="74">
        <v>168634.7</v>
      </c>
      <c r="G12" s="15">
        <f>SUM(F12-E12)</f>
        <v>-4727.2999999999884</v>
      </c>
      <c r="H12" s="16">
        <f>SUM(F12/E12)</f>
        <v>0.97273162515430145</v>
      </c>
    </row>
    <row r="13" spans="1:8" ht="23.25" x14ac:dyDescent="0.35">
      <c r="A13" s="38">
        <v>11020000</v>
      </c>
      <c r="B13" s="58" t="s">
        <v>61</v>
      </c>
      <c r="C13" s="18">
        <v>312.5</v>
      </c>
      <c r="D13" s="18">
        <v>312.5</v>
      </c>
      <c r="E13" s="18">
        <v>72.5</v>
      </c>
      <c r="F13" s="75">
        <v>182.6</v>
      </c>
      <c r="G13" s="15">
        <f>SUM(F13-E13)</f>
        <v>110.1</v>
      </c>
      <c r="H13" s="16">
        <f>SUM(F13/E13)</f>
        <v>2.5186206896551724</v>
      </c>
    </row>
    <row r="14" spans="1:8" ht="46.5" x14ac:dyDescent="0.35">
      <c r="A14" s="38">
        <v>13000000</v>
      </c>
      <c r="B14" s="58" t="s">
        <v>33</v>
      </c>
      <c r="C14" s="18">
        <v>2313</v>
      </c>
      <c r="D14" s="76">
        <v>2313</v>
      </c>
      <c r="E14" s="18">
        <v>830</v>
      </c>
      <c r="F14" s="75">
        <v>875.6</v>
      </c>
      <c r="G14" s="15">
        <f>SUM(F14-E14)</f>
        <v>45.600000000000023</v>
      </c>
      <c r="H14" s="16">
        <f>SUM(F14/E14)</f>
        <v>1.0549397590361447</v>
      </c>
    </row>
    <row r="15" spans="1:8" ht="46.5" x14ac:dyDescent="0.35">
      <c r="A15" s="38">
        <v>14000000</v>
      </c>
      <c r="B15" s="66" t="s">
        <v>34</v>
      </c>
      <c r="C15" s="20">
        <v>16200</v>
      </c>
      <c r="D15" s="77">
        <v>16200</v>
      </c>
      <c r="E15" s="20">
        <v>4054</v>
      </c>
      <c r="F15" s="75">
        <v>3003.7</v>
      </c>
      <c r="G15" s="15">
        <f>SUM(F15-E15)</f>
        <v>-1050.3000000000002</v>
      </c>
      <c r="H15" s="16">
        <f t="shared" ref="H15:H42" si="0">SUM(F15/E15)</f>
        <v>0.74092254563394178</v>
      </c>
    </row>
    <row r="16" spans="1:8" ht="22.5" x14ac:dyDescent="0.3">
      <c r="A16" s="100">
        <v>18000000</v>
      </c>
      <c r="B16" s="21" t="s">
        <v>5</v>
      </c>
      <c r="C16" s="22">
        <f>SUM(C21:C22,C17)</f>
        <v>69888.5</v>
      </c>
      <c r="D16" s="22">
        <f>SUM(D21:D22,D17)</f>
        <v>69888.5</v>
      </c>
      <c r="E16" s="22">
        <f>SUM(E21:E22,E17)</f>
        <v>17092.900000000001</v>
      </c>
      <c r="F16" s="78">
        <f t="shared" ref="F16" si="1">SUM(F21:F22,F17)</f>
        <v>15193.9</v>
      </c>
      <c r="G16" s="24">
        <f>SUM(G21:G22,G17)</f>
        <v>-1898.9999999999998</v>
      </c>
      <c r="H16" s="40">
        <f t="shared" si="0"/>
        <v>0.88890123969601409</v>
      </c>
    </row>
    <row r="17" spans="1:8" ht="22.5" x14ac:dyDescent="0.3">
      <c r="A17" s="100">
        <v>18010000</v>
      </c>
      <c r="B17" s="21" t="s">
        <v>6</v>
      </c>
      <c r="C17" s="23">
        <f t="shared" ref="C17:D17" si="2">SUM(C18:C20)</f>
        <v>45440</v>
      </c>
      <c r="D17" s="23">
        <f t="shared" si="2"/>
        <v>45440</v>
      </c>
      <c r="E17" s="23">
        <f>SUM(E18:E20)</f>
        <v>11002.4</v>
      </c>
      <c r="F17" s="78">
        <f t="shared" ref="F17" si="3">SUM(F18:F20)</f>
        <v>7415.5</v>
      </c>
      <c r="G17" s="24">
        <f>SUM(G18:G20)</f>
        <v>-3586.8999999999996</v>
      </c>
      <c r="H17" s="40">
        <f t="shared" si="0"/>
        <v>0.67398931142296226</v>
      </c>
    </row>
    <row r="18" spans="1:8" ht="36" x14ac:dyDescent="0.35">
      <c r="A18" s="101" t="s">
        <v>7</v>
      </c>
      <c r="B18" s="67" t="s">
        <v>35</v>
      </c>
      <c r="C18" s="20">
        <v>4355</v>
      </c>
      <c r="D18" s="79">
        <v>4355</v>
      </c>
      <c r="E18" s="20">
        <v>737</v>
      </c>
      <c r="F18" s="75">
        <v>763</v>
      </c>
      <c r="G18" s="15">
        <f>SUM(F18-E18)</f>
        <v>26</v>
      </c>
      <c r="H18" s="16">
        <f t="shared" si="0"/>
        <v>1.0352781546811398</v>
      </c>
    </row>
    <row r="19" spans="1:8" ht="36" x14ac:dyDescent="0.35">
      <c r="A19" s="101" t="s">
        <v>8</v>
      </c>
      <c r="B19" s="67" t="s">
        <v>36</v>
      </c>
      <c r="C19" s="20">
        <v>41060</v>
      </c>
      <c r="D19" s="79">
        <v>41060</v>
      </c>
      <c r="E19" s="20">
        <v>10265.4</v>
      </c>
      <c r="F19" s="75">
        <v>6652.5</v>
      </c>
      <c r="G19" s="15">
        <f>SUM(F19-E19)</f>
        <v>-3612.8999999999996</v>
      </c>
      <c r="H19" s="16">
        <f t="shared" si="0"/>
        <v>0.64805073353205922</v>
      </c>
    </row>
    <row r="20" spans="1:8" ht="36" x14ac:dyDescent="0.35">
      <c r="A20" s="101" t="s">
        <v>9</v>
      </c>
      <c r="B20" s="67" t="s">
        <v>37</v>
      </c>
      <c r="C20" s="20">
        <v>25</v>
      </c>
      <c r="D20" s="79">
        <v>25</v>
      </c>
      <c r="E20" s="20"/>
      <c r="F20" s="75"/>
      <c r="G20" s="15"/>
      <c r="H20" s="16"/>
    </row>
    <row r="21" spans="1:8" ht="23.25" x14ac:dyDescent="0.35">
      <c r="A21" s="38">
        <v>18030000</v>
      </c>
      <c r="B21" s="67" t="s">
        <v>10</v>
      </c>
      <c r="C21" s="20">
        <v>182</v>
      </c>
      <c r="D21" s="79">
        <v>182</v>
      </c>
      <c r="E21" s="20">
        <v>15</v>
      </c>
      <c r="F21" s="75">
        <v>12.7</v>
      </c>
      <c r="G21" s="15">
        <f>SUM(F21-E21)</f>
        <v>-2.3000000000000007</v>
      </c>
      <c r="H21" s="16">
        <f t="shared" si="0"/>
        <v>0.84666666666666657</v>
      </c>
    </row>
    <row r="22" spans="1:8" ht="23.25" x14ac:dyDescent="0.35">
      <c r="A22" s="38">
        <v>18050000</v>
      </c>
      <c r="B22" s="67" t="s">
        <v>11</v>
      </c>
      <c r="C22" s="20">
        <v>24266.5</v>
      </c>
      <c r="D22" s="79">
        <v>24266.5</v>
      </c>
      <c r="E22" s="20">
        <v>6075.5</v>
      </c>
      <c r="F22" s="75">
        <v>7765.7</v>
      </c>
      <c r="G22" s="15">
        <f>SUM(F22-E22)</f>
        <v>1690.1999999999998</v>
      </c>
      <c r="H22" s="16">
        <f t="shared" si="0"/>
        <v>1.2781993251584232</v>
      </c>
    </row>
    <row r="23" spans="1:8" ht="22.5" x14ac:dyDescent="0.3">
      <c r="A23" s="38">
        <v>20000000</v>
      </c>
      <c r="B23" s="8" t="s">
        <v>12</v>
      </c>
      <c r="C23" s="25">
        <f>SUM(C24:C35)</f>
        <v>2120</v>
      </c>
      <c r="D23" s="25">
        <f>SUM(D24:D35)</f>
        <v>2120</v>
      </c>
      <c r="E23" s="26">
        <f>SUM(E24:E35)</f>
        <v>497.1</v>
      </c>
      <c r="F23" s="26">
        <f>SUM(F24:F36)</f>
        <v>952.49999999999989</v>
      </c>
      <c r="G23" s="26">
        <f>SUM(G24:G36)</f>
        <v>455.40000000000003</v>
      </c>
      <c r="H23" s="11">
        <f t="shared" si="0"/>
        <v>1.9161134580567287</v>
      </c>
    </row>
    <row r="24" spans="1:8" ht="69.75" x14ac:dyDescent="0.35">
      <c r="A24" s="38">
        <v>21010300</v>
      </c>
      <c r="B24" s="58" t="s">
        <v>62</v>
      </c>
      <c r="C24" s="27">
        <v>63</v>
      </c>
      <c r="D24" s="27">
        <v>63</v>
      </c>
      <c r="E24" s="27">
        <v>15</v>
      </c>
      <c r="F24" s="19">
        <v>10</v>
      </c>
      <c r="G24" s="15">
        <f>SUM(F24-E24)</f>
        <v>-5</v>
      </c>
      <c r="H24" s="16">
        <f t="shared" si="0"/>
        <v>0.66666666666666663</v>
      </c>
    </row>
    <row r="25" spans="1:8" ht="46.5" hidden="1" x14ac:dyDescent="0.35">
      <c r="A25" s="38">
        <v>21050000</v>
      </c>
      <c r="B25" s="58" t="s">
        <v>55</v>
      </c>
      <c r="C25" s="27"/>
      <c r="D25" s="27"/>
      <c r="E25" s="27"/>
      <c r="F25" s="19"/>
      <c r="G25" s="15">
        <f t="shared" ref="G25:G37" si="4">SUM(F25-E25)</f>
        <v>0</v>
      </c>
      <c r="H25" s="16"/>
    </row>
    <row r="26" spans="1:8" ht="23.25" hidden="1" x14ac:dyDescent="0.35">
      <c r="A26" s="38">
        <v>21080500</v>
      </c>
      <c r="B26" s="80" t="s">
        <v>16</v>
      </c>
      <c r="C26" s="27"/>
      <c r="D26" s="27"/>
      <c r="E26" s="27"/>
      <c r="F26" s="19"/>
      <c r="G26" s="15"/>
      <c r="H26" s="16"/>
    </row>
    <row r="27" spans="1:8" ht="23.25" x14ac:dyDescent="0.35">
      <c r="A27" s="43">
        <v>21081100</v>
      </c>
      <c r="B27" s="59" t="s">
        <v>13</v>
      </c>
      <c r="C27" s="28">
        <v>220</v>
      </c>
      <c r="D27" s="75">
        <v>220</v>
      </c>
      <c r="E27" s="28">
        <v>26</v>
      </c>
      <c r="F27" s="19">
        <v>261.5</v>
      </c>
      <c r="G27" s="15">
        <f t="shared" si="4"/>
        <v>235.5</v>
      </c>
      <c r="H27" s="16">
        <f t="shared" si="0"/>
        <v>10.057692307692308</v>
      </c>
    </row>
    <row r="28" spans="1:8" ht="74.25" customHeight="1" x14ac:dyDescent="0.35">
      <c r="A28" s="43">
        <v>21081500</v>
      </c>
      <c r="B28" s="60" t="s">
        <v>14</v>
      </c>
      <c r="C28" s="29"/>
      <c r="D28" s="75"/>
      <c r="E28" s="19"/>
      <c r="F28" s="19">
        <v>17</v>
      </c>
      <c r="G28" s="15">
        <f t="shared" si="4"/>
        <v>17</v>
      </c>
      <c r="H28" s="16"/>
    </row>
    <row r="29" spans="1:8" ht="139.5" x14ac:dyDescent="0.35">
      <c r="A29" s="43">
        <v>21082400</v>
      </c>
      <c r="B29" s="60" t="s">
        <v>58</v>
      </c>
      <c r="C29" s="29"/>
      <c r="D29" s="75"/>
      <c r="E29" s="19"/>
      <c r="F29" s="19">
        <v>0.7</v>
      </c>
      <c r="G29" s="15">
        <f t="shared" ref="G29" si="5">SUM(F29-E29)</f>
        <v>0.7</v>
      </c>
      <c r="H29" s="16"/>
    </row>
    <row r="30" spans="1:8" ht="74.25" customHeight="1" x14ac:dyDescent="0.35">
      <c r="A30" s="43">
        <v>22010300</v>
      </c>
      <c r="B30" s="60" t="s">
        <v>38</v>
      </c>
      <c r="C30" s="29">
        <v>20</v>
      </c>
      <c r="D30" s="28">
        <v>20</v>
      </c>
      <c r="E30" s="29">
        <v>5</v>
      </c>
      <c r="F30" s="19">
        <v>4.7</v>
      </c>
      <c r="G30" s="15">
        <f t="shared" si="4"/>
        <v>-0.29999999999999982</v>
      </c>
      <c r="H30" s="16">
        <f t="shared" si="0"/>
        <v>0.94000000000000006</v>
      </c>
    </row>
    <row r="31" spans="1:8" ht="44.25" customHeight="1" x14ac:dyDescent="0.35">
      <c r="A31" s="43">
        <v>22012500</v>
      </c>
      <c r="B31" s="61" t="s">
        <v>39</v>
      </c>
      <c r="C31" s="30">
        <v>1030</v>
      </c>
      <c r="D31" s="29">
        <v>1030</v>
      </c>
      <c r="E31" s="30">
        <v>253.5</v>
      </c>
      <c r="F31" s="19">
        <v>309.7</v>
      </c>
      <c r="G31" s="15">
        <f t="shared" si="4"/>
        <v>56.199999999999989</v>
      </c>
      <c r="H31" s="16">
        <f t="shared" si="0"/>
        <v>1.2216962524654831</v>
      </c>
    </row>
    <row r="32" spans="1:8" ht="48.75" customHeight="1" x14ac:dyDescent="0.35">
      <c r="A32" s="43">
        <v>22012600</v>
      </c>
      <c r="B32" s="62" t="s">
        <v>63</v>
      </c>
      <c r="C32" s="31">
        <v>200</v>
      </c>
      <c r="D32" s="29">
        <v>200</v>
      </c>
      <c r="E32" s="31">
        <v>51</v>
      </c>
      <c r="F32" s="19">
        <v>36.799999999999997</v>
      </c>
      <c r="G32" s="15">
        <f t="shared" si="4"/>
        <v>-14.200000000000003</v>
      </c>
      <c r="H32" s="16">
        <f t="shared" si="0"/>
        <v>0.72156862745098038</v>
      </c>
    </row>
    <row r="33" spans="1:8" ht="74.25" customHeight="1" x14ac:dyDescent="0.35">
      <c r="A33" s="43">
        <v>22080400</v>
      </c>
      <c r="B33" s="63" t="s">
        <v>25</v>
      </c>
      <c r="C33" s="31">
        <v>410</v>
      </c>
      <c r="D33" s="30">
        <v>410</v>
      </c>
      <c r="E33" s="31">
        <v>102.5</v>
      </c>
      <c r="F33" s="19">
        <v>123.3</v>
      </c>
      <c r="G33" s="15">
        <f t="shared" si="4"/>
        <v>20.799999999999997</v>
      </c>
      <c r="H33" s="16">
        <f t="shared" si="0"/>
        <v>1.2029268292682926</v>
      </c>
    </row>
    <row r="34" spans="1:8" ht="23.25" x14ac:dyDescent="0.35">
      <c r="A34" s="43">
        <v>22090000</v>
      </c>
      <c r="B34" s="64" t="s">
        <v>15</v>
      </c>
      <c r="C34" s="32">
        <v>27</v>
      </c>
      <c r="D34" s="31">
        <v>27</v>
      </c>
      <c r="E34" s="32">
        <v>6.6</v>
      </c>
      <c r="F34" s="19">
        <v>4.7</v>
      </c>
      <c r="G34" s="15">
        <f t="shared" si="4"/>
        <v>-1.8999999999999995</v>
      </c>
      <c r="H34" s="16">
        <f t="shared" si="0"/>
        <v>0.71212121212121215</v>
      </c>
    </row>
    <row r="35" spans="1:8" ht="23.25" x14ac:dyDescent="0.35">
      <c r="A35" s="43">
        <v>24060300</v>
      </c>
      <c r="B35" s="65" t="s">
        <v>16</v>
      </c>
      <c r="C35" s="33">
        <v>150</v>
      </c>
      <c r="D35" s="31">
        <v>150</v>
      </c>
      <c r="E35" s="33">
        <v>37.5</v>
      </c>
      <c r="F35" s="19">
        <v>182.9</v>
      </c>
      <c r="G35" s="15">
        <f t="shared" si="4"/>
        <v>145.4</v>
      </c>
      <c r="H35" s="16">
        <f t="shared" si="0"/>
        <v>4.8773333333333335</v>
      </c>
    </row>
    <row r="36" spans="1:8" ht="257.25" customHeight="1" x14ac:dyDescent="0.35">
      <c r="A36" s="43">
        <v>24062200</v>
      </c>
      <c r="B36" s="81" t="s">
        <v>24</v>
      </c>
      <c r="C36" s="34"/>
      <c r="D36" s="32"/>
      <c r="E36" s="19"/>
      <c r="F36" s="19">
        <v>1.2</v>
      </c>
      <c r="G36" s="15">
        <f t="shared" si="4"/>
        <v>1.2</v>
      </c>
      <c r="H36" s="16"/>
    </row>
    <row r="37" spans="1:8" ht="23.25" hidden="1" x14ac:dyDescent="0.35">
      <c r="A37" s="38">
        <v>30000000</v>
      </c>
      <c r="B37" s="8" t="s">
        <v>23</v>
      </c>
      <c r="C37" s="8"/>
      <c r="D37" s="33"/>
      <c r="E37" s="26"/>
      <c r="F37" s="26">
        <f>SUM(F38)</f>
        <v>0</v>
      </c>
      <c r="G37" s="26">
        <f t="shared" si="4"/>
        <v>0</v>
      </c>
      <c r="H37" s="11"/>
    </row>
    <row r="38" spans="1:8" ht="69.75" hidden="1" x14ac:dyDescent="0.35">
      <c r="A38" s="43">
        <v>31020000</v>
      </c>
      <c r="B38" s="35" t="s">
        <v>40</v>
      </c>
      <c r="C38" s="36"/>
      <c r="D38" s="36"/>
      <c r="E38" s="37"/>
      <c r="F38" s="19"/>
      <c r="G38" s="15"/>
      <c r="H38" s="16"/>
    </row>
    <row r="39" spans="1:8" ht="31.5" customHeight="1" x14ac:dyDescent="0.3">
      <c r="A39" s="38"/>
      <c r="B39" s="8" t="s">
        <v>18</v>
      </c>
      <c r="C39" s="23">
        <f>SUM(C11,C23,C37)</f>
        <v>710609.4</v>
      </c>
      <c r="D39" s="23">
        <f>SUM(D11,D23,D37)</f>
        <v>710609.4</v>
      </c>
      <c r="E39" s="23">
        <f>SUM(E11,E23,E37)</f>
        <v>195908.5</v>
      </c>
      <c r="F39" s="23">
        <f>SUM(F11,F23,F37)</f>
        <v>188843.00000000003</v>
      </c>
      <c r="G39" s="23">
        <f>SUM(G11,G23,G37)</f>
        <v>-7065.4999999999882</v>
      </c>
      <c r="H39" s="11">
        <f t="shared" si="0"/>
        <v>0.96393469400255749</v>
      </c>
    </row>
    <row r="40" spans="1:8" ht="22.5" x14ac:dyDescent="0.3">
      <c r="A40" s="102">
        <v>40000000</v>
      </c>
      <c r="B40" s="8" t="s">
        <v>17</v>
      </c>
      <c r="C40" s="39">
        <f>SUM(C42,C46,C44)</f>
        <v>178860.79999999999</v>
      </c>
      <c r="D40" s="39">
        <f>SUM(D42,D46,D44)</f>
        <v>178981.8</v>
      </c>
      <c r="E40" s="39">
        <f>SUM(E42,E46,E44)</f>
        <v>41344.800000000003</v>
      </c>
      <c r="F40" s="39">
        <f>SUM(F42,F46,F44)</f>
        <v>41344.800000000003</v>
      </c>
      <c r="G40" s="24"/>
      <c r="H40" s="40">
        <f t="shared" si="0"/>
        <v>1</v>
      </c>
    </row>
    <row r="41" spans="1:8" ht="22.5" x14ac:dyDescent="0.3">
      <c r="A41" s="102">
        <v>41000000</v>
      </c>
      <c r="B41" s="82" t="s">
        <v>64</v>
      </c>
      <c r="C41" s="39">
        <v>147776.6</v>
      </c>
      <c r="D41" s="39">
        <v>149319.70000000001</v>
      </c>
      <c r="E41" s="39">
        <v>32155.9</v>
      </c>
      <c r="F41" s="39">
        <v>32155.9</v>
      </c>
      <c r="G41" s="24"/>
      <c r="H41" s="40">
        <v>1</v>
      </c>
    </row>
    <row r="42" spans="1:8" ht="47.25" customHeight="1" x14ac:dyDescent="0.3">
      <c r="A42" s="102">
        <v>41030000</v>
      </c>
      <c r="B42" s="8" t="s">
        <v>41</v>
      </c>
      <c r="C42" s="39">
        <f>SUM(C43:C43)</f>
        <v>177029.8</v>
      </c>
      <c r="D42" s="39">
        <f>SUM(D43:D43)</f>
        <v>177029.8</v>
      </c>
      <c r="E42" s="39">
        <f>SUM(E43:E43)</f>
        <v>40893.9</v>
      </c>
      <c r="F42" s="39">
        <f>SUM(F43:F43)</f>
        <v>40893.9</v>
      </c>
      <c r="G42" s="24"/>
      <c r="H42" s="40">
        <f t="shared" si="0"/>
        <v>1</v>
      </c>
    </row>
    <row r="43" spans="1:8" ht="45" x14ac:dyDescent="0.35">
      <c r="A43" s="43">
        <v>41033900</v>
      </c>
      <c r="B43" s="83" t="s">
        <v>42</v>
      </c>
      <c r="C43" s="41">
        <v>177029.8</v>
      </c>
      <c r="D43" s="41">
        <v>177029.8</v>
      </c>
      <c r="E43" s="41">
        <v>40893.9</v>
      </c>
      <c r="F43" s="42">
        <v>40893.9</v>
      </c>
      <c r="G43" s="15"/>
      <c r="H43" s="16">
        <f t="shared" ref="H43:H60" si="6">SUM(F43/E43)</f>
        <v>1</v>
      </c>
    </row>
    <row r="44" spans="1:8" ht="22.5" hidden="1" x14ac:dyDescent="0.3">
      <c r="A44" s="102">
        <v>41050000</v>
      </c>
      <c r="B44" s="84" t="s">
        <v>52</v>
      </c>
      <c r="C44" s="85">
        <f>SUM(C45)</f>
        <v>0</v>
      </c>
      <c r="D44" s="85">
        <f>SUM(D45)</f>
        <v>0</v>
      </c>
      <c r="E44" s="85">
        <f t="shared" ref="E44:F44" si="7">SUM(E45)</f>
        <v>0</v>
      </c>
      <c r="F44" s="85">
        <f t="shared" si="7"/>
        <v>0</v>
      </c>
      <c r="G44" s="24"/>
      <c r="H44" s="40" t="e">
        <f t="shared" si="6"/>
        <v>#DIV/0!</v>
      </c>
    </row>
    <row r="45" spans="1:8" ht="112.5" hidden="1" x14ac:dyDescent="0.35">
      <c r="A45" s="43">
        <v>41040200</v>
      </c>
      <c r="B45" s="86" t="s">
        <v>53</v>
      </c>
      <c r="C45" s="41"/>
      <c r="D45" s="41"/>
      <c r="E45" s="41"/>
      <c r="F45" s="42"/>
      <c r="G45" s="15"/>
      <c r="H45" s="16" t="e">
        <f t="shared" si="6"/>
        <v>#DIV/0!</v>
      </c>
    </row>
    <row r="46" spans="1:8" ht="45.75" x14ac:dyDescent="0.35">
      <c r="A46" s="102">
        <v>41050000</v>
      </c>
      <c r="B46" s="8" t="s">
        <v>43</v>
      </c>
      <c r="C46" s="39">
        <f>SUM(C47:C59)</f>
        <v>1831</v>
      </c>
      <c r="D46" s="39">
        <f>SUM(D47:D59)</f>
        <v>1952</v>
      </c>
      <c r="E46" s="39">
        <f>SUM(E47:E59)</f>
        <v>450.9</v>
      </c>
      <c r="F46" s="39">
        <f>SUM(F47:F59)</f>
        <v>450.9</v>
      </c>
      <c r="G46" s="39"/>
      <c r="H46" s="16">
        <f t="shared" si="6"/>
        <v>1</v>
      </c>
    </row>
    <row r="47" spans="1:8" ht="112.5" hidden="1" x14ac:dyDescent="0.35">
      <c r="A47" s="43">
        <v>41050800</v>
      </c>
      <c r="B47" s="87" t="s">
        <v>65</v>
      </c>
      <c r="C47" s="28"/>
      <c r="D47" s="28"/>
      <c r="E47" s="28"/>
      <c r="F47" s="42"/>
      <c r="G47" s="15"/>
      <c r="H47" s="16" t="e">
        <f t="shared" si="6"/>
        <v>#DIV/0!</v>
      </c>
    </row>
    <row r="48" spans="1:8" ht="180" hidden="1" x14ac:dyDescent="0.35">
      <c r="A48" s="43">
        <v>41050900</v>
      </c>
      <c r="B48" s="87" t="s">
        <v>66</v>
      </c>
      <c r="C48" s="28"/>
      <c r="D48" s="28"/>
      <c r="E48" s="28"/>
      <c r="F48" s="42"/>
      <c r="G48" s="15"/>
      <c r="H48" s="16" t="e">
        <f t="shared" si="6"/>
        <v>#DIV/0!</v>
      </c>
    </row>
    <row r="49" spans="1:45" ht="67.5" x14ac:dyDescent="0.35">
      <c r="A49" s="43">
        <v>41051000</v>
      </c>
      <c r="B49" s="88" t="s">
        <v>44</v>
      </c>
      <c r="C49" s="28">
        <v>1831</v>
      </c>
      <c r="D49" s="28">
        <v>1952</v>
      </c>
      <c r="E49" s="28">
        <v>450.9</v>
      </c>
      <c r="F49" s="42">
        <v>450.9</v>
      </c>
      <c r="G49" s="15"/>
      <c r="H49" s="16">
        <f t="shared" si="6"/>
        <v>1</v>
      </c>
    </row>
    <row r="50" spans="1:45" ht="67.5" hidden="1" x14ac:dyDescent="0.35">
      <c r="A50" s="43">
        <v>41051100</v>
      </c>
      <c r="B50" s="87" t="s">
        <v>67</v>
      </c>
      <c r="C50" s="28"/>
      <c r="D50" s="28"/>
      <c r="E50" s="28"/>
      <c r="F50" s="42"/>
      <c r="G50" s="15"/>
      <c r="H50" s="16" t="e">
        <f t="shared" si="6"/>
        <v>#DIV/0!</v>
      </c>
    </row>
    <row r="51" spans="1:45" ht="90" hidden="1" x14ac:dyDescent="0.35">
      <c r="A51" s="43">
        <v>41051200</v>
      </c>
      <c r="B51" s="89" t="s">
        <v>26</v>
      </c>
      <c r="C51" s="28"/>
      <c r="D51" s="28"/>
      <c r="E51" s="28"/>
      <c r="F51" s="42"/>
      <c r="G51" s="15"/>
      <c r="H51" s="16" t="e">
        <f t="shared" si="6"/>
        <v>#DIV/0!</v>
      </c>
    </row>
    <row r="52" spans="1:45" ht="112.5" hidden="1" x14ac:dyDescent="0.35">
      <c r="A52" s="43">
        <v>41051400</v>
      </c>
      <c r="B52" s="89" t="s">
        <v>27</v>
      </c>
      <c r="C52" s="28"/>
      <c r="D52" s="28"/>
      <c r="E52" s="28"/>
      <c r="F52" s="42"/>
      <c r="G52" s="15">
        <f t="shared" ref="G52:G56" si="8">SUM(F52-E52)</f>
        <v>0</v>
      </c>
      <c r="H52" s="16" t="e">
        <f t="shared" si="6"/>
        <v>#DIV/0!</v>
      </c>
    </row>
    <row r="53" spans="1:45" ht="90" hidden="1" x14ac:dyDescent="0.35">
      <c r="A53" s="43">
        <v>41051500</v>
      </c>
      <c r="B53" s="90" t="s">
        <v>68</v>
      </c>
      <c r="C53" s="28"/>
      <c r="D53" s="28"/>
      <c r="E53" s="28"/>
      <c r="F53" s="42"/>
      <c r="G53" s="15">
        <f t="shared" si="8"/>
        <v>0</v>
      </c>
      <c r="H53" s="16" t="e">
        <f t="shared" si="6"/>
        <v>#DIV/0!</v>
      </c>
    </row>
    <row r="54" spans="1:45" ht="67.5" hidden="1" x14ac:dyDescent="0.35">
      <c r="A54" s="43">
        <v>41051700</v>
      </c>
      <c r="B54" s="87" t="s">
        <v>56</v>
      </c>
      <c r="C54" s="44"/>
      <c r="D54" s="44"/>
      <c r="E54" s="44"/>
      <c r="F54" s="42"/>
      <c r="G54" s="15">
        <f t="shared" si="8"/>
        <v>0</v>
      </c>
      <c r="H54" s="16" t="e">
        <f t="shared" si="6"/>
        <v>#DIV/0!</v>
      </c>
    </row>
    <row r="55" spans="1:45" ht="112.5" hidden="1" x14ac:dyDescent="0.35">
      <c r="A55" s="43">
        <v>41052300</v>
      </c>
      <c r="B55" s="87" t="s">
        <v>69</v>
      </c>
      <c r="C55" s="44"/>
      <c r="D55" s="44"/>
      <c r="E55" s="44"/>
      <c r="F55" s="42"/>
      <c r="G55" s="15"/>
      <c r="H55" s="16" t="e">
        <f t="shared" si="6"/>
        <v>#DIV/0!</v>
      </c>
    </row>
    <row r="56" spans="1:45" ht="23.25" hidden="1" x14ac:dyDescent="0.35">
      <c r="A56" s="43">
        <v>41053900</v>
      </c>
      <c r="B56" s="87" t="s">
        <v>45</v>
      </c>
      <c r="C56" s="44"/>
      <c r="D56" s="44"/>
      <c r="E56" s="44"/>
      <c r="F56" s="42"/>
      <c r="G56" s="15">
        <f t="shared" si="8"/>
        <v>0</v>
      </c>
      <c r="H56" s="16" t="e">
        <f t="shared" si="6"/>
        <v>#DIV/0!</v>
      </c>
    </row>
    <row r="57" spans="1:45" ht="135" hidden="1" x14ac:dyDescent="0.35">
      <c r="A57" s="43">
        <v>41054100</v>
      </c>
      <c r="B57" s="87" t="s">
        <v>70</v>
      </c>
      <c r="C57" s="44"/>
      <c r="D57" s="44"/>
      <c r="E57" s="44"/>
      <c r="F57" s="42"/>
      <c r="G57" s="15"/>
      <c r="H57" s="16" t="e">
        <f t="shared" si="6"/>
        <v>#DIV/0!</v>
      </c>
    </row>
    <row r="58" spans="1:45" ht="90" hidden="1" x14ac:dyDescent="0.35">
      <c r="A58" s="43">
        <v>41054300</v>
      </c>
      <c r="B58" s="87" t="s">
        <v>71</v>
      </c>
      <c r="C58" s="44"/>
      <c r="D58" s="44"/>
      <c r="E58" s="44"/>
      <c r="F58" s="42"/>
      <c r="G58" s="15"/>
      <c r="H58" s="16" t="e">
        <f t="shared" si="6"/>
        <v>#DIV/0!</v>
      </c>
    </row>
    <row r="59" spans="1:45" ht="112.5" hidden="1" x14ac:dyDescent="0.35">
      <c r="A59" s="43">
        <v>41055000</v>
      </c>
      <c r="B59" s="91" t="s">
        <v>57</v>
      </c>
      <c r="C59" s="44"/>
      <c r="D59" s="44"/>
      <c r="E59" s="44"/>
      <c r="F59" s="42"/>
      <c r="G59" s="15"/>
      <c r="H59" s="16" t="e">
        <f t="shared" si="6"/>
        <v>#DIV/0!</v>
      </c>
    </row>
    <row r="60" spans="1:45" s="4" customFormat="1" ht="26.25" customHeight="1" x14ac:dyDescent="0.3">
      <c r="A60" s="45"/>
      <c r="B60" s="8" t="s">
        <v>46</v>
      </c>
      <c r="C60" s="23">
        <f>SUM(C39:C40)</f>
        <v>889470.2</v>
      </c>
      <c r="D60" s="23">
        <f>SUM(D39:D40)</f>
        <v>889591.2</v>
      </c>
      <c r="E60" s="23">
        <f>SUM(E39:E40)</f>
        <v>237253.3</v>
      </c>
      <c r="F60" s="23">
        <f>SUM(F39:F40)</f>
        <v>230187.80000000005</v>
      </c>
      <c r="G60" s="23">
        <f>SUM(G39:G40)</f>
        <v>-7065.4999999999882</v>
      </c>
      <c r="H60" s="11">
        <f t="shared" si="6"/>
        <v>0.97021959230914834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20.25" x14ac:dyDescent="0.3">
      <c r="A61" s="115" t="s">
        <v>47</v>
      </c>
      <c r="B61" s="116"/>
      <c r="C61" s="116"/>
      <c r="D61" s="116"/>
      <c r="E61" s="116"/>
      <c r="F61" s="116"/>
      <c r="G61" s="116"/>
      <c r="H61" s="117"/>
    </row>
    <row r="62" spans="1:45" ht="23.25" x14ac:dyDescent="0.35">
      <c r="A62" s="17">
        <v>19010000</v>
      </c>
      <c r="B62" s="68" t="s">
        <v>19</v>
      </c>
      <c r="C62" s="34">
        <v>373</v>
      </c>
      <c r="D62" s="34">
        <v>373</v>
      </c>
      <c r="E62" s="34">
        <v>93.8</v>
      </c>
      <c r="F62" s="19">
        <v>57.4</v>
      </c>
      <c r="G62" s="15">
        <f>SUM(F62-E62)</f>
        <v>-36.4</v>
      </c>
      <c r="H62" s="16">
        <f>SUM(F62/E62)</f>
        <v>0.61194029850746268</v>
      </c>
    </row>
    <row r="63" spans="1:45" ht="69.75" x14ac:dyDescent="0.35">
      <c r="A63" s="17">
        <v>21110000</v>
      </c>
      <c r="B63" s="68" t="s">
        <v>59</v>
      </c>
      <c r="C63" s="34"/>
      <c r="D63" s="34"/>
      <c r="E63" s="34"/>
      <c r="F63" s="19">
        <v>0.3</v>
      </c>
      <c r="G63" s="15">
        <f>SUM(F63-E63)</f>
        <v>0.3</v>
      </c>
      <c r="H63" s="16"/>
    </row>
    <row r="64" spans="1:45" ht="90" x14ac:dyDescent="0.35">
      <c r="A64" s="17">
        <v>24062100</v>
      </c>
      <c r="B64" s="89" t="s">
        <v>48</v>
      </c>
      <c r="C64" s="47">
        <v>70</v>
      </c>
      <c r="D64" s="47">
        <v>70</v>
      </c>
      <c r="E64" s="103">
        <v>7</v>
      </c>
      <c r="F64" s="48">
        <v>64.900000000000006</v>
      </c>
      <c r="G64" s="15">
        <f>SUM(F64-E64)</f>
        <v>57.900000000000006</v>
      </c>
      <c r="H64" s="46"/>
    </row>
    <row r="65" spans="1:15" ht="46.5" x14ac:dyDescent="0.35">
      <c r="A65" s="17">
        <v>25000000</v>
      </c>
      <c r="B65" s="69" t="s">
        <v>49</v>
      </c>
      <c r="C65" s="47">
        <v>9268.5</v>
      </c>
      <c r="D65" s="47">
        <v>9268.5</v>
      </c>
      <c r="E65" s="47">
        <v>1139.5999999999999</v>
      </c>
      <c r="F65" s="48">
        <v>2083.4</v>
      </c>
      <c r="G65" s="15">
        <f>SUM(F65-E65)</f>
        <v>943.80000000000018</v>
      </c>
      <c r="H65" s="16">
        <f>SUM(F65/E65)</f>
        <v>1.8281853281853284</v>
      </c>
      <c r="O65" t="s">
        <v>51</v>
      </c>
    </row>
    <row r="66" spans="1:15" ht="22.5" x14ac:dyDescent="0.3">
      <c r="A66" s="17"/>
      <c r="B66" s="8" t="s">
        <v>20</v>
      </c>
      <c r="C66" s="23">
        <f>SUM(C67:C68)</f>
        <v>500</v>
      </c>
      <c r="D66" s="23">
        <f t="shared" ref="D66" si="9">SUM(D67:D68)</f>
        <v>500</v>
      </c>
      <c r="E66" s="23"/>
      <c r="F66" s="23">
        <f>SUM(F67:F69)</f>
        <v>0.5</v>
      </c>
      <c r="G66" s="23">
        <f>SUM(G67:G69)</f>
        <v>0.5</v>
      </c>
      <c r="H66" s="11"/>
    </row>
    <row r="67" spans="1:15" ht="112.5" x14ac:dyDescent="0.35">
      <c r="A67" s="17">
        <v>24110900</v>
      </c>
      <c r="B67" s="92" t="s">
        <v>28</v>
      </c>
      <c r="C67" s="23"/>
      <c r="D67" s="23"/>
      <c r="E67" s="23"/>
      <c r="F67" s="19">
        <v>0.5</v>
      </c>
      <c r="G67" s="15">
        <f>SUM(F67-E67)</f>
        <v>0.5</v>
      </c>
      <c r="H67" s="11"/>
    </row>
    <row r="68" spans="1:15" ht="23.25" x14ac:dyDescent="0.35">
      <c r="A68" s="17">
        <v>33010000</v>
      </c>
      <c r="B68" s="70" t="s">
        <v>50</v>
      </c>
      <c r="C68" s="50">
        <v>500</v>
      </c>
      <c r="D68" s="50">
        <v>500</v>
      </c>
      <c r="E68" s="50"/>
      <c r="F68" s="19"/>
      <c r="G68" s="15"/>
      <c r="H68" s="16"/>
    </row>
    <row r="69" spans="1:15" ht="23.25" hidden="1" x14ac:dyDescent="0.35">
      <c r="A69" s="12">
        <v>41053900</v>
      </c>
      <c r="B69" s="71" t="s">
        <v>45</v>
      </c>
      <c r="C69" s="51"/>
      <c r="D69" s="51"/>
      <c r="E69" s="14"/>
      <c r="F69" s="19">
        <v>0</v>
      </c>
      <c r="G69" s="49">
        <f>SUM(F69-E69)</f>
        <v>0</v>
      </c>
      <c r="H69" s="16"/>
    </row>
    <row r="70" spans="1:15" ht="22.5" x14ac:dyDescent="0.3">
      <c r="A70" s="52"/>
      <c r="B70" s="8" t="s">
        <v>21</v>
      </c>
      <c r="C70" s="93">
        <f>SUM(C62:C66)</f>
        <v>10211.5</v>
      </c>
      <c r="D70" s="93">
        <f>SUM(D62:D66)</f>
        <v>10211.5</v>
      </c>
      <c r="E70" s="93">
        <f>SUM(E62:E66)</f>
        <v>1240.3999999999999</v>
      </c>
      <c r="F70" s="93">
        <f>SUM(F62:F66)</f>
        <v>2206.5</v>
      </c>
      <c r="G70" s="93">
        <f>SUM(G62:G66)</f>
        <v>966.10000000000014</v>
      </c>
      <c r="H70" s="94">
        <f>SUM(F70/E70)</f>
        <v>1.7788616575298293</v>
      </c>
    </row>
    <row r="71" spans="1:15" ht="23.25" thickBot="1" x14ac:dyDescent="0.35">
      <c r="A71" s="53"/>
      <c r="B71" s="54" t="s">
        <v>22</v>
      </c>
      <c r="C71" s="95">
        <f>SUM(C60,C70)</f>
        <v>899681.7</v>
      </c>
      <c r="D71" s="95">
        <f>SUM(D60,D70)</f>
        <v>899802.7</v>
      </c>
      <c r="E71" s="95">
        <f>SUM(E60,E70)</f>
        <v>238493.69999999998</v>
      </c>
      <c r="F71" s="95">
        <f>SUM(F60,F70)</f>
        <v>232394.30000000005</v>
      </c>
      <c r="G71" s="95">
        <f>SUM(G60,G70)</f>
        <v>-6099.3999999999878</v>
      </c>
      <c r="H71" s="96">
        <f>SUM(F71/E71)</f>
        <v>0.97442532024954986</v>
      </c>
    </row>
    <row r="72" spans="1:15" ht="106.5" customHeight="1" x14ac:dyDescent="0.45">
      <c r="A72" s="106" t="s">
        <v>78</v>
      </c>
      <c r="B72" s="107"/>
      <c r="C72" s="108"/>
      <c r="D72" s="57" t="s">
        <v>79</v>
      </c>
      <c r="E72" s="57"/>
      <c r="F72" s="57"/>
      <c r="G72" s="57"/>
    </row>
    <row r="76" spans="1:15" x14ac:dyDescent="0.2">
      <c r="B76" t="s">
        <v>51</v>
      </c>
    </row>
  </sheetData>
  <mergeCells count="16">
    <mergeCell ref="F1:H1"/>
    <mergeCell ref="E2:H2"/>
    <mergeCell ref="A72:C72"/>
    <mergeCell ref="E4:G4"/>
    <mergeCell ref="F8:F9"/>
    <mergeCell ref="G8:H8"/>
    <mergeCell ref="A61:H61"/>
    <mergeCell ref="G7:H7"/>
    <mergeCell ref="A8:A9"/>
    <mergeCell ref="B8:B9"/>
    <mergeCell ref="C8:C9"/>
    <mergeCell ref="D8:D9"/>
    <mergeCell ref="E8:E9"/>
    <mergeCell ref="A5:H5"/>
    <mergeCell ref="A6:H6"/>
    <mergeCell ref="A7:F7"/>
  </mergeCells>
  <pageMargins left="1.1811023622047245" right="0.39370078740157483" top="0.78740157480314965" bottom="0.78740157480314965" header="0" footer="0"/>
  <pageSetup paperSize="9" scale="46" fitToHeight="0" orientation="portrait" r:id="rId1"/>
  <headerFooter differentFirst="1" scaleWithDoc="0" alignWithMargins="0">
    <oddHeader>&amp;C&amp;"Times New Roman,обычный"&amp;P&amp;R&amp;"Times New Roman,обычный"Продовження додатку 1</oddHeader>
  </headerFooter>
  <rowBreaks count="1" manualBreakCount="1">
    <brk id="39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дод1</vt:lpstr>
      <vt:lpstr>дод1!Область_печати</vt:lpstr>
    </vt:vector>
  </TitlesOfParts>
  <Company>Фин. Управление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Sveta</dc:creator>
  <cp:lastModifiedBy>Lytay</cp:lastModifiedBy>
  <cp:lastPrinted>2022-04-28T07:25:27Z</cp:lastPrinted>
  <dcterms:created xsi:type="dcterms:W3CDTF">2004-10-20T06:45:28Z</dcterms:created>
  <dcterms:modified xsi:type="dcterms:W3CDTF">2022-05-23T06:23:44Z</dcterms:modified>
</cp:coreProperties>
</file>