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15" windowWidth="6000" windowHeight="6585" tabRatio="555" activeTab="1"/>
  </bookViews>
  <sheets>
    <sheet name="dod1" sheetId="18" r:id="rId1"/>
    <sheet name="dod2" sheetId="17" r:id="rId2"/>
  </sheets>
  <definedNames>
    <definedName name="_xlnm.Print_Titles" localSheetId="1">'dod2'!$6:$9</definedName>
    <definedName name="_xlnm.Print_Area" localSheetId="1">'dod2'!$A$1:$W$178</definedName>
  </definedNames>
  <calcPr calcId="145621"/>
</workbook>
</file>

<file path=xl/calcChain.xml><?xml version="1.0" encoding="utf-8"?>
<calcChain xmlns="http://schemas.openxmlformats.org/spreadsheetml/2006/main">
  <c r="F47" i="18" l="1"/>
  <c r="G15" i="18"/>
  <c r="G33" i="18"/>
  <c r="G31" i="18"/>
  <c r="G27" i="18"/>
  <c r="F31" i="18"/>
  <c r="F30" i="18"/>
  <c r="F28" i="18"/>
  <c r="F37" i="18"/>
  <c r="D36" i="18"/>
  <c r="C36" i="18"/>
  <c r="E36" i="18"/>
  <c r="F36" i="18" s="1"/>
  <c r="E40" i="18"/>
  <c r="E52" i="18"/>
  <c r="D52" i="18"/>
  <c r="D54" i="18" s="1"/>
  <c r="C52" i="18"/>
  <c r="C54" i="18" s="1"/>
  <c r="F53" i="18"/>
  <c r="F52" i="18" s="1"/>
  <c r="E54" i="18"/>
  <c r="G51" i="18"/>
  <c r="F51" i="18"/>
  <c r="G50" i="18"/>
  <c r="F50" i="18"/>
  <c r="G46" i="18"/>
  <c r="F46" i="18"/>
  <c r="G45" i="18"/>
  <c r="F45" i="18"/>
  <c r="G44" i="18"/>
  <c r="F44" i="18"/>
  <c r="G43" i="18"/>
  <c r="F43" i="18"/>
  <c r="G42" i="18"/>
  <c r="F42" i="18"/>
  <c r="G41" i="18"/>
  <c r="F41" i="18"/>
  <c r="D40" i="18"/>
  <c r="D39" i="18" s="1"/>
  <c r="C40" i="18"/>
  <c r="E39" i="18"/>
  <c r="C39" i="18"/>
  <c r="G35" i="18"/>
  <c r="F35" i="18"/>
  <c r="G34" i="18"/>
  <c r="F34" i="18"/>
  <c r="F33" i="18"/>
  <c r="G32" i="18"/>
  <c r="F32" i="18"/>
  <c r="G29" i="18"/>
  <c r="F29" i="18"/>
  <c r="F27" i="18"/>
  <c r="E26" i="18"/>
  <c r="D26" i="18"/>
  <c r="C26" i="18"/>
  <c r="G25" i="18"/>
  <c r="F25" i="18"/>
  <c r="F24" i="18"/>
  <c r="G23" i="18"/>
  <c r="F23" i="18"/>
  <c r="G21" i="18"/>
  <c r="F21" i="18"/>
  <c r="F20" i="18"/>
  <c r="G19" i="18"/>
  <c r="F19" i="18"/>
  <c r="E18" i="18"/>
  <c r="D18" i="18"/>
  <c r="C18" i="18"/>
  <c r="E17" i="18"/>
  <c r="D17" i="18"/>
  <c r="C17" i="18"/>
  <c r="G16" i="18"/>
  <c r="F16" i="18"/>
  <c r="F15" i="18"/>
  <c r="G14" i="18"/>
  <c r="F14" i="18"/>
  <c r="E13" i="18"/>
  <c r="E38" i="18" s="1"/>
  <c r="D13" i="18"/>
  <c r="C13" i="18"/>
  <c r="G162" i="17"/>
  <c r="U35" i="17"/>
  <c r="V35" i="17" s="1"/>
  <c r="T35" i="17"/>
  <c r="S35" i="17"/>
  <c r="R35" i="17"/>
  <c r="H12" i="17"/>
  <c r="G12" i="17"/>
  <c r="P37" i="17"/>
  <c r="P36" i="17"/>
  <c r="U21" i="17"/>
  <c r="V21" i="17" s="1"/>
  <c r="T21" i="17"/>
  <c r="K21" i="17"/>
  <c r="J21" i="17"/>
  <c r="W35" i="17"/>
  <c r="W21" i="17"/>
  <c r="U43" i="17"/>
  <c r="U40" i="17"/>
  <c r="U39" i="17"/>
  <c r="U38" i="17"/>
  <c r="U37" i="17"/>
  <c r="S37" i="17"/>
  <c r="R37" i="17"/>
  <c r="J90" i="17"/>
  <c r="J89" i="17"/>
  <c r="H11" i="17"/>
  <c r="I21" i="17" s="1"/>
  <c r="U90" i="17"/>
  <c r="T90" i="17"/>
  <c r="S90" i="17"/>
  <c r="R90" i="17"/>
  <c r="U89" i="17"/>
  <c r="U92" i="17"/>
  <c r="T89" i="17"/>
  <c r="S89" i="17"/>
  <c r="S92" i="17"/>
  <c r="R89" i="17"/>
  <c r="K90" i="17"/>
  <c r="K89" i="17"/>
  <c r="Q42" i="17"/>
  <c r="Q37" i="17"/>
  <c r="Q36" i="17"/>
  <c r="Q47" i="17"/>
  <c r="O11" i="17"/>
  <c r="N11" i="17"/>
  <c r="M11" i="17"/>
  <c r="L11" i="17"/>
  <c r="G11" i="17"/>
  <c r="F11" i="17"/>
  <c r="U34" i="17"/>
  <c r="T34" i="17"/>
  <c r="V34" i="17" s="1"/>
  <c r="S34" i="17"/>
  <c r="R34" i="17"/>
  <c r="T37" i="17"/>
  <c r="V37" i="17"/>
  <c r="O87" i="17"/>
  <c r="N87" i="17"/>
  <c r="M87" i="17"/>
  <c r="L87" i="17"/>
  <c r="H87" i="17"/>
  <c r="G87" i="17"/>
  <c r="N12" i="17"/>
  <c r="M12" i="17"/>
  <c r="L12" i="17"/>
  <c r="W37" i="17"/>
  <c r="V90" i="17"/>
  <c r="W89" i="17"/>
  <c r="W90" i="17"/>
  <c r="O12" i="17"/>
  <c r="F12" i="17"/>
  <c r="F72" i="17"/>
  <c r="S91" i="17"/>
  <c r="R91" i="17"/>
  <c r="F87" i="17"/>
  <c r="K37" i="17"/>
  <c r="J37" i="17"/>
  <c r="J23" i="17"/>
  <c r="U23" i="17"/>
  <c r="T23" i="17"/>
  <c r="S23" i="17"/>
  <c r="R23" i="17"/>
  <c r="K23" i="17"/>
  <c r="R21" i="17"/>
  <c r="S21" i="17"/>
  <c r="K20" i="17"/>
  <c r="J20" i="17"/>
  <c r="U20" i="17"/>
  <c r="T20" i="17"/>
  <c r="S20" i="17"/>
  <c r="R20" i="17"/>
  <c r="S117" i="17"/>
  <c r="R117" i="17"/>
  <c r="O97" i="17"/>
  <c r="N97" i="17"/>
  <c r="O91" i="17"/>
  <c r="U91" i="17" s="1"/>
  <c r="N91" i="17"/>
  <c r="G91" i="17"/>
  <c r="Q75" i="17"/>
  <c r="O75" i="17"/>
  <c r="O72" i="17"/>
  <c r="N75" i="17"/>
  <c r="N72" i="17"/>
  <c r="M75" i="17"/>
  <c r="M72" i="17"/>
  <c r="L75" i="17"/>
  <c r="L72" i="17"/>
  <c r="H75" i="17"/>
  <c r="U75" i="17"/>
  <c r="G75" i="17"/>
  <c r="T75" i="17"/>
  <c r="R75" i="17"/>
  <c r="O52" i="17"/>
  <c r="N52" i="17"/>
  <c r="P52" i="17"/>
  <c r="M52" i="17"/>
  <c r="L52" i="17"/>
  <c r="H52" i="17"/>
  <c r="G52" i="17"/>
  <c r="F52" i="17"/>
  <c r="U62" i="17"/>
  <c r="V62" i="17" s="1"/>
  <c r="T62" i="17"/>
  <c r="S62" i="17"/>
  <c r="R62" i="17"/>
  <c r="K62" i="17"/>
  <c r="J62" i="17"/>
  <c r="U94" i="17"/>
  <c r="T94" i="17"/>
  <c r="S94" i="17"/>
  <c r="R94" i="17"/>
  <c r="Q94" i="17"/>
  <c r="P94" i="17"/>
  <c r="K94" i="17"/>
  <c r="J94" i="17"/>
  <c r="G72" i="17"/>
  <c r="H72" i="17"/>
  <c r="V75" i="17"/>
  <c r="S75" i="17"/>
  <c r="W75" i="17"/>
  <c r="W94" i="17"/>
  <c r="Q65" i="17"/>
  <c r="P65" i="17"/>
  <c r="K109" i="17"/>
  <c r="P109" i="17"/>
  <c r="K144" i="17"/>
  <c r="J144" i="17"/>
  <c r="S144" i="17"/>
  <c r="U146" i="17"/>
  <c r="T146" i="17"/>
  <c r="U144" i="17"/>
  <c r="T144" i="17"/>
  <c r="K146" i="17"/>
  <c r="J146" i="17"/>
  <c r="U58" i="17"/>
  <c r="T58" i="17"/>
  <c r="S58" i="17"/>
  <c r="R58" i="17"/>
  <c r="Q58" i="17"/>
  <c r="U59" i="17"/>
  <c r="T59" i="17"/>
  <c r="S59" i="17"/>
  <c r="R59" i="17"/>
  <c r="Q59" i="17"/>
  <c r="P59" i="17"/>
  <c r="J59" i="17"/>
  <c r="G160" i="17"/>
  <c r="G156" i="17"/>
  <c r="G95" i="17"/>
  <c r="G80" i="17"/>
  <c r="R144" i="17"/>
  <c r="R146" i="17"/>
  <c r="S146" i="17"/>
  <c r="J103" i="17"/>
  <c r="O95" i="17"/>
  <c r="N95" i="17"/>
  <c r="M95" i="17"/>
  <c r="L95" i="17"/>
  <c r="H95" i="17"/>
  <c r="F95" i="17"/>
  <c r="K103" i="17"/>
  <c r="O137" i="17"/>
  <c r="N137" i="17"/>
  <c r="K150" i="17"/>
  <c r="K147" i="17"/>
  <c r="K145" i="17"/>
  <c r="K143" i="17"/>
  <c r="K134" i="17"/>
  <c r="K105" i="17"/>
  <c r="P105" i="17"/>
  <c r="P128" i="17"/>
  <c r="P129" i="17"/>
  <c r="P136" i="17"/>
  <c r="P147" i="17"/>
  <c r="H162" i="17"/>
  <c r="U128" i="17"/>
  <c r="U127" i="17"/>
  <c r="U126" i="17"/>
  <c r="U125" i="17"/>
  <c r="P125" i="17"/>
  <c r="Q125" i="17"/>
  <c r="T125" i="17"/>
  <c r="S125" i="17"/>
  <c r="R125" i="17"/>
  <c r="Q173" i="17"/>
  <c r="Q149" i="17"/>
  <c r="Q130" i="17"/>
  <c r="Q102" i="17"/>
  <c r="K130" i="17"/>
  <c r="Q160" i="17"/>
  <c r="Q159" i="17"/>
  <c r="Q158" i="17"/>
  <c r="Q157" i="17"/>
  <c r="Q155" i="17"/>
  <c r="Q154" i="17"/>
  <c r="Q153" i="17"/>
  <c r="Q142" i="17"/>
  <c r="P142" i="17"/>
  <c r="U142" i="17"/>
  <c r="T142" i="17"/>
  <c r="S142" i="17"/>
  <c r="R142" i="17"/>
  <c r="Q66" i="17"/>
  <c r="K136" i="17"/>
  <c r="K36" i="17"/>
  <c r="Q134" i="17"/>
  <c r="P134" i="17"/>
  <c r="K96" i="17"/>
  <c r="H80" i="17"/>
  <c r="U93" i="17"/>
  <c r="O80" i="17"/>
  <c r="U129" i="17"/>
  <c r="U163" i="17"/>
  <c r="U167" i="17"/>
  <c r="U152" i="17"/>
  <c r="U134" i="17"/>
  <c r="U136" i="17"/>
  <c r="T93" i="17"/>
  <c r="N80" i="17"/>
  <c r="T129" i="17"/>
  <c r="T150" i="17"/>
  <c r="T152" i="17"/>
  <c r="T167" i="17"/>
  <c r="V167" i="17" s="1"/>
  <c r="T163" i="17"/>
  <c r="N112" i="17"/>
  <c r="T134" i="17"/>
  <c r="T149" i="17"/>
  <c r="T136" i="17"/>
  <c r="T148" i="17"/>
  <c r="S173" i="17"/>
  <c r="T173" i="17"/>
  <c r="J168" i="17"/>
  <c r="J167" i="17"/>
  <c r="J166" i="17"/>
  <c r="J165" i="17"/>
  <c r="J164" i="17"/>
  <c r="J163" i="17"/>
  <c r="J161" i="17"/>
  <c r="H160" i="17"/>
  <c r="J160" i="17" s="1"/>
  <c r="J159" i="17"/>
  <c r="J158" i="17"/>
  <c r="J157" i="17"/>
  <c r="H156" i="17"/>
  <c r="I156" i="17" s="1"/>
  <c r="J155" i="17"/>
  <c r="J154" i="17"/>
  <c r="J153" i="17"/>
  <c r="J152" i="17"/>
  <c r="J151" i="17"/>
  <c r="J150" i="17"/>
  <c r="J149" i="17"/>
  <c r="J148" i="17"/>
  <c r="J147" i="17"/>
  <c r="J145" i="17"/>
  <c r="J143" i="17"/>
  <c r="J141" i="17"/>
  <c r="J140" i="17"/>
  <c r="J139" i="17"/>
  <c r="J138" i="17"/>
  <c r="J137" i="17"/>
  <c r="J136" i="17"/>
  <c r="J135" i="17"/>
  <c r="J134" i="17"/>
  <c r="J133" i="17"/>
  <c r="J132" i="17"/>
  <c r="J131" i="17"/>
  <c r="J130" i="17"/>
  <c r="J129" i="17"/>
  <c r="J128" i="17"/>
  <c r="J127" i="17"/>
  <c r="J126" i="17"/>
  <c r="J124" i="17"/>
  <c r="J123" i="17"/>
  <c r="J122" i="17"/>
  <c r="J121" i="17"/>
  <c r="J120" i="17"/>
  <c r="J119" i="17"/>
  <c r="J118" i="17"/>
  <c r="J117" i="17"/>
  <c r="J116" i="17"/>
  <c r="J115" i="17"/>
  <c r="J114" i="17"/>
  <c r="J113" i="17"/>
  <c r="J112" i="17"/>
  <c r="J111" i="17"/>
  <c r="J110" i="17"/>
  <c r="J109" i="17"/>
  <c r="J108" i="17"/>
  <c r="J107" i="17"/>
  <c r="J106" i="17"/>
  <c r="J105" i="17"/>
  <c r="J104" i="17"/>
  <c r="J102" i="17"/>
  <c r="J101" i="17"/>
  <c r="J100" i="17"/>
  <c r="J98" i="17"/>
  <c r="J97" i="17"/>
  <c r="J96" i="17"/>
  <c r="J93" i="17"/>
  <c r="J92" i="17"/>
  <c r="J88" i="17"/>
  <c r="J86" i="17"/>
  <c r="J85" i="17"/>
  <c r="J84" i="17"/>
  <c r="J83" i="17"/>
  <c r="J82" i="17"/>
  <c r="J81" i="17"/>
  <c r="J78" i="17"/>
  <c r="J77" i="17"/>
  <c r="J76" i="17"/>
  <c r="J79" i="17"/>
  <c r="J74" i="17"/>
  <c r="J73" i="17"/>
  <c r="J71" i="17"/>
  <c r="J70" i="17"/>
  <c r="J69" i="17"/>
  <c r="J68" i="17"/>
  <c r="J67" i="17"/>
  <c r="J66" i="17"/>
  <c r="J65" i="17"/>
  <c r="J64" i="17"/>
  <c r="J63" i="17"/>
  <c r="J61" i="17"/>
  <c r="J57" i="17"/>
  <c r="J56" i="17"/>
  <c r="J55" i="17"/>
  <c r="J54" i="17"/>
  <c r="J53" i="17"/>
  <c r="J14" i="17"/>
  <c r="J15" i="17"/>
  <c r="J16" i="17"/>
  <c r="J17" i="17"/>
  <c r="J18" i="17"/>
  <c r="J25" i="17"/>
  <c r="J26" i="17"/>
  <c r="J27" i="17"/>
  <c r="J28" i="17"/>
  <c r="J29" i="17"/>
  <c r="J30" i="17"/>
  <c r="J31" i="17"/>
  <c r="J32" i="17"/>
  <c r="J33" i="17"/>
  <c r="J35" i="17"/>
  <c r="J34" i="17"/>
  <c r="J36" i="17"/>
  <c r="J42" i="17"/>
  <c r="J45" i="17"/>
  <c r="J47" i="17"/>
  <c r="J50" i="17"/>
  <c r="J46" i="17"/>
  <c r="J40" i="17"/>
  <c r="J49" i="17"/>
  <c r="J48" i="17"/>
  <c r="J43" i="17"/>
  <c r="U130" i="17"/>
  <c r="O112" i="17"/>
  <c r="U112" i="17"/>
  <c r="U147" i="17"/>
  <c r="U148" i="17"/>
  <c r="U149" i="17"/>
  <c r="W149" i="17"/>
  <c r="U150" i="17"/>
  <c r="U164" i="17"/>
  <c r="U165" i="17"/>
  <c r="U166" i="17"/>
  <c r="W166" i="17" s="1"/>
  <c r="U168" i="17"/>
  <c r="U169" i="17"/>
  <c r="T130" i="17"/>
  <c r="T147" i="17"/>
  <c r="T164" i="17"/>
  <c r="T165" i="17"/>
  <c r="T166" i="17"/>
  <c r="T168" i="17"/>
  <c r="T169" i="17"/>
  <c r="S163" i="17"/>
  <c r="S164" i="17"/>
  <c r="S165" i="17"/>
  <c r="S166" i="17"/>
  <c r="S167" i="17"/>
  <c r="S168" i="17"/>
  <c r="S169" i="17"/>
  <c r="R163" i="17"/>
  <c r="R164" i="17"/>
  <c r="R165" i="17"/>
  <c r="R166" i="17"/>
  <c r="R167" i="17"/>
  <c r="R168" i="17"/>
  <c r="R169" i="17"/>
  <c r="O162" i="17"/>
  <c r="P162" i="17" s="1"/>
  <c r="N162" i="17"/>
  <c r="M162" i="17"/>
  <c r="L162" i="17"/>
  <c r="I169" i="17"/>
  <c r="S129" i="17"/>
  <c r="S130" i="17"/>
  <c r="F80" i="17"/>
  <c r="M80" i="17"/>
  <c r="M51" i="17" s="1"/>
  <c r="S93" i="17"/>
  <c r="M112" i="17"/>
  <c r="S134" i="17"/>
  <c r="S136" i="17"/>
  <c r="S147" i="17"/>
  <c r="S148" i="17"/>
  <c r="S149" i="17"/>
  <c r="S150" i="17"/>
  <c r="S152" i="17"/>
  <c r="U17" i="17"/>
  <c r="U14" i="17"/>
  <c r="U15" i="17"/>
  <c r="U16" i="17"/>
  <c r="U18" i="17"/>
  <c r="U25" i="17"/>
  <c r="U26" i="17"/>
  <c r="U27" i="17"/>
  <c r="U28" i="17"/>
  <c r="U29" i="17"/>
  <c r="U30" i="17"/>
  <c r="U31" i="17"/>
  <c r="U32" i="17"/>
  <c r="U33" i="17"/>
  <c r="U36" i="17"/>
  <c r="U135" i="17"/>
  <c r="U154" i="17"/>
  <c r="U70" i="17"/>
  <c r="U74" i="17"/>
  <c r="U151" i="17"/>
  <c r="U56" i="17"/>
  <c r="T14" i="17"/>
  <c r="T15" i="17"/>
  <c r="T16" i="17"/>
  <c r="T17" i="17"/>
  <c r="V17" i="17" s="1"/>
  <c r="T18" i="17"/>
  <c r="V18" i="17" s="1"/>
  <c r="T25" i="17"/>
  <c r="W25" i="17" s="1"/>
  <c r="T26" i="17"/>
  <c r="T27" i="17"/>
  <c r="T28" i="17"/>
  <c r="T29" i="17"/>
  <c r="T30" i="17"/>
  <c r="V30" i="17" s="1"/>
  <c r="T31" i="17"/>
  <c r="W31" i="17" s="1"/>
  <c r="T32" i="17"/>
  <c r="T33" i="17"/>
  <c r="T36" i="17"/>
  <c r="T135" i="17"/>
  <c r="W135" i="17" s="1"/>
  <c r="T154" i="17"/>
  <c r="V154" i="17" s="1"/>
  <c r="T70" i="17"/>
  <c r="T74" i="17"/>
  <c r="T151" i="17"/>
  <c r="V151" i="17" s="1"/>
  <c r="T56" i="17"/>
  <c r="V56" i="17" s="1"/>
  <c r="S14" i="17"/>
  <c r="S36" i="17"/>
  <c r="S15" i="17"/>
  <c r="S16" i="17"/>
  <c r="S17" i="17"/>
  <c r="S18" i="17"/>
  <c r="S25" i="17"/>
  <c r="S26" i="17"/>
  <c r="S27" i="17"/>
  <c r="S28" i="17"/>
  <c r="S29" i="17"/>
  <c r="S30" i="17"/>
  <c r="S31" i="17"/>
  <c r="S32" i="17"/>
  <c r="S33" i="17"/>
  <c r="S135" i="17"/>
  <c r="S154" i="17"/>
  <c r="S70" i="17"/>
  <c r="S74" i="17"/>
  <c r="S151" i="17"/>
  <c r="S56" i="17"/>
  <c r="R14" i="17"/>
  <c r="R15" i="17"/>
  <c r="R16" i="17"/>
  <c r="R17" i="17"/>
  <c r="R18" i="17"/>
  <c r="R25" i="17"/>
  <c r="R26" i="17"/>
  <c r="R27" i="17"/>
  <c r="R28" i="17"/>
  <c r="R29" i="17"/>
  <c r="R30" i="17"/>
  <c r="R31" i="17"/>
  <c r="R32" i="17"/>
  <c r="R33" i="17"/>
  <c r="R36" i="17"/>
  <c r="R135" i="17"/>
  <c r="R154" i="17"/>
  <c r="R70" i="17"/>
  <c r="R74" i="17"/>
  <c r="R151" i="17"/>
  <c r="R56" i="17"/>
  <c r="F162" i="17"/>
  <c r="L80" i="17"/>
  <c r="L112" i="17"/>
  <c r="W147" i="17"/>
  <c r="R147" i="17"/>
  <c r="R129" i="17"/>
  <c r="R130" i="17"/>
  <c r="R93" i="17"/>
  <c r="R112" i="17"/>
  <c r="R134" i="17"/>
  <c r="R136" i="17"/>
  <c r="R148" i="17"/>
  <c r="R149" i="17"/>
  <c r="R150" i="17"/>
  <c r="R152" i="17"/>
  <c r="U88" i="17"/>
  <c r="W88" i="17" s="1"/>
  <c r="T88" i="17"/>
  <c r="S88" i="17"/>
  <c r="R88" i="17"/>
  <c r="U49" i="17"/>
  <c r="T49" i="17"/>
  <c r="S49" i="17"/>
  <c r="R49" i="17"/>
  <c r="U46" i="17"/>
  <c r="W46" i="17" s="1"/>
  <c r="T46" i="17"/>
  <c r="S46" i="17"/>
  <c r="R46" i="17"/>
  <c r="U45" i="17"/>
  <c r="W45" i="17" s="1"/>
  <c r="T45" i="17"/>
  <c r="S45" i="17"/>
  <c r="R45" i="17"/>
  <c r="T43" i="17"/>
  <c r="W43" i="17" s="1"/>
  <c r="S43" i="17"/>
  <c r="R43" i="17"/>
  <c r="U42" i="17"/>
  <c r="T42" i="17"/>
  <c r="S42" i="17"/>
  <c r="R42" i="17"/>
  <c r="T40" i="17"/>
  <c r="W40" i="17" s="1"/>
  <c r="S40" i="17"/>
  <c r="R40" i="17"/>
  <c r="K34" i="17"/>
  <c r="O156" i="17"/>
  <c r="N156" i="17"/>
  <c r="T156" i="17" s="1"/>
  <c r="F156" i="17"/>
  <c r="F160" i="17"/>
  <c r="R160" i="17" s="1"/>
  <c r="M137" i="17"/>
  <c r="M156" i="17"/>
  <c r="L137" i="17"/>
  <c r="R137" i="17" s="1"/>
  <c r="L156" i="17"/>
  <c r="U173" i="17"/>
  <c r="W173" i="17" s="1"/>
  <c r="R173" i="17"/>
  <c r="U172" i="17"/>
  <c r="T172" i="17"/>
  <c r="S172" i="17"/>
  <c r="R172" i="17"/>
  <c r="U170" i="17"/>
  <c r="T170" i="17"/>
  <c r="S170" i="17"/>
  <c r="R170" i="17"/>
  <c r="W164" i="17"/>
  <c r="U161" i="17"/>
  <c r="T161" i="17"/>
  <c r="S161" i="17"/>
  <c r="R161" i="17"/>
  <c r="T160" i="17"/>
  <c r="U159" i="17"/>
  <c r="T159" i="17"/>
  <c r="W159" i="17" s="1"/>
  <c r="S159" i="17"/>
  <c r="R159" i="17"/>
  <c r="U158" i="17"/>
  <c r="T158" i="17"/>
  <c r="S158" i="17"/>
  <c r="R158" i="17"/>
  <c r="U157" i="17"/>
  <c r="T157" i="17"/>
  <c r="S157" i="17"/>
  <c r="R157" i="17"/>
  <c r="U155" i="17"/>
  <c r="T155" i="17"/>
  <c r="W155" i="17" s="1"/>
  <c r="S155" i="17"/>
  <c r="R155" i="17"/>
  <c r="W154" i="17"/>
  <c r="U153" i="17"/>
  <c r="T153" i="17"/>
  <c r="S153" i="17"/>
  <c r="R153" i="17"/>
  <c r="W151" i="17"/>
  <c r="U145" i="17"/>
  <c r="T145" i="17"/>
  <c r="S145" i="17"/>
  <c r="R145" i="17"/>
  <c r="U143" i="17"/>
  <c r="T143" i="17"/>
  <c r="S143" i="17"/>
  <c r="R143" i="17"/>
  <c r="U141" i="17"/>
  <c r="T141" i="17"/>
  <c r="S141" i="17"/>
  <c r="R141" i="17"/>
  <c r="U140" i="17"/>
  <c r="V140" i="17" s="1"/>
  <c r="T140" i="17"/>
  <c r="S140" i="17"/>
  <c r="R140" i="17"/>
  <c r="U139" i="17"/>
  <c r="T139" i="17"/>
  <c r="S139" i="17"/>
  <c r="R139" i="17"/>
  <c r="U138" i="17"/>
  <c r="T138" i="17"/>
  <c r="V138" i="17"/>
  <c r="S138" i="17"/>
  <c r="R138" i="17"/>
  <c r="U137" i="17"/>
  <c r="T137" i="17"/>
  <c r="V137" i="17" s="1"/>
  <c r="S137" i="17"/>
  <c r="V136" i="17"/>
  <c r="W134" i="17"/>
  <c r="U133" i="17"/>
  <c r="W133" i="17" s="1"/>
  <c r="T133" i="17"/>
  <c r="S133" i="17"/>
  <c r="R133" i="17"/>
  <c r="U132" i="17"/>
  <c r="T132" i="17"/>
  <c r="S132" i="17"/>
  <c r="R132" i="17"/>
  <c r="U131" i="17"/>
  <c r="T131" i="17"/>
  <c r="S131" i="17"/>
  <c r="R131" i="17"/>
  <c r="V130" i="17"/>
  <c r="W129" i="17"/>
  <c r="V129" i="17"/>
  <c r="T128" i="17"/>
  <c r="S128" i="17"/>
  <c r="R128" i="17"/>
  <c r="T127" i="17"/>
  <c r="W127" i="17" s="1"/>
  <c r="S127" i="17"/>
  <c r="R127" i="17"/>
  <c r="T126" i="17"/>
  <c r="S126" i="17"/>
  <c r="R126" i="17"/>
  <c r="U124" i="17"/>
  <c r="W124" i="17" s="1"/>
  <c r="T124" i="17"/>
  <c r="S124" i="17"/>
  <c r="R124" i="17"/>
  <c r="U123" i="17"/>
  <c r="T123" i="17"/>
  <c r="S123" i="17"/>
  <c r="R123" i="17"/>
  <c r="U122" i="17"/>
  <c r="V122" i="17" s="1"/>
  <c r="T122" i="17"/>
  <c r="S122" i="17"/>
  <c r="R122" i="17"/>
  <c r="U121" i="17"/>
  <c r="T121" i="17"/>
  <c r="S121" i="17"/>
  <c r="R121" i="17"/>
  <c r="U120" i="17"/>
  <c r="W120" i="17" s="1"/>
  <c r="T120" i="17"/>
  <c r="S120" i="17"/>
  <c r="R120" i="17"/>
  <c r="U119" i="17"/>
  <c r="T119" i="17"/>
  <c r="S119" i="17"/>
  <c r="R119" i="17"/>
  <c r="U118" i="17"/>
  <c r="T118" i="17"/>
  <c r="S118" i="17"/>
  <c r="R118" i="17"/>
  <c r="U117" i="17"/>
  <c r="T117" i="17"/>
  <c r="U116" i="17"/>
  <c r="T116" i="17"/>
  <c r="S116" i="17"/>
  <c r="R116" i="17"/>
  <c r="U115" i="17"/>
  <c r="W115" i="17" s="1"/>
  <c r="T115" i="17"/>
  <c r="S115" i="17"/>
  <c r="R115" i="17"/>
  <c r="U114" i="17"/>
  <c r="T114" i="17"/>
  <c r="S114" i="17"/>
  <c r="R114" i="17"/>
  <c r="U113" i="17"/>
  <c r="W113" i="17" s="1"/>
  <c r="T113" i="17"/>
  <c r="S113" i="17"/>
  <c r="R113" i="17"/>
  <c r="U111" i="17"/>
  <c r="T111" i="17"/>
  <c r="S111" i="17"/>
  <c r="R111" i="17"/>
  <c r="U110" i="17"/>
  <c r="W110" i="17" s="1"/>
  <c r="T110" i="17"/>
  <c r="S110" i="17"/>
  <c r="R110" i="17"/>
  <c r="U109" i="17"/>
  <c r="T109" i="17"/>
  <c r="S109" i="17"/>
  <c r="R109" i="17"/>
  <c r="U108" i="17"/>
  <c r="W108" i="17" s="1"/>
  <c r="T108" i="17"/>
  <c r="S108" i="17"/>
  <c r="R108" i="17"/>
  <c r="U107" i="17"/>
  <c r="T107" i="17"/>
  <c r="S107" i="17"/>
  <c r="R107" i="17"/>
  <c r="U106" i="17"/>
  <c r="T106" i="17"/>
  <c r="S106" i="17"/>
  <c r="R106" i="17"/>
  <c r="U105" i="17"/>
  <c r="T105" i="17"/>
  <c r="S105" i="17"/>
  <c r="R105" i="17"/>
  <c r="U104" i="17"/>
  <c r="T104" i="17"/>
  <c r="S104" i="17"/>
  <c r="R104" i="17"/>
  <c r="U103" i="17"/>
  <c r="T103" i="17"/>
  <c r="V103" i="17"/>
  <c r="S103" i="17"/>
  <c r="R103" i="17"/>
  <c r="U102" i="17"/>
  <c r="T102" i="17"/>
  <c r="W102" i="17" s="1"/>
  <c r="S102" i="17"/>
  <c r="R102" i="17"/>
  <c r="U101" i="17"/>
  <c r="T101" i="17"/>
  <c r="S101" i="17"/>
  <c r="R101" i="17"/>
  <c r="U100" i="17"/>
  <c r="T100" i="17"/>
  <c r="S100" i="17"/>
  <c r="R100" i="17"/>
  <c r="U98" i="17"/>
  <c r="T98" i="17"/>
  <c r="S98" i="17"/>
  <c r="R98" i="17"/>
  <c r="U97" i="17"/>
  <c r="T97" i="17"/>
  <c r="W97" i="17" s="1"/>
  <c r="S97" i="17"/>
  <c r="R97" i="17"/>
  <c r="U96" i="17"/>
  <c r="U95" i="17" s="1"/>
  <c r="T96" i="17"/>
  <c r="S96" i="17"/>
  <c r="S95" i="17" s="1"/>
  <c r="R96" i="17"/>
  <c r="W93" i="17"/>
  <c r="T92" i="17"/>
  <c r="V92" i="17" s="1"/>
  <c r="R92" i="17"/>
  <c r="R87" i="17" s="1"/>
  <c r="U86" i="17"/>
  <c r="T86" i="17"/>
  <c r="S86" i="17"/>
  <c r="R86" i="17"/>
  <c r="U85" i="17"/>
  <c r="T85" i="17"/>
  <c r="S85" i="17"/>
  <c r="R85" i="17"/>
  <c r="U84" i="17"/>
  <c r="T84" i="17"/>
  <c r="S84" i="17"/>
  <c r="R84" i="17"/>
  <c r="U83" i="17"/>
  <c r="T83" i="17"/>
  <c r="S83" i="17"/>
  <c r="R83" i="17"/>
  <c r="U82" i="17"/>
  <c r="V82" i="17"/>
  <c r="T82" i="17"/>
  <c r="W82" i="17"/>
  <c r="S82" i="17"/>
  <c r="R82" i="17"/>
  <c r="U81" i="17"/>
  <c r="U80" i="17"/>
  <c r="T81" i="17"/>
  <c r="S81" i="17"/>
  <c r="S80" i="17" s="1"/>
  <c r="R81" i="17"/>
  <c r="R80" i="17" s="1"/>
  <c r="U78" i="17"/>
  <c r="W78" i="17" s="1"/>
  <c r="T78" i="17"/>
  <c r="S78" i="17"/>
  <c r="R78" i="17"/>
  <c r="U77" i="17"/>
  <c r="W77" i="17" s="1"/>
  <c r="T77" i="17"/>
  <c r="S77" i="17"/>
  <c r="R77" i="17"/>
  <c r="U76" i="17"/>
  <c r="T76" i="17"/>
  <c r="S76" i="17"/>
  <c r="R76" i="17"/>
  <c r="U79" i="17"/>
  <c r="V79" i="17" s="1"/>
  <c r="T79" i="17"/>
  <c r="S79" i="17"/>
  <c r="R79" i="17"/>
  <c r="U73" i="17"/>
  <c r="U72" i="17" s="1"/>
  <c r="T73" i="17"/>
  <c r="T72" i="17" s="1"/>
  <c r="S73" i="17"/>
  <c r="S72" i="17" s="1"/>
  <c r="R73" i="17"/>
  <c r="R72" i="17" s="1"/>
  <c r="U71" i="17"/>
  <c r="T71" i="17"/>
  <c r="S71" i="17"/>
  <c r="R71" i="17"/>
  <c r="W70" i="17"/>
  <c r="U69" i="17"/>
  <c r="T69" i="17"/>
  <c r="W69" i="17" s="1"/>
  <c r="S69" i="17"/>
  <c r="R69" i="17"/>
  <c r="U68" i="17"/>
  <c r="T68" i="17"/>
  <c r="S68" i="17"/>
  <c r="R68" i="17"/>
  <c r="U67" i="17"/>
  <c r="T67" i="17"/>
  <c r="S67" i="17"/>
  <c r="R67" i="17"/>
  <c r="U66" i="17"/>
  <c r="T66" i="17"/>
  <c r="S66" i="17"/>
  <c r="R66" i="17"/>
  <c r="U65" i="17"/>
  <c r="T65" i="17"/>
  <c r="S65" i="17"/>
  <c r="R65" i="17"/>
  <c r="U64" i="17"/>
  <c r="T64" i="17"/>
  <c r="S64" i="17"/>
  <c r="R64" i="17"/>
  <c r="U63" i="17"/>
  <c r="V63" i="17" s="1"/>
  <c r="T63" i="17"/>
  <c r="S63" i="17"/>
  <c r="R63" i="17"/>
  <c r="U61" i="17"/>
  <c r="T61" i="17"/>
  <c r="S61" i="17"/>
  <c r="R61" i="17"/>
  <c r="U57" i="17"/>
  <c r="V57" i="17" s="1"/>
  <c r="T57" i="17"/>
  <c r="S57" i="17"/>
  <c r="R57" i="17"/>
  <c r="U55" i="17"/>
  <c r="T55" i="17"/>
  <c r="S55" i="17"/>
  <c r="R55" i="17"/>
  <c r="U54" i="17"/>
  <c r="T54" i="17"/>
  <c r="S54" i="17"/>
  <c r="R54" i="17"/>
  <c r="U53" i="17"/>
  <c r="U52" i="17" s="1"/>
  <c r="T53" i="17"/>
  <c r="S53" i="17"/>
  <c r="S52" i="17" s="1"/>
  <c r="R53" i="17"/>
  <c r="R52" i="17" s="1"/>
  <c r="U50" i="17"/>
  <c r="T50" i="17"/>
  <c r="S50" i="17"/>
  <c r="R50" i="17"/>
  <c r="U48" i="17"/>
  <c r="T48" i="17"/>
  <c r="V48" i="17"/>
  <c r="S48" i="17"/>
  <c r="R48" i="17"/>
  <c r="U47" i="17"/>
  <c r="V47" i="17"/>
  <c r="T47" i="17"/>
  <c r="W47" i="17"/>
  <c r="S47" i="17"/>
  <c r="R47" i="17"/>
  <c r="W27" i="17"/>
  <c r="Q56" i="17"/>
  <c r="P56" i="17"/>
  <c r="K56" i="17"/>
  <c r="K78" i="17"/>
  <c r="K77" i="17"/>
  <c r="K76" i="17"/>
  <c r="K79" i="17"/>
  <c r="K74" i="17"/>
  <c r="P78" i="17"/>
  <c r="P77" i="17"/>
  <c r="P76" i="17"/>
  <c r="P75" i="17" s="1"/>
  <c r="P79" i="17"/>
  <c r="P74" i="17"/>
  <c r="Q73" i="17"/>
  <c r="P73" i="17"/>
  <c r="K73" i="17"/>
  <c r="P72" i="17"/>
  <c r="K72" i="17"/>
  <c r="P68" i="17"/>
  <c r="Q67" i="17"/>
  <c r="Q110" i="17"/>
  <c r="Q124" i="17"/>
  <c r="P124" i="17"/>
  <c r="P12" i="17"/>
  <c r="P112" i="17"/>
  <c r="P130" i="17"/>
  <c r="P149" i="17"/>
  <c r="P93" i="17"/>
  <c r="P143" i="17"/>
  <c r="P148" i="17"/>
  <c r="P156" i="17"/>
  <c r="P145" i="17"/>
  <c r="P155" i="17"/>
  <c r="P127" i="17"/>
  <c r="P160" i="17"/>
  <c r="I106" i="17"/>
  <c r="K170" i="17"/>
  <c r="K168" i="17"/>
  <c r="K167" i="17"/>
  <c r="K166" i="17"/>
  <c r="K165" i="17"/>
  <c r="K164" i="17"/>
  <c r="K163" i="17"/>
  <c r="K161" i="17"/>
  <c r="K155" i="17"/>
  <c r="K152" i="17"/>
  <c r="K129" i="17"/>
  <c r="K128" i="17"/>
  <c r="K111" i="17"/>
  <c r="K102" i="17"/>
  <c r="K93" i="17"/>
  <c r="K92" i="17"/>
  <c r="K91" i="17" s="1"/>
  <c r="K88" i="17"/>
  <c r="K86" i="17"/>
  <c r="K85" i="17"/>
  <c r="K83" i="17"/>
  <c r="K81" i="17"/>
  <c r="K71" i="17"/>
  <c r="K68" i="17"/>
  <c r="K67" i="17"/>
  <c r="K66" i="17"/>
  <c r="K65" i="17"/>
  <c r="K64" i="17"/>
  <c r="K63" i="17"/>
  <c r="K61" i="17"/>
  <c r="K55" i="17"/>
  <c r="K53" i="17"/>
  <c r="K50" i="17"/>
  <c r="K49" i="17"/>
  <c r="K48" i="17"/>
  <c r="K47" i="17"/>
  <c r="K46" i="17"/>
  <c r="K45" i="17"/>
  <c r="K43" i="17"/>
  <c r="K42" i="17"/>
  <c r="K40" i="17"/>
  <c r="K35" i="17"/>
  <c r="K33" i="17"/>
  <c r="K32" i="17"/>
  <c r="K31" i="17"/>
  <c r="K30" i="17"/>
  <c r="K29" i="17"/>
  <c r="K28" i="17"/>
  <c r="K27" i="17"/>
  <c r="K26" i="17"/>
  <c r="K25" i="17"/>
  <c r="K18" i="17"/>
  <c r="K17" i="17"/>
  <c r="K16" i="17"/>
  <c r="K15" i="17"/>
  <c r="K14" i="17"/>
  <c r="Q84" i="17"/>
  <c r="P84" i="17"/>
  <c r="Q82" i="17"/>
  <c r="P82" i="17"/>
  <c r="P111" i="17"/>
  <c r="P173" i="17"/>
  <c r="P172" i="17"/>
  <c r="Q98" i="17"/>
  <c r="P98" i="17"/>
  <c r="P96" i="17"/>
  <c r="Q127" i="17"/>
  <c r="I158" i="17"/>
  <c r="I157" i="17"/>
  <c r="Q86" i="17"/>
  <c r="P102" i="17"/>
  <c r="Q123" i="17"/>
  <c r="Q122" i="17"/>
  <c r="P45" i="17"/>
  <c r="Q169" i="17"/>
  <c r="Q115" i="17"/>
  <c r="P115" i="17"/>
  <c r="P123" i="17"/>
  <c r="Q172" i="17"/>
  <c r="Q54" i="17"/>
  <c r="P54" i="17"/>
  <c r="P48" i="17"/>
  <c r="P47" i="17"/>
  <c r="Q121" i="17"/>
  <c r="Q120" i="17"/>
  <c r="Q119" i="17"/>
  <c r="Q118" i="17"/>
  <c r="Q117" i="17"/>
  <c r="Q116" i="17"/>
  <c r="P63" i="17"/>
  <c r="Q63" i="17"/>
  <c r="Q131" i="17"/>
  <c r="Q53" i="17"/>
  <c r="Q68" i="17"/>
  <c r="P131" i="17"/>
  <c r="P122" i="17"/>
  <c r="Q70" i="17"/>
  <c r="P70" i="17"/>
  <c r="Q69" i="17"/>
  <c r="P69" i="17"/>
  <c r="Q57" i="17"/>
  <c r="P117" i="17"/>
  <c r="P57" i="17"/>
  <c r="Q132" i="17"/>
  <c r="P132" i="17"/>
  <c r="P103" i="17"/>
  <c r="Q104" i="17"/>
  <c r="P104" i="17"/>
  <c r="P157" i="17"/>
  <c r="P86" i="17"/>
  <c r="P42" i="17"/>
  <c r="P66" i="17"/>
  <c r="P67" i="17"/>
  <c r="Q93" i="17"/>
  <c r="P50" i="17"/>
  <c r="P121" i="17"/>
  <c r="Q108" i="17"/>
  <c r="P108" i="17"/>
  <c r="Q97" i="17"/>
  <c r="P97" i="17"/>
  <c r="Q114" i="17"/>
  <c r="Q113" i="17"/>
  <c r="Q83" i="17"/>
  <c r="P83" i="17"/>
  <c r="Q92" i="17"/>
  <c r="Q91" i="17" s="1"/>
  <c r="P92" i="17"/>
  <c r="P91" i="17" s="1"/>
  <c r="Q100" i="17"/>
  <c r="P100" i="17"/>
  <c r="Q148" i="17"/>
  <c r="Q141" i="17"/>
  <c r="P141" i="17"/>
  <c r="Q140" i="17"/>
  <c r="P140" i="17"/>
  <c r="Q139" i="17"/>
  <c r="P139" i="17"/>
  <c r="Q138" i="17"/>
  <c r="P138" i="17"/>
  <c r="P137" i="17" s="1"/>
  <c r="Q126" i="17"/>
  <c r="P126" i="17"/>
  <c r="P120" i="17"/>
  <c r="P119" i="17"/>
  <c r="P118" i="17"/>
  <c r="P116" i="17"/>
  <c r="P114" i="17"/>
  <c r="P113" i="17"/>
  <c r="P110" i="17"/>
  <c r="Q107" i="17"/>
  <c r="P107" i="17"/>
  <c r="I107" i="17"/>
  <c r="Q106" i="17"/>
  <c r="P106" i="17"/>
  <c r="Q101" i="17"/>
  <c r="P101" i="17"/>
  <c r="Q85" i="17"/>
  <c r="P85" i="17"/>
  <c r="Q81" i="17"/>
  <c r="P81" i="17"/>
  <c r="Q55" i="17"/>
  <c r="P55" i="17"/>
  <c r="P53" i="17"/>
  <c r="Q80" i="17"/>
  <c r="K80" i="17"/>
  <c r="Q12" i="17"/>
  <c r="V93" i="17"/>
  <c r="Q87" i="17"/>
  <c r="P87" i="17"/>
  <c r="K52" i="17"/>
  <c r="Q72" i="17"/>
  <c r="W49" i="17"/>
  <c r="K12" i="17"/>
  <c r="W66" i="17"/>
  <c r="W142" i="17"/>
  <c r="W138" i="17"/>
  <c r="V32" i="17"/>
  <c r="W96" i="17"/>
  <c r="V134" i="17"/>
  <c r="W103" i="17"/>
  <c r="W131" i="17"/>
  <c r="W170" i="17"/>
  <c r="K87" i="17"/>
  <c r="V135" i="17"/>
  <c r="W123" i="17"/>
  <c r="S112" i="17"/>
  <c r="T112" i="17"/>
  <c r="V46" i="17"/>
  <c r="V115" i="17"/>
  <c r="J162" i="17"/>
  <c r="W126" i="17"/>
  <c r="T95" i="17"/>
  <c r="K95" i="17"/>
  <c r="Q52" i="17"/>
  <c r="W85" i="17"/>
  <c r="W76" i="17"/>
  <c r="W63" i="17"/>
  <c r="G171" i="17"/>
  <c r="G10" i="17" s="1"/>
  <c r="W161" i="17"/>
  <c r="H171" i="17"/>
  <c r="H174" i="17" s="1"/>
  <c r="W74" i="17"/>
  <c r="W36" i="17"/>
  <c r="V31" i="17"/>
  <c r="V27" i="17"/>
  <c r="W16" i="17"/>
  <c r="V146" i="17"/>
  <c r="N171" i="17"/>
  <c r="N10" i="17" s="1"/>
  <c r="V53" i="17"/>
  <c r="V40" i="17"/>
  <c r="V117" i="17"/>
  <c r="W53" i="17"/>
  <c r="W137" i="17"/>
  <c r="W139" i="17"/>
  <c r="V143" i="17"/>
  <c r="W157" i="17"/>
  <c r="W167" i="17"/>
  <c r="N51" i="17"/>
  <c r="O51" i="17"/>
  <c r="P51" i="17" s="1"/>
  <c r="V149" i="17"/>
  <c r="Q137" i="17"/>
  <c r="W50" i="17"/>
  <c r="W54" i="17"/>
  <c r="V64" i="17"/>
  <c r="V71" i="17"/>
  <c r="W73" i="17"/>
  <c r="V83" i="17"/>
  <c r="V85" i="17"/>
  <c r="V49" i="17"/>
  <c r="R162" i="17"/>
  <c r="W136" i="17"/>
  <c r="W152" i="17"/>
  <c r="W104" i="17"/>
  <c r="W107" i="17"/>
  <c r="W109" i="17"/>
  <c r="W114" i="17"/>
  <c r="W118" i="17"/>
  <c r="W122" i="17"/>
  <c r="W132" i="17"/>
  <c r="W172" i="17"/>
  <c r="V173" i="17"/>
  <c r="W148" i="17"/>
  <c r="Q112" i="17"/>
  <c r="W150" i="17"/>
  <c r="U162" i="17"/>
  <c r="W128" i="17"/>
  <c r="K162" i="17"/>
  <c r="W32" i="17"/>
  <c r="W26" i="17"/>
  <c r="V16" i="17"/>
  <c r="W14" i="17"/>
  <c r="S162" i="17"/>
  <c r="V165" i="17"/>
  <c r="F51" i="17"/>
  <c r="F171" i="17"/>
  <c r="F10" i="17" s="1"/>
  <c r="H51" i="17"/>
  <c r="U51" i="17" s="1"/>
  <c r="W51" i="17" s="1"/>
  <c r="V26" i="17"/>
  <c r="V145" i="17"/>
  <c r="V124" i="17"/>
  <c r="V73" i="17"/>
  <c r="V96" i="17"/>
  <c r="V14" i="17"/>
  <c r="P80" i="17"/>
  <c r="V128" i="17"/>
  <c r="U160" i="17"/>
  <c r="W160" i="17" s="1"/>
  <c r="V150" i="17"/>
  <c r="V148" i="17"/>
  <c r="V15" i="17"/>
  <c r="J75" i="17"/>
  <c r="J72" i="17" s="1"/>
  <c r="R11" i="17"/>
  <c r="S11" i="17"/>
  <c r="U11" i="17"/>
  <c r="V54" i="17"/>
  <c r="V33" i="17"/>
  <c r="V163" i="17"/>
  <c r="W48" i="17"/>
  <c r="V107" i="17"/>
  <c r="V155" i="17"/>
  <c r="V170" i="17"/>
  <c r="W34" i="17"/>
  <c r="W79" i="17"/>
  <c r="V110" i="17"/>
  <c r="V105" i="17"/>
  <c r="V58" i="17"/>
  <c r="V36" i="17"/>
  <c r="V125" i="17"/>
  <c r="Q95" i="17"/>
  <c r="P11" i="17"/>
  <c r="V84" i="17"/>
  <c r="V50" i="17"/>
  <c r="V66" i="17"/>
  <c r="W64" i="17"/>
  <c r="V61" i="17"/>
  <c r="V81" i="17"/>
  <c r="W83" i="17"/>
  <c r="V98" i="17"/>
  <c r="W101" i="17"/>
  <c r="V104" i="17"/>
  <c r="V118" i="17"/>
  <c r="V123" i="17"/>
  <c r="V133" i="17"/>
  <c r="V157" i="17"/>
  <c r="V166" i="17"/>
  <c r="V147" i="17"/>
  <c r="W67" i="17"/>
  <c r="S156" i="17"/>
  <c r="V152" i="17"/>
  <c r="W163" i="17"/>
  <c r="W71" i="17"/>
  <c r="W146" i="17"/>
  <c r="W144" i="17"/>
  <c r="W58" i="17"/>
  <c r="V59" i="17"/>
  <c r="W59" i="17"/>
  <c r="V67" i="17"/>
  <c r="V78" i="17"/>
  <c r="W98" i="17"/>
  <c r="W81" i="17"/>
  <c r="R95" i="17"/>
  <c r="U156" i="17"/>
  <c r="W165" i="17"/>
  <c r="V43" i="17"/>
  <c r="V70" i="17"/>
  <c r="W17" i="17"/>
  <c r="V169" i="17"/>
  <c r="W130" i="17"/>
  <c r="V142" i="17"/>
  <c r="K11" i="17"/>
  <c r="Q11" i="17"/>
  <c r="W56" i="17"/>
  <c r="V172" i="17"/>
  <c r="V126" i="17"/>
  <c r="V69" i="17"/>
  <c r="V101" i="17"/>
  <c r="V113" i="17"/>
  <c r="V121" i="17"/>
  <c r="V132" i="17"/>
  <c r="W125" i="17"/>
  <c r="V127" i="17"/>
  <c r="J156" i="17"/>
  <c r="Q51" i="17"/>
  <c r="V160" i="17"/>
  <c r="N174" i="17"/>
  <c r="H10" i="17"/>
  <c r="J10" i="17" s="1"/>
  <c r="I128" i="17"/>
  <c r="I27" i="17"/>
  <c r="I166" i="17"/>
  <c r="I33" i="17"/>
  <c r="I96" i="17"/>
  <c r="I129" i="17"/>
  <c r="I49" i="17"/>
  <c r="I69" i="17"/>
  <c r="I46" i="17"/>
  <c r="I55" i="17"/>
  <c r="I160" i="17"/>
  <c r="I47" i="17"/>
  <c r="I61" i="17"/>
  <c r="I86" i="17"/>
  <c r="I30" i="17"/>
  <c r="I94" i="17"/>
  <c r="I23" i="17"/>
  <c r="I89" i="17"/>
  <c r="I171" i="17"/>
  <c r="I149" i="17"/>
  <c r="I90" i="17"/>
  <c r="I70" i="17"/>
  <c r="I48" i="17"/>
  <c r="I71" i="17"/>
  <c r="U12" i="17"/>
  <c r="J11" i="17"/>
  <c r="I87" i="17"/>
  <c r="I93" i="17"/>
  <c r="I28" i="17"/>
  <c r="I164" i="17"/>
  <c r="I170" i="17"/>
  <c r="I72" i="17"/>
  <c r="I102" i="17"/>
  <c r="I151" i="17"/>
  <c r="I29" i="17"/>
  <c r="I31" i="17"/>
  <c r="I43" i="17"/>
  <c r="I100" i="17"/>
  <c r="I77" i="17"/>
  <c r="I145" i="17"/>
  <c r="I146" i="17"/>
  <c r="I134" i="17"/>
  <c r="I155" i="17"/>
  <c r="I153" i="17"/>
  <c r="I168" i="17"/>
  <c r="I80" i="17"/>
  <c r="I79" i="17"/>
  <c r="I85" i="17"/>
  <c r="I52" i="17"/>
  <c r="I154" i="17"/>
  <c r="I130" i="17"/>
  <c r="I67" i="17"/>
  <c r="I36" i="17"/>
  <c r="I143" i="17"/>
  <c r="I17" i="17"/>
  <c r="I12" i="17"/>
  <c r="I32" i="17"/>
  <c r="I25" i="17"/>
  <c r="I162" i="17"/>
  <c r="I103" i="17"/>
  <c r="I81" i="17"/>
  <c r="I62" i="17"/>
  <c r="I148" i="17"/>
  <c r="I37" i="17"/>
  <c r="I34" i="17"/>
  <c r="I20" i="17"/>
  <c r="I88" i="17"/>
  <c r="I95" i="17"/>
  <c r="I167" i="17"/>
  <c r="I68" i="17"/>
  <c r="I152" i="17"/>
  <c r="I135" i="17"/>
  <c r="I45" i="17"/>
  <c r="I51" i="17"/>
  <c r="I136" i="17"/>
  <c r="I66" i="17"/>
  <c r="I76" i="17"/>
  <c r="I150" i="17"/>
  <c r="I35" i="17"/>
  <c r="I165" i="17"/>
  <c r="I105" i="17"/>
  <c r="I74" i="17"/>
  <c r="I40" i="17"/>
  <c r="I11" i="17"/>
  <c r="T80" i="17"/>
  <c r="W80" i="17" s="1"/>
  <c r="J95" i="17"/>
  <c r="W23" i="17"/>
  <c r="T87" i="17"/>
  <c r="J87" i="17"/>
  <c r="V89" i="17"/>
  <c r="V87" i="17" s="1"/>
  <c r="G51" i="17"/>
  <c r="K51" i="17"/>
  <c r="W68" i="17"/>
  <c r="T52" i="17"/>
  <c r="V55" i="17"/>
  <c r="T51" i="17"/>
  <c r="T11" i="17"/>
  <c r="K171" i="17"/>
  <c r="T12" i="17"/>
  <c r="G174" i="17"/>
  <c r="T174" i="17" s="1"/>
  <c r="I53" i="17"/>
  <c r="I56" i="17"/>
  <c r="I109" i="17"/>
  <c r="I111" i="17"/>
  <c r="I64" i="17"/>
  <c r="I161" i="17"/>
  <c r="I144" i="17"/>
  <c r="V11" i="17"/>
  <c r="W11" i="17"/>
  <c r="W112" i="17"/>
  <c r="V112" i="17"/>
  <c r="W12" i="17"/>
  <c r="J51" i="17"/>
  <c r="W18" i="17"/>
  <c r="F174" i="17"/>
  <c r="V97" i="17"/>
  <c r="V158" i="17"/>
  <c r="W28" i="17"/>
  <c r="Q156" i="17"/>
  <c r="V159" i="17"/>
  <c r="V153" i="17"/>
  <c r="W86" i="17"/>
  <c r="V120" i="17"/>
  <c r="V102" i="17"/>
  <c r="V100" i="17"/>
  <c r="W65" i="17"/>
  <c r="V77" i="17"/>
  <c r="V111" i="17"/>
  <c r="V141" i="17"/>
  <c r="V168" i="17"/>
  <c r="V116" i="17"/>
  <c r="W92" i="17"/>
  <c r="W30" i="17"/>
  <c r="V108" i="17"/>
  <c r="V106" i="17"/>
  <c r="V88" i="17"/>
  <c r="V45" i="17"/>
  <c r="W42" i="17"/>
  <c r="M171" i="17"/>
  <c r="L51" i="17"/>
  <c r="R51" i="17" s="1"/>
  <c r="O171" i="17"/>
  <c r="O174" i="17" s="1"/>
  <c r="Q174" i="17" s="1"/>
  <c r="V25" i="17"/>
  <c r="V29" i="17"/>
  <c r="W119" i="17"/>
  <c r="V20" i="17"/>
  <c r="M10" i="17"/>
  <c r="M174" i="17"/>
  <c r="S174" i="17" s="1"/>
  <c r="V51" i="17" l="1"/>
  <c r="W61" i="17"/>
  <c r="V68" i="17"/>
  <c r="V86" i="17"/>
  <c r="W106" i="17"/>
  <c r="W111" i="17"/>
  <c r="W117" i="17"/>
  <c r="V119" i="17"/>
  <c r="W141" i="17"/>
  <c r="W156" i="17"/>
  <c r="J52" i="17"/>
  <c r="V144" i="17"/>
  <c r="V94" i="17"/>
  <c r="W62" i="17"/>
  <c r="T91" i="17"/>
  <c r="S87" i="17"/>
  <c r="Q171" i="17"/>
  <c r="O10" i="17"/>
  <c r="P10" i="17" s="1"/>
  <c r="I92" i="17"/>
  <c r="I163" i="17"/>
  <c r="I15" i="17"/>
  <c r="I65" i="17"/>
  <c r="I14" i="17"/>
  <c r="I26" i="17"/>
  <c r="I18" i="17"/>
  <c r="I78" i="17"/>
  <c r="I75" i="17" s="1"/>
  <c r="I147" i="17"/>
  <c r="I50" i="17"/>
  <c r="I83" i="17"/>
  <c r="I42" i="17"/>
  <c r="I159" i="17"/>
  <c r="I16" i="17"/>
  <c r="V114" i="17"/>
  <c r="W143" i="17"/>
  <c r="W153" i="17"/>
  <c r="C38" i="18"/>
  <c r="C48" i="18" s="1"/>
  <c r="C55" i="18" s="1"/>
  <c r="D38" i="18"/>
  <c r="D48" i="18" s="1"/>
  <c r="D55" i="18" s="1"/>
  <c r="F54" i="18"/>
  <c r="G17" i="18"/>
  <c r="G18" i="18"/>
  <c r="G39" i="18"/>
  <c r="G40" i="18"/>
  <c r="G26" i="18"/>
  <c r="E48" i="18"/>
  <c r="G38" i="18"/>
  <c r="F38" i="18"/>
  <c r="G54" i="18"/>
  <c r="F13" i="18"/>
  <c r="G13" i="18"/>
  <c r="F17" i="18"/>
  <c r="F18" i="18"/>
  <c r="F26" i="18"/>
  <c r="F39" i="18"/>
  <c r="F40" i="18"/>
  <c r="K10" i="17"/>
  <c r="P95" i="17"/>
  <c r="P171" i="17" s="1"/>
  <c r="P174" i="17" s="1"/>
  <c r="W52" i="17"/>
  <c r="W72" i="17"/>
  <c r="W100" i="17"/>
  <c r="W105" i="17"/>
  <c r="V109" i="17"/>
  <c r="W116" i="17"/>
  <c r="W121" i="17"/>
  <c r="V131" i="17"/>
  <c r="V139" i="17"/>
  <c r="W140" i="17"/>
  <c r="W145" i="17"/>
  <c r="W158" i="17"/>
  <c r="V161" i="17"/>
  <c r="V42" i="17"/>
  <c r="L171" i="17"/>
  <c r="R12" i="17"/>
  <c r="W33" i="17"/>
  <c r="W29" i="17"/>
  <c r="Q162" i="17"/>
  <c r="W168" i="17"/>
  <c r="W169" i="17"/>
  <c r="J12" i="17"/>
  <c r="J80" i="17"/>
  <c r="W20" i="17"/>
  <c r="V23" i="17"/>
  <c r="I73" i="17"/>
  <c r="I63" i="17"/>
  <c r="V156" i="17"/>
  <c r="V80" i="17"/>
  <c r="Q10" i="17"/>
  <c r="K75" i="17"/>
  <c r="W55" i="17"/>
  <c r="W57" i="17"/>
  <c r="V65" i="17"/>
  <c r="V52" i="17" s="1"/>
  <c r="V76" i="17"/>
  <c r="V72" i="17" s="1"/>
  <c r="W84" i="17"/>
  <c r="R156" i="17"/>
  <c r="S12" i="17"/>
  <c r="V74" i="17"/>
  <c r="V28" i="17"/>
  <c r="V12" i="17" s="1"/>
  <c r="W15" i="17"/>
  <c r="S51" i="17"/>
  <c r="V164" i="17"/>
  <c r="U87" i="17"/>
  <c r="W87" i="17" s="1"/>
  <c r="V91" i="17"/>
  <c r="W91" i="17"/>
  <c r="K174" i="17"/>
  <c r="U174" i="17"/>
  <c r="J174" i="17"/>
  <c r="V95" i="17"/>
  <c r="W95" i="17"/>
  <c r="L174" i="17"/>
  <c r="R174" i="17" s="1"/>
  <c r="L10" i="17"/>
  <c r="R171" i="17"/>
  <c r="R10" i="17" s="1"/>
  <c r="J171" i="17"/>
  <c r="T162" i="17"/>
  <c r="S160" i="17"/>
  <c r="E55" i="18" l="1"/>
  <c r="G48" i="18"/>
  <c r="F48" i="18"/>
  <c r="S171" i="17"/>
  <c r="S10" i="17" s="1"/>
  <c r="U171" i="17"/>
  <c r="U10" i="17" s="1"/>
  <c r="W162" i="17"/>
  <c r="V162" i="17"/>
  <c r="W174" i="17"/>
  <c r="V174" i="17"/>
  <c r="V171" i="17"/>
  <c r="T171" i="17"/>
  <c r="G55" i="18" l="1"/>
  <c r="F55" i="18"/>
  <c r="T10" i="17"/>
  <c r="W171" i="17"/>
  <c r="W10" i="17" l="1"/>
  <c r="V10" i="17"/>
</calcChain>
</file>

<file path=xl/sharedStrings.xml><?xml version="1.0" encoding="utf-8"?>
<sst xmlns="http://schemas.openxmlformats.org/spreadsheetml/2006/main" count="494" uniqueCount="435">
  <si>
    <t>№ п/п</t>
  </si>
  <si>
    <t>Загальний фонд</t>
  </si>
  <si>
    <t>Спеціальний фонд</t>
  </si>
  <si>
    <t>Всього по бюджету</t>
  </si>
  <si>
    <t>питома вага</t>
  </si>
  <si>
    <t xml:space="preserve">     ВСЬОГО ВИДАТКІВ</t>
  </si>
  <si>
    <t>090000</t>
  </si>
  <si>
    <t>090201</t>
  </si>
  <si>
    <t>090204</t>
  </si>
  <si>
    <t>090207</t>
  </si>
  <si>
    <t>090405</t>
  </si>
  <si>
    <t>090302</t>
  </si>
  <si>
    <t>090303</t>
  </si>
  <si>
    <t>090304</t>
  </si>
  <si>
    <t>090305</t>
  </si>
  <si>
    <t>090306</t>
  </si>
  <si>
    <t>090401</t>
  </si>
  <si>
    <t>091300</t>
  </si>
  <si>
    <t>090412</t>
  </si>
  <si>
    <t>090802</t>
  </si>
  <si>
    <t>091101</t>
  </si>
  <si>
    <t>091102</t>
  </si>
  <si>
    <t>091103</t>
  </si>
  <si>
    <t>091105</t>
  </si>
  <si>
    <t>091204</t>
  </si>
  <si>
    <t>070000</t>
  </si>
  <si>
    <t>110000</t>
  </si>
  <si>
    <t>130000</t>
  </si>
  <si>
    <t>010116</t>
  </si>
  <si>
    <t>100102</t>
  </si>
  <si>
    <t>100203</t>
  </si>
  <si>
    <t>100302</t>
  </si>
  <si>
    <t>Комбінати комунальних підприємств, районні виробничі об"єднання та ін. підприємства ЖКГ</t>
  </si>
  <si>
    <t>120201</t>
  </si>
  <si>
    <t>170102</t>
  </si>
  <si>
    <t>240601</t>
  </si>
  <si>
    <t>240604</t>
  </si>
  <si>
    <t>Інша діяльність  у сфері охорони навколишнього природного середовища</t>
  </si>
  <si>
    <t>250102</t>
  </si>
  <si>
    <t>Резервний фонд</t>
  </si>
  <si>
    <t>250301</t>
  </si>
  <si>
    <t>250404</t>
  </si>
  <si>
    <t>Надання пільгового довгострокового кредиту громадянам на будівництво (реконструкцію) та придбання  житла</t>
  </si>
  <si>
    <t>090202</t>
  </si>
  <si>
    <t>250306</t>
  </si>
  <si>
    <t>210105</t>
  </si>
  <si>
    <t>130107</t>
  </si>
  <si>
    <t>070201</t>
  </si>
  <si>
    <t>070304</t>
  </si>
  <si>
    <t>070401</t>
  </si>
  <si>
    <t>070702</t>
  </si>
  <si>
    <t>070801</t>
  </si>
  <si>
    <t>070802</t>
  </si>
  <si>
    <t>070804</t>
  </si>
  <si>
    <t>070808</t>
  </si>
  <si>
    <t>070805</t>
  </si>
  <si>
    <t>110201</t>
  </si>
  <si>
    <t>110205</t>
  </si>
  <si>
    <t>110502</t>
  </si>
  <si>
    <t>250913</t>
  </si>
  <si>
    <t>100501</t>
  </si>
  <si>
    <t>Погашення зобов"язань держави за знеціненими грошовими заощадженнями в установах Ощадного банку колишнього СРСР</t>
  </si>
  <si>
    <t>Інші культурно-освітні заклади та заходи</t>
  </si>
  <si>
    <t>100000</t>
  </si>
  <si>
    <t>090307</t>
  </si>
  <si>
    <t>250344</t>
  </si>
  <si>
    <t>100202</t>
  </si>
  <si>
    <t>Водопровідно-каналізаційне господарство</t>
  </si>
  <si>
    <t>Витрати, пов"язані з наданням та обслуговуванням пільгових довгострокових кредитів, наданих громадянам на будівництво (реконструкцію) та придбання житла</t>
  </si>
  <si>
    <t xml:space="preserve">в т.ч    на виконання медичних програм </t>
  </si>
  <si>
    <t xml:space="preserve">Інші видатки </t>
  </si>
  <si>
    <t>в т.ч       субвенція на  придбання житла військовослужбовцям</t>
  </si>
  <si>
    <t>Кошти, що передаються із загального фонду до бюджету розвитку (спец.фонду)</t>
  </si>
  <si>
    <t>130102</t>
  </si>
  <si>
    <t>в тому числі за рахунок субвенції з обласного бюджету</t>
  </si>
  <si>
    <t>250380</t>
  </si>
  <si>
    <t>Охорона  та раціональне використання природних ресурсів</t>
  </si>
  <si>
    <t>110204</t>
  </si>
  <si>
    <t>ВИДАТКИ ТА  КРЕДИТУВАННЯ - усього</t>
  </si>
  <si>
    <t xml:space="preserve">        благодійні внески, гранти та дарунки</t>
  </si>
  <si>
    <t>090308</t>
  </si>
  <si>
    <t>090215</t>
  </si>
  <si>
    <t>Компенсаційні виплати на пільговий проїзд автотранспортом окремим категоріям  громадян</t>
  </si>
  <si>
    <t>070807</t>
  </si>
  <si>
    <t>250203</t>
  </si>
  <si>
    <t>Проведення виборів народних депутатів ВР АР Крим, місцевих рад та сільських, селищних, міських голів</t>
  </si>
  <si>
    <t xml:space="preserve">          співфінансування на ремонт ліфтів, які перебувають в аварійному стані</t>
  </si>
  <si>
    <t>100101</t>
  </si>
  <si>
    <t>в т.ч.субвенція з державного бюджету</t>
  </si>
  <si>
    <t xml:space="preserve">               будівництво зовнішніх теплових мереж (субвенція з держ бюджету)  </t>
  </si>
  <si>
    <t>Періодичні видання (газети, журнали)</t>
  </si>
  <si>
    <t xml:space="preserve">Освіта,   всього </t>
  </si>
  <si>
    <t>Культура та мистецтво, всього</t>
  </si>
  <si>
    <t>Фізична культура і спорт, всього</t>
  </si>
  <si>
    <t xml:space="preserve"> в т.ч.        програма морального та матеріального заохочення</t>
  </si>
  <si>
    <t>091205</t>
  </si>
  <si>
    <t>Благоустрій міст, сіл, селищ</t>
  </si>
  <si>
    <t>Субвенція з місцевого бюджету державному бюджету на виконання програм соціально-економічного та культурного розвитку регіонів</t>
  </si>
  <si>
    <t xml:space="preserve">               благодійні внески, гранти та дарунки</t>
  </si>
  <si>
    <t>091108</t>
  </si>
  <si>
    <t>в т. ч. за рах субвенції з держ бюджету на  фінансування заходів соціально-економічної компенсації ризику населення, яке проживає на території зони спостереження</t>
  </si>
  <si>
    <t xml:space="preserve">    благодійні внески, гранти та дарунки</t>
  </si>
  <si>
    <t xml:space="preserve">                 програма земельної реформи</t>
  </si>
  <si>
    <t xml:space="preserve">Видатки на запобігання та ліквідацію надзвичайних ситуацій та наслідків стихійного лиха </t>
  </si>
  <si>
    <t>виконання у %</t>
  </si>
  <si>
    <t>відхилення "+", "-"</t>
  </si>
  <si>
    <t>091106</t>
  </si>
  <si>
    <t>210106</t>
  </si>
  <si>
    <t xml:space="preserve">               реконструкція та модернізація ліфтів за рахунок субвенції з Державного бюджету</t>
  </si>
  <si>
    <t>в т.ч        реконструкція та модернізація ліфтів за рахунок коштів міського бюджету</t>
  </si>
  <si>
    <t>в т.ч.  за рах субвенції з державного бюджету на будівництво, реконструкцію, ремонт та утримання вулиць і доріг комунальної власності у населених пунктах</t>
  </si>
  <si>
    <t>091206</t>
  </si>
  <si>
    <t xml:space="preserve">Соціально-культурна сфера, всього:        </t>
  </si>
  <si>
    <t>Житлове будівництво та придбання житла для окремих категорій населення</t>
  </si>
  <si>
    <t>250323</t>
  </si>
  <si>
    <t>250352</t>
  </si>
  <si>
    <t>Інші послуги, пов"язані з економічною діяльністю</t>
  </si>
  <si>
    <t xml:space="preserve">                 програма з впровадження системи управління якістю ISO</t>
  </si>
  <si>
    <t>в т.ч. за рахунок субвенції з інших бюджетів</t>
  </si>
  <si>
    <t>в тому числі видатків за рахунок субвенцій з інших бюджетів:</t>
  </si>
  <si>
    <t>100602</t>
  </si>
  <si>
    <t>субвенція обласному бюджету на проведення гемодіалізу хворим м.Кузнецовськ, що проходять лікування в комунальному закладі "Рівненська обласна клінічна лікарня"</t>
  </si>
  <si>
    <t xml:space="preserve">                 програма підтримки діяльності громадського формування з охорони громадського порядку "Кузнецовська муніципальна варта"</t>
  </si>
  <si>
    <t xml:space="preserve">                 програма висвітлення діяльності органів місцевого самоврядування в засобах масової інформації </t>
  </si>
  <si>
    <t>090413</t>
  </si>
  <si>
    <t>080000</t>
  </si>
  <si>
    <t>Охорона здоров'я</t>
  </si>
  <si>
    <t>080201</t>
  </si>
  <si>
    <t xml:space="preserve">затверджено розписом на рік з врахуванням змін </t>
  </si>
  <si>
    <t>081002</t>
  </si>
  <si>
    <t>081007</t>
  </si>
  <si>
    <t>081009</t>
  </si>
  <si>
    <t>081010</t>
  </si>
  <si>
    <t>Централізовані заходи з лікування онкологічних хворих</t>
  </si>
  <si>
    <t>Програми і централізовані заходи боротьби з туберкульозом</t>
  </si>
  <si>
    <t>уточнений план  на рік, кошторисні призначення</t>
  </si>
  <si>
    <t>090406</t>
  </si>
  <si>
    <t>210107</t>
  </si>
  <si>
    <t>Заходи та роботи з мобілізаційної підготовки місцевого значення</t>
  </si>
  <si>
    <t>Забезпечення централізованих заходів з лікування хворих на цукровий та нецукровий діабет</t>
  </si>
  <si>
    <t>в т.ч.    реконструкція нежитлового приміщення №104 в житловому будинку по м-ну Будівельників, 25/1 під ЦНАП (розроблення проектно - кошторисної документації)</t>
  </si>
  <si>
    <t>Інші видатки</t>
  </si>
  <si>
    <t xml:space="preserve">                 програма "Безпечне місто Кузнецовськ"</t>
  </si>
  <si>
    <t>в т. ч. за рах субвенції з обласного бюджету на капремонт покрівлі ЗНЗ№5</t>
  </si>
  <si>
    <t>100208</t>
  </si>
  <si>
    <t>100106</t>
  </si>
  <si>
    <t xml:space="preserve">          реконструкція ЗОШ№3 (співфінансування 3% від субвенції)</t>
  </si>
  <si>
    <t xml:space="preserve">Заходи у сфері захисту населення і територій від надзвичайних ситуацій техногенного та природного характеру </t>
  </si>
  <si>
    <t xml:space="preserve">        КП "Благоустрій" КМР</t>
  </si>
  <si>
    <t xml:space="preserve">           створення та встановлення системи відеоспостереження міста</t>
  </si>
  <si>
    <t xml:space="preserve">          виготовлення проектно - кошторисної документації на виконання робіт по створенню та встановленню системи відеоспостереження</t>
  </si>
  <si>
    <t xml:space="preserve">           проект "Нове будівництво міської автоматизованої системи централізованого оповіщення"</t>
  </si>
  <si>
    <t>в т.ч. КП "Житлокомунсервіс" КМР</t>
  </si>
  <si>
    <t>Інші заходи, пов'язані з економічною діяльністю</t>
  </si>
  <si>
    <r>
      <t xml:space="preserve">Реверсна дотація </t>
    </r>
    <r>
      <rPr>
        <sz val="11"/>
        <rFont val="Times New Roman"/>
        <family val="1"/>
        <charset val="204"/>
      </rPr>
      <t>(вилучення)</t>
    </r>
  </si>
  <si>
    <t>в т. ч. за рах субвенції на здійснення заходів щодо соц-екон.розвитку на капремонт в ЗНЗ№4 та ЗНЗ№5 (заміна вікон та дверей)</t>
  </si>
  <si>
    <t xml:space="preserve">          реконструкція ЗОШ №1  (коригування) (проектні роботи)</t>
  </si>
  <si>
    <t xml:space="preserve">          реконструкція ЗОШ №1 (коригування) за рахунок субвенції з Державного бюджету по 30-км зоні</t>
  </si>
  <si>
    <t xml:space="preserve">          реконструкція ЗОШ №2 за рахунок субвенції з Державного бюджету по 30-км зоні</t>
  </si>
  <si>
    <t xml:space="preserve">          реконструкція ЗОШ №3 за рах субвенції з Державного бюджету на здійснення заходів соц.- економ. розвитку окремих територій</t>
  </si>
  <si>
    <t xml:space="preserve">           реконструкція ДНЗ №2</t>
  </si>
  <si>
    <t xml:space="preserve"> в т.ч. за рахунок субвенції з Державного бюджету по 30-км зоні (респіратори)</t>
  </si>
  <si>
    <t xml:space="preserve"> в т.ч. за рахунок субвенції з Державного бюджету по 30-км зоні (протирад.укриття)</t>
  </si>
  <si>
    <t xml:space="preserve">в т. ч. за рах субвенції з Державного бюджету на здійснення заходів щодо соц-екон.розвитку на капремонт актового залу ЗОШ №1 </t>
  </si>
  <si>
    <t>КФКВКБ</t>
  </si>
  <si>
    <t>0170</t>
  </si>
  <si>
    <t>КТПКВКМБ</t>
  </si>
  <si>
    <t>0180</t>
  </si>
  <si>
    <t>0111</t>
  </si>
  <si>
    <t>Керівництво і управління у відповідній сфері у містах республіканського Автономної Республіки Крим та обласного значення</t>
  </si>
  <si>
    <t xml:space="preserve">Назва коду за типовою програмною класифікацією видатків та кредитування місцевих бюджетів </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</si>
  <si>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 та їх виконавчих комітетів</t>
  </si>
  <si>
    <t>1000</t>
  </si>
  <si>
    <t>Дошкільна освiта</t>
  </si>
  <si>
    <t>Надання загальної середньої освіти загальноосвітніми навчальними закладами ( в т.ч. школою-дитячим садком, інтернатом при школі), спеціалізованими школами, ліцеями, гімназіями, колегіумами</t>
  </si>
  <si>
    <t>0910</t>
  </si>
  <si>
    <t>0921</t>
  </si>
  <si>
    <t>Надання загальної середньої освіти спеціальними загальноосвітніми школами-інтернатами, школами та іншими навчальними закладами для дітей, які потребують корекції фізичного та (або) розумового розвитку</t>
  </si>
  <si>
    <t>Надання позашкільної освіти позашкільними закладами освіти, заходи із позашкільної роботи з дітьми</t>
  </si>
  <si>
    <t>Підвищення кваліфікації, перепідготовка кадрів іншими закладами післядипломної освіти</t>
  </si>
  <si>
    <t>Придбання, доставка та зберігання підручників і посібників</t>
  </si>
  <si>
    <t>Методичне забезпечення діяльності навчальних закладів та інші заходи в галузі освіти</t>
  </si>
  <si>
    <t>Централізоване ведення бухгалтерського обліку</t>
  </si>
  <si>
    <t>Здійснення  централізованого господарського обслуговування</t>
  </si>
  <si>
    <t>Надання допомоги дітям-сиротам та дітям, позбавленим батьківського піклування, яким виповнюється 18 років</t>
  </si>
  <si>
    <t>0990</t>
  </si>
  <si>
    <t>0970</t>
  </si>
  <si>
    <t>1090</t>
  </si>
  <si>
    <t>0960</t>
  </si>
  <si>
    <t>1150</t>
  </si>
  <si>
    <t>0950</t>
  </si>
  <si>
    <t>1160</t>
  </si>
  <si>
    <t>1170</t>
  </si>
  <si>
    <t>1190</t>
  </si>
  <si>
    <t>1200</t>
  </si>
  <si>
    <t>1230</t>
  </si>
  <si>
    <t>0922</t>
  </si>
  <si>
    <t>2030</t>
  </si>
  <si>
    <t>0732</t>
  </si>
  <si>
    <t>0763</t>
  </si>
  <si>
    <t>Спеціалізована стаціонарна медична допомога населенню</t>
  </si>
  <si>
    <t>в тому числі за рахунок медичної субвенції</t>
  </si>
  <si>
    <t>Інші заходи в галузі охорони здоров’я</t>
  </si>
  <si>
    <t xml:space="preserve">в т. ч. за рах освітньої субвенції з держ бюджету </t>
  </si>
  <si>
    <t>в т. ч. за рах освітньої субвенції з держ бюджету</t>
  </si>
  <si>
    <t>Програми і централізовані заходи у галузі охорони здоров’я</t>
  </si>
  <si>
    <t>2210</t>
  </si>
  <si>
    <t>2212</t>
  </si>
  <si>
    <t>2214</t>
  </si>
  <si>
    <t>2215</t>
  </si>
  <si>
    <t>4060</t>
  </si>
  <si>
    <t>0824</t>
  </si>
  <si>
    <t>Бiблiотеки</t>
  </si>
  <si>
    <t>4090</t>
  </si>
  <si>
    <t>0828</t>
  </si>
  <si>
    <t>Палаци i будинки культури, клуби та iншi заклади клубного типу</t>
  </si>
  <si>
    <t>4100</t>
  </si>
  <si>
    <t>Школи естетичного виховання дiтей</t>
  </si>
  <si>
    <t>4200</t>
  </si>
  <si>
    <t>0829</t>
  </si>
  <si>
    <t>5010</t>
  </si>
  <si>
    <t>Проведення спортивної роботи в регіоні</t>
  </si>
  <si>
    <t>5011</t>
  </si>
  <si>
    <t>0810</t>
  </si>
  <si>
    <t>Проведення навчально-тренувальних зборів і змагань з олімпійських видів спорту</t>
  </si>
  <si>
    <t>5012</t>
  </si>
  <si>
    <t>Проведення навчально-тренувальних зборів і змагань з неолімпійських видів спорту</t>
  </si>
  <si>
    <t>5030</t>
  </si>
  <si>
    <t>Розвиток дитячо-юнацького та резервного спорту</t>
  </si>
  <si>
    <t>5031</t>
  </si>
  <si>
    <t>Утримання та навчально-тренувальна робота комунальних дитячо-юнацьких спортивних шкіл</t>
  </si>
  <si>
    <t>6020</t>
  </si>
  <si>
    <t>Капітальний ремонт об’єктів житлового господарства</t>
  </si>
  <si>
    <t>6021</t>
  </si>
  <si>
    <t>0610</t>
  </si>
  <si>
    <t>Капітальний ремонт житлового фонду</t>
  </si>
  <si>
    <t>6060</t>
  </si>
  <si>
    <t>0620</t>
  </si>
  <si>
    <t>6100</t>
  </si>
  <si>
    <t>Впровадження засобів обліку витрат та регулювання споживання води та теплової енергії</t>
  </si>
  <si>
    <t>6010</t>
  </si>
  <si>
    <t>Забезпечення надійного та безперебійного функціонування житлово-експлуатаційного господарства</t>
  </si>
  <si>
    <t xml:space="preserve">в т. ч. за рах субвенції з обласного бюджету </t>
  </si>
  <si>
    <t>Житлово-комунальне господарство</t>
  </si>
  <si>
    <t>6310</t>
  </si>
  <si>
    <t>0490</t>
  </si>
  <si>
    <t>Реалізація заходів щодо інвестиційного розвитку території</t>
  </si>
  <si>
    <t>7310</t>
  </si>
  <si>
    <t>0421</t>
  </si>
  <si>
    <t>Проведення заходів із землеустрою</t>
  </si>
  <si>
    <t>6650</t>
  </si>
  <si>
    <t>0456</t>
  </si>
  <si>
    <t>Утримання та розвиток інфраструктури доріг</t>
  </si>
  <si>
    <t>7500</t>
  </si>
  <si>
    <t>0411</t>
  </si>
  <si>
    <t>7410</t>
  </si>
  <si>
    <t>0470</t>
  </si>
  <si>
    <t>Заходи з енергозбереження</t>
  </si>
  <si>
    <t>7450</t>
  </si>
  <si>
    <t>Сприяння розвитку малого та середнього підприємництва</t>
  </si>
  <si>
    <t>7470</t>
  </si>
  <si>
    <t>Внески до статутного капіталу суб’єктів господарювання</t>
  </si>
  <si>
    <t xml:space="preserve">        КМКП</t>
  </si>
  <si>
    <t>7830</t>
  </si>
  <si>
    <t>0380</t>
  </si>
  <si>
    <t>0320</t>
  </si>
  <si>
    <t>7810</t>
  </si>
  <si>
    <t>8010</t>
  </si>
  <si>
    <t>0133</t>
  </si>
  <si>
    <t>8120</t>
  </si>
  <si>
    <t>9110</t>
  </si>
  <si>
    <t>0511</t>
  </si>
  <si>
    <t>9140</t>
  </si>
  <si>
    <t>0540</t>
  </si>
  <si>
    <t>8600</t>
  </si>
  <si>
    <t>3011</t>
  </si>
  <si>
    <t>3012</t>
  </si>
  <si>
    <t>1030</t>
  </si>
  <si>
    <t>3013</t>
  </si>
  <si>
    <t>1070</t>
  </si>
  <si>
    <t>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t>
  </si>
  <si>
    <t>3015</t>
  </si>
  <si>
    <t>Надання пільг багатодітним сім'ям на житлово-комунальні послуги</t>
  </si>
  <si>
    <t>3016</t>
  </si>
  <si>
    <t>1060</t>
  </si>
  <si>
    <t>Надання субсидій населенню для відшкодування витрат на оплату житлово-комунальних послуг</t>
  </si>
  <si>
    <t>3010</t>
  </si>
  <si>
    <t>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</si>
  <si>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Соціальний захист та соціальне забезпечення</t>
  </si>
  <si>
    <t>3020</t>
  </si>
  <si>
    <t>Надання пільг та субсидій населенню на придбання твердого та рідкого пічного побутового палива і скрапленого газу</t>
  </si>
  <si>
    <t>3021</t>
  </si>
  <si>
    <t>3026</t>
  </si>
  <si>
    <t>Надання субсидій населенню для відшкодування витрат на придбання твердого та рідкого пічного побутового палива і скрапленого газу</t>
  </si>
  <si>
    <t>3041</t>
  </si>
  <si>
    <t>1040</t>
  </si>
  <si>
    <t>Надання допомоги у зв'язку з вагітністю і пологами</t>
  </si>
  <si>
    <t>3042</t>
  </si>
  <si>
    <t>Надання допомоги на догляд за дитиною віком до трьох років</t>
  </si>
  <si>
    <t>3043</t>
  </si>
  <si>
    <t>Надання допомоги при народженні дитини</t>
  </si>
  <si>
    <t>3044</t>
  </si>
  <si>
    <t>Надання допомоги на дітей, над якими встановлено опіку чи піклування</t>
  </si>
  <si>
    <t>3045</t>
  </si>
  <si>
    <t>Надання допомоги на дітей одиноким матерям</t>
  </si>
  <si>
    <t>3046</t>
  </si>
  <si>
    <t>Надання тимчасової державної допомоги дітям</t>
  </si>
  <si>
    <t>3047</t>
  </si>
  <si>
    <t>Надання допомоги при усиновленні дитини</t>
  </si>
  <si>
    <t>3048</t>
  </si>
  <si>
    <t>Надання державної соціальної допомоги малозабезпеченим сім'ям</t>
  </si>
  <si>
    <t>3049</t>
  </si>
  <si>
    <t>Надання державної соціальної допомоги інвалідам з дитинства та дітям-інвалідам</t>
  </si>
  <si>
    <t>3030</t>
  </si>
  <si>
    <t>Надання пільг з оплати послуг зв’язку та інших передбачених законодавством пільг (крім пільг на одержання ліків, зубопротезування, забезпечення продуктами харчування,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та компенсації за пільговий проїзд окремих категорій громадян</t>
  </si>
  <si>
    <t>3035</t>
  </si>
  <si>
    <t>Компенсаційні виплати на пільговий проїзд автомобільним транспортом окремим категоріям громадян</t>
  </si>
  <si>
    <t>3040</t>
  </si>
  <si>
    <t>Надання допомоги сім'ям з дітьми, малозабезпеченим  сім’ям, інвалідам з дитинства, дітям-інвалідам та тимчасової допомоги дітям</t>
  </si>
  <si>
    <t>090212</t>
  </si>
  <si>
    <t>3050</t>
  </si>
  <si>
    <t>Пільгове медичне обслуговування осіб, які постраждали внаслідок Чорнобильської катастрофи</t>
  </si>
  <si>
    <t>3080</t>
  </si>
  <si>
    <t>1010</t>
  </si>
  <si>
    <t>Надання допомоги на догляд за інвалідом I чи II групи внаслідок психічного розладу</t>
  </si>
  <si>
    <t>3104</t>
  </si>
  <si>
    <t>1020</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</si>
  <si>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</si>
  <si>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3105</t>
  </si>
  <si>
    <t>Надання реабілітаційних послуг інвалідам та дітям-інвалідам</t>
  </si>
  <si>
    <t>3110</t>
  </si>
  <si>
    <t>Заклади і заходи з питань дітей та їх соціального захисту</t>
  </si>
  <si>
    <t>3112</t>
  </si>
  <si>
    <t>Заходи державної політики з питань дітей та їх соціального захисту</t>
  </si>
  <si>
    <t>3130</t>
  </si>
  <si>
    <t>Здійснення соціальної роботи з вразливими категоріями населення</t>
  </si>
  <si>
    <t>3131</t>
  </si>
  <si>
    <t>Центри соціальних служб для сім'ї, дітей та молоді</t>
  </si>
  <si>
    <t>3132</t>
  </si>
  <si>
    <t>Програми і заходи центрів соціальних служб для сім'ї, дітей та молоді</t>
  </si>
  <si>
    <t>3140</t>
  </si>
  <si>
    <t>Реалізація державної політики у молодіжній сфері</t>
  </si>
  <si>
    <t>3142</t>
  </si>
  <si>
    <t>3160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</si>
  <si>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</si>
  <si>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3181</t>
  </si>
  <si>
    <t>Забезпечення соціальними послугами громадян похилого віку, інвалідів, дітей-інвалідів, хворих, які не здатні до самообслуговування і потребують сторонньої допомоги, фізичними особами</t>
  </si>
  <si>
    <t>3500</t>
  </si>
  <si>
    <t xml:space="preserve">КТКВК </t>
  </si>
  <si>
    <t>3400</t>
  </si>
  <si>
    <t>Інші видатки на соціальний захист населення</t>
  </si>
  <si>
    <t>3143</t>
  </si>
  <si>
    <t>Інші заходи та заклади молодіжної політики</t>
  </si>
  <si>
    <t>Погашення заборгованості з різниці в тарифах на теплову енергію, послуги з централізованого водопостачання та водовідведення, що вироблялися, транспортувалися та постачалися населенню, яка виникла у зв'язку з невідповідністю фактичної вартості теплової енергії та послуг з централізованого водопостачання та водовідведення тарифам, що затверджувалися та/або погоджувалися органами державної влади чи місцевого самоврядування (за рахунок субвенції з державного бюджету)</t>
  </si>
  <si>
    <r>
      <t xml:space="preserve">Субвенція на утримання об'єктів спільного користування чи ліквідацію негативних наслідків діяльності об'єктів спільного користування </t>
    </r>
    <r>
      <rPr>
        <sz val="11"/>
        <rFont val="Times New Roman"/>
        <family val="1"/>
        <charset val="204"/>
      </rPr>
      <t>(субвенція з міського бюджету Володимирецькому районному бюджету на підтримку телерадіокомпанії "Бурштиновий шлях")</t>
    </r>
  </si>
  <si>
    <r>
      <t xml:space="preserve">Субвенція на проведення видатків місцевих бюджетів, що враховуються при визначенні обсягу міжбюджетних трансфертів  </t>
    </r>
    <r>
      <rPr>
        <sz val="11"/>
        <rFont val="Times New Roman"/>
        <family val="1"/>
        <charset val="204"/>
      </rPr>
      <t>(субвенція обласному бюджету на обслуговування осіб з обмеженими фізичними можливостями в  центрах професійної реабілітації інвалідів)</t>
    </r>
  </si>
  <si>
    <t>3000</t>
  </si>
  <si>
    <t>2000</t>
  </si>
  <si>
    <t>4000</t>
  </si>
  <si>
    <t>6000</t>
  </si>
  <si>
    <t>5000</t>
  </si>
  <si>
    <t>Утримання клубів для підлітків за місцем проживання</t>
  </si>
  <si>
    <t>Надання пільг ветеранам війни, особам, на яких поширюється дія Закону України "Про статус ветеранів війни, гарантії їх соціального захисту" на придбання твердого палива та скрапленого газу</t>
  </si>
  <si>
    <t xml:space="preserve">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на житлово-комунальні послуги </t>
  </si>
  <si>
    <t xml:space="preserve">Надання пільг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дітям війни, особам на житлово-комунальні послуги  </t>
  </si>
  <si>
    <r>
      <t>Інші субвенції</t>
    </r>
    <r>
      <rPr>
        <sz val="11"/>
        <rFont val="Times New Roman"/>
        <family val="1"/>
        <charset val="204"/>
      </rPr>
      <t xml:space="preserve"> (співфінансування капремонту приміщення для ЦНАП)</t>
    </r>
  </si>
  <si>
    <t>затверджено з врахуванням змін на 01.04.2017</t>
  </si>
  <si>
    <t>виконано станом на 01.04.2017</t>
  </si>
  <si>
    <t xml:space="preserve">                 власні надходження бюджетних установ (відшкодування витрат за проведення конкурсу по перевезенню)</t>
  </si>
  <si>
    <t xml:space="preserve">Додаток 2  </t>
  </si>
  <si>
    <t>до рішення міської ради</t>
  </si>
  <si>
    <r>
      <t xml:space="preserve">               Виконання бюджету м.Вараш по видатках та кредитуванню за січень-березень 2017 року                                                                     </t>
    </r>
    <r>
      <rPr>
        <sz val="10"/>
        <rFont val="Times New Roman"/>
        <family val="1"/>
      </rPr>
      <t xml:space="preserve"> </t>
    </r>
    <r>
      <rPr>
        <b/>
        <sz val="16"/>
        <rFont val="Times New Roman"/>
        <family val="1"/>
        <charset val="204"/>
      </rPr>
      <t>тис.грн.</t>
    </r>
  </si>
  <si>
    <t>І.Шумра</t>
  </si>
  <si>
    <t>Секретар міської ради</t>
  </si>
  <si>
    <t xml:space="preserve">Додаток 1  </t>
  </si>
  <si>
    <t>до  рішення  міської ради</t>
  </si>
  <si>
    <t>тис.грн.</t>
  </si>
  <si>
    <t>Код бюджетної класифікації</t>
  </si>
  <si>
    <t>Найменування</t>
  </si>
  <si>
    <t>Відхилення  фактичних  надходжень   до затверджених показників</t>
  </si>
  <si>
    <t>+ ; -</t>
  </si>
  <si>
    <t>%</t>
  </si>
  <si>
    <t xml:space="preserve">Податкові надходження </t>
  </si>
  <si>
    <t>Податок та збір на доходи фізичних осіб</t>
  </si>
  <si>
    <t>Податок на прибуток</t>
  </si>
  <si>
    <t>Акцизний податок з реалізації суб'єктами господарювання роздрібної торгівлі підакцизних товарів</t>
  </si>
  <si>
    <t>Місцеві податки і збори</t>
  </si>
  <si>
    <t>Податок на майно</t>
  </si>
  <si>
    <t>податок на нерухоме майно</t>
  </si>
  <si>
    <t>- плата за землю</t>
  </si>
  <si>
    <t>плата за землю</t>
  </si>
  <si>
    <t>18011000-18011100</t>
  </si>
  <si>
    <t xml:space="preserve">транспортний податок </t>
  </si>
  <si>
    <t>Туристичний збір</t>
  </si>
  <si>
    <t>Збір за провадження деяких видів підприємницької діяльності, що справлявся до 1 січня 2015 року</t>
  </si>
  <si>
    <t>Єдиний податок</t>
  </si>
  <si>
    <t xml:space="preserve">Неподаткові надходження </t>
  </si>
  <si>
    <t xml:space="preserve">Частина чистого прибутку (доходу) комунальних унітарних підприємств та їх об'єднань, що вилучається до бюджету </t>
  </si>
  <si>
    <t>Адміністративні штрафи та інші санкції</t>
  </si>
  <si>
    <t>Плата за надання інших адміністратративних послуг</t>
  </si>
  <si>
    <t>Адмiнiстративний збiр за державну реєстрацiю речових прав на нерухоме майно та їх обтяжень</t>
  </si>
  <si>
    <t>Державне мито</t>
  </si>
  <si>
    <t>Інші надходження</t>
  </si>
  <si>
    <t xml:space="preserve">Разом </t>
  </si>
  <si>
    <t>Офіційні трансферти</t>
  </si>
  <si>
    <t xml:space="preserve">Субвенції        </t>
  </si>
  <si>
    <t>Субвенція з державного бюджету місцевим бюджетам на виплату допомоги сім'ям з дітьми, малозабезпеченим сім'ям, інвалідам з дитинства, дітям-інвалідам та тимчасової державної допомоги дітям</t>
  </si>
  <si>
    <t>Субвенція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t>
  </si>
  <si>
    <t>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 </t>
  </si>
  <si>
    <t>Освітня субвенція з державного бюджету місцевим бюджетам</t>
  </si>
  <si>
    <t>Медична субвенція з державного бюджету місцевим бюджетам</t>
  </si>
  <si>
    <t>Інші субвенції</t>
  </si>
  <si>
    <t>Разом доходів загального фонду</t>
  </si>
  <si>
    <t>Екологічний податок</t>
  </si>
  <si>
    <t>Власні надходження бюджетних установ</t>
  </si>
  <si>
    <t>Бюджет розвитку</t>
  </si>
  <si>
    <t xml:space="preserve">Надходження від продажу землі </t>
  </si>
  <si>
    <t>Разом доходів спеціального фонду</t>
  </si>
  <si>
    <t>Всього доходів</t>
  </si>
  <si>
    <t>Секретар міської ради                                                        І.Шумра</t>
  </si>
  <si>
    <t xml:space="preserve">Бюджет зі змінами               на 2017 рік              </t>
  </si>
  <si>
    <t>Затверджено кошторисом станом на 01.04.2017р.</t>
  </si>
  <si>
    <t xml:space="preserve"> Фактичні надходження до бюджету станом  на 01.04.2017р.</t>
  </si>
  <si>
    <t>Доходи від операцій з капіталом</t>
  </si>
  <si>
    <t>Надходження коштів від Державного фонду дорогоцінних металів і дорогоцінного каміння</t>
  </si>
  <si>
    <t>Плата за розміщення тимчасово вільних коштів місцевих бюджетів</t>
  </si>
  <si>
    <t>Адміністративні штрафи та штрафні санкції за порушення законодавства у сфері виробництва та обігу алкогольних напоїв та тютюнових виробів</t>
  </si>
  <si>
    <t>Адміністративний збір за проведення державної реєстрації юридичних осіб, фізичних осіб - підприємців та громадських формувань</t>
  </si>
  <si>
    <t>Субвенція з державного бюджету місцевим бюджетам на надання державної підтримки особам з особливими освітніми потребами</t>
  </si>
  <si>
    <t>18010100-18010400</t>
  </si>
  <si>
    <t>18010500-18010900</t>
  </si>
  <si>
    <t>Виконання доходної частини бюджету м.Вараш за січень-березень 2017 року</t>
  </si>
  <si>
    <t>Повернення коштів, наданих для кредитування громадян на будівництво (реконструкцію) та придбання житла</t>
  </si>
  <si>
    <t xml:space="preserve"> 09 червня 2017 року № 761</t>
  </si>
  <si>
    <t xml:space="preserve">  09 червня 2017 року № 761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</si>
</sst>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0000"/>
    <numFmt numFmtId="167" formatCode="#,##0.0"/>
  </numFmts>
  <fonts count="44" x14ac:knownFonts="1">
    <font>
      <sz val="10"/>
      <name val="Arial Cyr"/>
      <charset val="204"/>
    </font>
    <font>
      <b/>
      <sz val="10"/>
      <name val="Arial Cyr"/>
      <charset val="204"/>
    </font>
    <font>
      <sz val="10"/>
      <name val="Arial Cyr"/>
      <family val="2"/>
      <charset val="204"/>
    </font>
    <font>
      <b/>
      <sz val="10"/>
      <name val="Arial Cyr"/>
      <family val="2"/>
      <charset val="204"/>
    </font>
    <font>
      <sz val="11"/>
      <name val="Arial Cyr"/>
      <family val="2"/>
      <charset val="204"/>
    </font>
    <font>
      <b/>
      <sz val="12"/>
      <name val="Arial Cyr"/>
      <family val="2"/>
      <charset val="204"/>
    </font>
    <font>
      <b/>
      <sz val="18"/>
      <name val="Times New Roman"/>
      <family val="1"/>
    </font>
    <font>
      <sz val="10"/>
      <name val="Times New Roman"/>
      <family val="1"/>
    </font>
    <font>
      <sz val="8"/>
      <name val="Arial Cyr"/>
      <charset val="204"/>
    </font>
    <font>
      <b/>
      <sz val="16"/>
      <name val="Times New Roman"/>
      <family val="1"/>
      <charset val="204"/>
    </font>
    <font>
      <sz val="11"/>
      <name val="Times New Roman"/>
      <family val="1"/>
      <charset val="204"/>
    </font>
    <font>
      <b/>
      <sz val="11"/>
      <name val="Times New Roman"/>
      <family val="1"/>
      <charset val="204"/>
    </font>
    <font>
      <b/>
      <sz val="14"/>
      <name val="Times New Roman"/>
      <family val="1"/>
      <charset val="204"/>
    </font>
    <font>
      <sz val="9"/>
      <name val="Times New Roman"/>
      <family val="1"/>
      <charset val="204"/>
    </font>
    <font>
      <sz val="9"/>
      <name val="Arial Cyr"/>
      <family val="2"/>
      <charset val="204"/>
    </font>
    <font>
      <b/>
      <sz val="11"/>
      <color indexed="8"/>
      <name val="Arial Cyr"/>
      <charset val="204"/>
    </font>
    <font>
      <b/>
      <sz val="11"/>
      <name val="Arial Cyr"/>
      <charset val="204"/>
    </font>
    <font>
      <sz val="10"/>
      <name val="Times New Roman"/>
      <family val="1"/>
      <charset val="204"/>
    </font>
    <font>
      <b/>
      <sz val="10"/>
      <name val="Arial"/>
      <family val="2"/>
      <charset val="204"/>
    </font>
    <font>
      <sz val="10"/>
      <name val="Arial"/>
      <family val="2"/>
      <charset val="204"/>
    </font>
    <font>
      <i/>
      <sz val="11"/>
      <name val="Times New Roman"/>
      <family val="1"/>
      <charset val="204"/>
    </font>
    <font>
      <sz val="11"/>
      <name val="Times New Roman"/>
      <family val="1"/>
    </font>
    <font>
      <i/>
      <sz val="10"/>
      <name val="Arial"/>
      <family val="2"/>
      <charset val="204"/>
    </font>
    <font>
      <sz val="10"/>
      <color indexed="10"/>
      <name val="Arial Cyr"/>
      <family val="2"/>
      <charset val="204"/>
    </font>
    <font>
      <sz val="10"/>
      <name val="Arial Cyr"/>
      <charset val="204"/>
    </font>
    <font>
      <sz val="14"/>
      <name val="Times New Roman"/>
      <family val="1"/>
      <charset val="204"/>
    </font>
    <font>
      <sz val="18"/>
      <name val="Times New Roman"/>
      <family val="1"/>
      <charset val="204"/>
    </font>
    <font>
      <sz val="18"/>
      <name val="Arial Cyr"/>
      <charset val="204"/>
    </font>
    <font>
      <sz val="17"/>
      <name val="Times New Roman"/>
      <family val="1"/>
      <charset val="204"/>
    </font>
    <font>
      <sz val="16"/>
      <name val="Times New Roman"/>
      <family val="1"/>
      <charset val="204"/>
    </font>
    <font>
      <b/>
      <sz val="18"/>
      <name val="Times New Roman"/>
      <family val="1"/>
      <charset val="204"/>
    </font>
    <font>
      <b/>
      <sz val="22"/>
      <name val="Times New Roman"/>
      <family val="1"/>
      <charset val="204"/>
    </font>
    <font>
      <sz val="12"/>
      <name val="Times New Roman"/>
      <family val="1"/>
      <charset val="204"/>
    </font>
    <font>
      <sz val="14"/>
      <name val="Arial Cyr"/>
      <charset val="204"/>
    </font>
    <font>
      <b/>
      <sz val="13.5"/>
      <name val="Times New Roman"/>
      <family val="1"/>
      <charset val="204"/>
    </font>
    <font>
      <b/>
      <sz val="18"/>
      <color indexed="8"/>
      <name val="Times New Roman"/>
      <family val="1"/>
      <charset val="204"/>
    </font>
    <font>
      <sz val="13.5"/>
      <name val="Times New Roman"/>
      <family val="1"/>
      <charset val="204"/>
    </font>
    <font>
      <sz val="18"/>
      <color indexed="8"/>
      <name val="Times New Roman"/>
      <family val="1"/>
      <charset val="204"/>
    </font>
    <font>
      <b/>
      <i/>
      <sz val="13.5"/>
      <name val="Times New Roman"/>
      <family val="1"/>
      <charset val="204"/>
    </font>
    <font>
      <b/>
      <i/>
      <sz val="16"/>
      <name val="Times New Roman"/>
      <family val="1"/>
      <charset val="204"/>
    </font>
    <font>
      <sz val="24"/>
      <name val="Times New Roman"/>
      <family val="1"/>
      <charset val="204"/>
    </font>
    <font>
      <sz val="24"/>
      <name val="Arial Cyr"/>
      <charset val="204"/>
    </font>
    <font>
      <b/>
      <sz val="16"/>
      <color indexed="8"/>
      <name val="Times New Roman"/>
      <family val="1"/>
      <charset val="204"/>
    </font>
    <font>
      <sz val="20"/>
      <name val="Times New Roman"/>
      <family val="1"/>
      <charset val="204"/>
    </font>
  </fonts>
  <fills count="3">
    <fill>
      <patternFill patternType="none"/>
    </fill>
    <fill>
      <patternFill patternType="gray125"/>
    </fill>
    <fill>
      <patternFill patternType="solid">
        <fgColor indexed="9"/>
        <bgColor indexed="64"/>
      </patternFill>
    </fill>
  </fills>
  <borders count="81">
    <border>
      <left/>
      <right/>
      <top/>
      <bottom/>
      <diagonal/>
    </border>
    <border>
      <left/>
      <right/>
      <top/>
      <bottom style="thin">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diagonal/>
    </border>
    <border>
      <left style="thin">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7" fillId="0" borderId="0"/>
    <xf numFmtId="0" fontId="24" fillId="0" borderId="0"/>
  </cellStyleXfs>
  <cellXfs count="570">
    <xf numFmtId="0" fontId="0" fillId="0" borderId="0" xfId="0"/>
    <xf numFmtId="0" fontId="2" fillId="0" borderId="0" xfId="0" applyFont="1" applyAlignment="1">
      <alignment horizontal="center"/>
    </xf>
    <xf numFmtId="0" fontId="2" fillId="0" borderId="0" xfId="0" applyFont="1"/>
    <xf numFmtId="0" fontId="2" fillId="0" borderId="0" xfId="0" applyFont="1" applyBorder="1"/>
    <xf numFmtId="0" fontId="3" fillId="0" borderId="0" xfId="0" applyFont="1"/>
    <xf numFmtId="0" fontId="2" fillId="0" borderId="1" xfId="0" applyFont="1" applyBorder="1"/>
    <xf numFmtId="0" fontId="3" fillId="0" borderId="0" xfId="0" applyFont="1" applyBorder="1"/>
    <xf numFmtId="0" fontId="2" fillId="0" borderId="2" xfId="0" applyFont="1" applyBorder="1"/>
    <xf numFmtId="165" fontId="2" fillId="0" borderId="0" xfId="0" applyNumberFormat="1" applyFont="1"/>
    <xf numFmtId="0" fontId="2" fillId="0" borderId="0" xfId="0" applyFont="1" applyBorder="1" applyAlignment="1">
      <alignment horizontal="right"/>
    </xf>
    <xf numFmtId="0" fontId="2" fillId="0" borderId="0" xfId="0" applyFont="1" applyAlignment="1">
      <alignment horizontal="right"/>
    </xf>
    <xf numFmtId="0" fontId="2" fillId="0" borderId="0" xfId="0" applyFont="1" applyBorder="1" applyAlignment="1">
      <alignment horizontal="center"/>
    </xf>
    <xf numFmtId="165" fontId="2" fillId="0" borderId="0" xfId="0" applyNumberFormat="1" applyFont="1" applyAlignment="1">
      <alignment horizontal="center"/>
    </xf>
    <xf numFmtId="0" fontId="4" fillId="0" borderId="0" xfId="0" applyFont="1" applyBorder="1" applyAlignment="1">
      <alignment wrapText="1"/>
    </xf>
    <xf numFmtId="0" fontId="3" fillId="0" borderId="0" xfId="0" applyFont="1" applyBorder="1" applyAlignment="1">
      <alignment horizontal="right"/>
    </xf>
    <xf numFmtId="167" fontId="2" fillId="0" borderId="0" xfId="0" applyNumberFormat="1" applyFont="1" applyBorder="1" applyAlignment="1">
      <alignment horizontal="center"/>
    </xf>
    <xf numFmtId="167" fontId="2" fillId="0" borderId="1" xfId="0" applyNumberFormat="1" applyFont="1" applyBorder="1" applyAlignment="1">
      <alignment horizontal="center"/>
    </xf>
    <xf numFmtId="0" fontId="2" fillId="0" borderId="1" xfId="0" applyFont="1" applyBorder="1" applyAlignment="1">
      <alignment horizontal="right"/>
    </xf>
    <xf numFmtId="0" fontId="2" fillId="0" borderId="0" xfId="0" applyFont="1" applyFill="1" applyBorder="1" applyAlignment="1">
      <alignment horizontal="center"/>
    </xf>
    <xf numFmtId="0" fontId="2" fillId="0" borderId="0" xfId="0" applyFont="1" applyFill="1" applyBorder="1"/>
    <xf numFmtId="0" fontId="2" fillId="0" borderId="0" xfId="0" applyFont="1" applyFill="1"/>
    <xf numFmtId="0" fontId="2" fillId="0" borderId="0" xfId="0" applyFont="1" applyFill="1" applyAlignment="1">
      <alignment horizontal="center"/>
    </xf>
    <xf numFmtId="0" fontId="2" fillId="0" borderId="0" xfId="0" applyFont="1" applyFill="1" applyBorder="1" applyAlignment="1">
      <alignment horizontal="right"/>
    </xf>
    <xf numFmtId="0" fontId="2" fillId="0" borderId="3" xfId="0" applyFont="1" applyBorder="1"/>
    <xf numFmtId="0" fontId="2" fillId="0" borderId="0" xfId="0" applyFont="1" applyBorder="1" applyAlignment="1"/>
    <xf numFmtId="167" fontId="2" fillId="0" borderId="0" xfId="0" applyNumberFormat="1" applyFont="1" applyFill="1" applyBorder="1" applyAlignment="1">
      <alignment horizontal="center"/>
    </xf>
    <xf numFmtId="167" fontId="3" fillId="0" borderId="0" xfId="0" applyNumberFormat="1" applyFont="1" applyBorder="1" applyAlignment="1">
      <alignment horizontal="center"/>
    </xf>
    <xf numFmtId="0" fontId="10" fillId="0" borderId="4" xfId="0" applyFont="1" applyBorder="1" applyAlignment="1">
      <alignment horizontal="center"/>
    </xf>
    <xf numFmtId="49" fontId="10" fillId="0" borderId="4" xfId="0" applyNumberFormat="1" applyFont="1" applyBorder="1" applyAlignment="1">
      <alignment horizontal="center"/>
    </xf>
    <xf numFmtId="49" fontId="10" fillId="0" borderId="4" xfId="0" applyNumberFormat="1" applyFont="1" applyBorder="1" applyAlignment="1">
      <alignment horizontal="center" wrapText="1"/>
    </xf>
    <xf numFmtId="166" fontId="10" fillId="0" borderId="4" xfId="0" applyNumberFormat="1" applyFont="1" applyBorder="1" applyAlignment="1">
      <alignment horizontal="center"/>
    </xf>
    <xf numFmtId="49" fontId="10" fillId="0" borderId="4" xfId="0" applyNumberFormat="1" applyFont="1" applyBorder="1" applyAlignment="1" applyProtection="1">
      <alignment horizontal="center" wrapText="1"/>
      <protection locked="0"/>
    </xf>
    <xf numFmtId="0" fontId="11" fillId="0" borderId="4" xfId="0" applyFont="1" applyBorder="1" applyAlignment="1">
      <alignment horizontal="center"/>
    </xf>
    <xf numFmtId="49" fontId="10" fillId="0" borderId="5" xfId="0" applyNumberFormat="1" applyFont="1" applyBorder="1" applyAlignment="1">
      <alignment horizontal="center"/>
    </xf>
    <xf numFmtId="49" fontId="10" fillId="0" borderId="6" xfId="0" applyNumberFormat="1" applyFont="1" applyBorder="1" applyAlignment="1">
      <alignment horizontal="center"/>
    </xf>
    <xf numFmtId="166" fontId="10" fillId="0" borderId="5" xfId="0" applyNumberFormat="1" applyFont="1" applyBorder="1" applyAlignment="1">
      <alignment horizontal="center"/>
    </xf>
    <xf numFmtId="49" fontId="10" fillId="0" borderId="7" xfId="0" applyNumberFormat="1" applyFont="1" applyBorder="1" applyAlignment="1">
      <alignment horizontal="center"/>
    </xf>
    <xf numFmtId="49" fontId="11" fillId="0" borderId="7" xfId="0" applyNumberFormat="1" applyFont="1" applyFill="1" applyBorder="1" applyAlignment="1">
      <alignment horizontal="center"/>
    </xf>
    <xf numFmtId="49" fontId="10" fillId="0" borderId="6" xfId="0" applyNumberFormat="1" applyFont="1" applyBorder="1" applyAlignment="1" applyProtection="1">
      <alignment horizontal="center" wrapText="1"/>
      <protection locked="0"/>
    </xf>
    <xf numFmtId="49" fontId="11" fillId="0" borderId="7" xfId="0" applyNumberFormat="1" applyFont="1" applyBorder="1" applyAlignment="1">
      <alignment horizontal="center"/>
    </xf>
    <xf numFmtId="0" fontId="10" fillId="0" borderId="5" xfId="0" applyFont="1" applyBorder="1" applyAlignment="1">
      <alignment horizontal="center"/>
    </xf>
    <xf numFmtId="0" fontId="10" fillId="0" borderId="6" xfId="0" applyFont="1" applyBorder="1" applyAlignment="1">
      <alignment horizontal="center"/>
    </xf>
    <xf numFmtId="0" fontId="11" fillId="0" borderId="5" xfId="0" applyFont="1" applyFill="1" applyBorder="1" applyAlignment="1">
      <alignment horizontal="center"/>
    </xf>
    <xf numFmtId="0" fontId="11" fillId="0" borderId="7" xfId="0" applyFont="1" applyBorder="1" applyAlignment="1">
      <alignment horizontal="center"/>
    </xf>
    <xf numFmtId="49" fontId="10" fillId="0" borderId="8" xfId="0" applyNumberFormat="1" applyFont="1" applyBorder="1" applyAlignment="1">
      <alignment horizontal="center"/>
    </xf>
    <xf numFmtId="0" fontId="10" fillId="0" borderId="9" xfId="0" applyFont="1" applyFill="1" applyBorder="1" applyAlignment="1"/>
    <xf numFmtId="0" fontId="10" fillId="0" borderId="10" xfId="0" applyFont="1" applyFill="1" applyBorder="1" applyAlignment="1"/>
    <xf numFmtId="0" fontId="10" fillId="0" borderId="11" xfId="0" applyFont="1" applyFill="1" applyBorder="1" applyAlignment="1"/>
    <xf numFmtId="0" fontId="10" fillId="0" borderId="12" xfId="0" applyFont="1" applyFill="1" applyBorder="1" applyAlignment="1"/>
    <xf numFmtId="0" fontId="10" fillId="0" borderId="13" xfId="0" applyFont="1" applyFill="1" applyBorder="1" applyAlignment="1"/>
    <xf numFmtId="0" fontId="10" fillId="0" borderId="14" xfId="0" applyFont="1" applyBorder="1" applyAlignment="1">
      <alignment horizontal="center"/>
    </xf>
    <xf numFmtId="165" fontId="15" fillId="2" borderId="0" xfId="0" applyNumberFormat="1" applyFont="1" applyFill="1" applyBorder="1" applyAlignment="1">
      <alignment horizontal="center"/>
    </xf>
    <xf numFmtId="0" fontId="10" fillId="0" borderId="15" xfId="0" applyFont="1" applyFill="1" applyBorder="1" applyAlignment="1"/>
    <xf numFmtId="0" fontId="11" fillId="0" borderId="16" xfId="0" applyFont="1" applyBorder="1" applyAlignment="1">
      <alignment horizontal="center"/>
    </xf>
    <xf numFmtId="167" fontId="2" fillId="0" borderId="3" xfId="0" applyNumberFormat="1" applyFont="1" applyBorder="1" applyAlignment="1">
      <alignment horizontal="center"/>
    </xf>
    <xf numFmtId="0" fontId="2" fillId="0" borderId="3" xfId="0" applyFont="1" applyBorder="1" applyAlignment="1">
      <alignment horizontal="right"/>
    </xf>
    <xf numFmtId="0" fontId="11" fillId="0" borderId="5" xfId="0" applyFont="1" applyBorder="1" applyAlignment="1">
      <alignment horizontal="center"/>
    </xf>
    <xf numFmtId="167" fontId="3" fillId="0" borderId="3" xfId="0" applyNumberFormat="1" applyFont="1" applyBorder="1" applyAlignment="1">
      <alignment horizontal="center"/>
    </xf>
    <xf numFmtId="0" fontId="3" fillId="0" borderId="3" xfId="0" applyFont="1" applyBorder="1" applyAlignment="1">
      <alignment horizontal="right"/>
    </xf>
    <xf numFmtId="0" fontId="3" fillId="0" borderId="3" xfId="0" applyFont="1" applyBorder="1"/>
    <xf numFmtId="0" fontId="10" fillId="0" borderId="17" xfId="0" applyFont="1" applyFill="1" applyBorder="1" applyAlignment="1"/>
    <xf numFmtId="49" fontId="11" fillId="0" borderId="18" xfId="0" applyNumberFormat="1" applyFont="1" applyBorder="1" applyAlignment="1">
      <alignment horizontal="center"/>
    </xf>
    <xf numFmtId="0" fontId="11" fillId="0" borderId="16" xfId="0" applyFont="1" applyFill="1" applyBorder="1" applyAlignment="1">
      <alignment horizontal="center"/>
    </xf>
    <xf numFmtId="167" fontId="2" fillId="0" borderId="19" xfId="0" applyNumberFormat="1" applyFont="1" applyFill="1" applyBorder="1" applyAlignment="1">
      <alignment horizontal="center"/>
    </xf>
    <xf numFmtId="0" fontId="2" fillId="0" borderId="19" xfId="0" applyFont="1" applyFill="1" applyBorder="1" applyAlignment="1">
      <alignment horizontal="right"/>
    </xf>
    <xf numFmtId="0" fontId="2" fillId="0" borderId="19" xfId="0" applyFont="1" applyFill="1" applyBorder="1"/>
    <xf numFmtId="0" fontId="11" fillId="0" borderId="6" xfId="0" applyFont="1" applyBorder="1" applyAlignment="1" applyProtection="1">
      <alignment horizontal="left" wrapText="1"/>
      <protection locked="0"/>
    </xf>
    <xf numFmtId="167" fontId="14" fillId="0" borderId="0" xfId="0" applyNumberFormat="1" applyFont="1" applyBorder="1" applyAlignment="1">
      <alignment horizontal="center"/>
    </xf>
    <xf numFmtId="0" fontId="14" fillId="0" borderId="0" xfId="0" applyFont="1" applyBorder="1" applyAlignment="1">
      <alignment horizontal="right"/>
    </xf>
    <xf numFmtId="0" fontId="14" fillId="0" borderId="0" xfId="0" applyFont="1" applyBorder="1"/>
    <xf numFmtId="0" fontId="14" fillId="0" borderId="0" xfId="0" applyFont="1"/>
    <xf numFmtId="0" fontId="23" fillId="0" borderId="0" xfId="0" applyFont="1" applyFill="1" applyAlignment="1">
      <alignment horizontal="center"/>
    </xf>
    <xf numFmtId="0" fontId="23" fillId="0" borderId="0" xfId="0" applyFont="1" applyFill="1"/>
    <xf numFmtId="167" fontId="13" fillId="0" borderId="0" xfId="0" applyNumberFormat="1" applyFont="1" applyBorder="1" applyAlignment="1">
      <alignment horizontal="center"/>
    </xf>
    <xf numFmtId="0" fontId="13" fillId="0" borderId="0" xfId="0" applyFont="1" applyBorder="1" applyAlignment="1">
      <alignment horizontal="right"/>
    </xf>
    <xf numFmtId="0" fontId="13" fillId="0" borderId="0" xfId="0" applyFont="1" applyBorder="1"/>
    <xf numFmtId="0" fontId="13" fillId="0" borderId="0" xfId="0" applyFont="1"/>
    <xf numFmtId="49" fontId="11" fillId="0" borderId="14" xfId="0" applyNumberFormat="1" applyFont="1" applyBorder="1" applyAlignment="1">
      <alignment horizontal="center"/>
    </xf>
    <xf numFmtId="49" fontId="10" fillId="0" borderId="16" xfId="0" applyNumberFormat="1" applyFont="1" applyBorder="1" applyAlignment="1">
      <alignment horizontal="center"/>
    </xf>
    <xf numFmtId="167" fontId="18" fillId="0" borderId="14" xfId="0" applyNumberFormat="1" applyFont="1" applyFill="1" applyBorder="1" applyAlignment="1">
      <alignment horizontal="center"/>
    </xf>
    <xf numFmtId="165" fontId="18" fillId="2" borderId="14" xfId="0" applyNumberFormat="1" applyFont="1" applyFill="1" applyBorder="1" applyAlignment="1">
      <alignment horizontal="center"/>
    </xf>
    <xf numFmtId="167" fontId="18" fillId="2" borderId="16" xfId="0" applyNumberFormat="1" applyFont="1" applyFill="1" applyBorder="1" applyAlignment="1">
      <alignment horizontal="center"/>
    </xf>
    <xf numFmtId="167" fontId="18" fillId="0" borderId="20" xfId="0" applyNumberFormat="1" applyFont="1" applyFill="1" applyBorder="1" applyAlignment="1">
      <alignment horizontal="center"/>
    </xf>
    <xf numFmtId="167" fontId="18" fillId="2" borderId="14" xfId="0" applyNumberFormat="1" applyFont="1" applyFill="1" applyBorder="1" applyAlignment="1">
      <alignment horizontal="center"/>
    </xf>
    <xf numFmtId="167" fontId="19" fillId="0" borderId="7" xfId="0" applyNumberFormat="1" applyFont="1" applyFill="1" applyBorder="1" applyAlignment="1">
      <alignment horizontal="center"/>
    </xf>
    <xf numFmtId="165" fontId="19" fillId="2" borderId="7" xfId="0" applyNumberFormat="1" applyFont="1" applyFill="1" applyBorder="1" applyAlignment="1">
      <alignment horizontal="center"/>
    </xf>
    <xf numFmtId="167" fontId="19" fillId="2" borderId="7" xfId="0" applyNumberFormat="1" applyFont="1" applyFill="1" applyBorder="1" applyAlignment="1">
      <alignment horizontal="center"/>
    </xf>
    <xf numFmtId="165" fontId="19" fillId="2" borderId="21" xfId="0" applyNumberFormat="1" applyFont="1" applyFill="1" applyBorder="1" applyAlignment="1">
      <alignment horizontal="center"/>
    </xf>
    <xf numFmtId="167" fontId="18" fillId="0" borderId="7" xfId="0" applyNumberFormat="1" applyFont="1" applyFill="1" applyBorder="1" applyAlignment="1">
      <alignment horizontal="center"/>
    </xf>
    <xf numFmtId="165" fontId="18" fillId="2" borderId="7" xfId="0" applyNumberFormat="1" applyFont="1" applyFill="1" applyBorder="1" applyAlignment="1">
      <alignment horizontal="center"/>
    </xf>
    <xf numFmtId="167" fontId="18" fillId="2" borderId="7" xfId="0" applyNumberFormat="1" applyFont="1" applyFill="1" applyBorder="1" applyAlignment="1">
      <alignment horizontal="center"/>
    </xf>
    <xf numFmtId="165" fontId="19" fillId="2" borderId="5" xfId="0" applyNumberFormat="1" applyFont="1" applyFill="1" applyBorder="1" applyAlignment="1">
      <alignment horizontal="center"/>
    </xf>
    <xf numFmtId="167" fontId="19" fillId="2" borderId="5" xfId="0" applyNumberFormat="1" applyFont="1" applyFill="1" applyBorder="1" applyAlignment="1">
      <alignment horizontal="center"/>
    </xf>
    <xf numFmtId="167" fontId="19" fillId="0" borderId="5" xfId="0" applyNumberFormat="1" applyFont="1" applyFill="1" applyBorder="1" applyAlignment="1">
      <alignment horizontal="center"/>
    </xf>
    <xf numFmtId="167" fontId="19" fillId="0" borderId="4" xfId="0" applyNumberFormat="1" applyFont="1" applyFill="1" applyBorder="1" applyAlignment="1" applyProtection="1">
      <alignment horizontal="center"/>
      <protection locked="0"/>
    </xf>
    <xf numFmtId="165" fontId="19" fillId="2" borderId="4" xfId="0" applyNumberFormat="1" applyFont="1" applyFill="1" applyBorder="1" applyAlignment="1">
      <alignment horizontal="center"/>
    </xf>
    <xf numFmtId="167" fontId="19" fillId="2" borderId="4" xfId="0" applyNumberFormat="1" applyFont="1" applyFill="1" applyBorder="1" applyAlignment="1">
      <alignment horizontal="center"/>
    </xf>
    <xf numFmtId="167" fontId="19" fillId="0" borderId="4" xfId="0" applyNumberFormat="1" applyFont="1" applyFill="1" applyBorder="1" applyAlignment="1">
      <alignment horizontal="center"/>
    </xf>
    <xf numFmtId="167" fontId="19" fillId="0" borderId="22" xfId="0" applyNumberFormat="1" applyFont="1" applyFill="1" applyBorder="1" applyAlignment="1">
      <alignment horizontal="center"/>
    </xf>
    <xf numFmtId="165" fontId="19" fillId="2" borderId="6" xfId="0" applyNumberFormat="1" applyFont="1" applyFill="1" applyBorder="1" applyAlignment="1">
      <alignment horizontal="center"/>
    </xf>
    <xf numFmtId="167" fontId="19" fillId="2" borderId="8" xfId="0" applyNumberFormat="1" applyFont="1" applyFill="1" applyBorder="1" applyAlignment="1">
      <alignment horizontal="center"/>
    </xf>
    <xf numFmtId="167" fontId="19" fillId="0" borderId="8" xfId="0" applyNumberFormat="1" applyFont="1" applyFill="1" applyBorder="1" applyAlignment="1">
      <alignment horizontal="center"/>
    </xf>
    <xf numFmtId="167" fontId="18" fillId="0" borderId="16" xfId="0" applyNumberFormat="1" applyFont="1" applyFill="1" applyBorder="1" applyAlignment="1">
      <alignment horizontal="center"/>
    </xf>
    <xf numFmtId="165" fontId="18" fillId="0" borderId="7" xfId="0" applyNumberFormat="1" applyFont="1" applyFill="1" applyBorder="1" applyAlignment="1">
      <alignment horizontal="center"/>
    </xf>
    <xf numFmtId="167" fontId="18" fillId="0" borderId="23" xfId="0" applyNumberFormat="1" applyFont="1" applyFill="1" applyBorder="1" applyAlignment="1">
      <alignment horizontal="center"/>
    </xf>
    <xf numFmtId="167" fontId="19" fillId="2" borderId="16" xfId="0" applyNumberFormat="1" applyFont="1" applyFill="1" applyBorder="1" applyAlignment="1">
      <alignment horizontal="center"/>
    </xf>
    <xf numFmtId="167" fontId="19" fillId="0" borderId="6" xfId="0" applyNumberFormat="1" applyFont="1" applyFill="1" applyBorder="1" applyAlignment="1">
      <alignment horizontal="center"/>
    </xf>
    <xf numFmtId="167" fontId="19" fillId="2" borderId="6" xfId="0" applyNumberFormat="1" applyFont="1" applyFill="1" applyBorder="1" applyAlignment="1">
      <alignment horizontal="center"/>
    </xf>
    <xf numFmtId="167" fontId="19" fillId="0" borderId="16" xfId="0" applyNumberFormat="1" applyFont="1" applyFill="1" applyBorder="1" applyAlignment="1">
      <alignment horizontal="center"/>
    </xf>
    <xf numFmtId="165" fontId="19" fillId="2" borderId="24" xfId="0" applyNumberFormat="1" applyFont="1" applyFill="1" applyBorder="1" applyAlignment="1">
      <alignment horizontal="center"/>
    </xf>
    <xf numFmtId="165" fontId="19" fillId="2" borderId="25" xfId="0" applyNumberFormat="1" applyFont="1" applyFill="1" applyBorder="1" applyAlignment="1">
      <alignment horizontal="center"/>
    </xf>
    <xf numFmtId="165" fontId="19" fillId="2" borderId="26" xfId="0" applyNumberFormat="1" applyFont="1" applyFill="1" applyBorder="1" applyAlignment="1">
      <alignment horizontal="center"/>
    </xf>
    <xf numFmtId="165" fontId="18" fillId="2" borderId="21" xfId="0" applyNumberFormat="1" applyFont="1" applyFill="1" applyBorder="1" applyAlignment="1">
      <alignment horizontal="center"/>
    </xf>
    <xf numFmtId="165" fontId="18" fillId="2" borderId="27" xfId="0" applyNumberFormat="1" applyFont="1" applyFill="1" applyBorder="1" applyAlignment="1">
      <alignment horizontal="center"/>
    </xf>
    <xf numFmtId="167" fontId="18" fillId="0" borderId="9" xfId="0" applyNumberFormat="1" applyFont="1" applyFill="1" applyBorder="1" applyAlignment="1">
      <alignment horizontal="center"/>
    </xf>
    <xf numFmtId="165" fontId="19" fillId="2" borderId="16" xfId="0" applyNumberFormat="1" applyFont="1" applyFill="1" applyBorder="1" applyAlignment="1">
      <alignment horizontal="center"/>
    </xf>
    <xf numFmtId="165" fontId="19" fillId="2" borderId="8" xfId="0" applyNumberFormat="1" applyFont="1" applyFill="1" applyBorder="1" applyAlignment="1">
      <alignment horizontal="center"/>
    </xf>
    <xf numFmtId="165" fontId="18" fillId="2" borderId="18" xfId="0" applyNumberFormat="1" applyFont="1" applyFill="1" applyBorder="1" applyAlignment="1">
      <alignment horizontal="center"/>
    </xf>
    <xf numFmtId="167" fontId="18" fillId="0" borderId="18" xfId="0" applyNumberFormat="1" applyFont="1" applyFill="1" applyBorder="1" applyAlignment="1">
      <alignment horizontal="center"/>
    </xf>
    <xf numFmtId="165" fontId="19" fillId="2" borderId="28" xfId="0" applyNumberFormat="1" applyFont="1" applyFill="1" applyBorder="1" applyAlignment="1">
      <alignment horizontal="center"/>
    </xf>
    <xf numFmtId="164" fontId="18" fillId="0" borderId="16" xfId="0" applyNumberFormat="1" applyFont="1" applyFill="1" applyBorder="1" applyAlignment="1">
      <alignment horizontal="center"/>
    </xf>
    <xf numFmtId="165" fontId="18" fillId="2" borderId="26" xfId="0" applyNumberFormat="1" applyFont="1" applyFill="1" applyBorder="1" applyAlignment="1">
      <alignment horizontal="center"/>
    </xf>
    <xf numFmtId="164" fontId="18" fillId="2" borderId="5" xfId="0" applyNumberFormat="1" applyFont="1" applyFill="1" applyBorder="1" applyAlignment="1">
      <alignment horizontal="center"/>
    </xf>
    <xf numFmtId="164" fontId="18" fillId="2" borderId="4" xfId="0" applyNumberFormat="1" applyFont="1" applyFill="1" applyBorder="1" applyAlignment="1">
      <alignment horizontal="center"/>
    </xf>
    <xf numFmtId="165" fontId="18" fillId="2" borderId="25" xfId="0" applyNumberFormat="1" applyFont="1" applyFill="1" applyBorder="1" applyAlignment="1">
      <alignment horizontal="center"/>
    </xf>
    <xf numFmtId="165" fontId="19" fillId="2" borderId="29" xfId="0" applyNumberFormat="1" applyFont="1" applyFill="1" applyBorder="1" applyAlignment="1">
      <alignment horizontal="center"/>
    </xf>
    <xf numFmtId="167" fontId="18" fillId="0" borderId="6" xfId="0" applyNumberFormat="1" applyFont="1" applyFill="1" applyBorder="1" applyAlignment="1" applyProtection="1">
      <alignment horizontal="center"/>
      <protection locked="0"/>
    </xf>
    <xf numFmtId="164" fontId="18" fillId="2" borderId="6" xfId="0" applyNumberFormat="1" applyFont="1" applyFill="1" applyBorder="1" applyAlignment="1">
      <alignment horizontal="center"/>
    </xf>
    <xf numFmtId="165" fontId="18" fillId="2" borderId="28" xfId="0" applyNumberFormat="1" applyFont="1" applyFill="1" applyBorder="1" applyAlignment="1">
      <alignment horizontal="center"/>
    </xf>
    <xf numFmtId="165" fontId="19" fillId="2" borderId="30" xfId="0" applyNumberFormat="1" applyFont="1" applyFill="1" applyBorder="1" applyAlignment="1">
      <alignment horizontal="center"/>
    </xf>
    <xf numFmtId="167" fontId="19" fillId="2" borderId="14" xfId="0" applyNumberFormat="1" applyFont="1" applyFill="1" applyBorder="1" applyAlignment="1">
      <alignment horizontal="center"/>
    </xf>
    <xf numFmtId="167" fontId="19" fillId="0" borderId="14" xfId="0" applyNumberFormat="1" applyFont="1" applyFill="1" applyBorder="1" applyAlignment="1">
      <alignment horizontal="center"/>
    </xf>
    <xf numFmtId="165" fontId="19" fillId="2" borderId="27" xfId="0" applyNumberFormat="1" applyFont="1" applyFill="1" applyBorder="1" applyAlignment="1">
      <alignment horizontal="center"/>
    </xf>
    <xf numFmtId="167" fontId="18" fillId="0" borderId="7" xfId="0" applyNumberFormat="1" applyFont="1" applyFill="1" applyBorder="1" applyAlignment="1" applyProtection="1">
      <alignment horizontal="center"/>
      <protection locked="0"/>
    </xf>
    <xf numFmtId="164" fontId="18" fillId="2" borderId="7" xfId="0" applyNumberFormat="1" applyFont="1" applyFill="1" applyBorder="1" applyAlignment="1">
      <alignment horizontal="center"/>
    </xf>
    <xf numFmtId="167" fontId="18" fillId="0" borderId="7" xfId="0" applyNumberFormat="1" applyFont="1" applyFill="1" applyBorder="1" applyAlignment="1" applyProtection="1">
      <alignment horizontal="center"/>
    </xf>
    <xf numFmtId="165" fontId="18" fillId="0" borderId="5" xfId="0" applyNumberFormat="1" applyFont="1" applyFill="1" applyBorder="1" applyAlignment="1">
      <alignment horizontal="center"/>
    </xf>
    <xf numFmtId="167" fontId="18" fillId="2" borderId="5" xfId="0" applyNumberFormat="1" applyFont="1" applyFill="1" applyBorder="1" applyAlignment="1">
      <alignment horizontal="center"/>
    </xf>
    <xf numFmtId="167" fontId="18" fillId="0" borderId="5" xfId="0" applyNumberFormat="1" applyFont="1" applyFill="1" applyBorder="1" applyAlignment="1">
      <alignment horizontal="center"/>
    </xf>
    <xf numFmtId="165" fontId="18" fillId="2" borderId="24" xfId="0" applyNumberFormat="1" applyFont="1" applyFill="1" applyBorder="1" applyAlignment="1">
      <alignment horizontal="center"/>
    </xf>
    <xf numFmtId="167" fontId="18" fillId="0" borderId="4" xfId="0" applyNumberFormat="1" applyFont="1" applyFill="1" applyBorder="1" applyAlignment="1">
      <alignment horizontal="center"/>
    </xf>
    <xf numFmtId="165" fontId="18" fillId="2" borderId="16" xfId="0" applyNumberFormat="1" applyFont="1" applyFill="1" applyBorder="1" applyAlignment="1">
      <alignment horizontal="center"/>
    </xf>
    <xf numFmtId="164" fontId="19" fillId="2" borderId="5" xfId="0" applyNumberFormat="1" applyFont="1" applyFill="1" applyBorder="1" applyAlignment="1">
      <alignment horizontal="center"/>
    </xf>
    <xf numFmtId="164" fontId="18" fillId="0" borderId="7" xfId="0" applyNumberFormat="1" applyFont="1" applyFill="1" applyBorder="1" applyAlignment="1">
      <alignment horizontal="center"/>
    </xf>
    <xf numFmtId="164" fontId="18" fillId="2" borderId="16" xfId="0" applyNumberFormat="1" applyFont="1" applyFill="1" applyBorder="1" applyAlignment="1">
      <alignment horizontal="center"/>
    </xf>
    <xf numFmtId="165" fontId="18" fillId="2" borderId="31" xfId="0" applyNumberFormat="1" applyFont="1" applyFill="1" applyBorder="1" applyAlignment="1">
      <alignment horizontal="center"/>
    </xf>
    <xf numFmtId="165" fontId="18" fillId="2" borderId="32" xfId="0" applyNumberFormat="1" applyFont="1" applyFill="1" applyBorder="1" applyAlignment="1">
      <alignment horizontal="center"/>
    </xf>
    <xf numFmtId="167" fontId="19" fillId="0" borderId="7" xfId="0" applyNumberFormat="1" applyFont="1" applyFill="1" applyBorder="1" applyAlignment="1" applyProtection="1">
      <alignment horizontal="center"/>
      <protection locked="0"/>
    </xf>
    <xf numFmtId="167" fontId="19" fillId="0" borderId="23" xfId="0" applyNumberFormat="1" applyFont="1" applyFill="1" applyBorder="1" applyAlignment="1">
      <alignment horizontal="center"/>
    </xf>
    <xf numFmtId="165" fontId="18" fillId="2" borderId="33" xfId="0" applyNumberFormat="1" applyFont="1" applyFill="1" applyBorder="1" applyAlignment="1">
      <alignment horizontal="center"/>
    </xf>
    <xf numFmtId="167" fontId="18" fillId="0" borderId="6" xfId="0" applyNumberFormat="1" applyFont="1" applyFill="1" applyBorder="1" applyAlignment="1">
      <alignment horizontal="center"/>
    </xf>
    <xf numFmtId="167" fontId="18" fillId="0" borderId="9" xfId="0" applyNumberFormat="1" applyFont="1" applyFill="1" applyBorder="1" applyAlignment="1" applyProtection="1">
      <alignment horizontal="center"/>
      <protection locked="0"/>
    </xf>
    <xf numFmtId="165" fontId="18" fillId="2" borderId="34" xfId="0" applyNumberFormat="1" applyFont="1" applyFill="1" applyBorder="1" applyAlignment="1">
      <alignment horizontal="center"/>
    </xf>
    <xf numFmtId="167" fontId="19" fillId="0" borderId="4" xfId="0" applyNumberFormat="1" applyFont="1" applyBorder="1" applyAlignment="1" applyProtection="1">
      <alignment horizontal="center"/>
      <protection locked="0"/>
    </xf>
    <xf numFmtId="167" fontId="18" fillId="0" borderId="35" xfId="0" applyNumberFormat="1" applyFont="1" applyFill="1" applyBorder="1" applyAlignment="1">
      <alignment horizontal="center"/>
    </xf>
    <xf numFmtId="165" fontId="18" fillId="2" borderId="30" xfId="0" applyNumberFormat="1" applyFont="1" applyFill="1" applyBorder="1" applyAlignment="1">
      <alignment horizontal="center"/>
    </xf>
    <xf numFmtId="167" fontId="18" fillId="0" borderId="23" xfId="0" applyNumberFormat="1" applyFont="1" applyFill="1" applyBorder="1" applyAlignment="1" applyProtection="1">
      <alignment horizontal="center"/>
    </xf>
    <xf numFmtId="0" fontId="10" fillId="0" borderId="36" xfId="0" applyFont="1" applyFill="1" applyBorder="1" applyAlignment="1"/>
    <xf numFmtId="49" fontId="11" fillId="0" borderId="6" xfId="0" applyNumberFormat="1" applyFont="1" applyBorder="1" applyAlignment="1">
      <alignment horizontal="center"/>
    </xf>
    <xf numFmtId="0" fontId="11" fillId="0" borderId="9" xfId="0" applyFont="1" applyFill="1" applyBorder="1" applyAlignment="1"/>
    <xf numFmtId="0" fontId="2" fillId="0" borderId="0" xfId="0" applyFont="1" applyAlignment="1">
      <alignment wrapText="1"/>
    </xf>
    <xf numFmtId="1" fontId="10" fillId="0" borderId="5" xfId="0" applyNumberFormat="1" applyFont="1" applyBorder="1" applyAlignment="1">
      <alignment horizontal="center"/>
    </xf>
    <xf numFmtId="1" fontId="10" fillId="0" borderId="4" xfId="0" applyNumberFormat="1" applyFont="1" applyBorder="1" applyAlignment="1">
      <alignment horizontal="center"/>
    </xf>
    <xf numFmtId="1" fontId="10" fillId="0" borderId="4" xfId="0" applyNumberFormat="1" applyFont="1" applyBorder="1" applyAlignment="1" applyProtection="1">
      <alignment horizontal="center" wrapText="1"/>
      <protection locked="0"/>
    </xf>
    <xf numFmtId="1" fontId="10" fillId="0" borderId="6" xfId="0" applyNumberFormat="1" applyFont="1" applyBorder="1" applyAlignment="1" applyProtection="1">
      <alignment horizontal="center" wrapText="1"/>
      <protection locked="0"/>
    </xf>
    <xf numFmtId="1" fontId="10" fillId="0" borderId="0" xfId="0" applyNumberFormat="1" applyFont="1" applyBorder="1" applyAlignment="1" applyProtection="1">
      <alignment horizontal="center" wrapText="1"/>
      <protection locked="0"/>
    </xf>
    <xf numFmtId="49" fontId="10" fillId="0" borderId="0" xfId="0" applyNumberFormat="1" applyFont="1" applyBorder="1" applyAlignment="1" applyProtection="1">
      <alignment horizontal="center" wrapText="1"/>
      <protection locked="0"/>
    </xf>
    <xf numFmtId="49" fontId="20" fillId="0" borderId="4" xfId="0" applyNumberFormat="1" applyFont="1" applyBorder="1" applyAlignment="1">
      <alignment horizontal="center"/>
    </xf>
    <xf numFmtId="0" fontId="10" fillId="0" borderId="4" xfId="0" applyFont="1" applyBorder="1"/>
    <xf numFmtId="0" fontId="11" fillId="0" borderId="6" xfId="0" applyFont="1" applyBorder="1" applyAlignment="1">
      <alignment horizontal="center"/>
    </xf>
    <xf numFmtId="0" fontId="10" fillId="0" borderId="37" xfId="0" applyFont="1" applyFill="1" applyBorder="1" applyAlignment="1"/>
    <xf numFmtId="49" fontId="11" fillId="0" borderId="38" xfId="0" applyNumberFormat="1" applyFont="1" applyBorder="1" applyAlignment="1">
      <alignment horizontal="center"/>
    </xf>
    <xf numFmtId="49" fontId="10" fillId="0" borderId="38" xfId="0" applyNumberFormat="1" applyFont="1" applyBorder="1" applyAlignment="1">
      <alignment horizontal="center"/>
    </xf>
    <xf numFmtId="49" fontId="10" fillId="0" borderId="38" xfId="0" applyNumberFormat="1" applyFont="1" applyBorder="1" applyAlignment="1">
      <alignment horizontal="center" wrapText="1"/>
    </xf>
    <xf numFmtId="49" fontId="20" fillId="0" borderId="4" xfId="0" applyNumberFormat="1" applyFont="1" applyBorder="1" applyAlignment="1">
      <alignment horizontal="center" wrapText="1"/>
    </xf>
    <xf numFmtId="167" fontId="19" fillId="0" borderId="38" xfId="0" applyNumberFormat="1" applyFont="1" applyFill="1" applyBorder="1" applyAlignment="1">
      <alignment horizontal="center"/>
    </xf>
    <xf numFmtId="49" fontId="10" fillId="0" borderId="0" xfId="0" applyNumberFormat="1" applyFont="1" applyBorder="1" applyAlignment="1">
      <alignment horizontal="center"/>
    </xf>
    <xf numFmtId="49" fontId="10" fillId="0" borderId="5" xfId="0" applyNumberFormat="1" applyFont="1" applyBorder="1" applyAlignment="1">
      <alignment horizontal="center" wrapText="1"/>
    </xf>
    <xf numFmtId="0" fontId="10" fillId="0" borderId="0" xfId="0" applyFont="1" applyBorder="1"/>
    <xf numFmtId="49" fontId="10" fillId="0" borderId="6" xfId="0" applyNumberFormat="1" applyFont="1" applyBorder="1" applyAlignment="1">
      <alignment horizontal="center" wrapText="1"/>
    </xf>
    <xf numFmtId="49" fontId="10" fillId="0" borderId="4" xfId="0" applyNumberFormat="1" applyFont="1" applyFill="1" applyBorder="1" applyAlignment="1">
      <alignment horizontal="center" wrapText="1"/>
    </xf>
    <xf numFmtId="49" fontId="10" fillId="0" borderId="5" xfId="0" applyNumberFormat="1" applyFont="1" applyFill="1" applyBorder="1" applyAlignment="1">
      <alignment horizontal="center" wrapText="1"/>
    </xf>
    <xf numFmtId="0" fontId="2" fillId="0" borderId="19" xfId="0" applyFont="1" applyBorder="1"/>
    <xf numFmtId="0" fontId="3" fillId="0" borderId="0" xfId="0" applyFont="1" applyFill="1" applyBorder="1" applyAlignment="1">
      <alignment horizontal="center"/>
    </xf>
    <xf numFmtId="0" fontId="3" fillId="0" borderId="0" xfId="0" applyFont="1" applyFill="1" applyBorder="1" applyAlignment="1">
      <alignment horizontal="right"/>
    </xf>
    <xf numFmtId="0" fontId="3" fillId="0" borderId="0" xfId="0" applyFont="1" applyFill="1" applyBorder="1"/>
    <xf numFmtId="0" fontId="11" fillId="0" borderId="21" xfId="0" applyFont="1" applyFill="1" applyBorder="1" applyAlignment="1" applyProtection="1">
      <alignment horizontal="left" wrapText="1"/>
      <protection locked="0"/>
    </xf>
    <xf numFmtId="0" fontId="11" fillId="0" borderId="21" xfId="0" applyFont="1" applyBorder="1" applyAlignment="1" applyProtection="1">
      <alignment horizontal="left" wrapText="1"/>
      <protection locked="0"/>
    </xf>
    <xf numFmtId="0" fontId="11" fillId="0" borderId="21" xfId="0" applyFont="1" applyBorder="1" applyAlignment="1">
      <alignment horizontal="left" wrapText="1"/>
    </xf>
    <xf numFmtId="0" fontId="10" fillId="0" borderId="28" xfId="0" applyFont="1" applyFill="1" applyBorder="1" applyAlignment="1" applyProtection="1">
      <alignment horizontal="left" wrapText="1"/>
      <protection locked="0"/>
    </xf>
    <xf numFmtId="0" fontId="10" fillId="0" borderId="24" xfId="0" applyFont="1" applyFill="1" applyBorder="1" applyAlignment="1" applyProtection="1">
      <alignment horizontal="left" wrapText="1"/>
      <protection locked="0"/>
    </xf>
    <xf numFmtId="0" fontId="10" fillId="0" borderId="25" xfId="0" applyFont="1" applyBorder="1" applyAlignment="1" applyProtection="1">
      <alignment horizontal="left" wrapText="1"/>
      <protection locked="0"/>
    </xf>
    <xf numFmtId="0" fontId="10" fillId="0" borderId="26" xfId="0" applyFont="1" applyFill="1" applyBorder="1" applyAlignment="1" applyProtection="1">
      <alignment horizontal="left" wrapText="1"/>
      <protection locked="0"/>
    </xf>
    <xf numFmtId="0" fontId="11" fillId="0" borderId="27" xfId="0" applyFont="1" applyFill="1" applyBorder="1" applyAlignment="1" applyProtection="1">
      <alignment horizontal="left" wrapText="1"/>
      <protection locked="0"/>
    </xf>
    <xf numFmtId="0" fontId="10" fillId="0" borderId="21" xfId="0" applyFont="1" applyBorder="1" applyAlignment="1" applyProtection="1">
      <alignment horizontal="left" wrapText="1"/>
      <protection locked="0"/>
    </xf>
    <xf numFmtId="0" fontId="10" fillId="0" borderId="33" xfId="0" applyFont="1" applyBorder="1" applyAlignment="1" applyProtection="1">
      <alignment horizontal="left" wrapText="1"/>
      <protection locked="0"/>
    </xf>
    <xf numFmtId="0" fontId="10" fillId="0" borderId="39" xfId="0" applyFont="1" applyBorder="1" applyAlignment="1">
      <alignment horizontal="left" wrapText="1"/>
    </xf>
    <xf numFmtId="0" fontId="10" fillId="0" borderId="25" xfId="0" applyFont="1" applyFill="1" applyBorder="1" applyAlignment="1" applyProtection="1">
      <alignment horizontal="left" wrapText="1"/>
      <protection locked="0"/>
    </xf>
    <xf numFmtId="0" fontId="11" fillId="0" borderId="32" xfId="0" applyFont="1" applyFill="1" applyBorder="1" applyAlignment="1">
      <alignment horizontal="center"/>
    </xf>
    <xf numFmtId="0" fontId="11" fillId="0" borderId="40" xfId="0" applyFont="1" applyBorder="1" applyAlignment="1">
      <alignment horizontal="center"/>
    </xf>
    <xf numFmtId="0" fontId="11" fillId="0" borderId="8" xfId="0" applyFont="1" applyBorder="1" applyAlignment="1">
      <alignment horizontal="center"/>
    </xf>
    <xf numFmtId="0" fontId="10" fillId="0" borderId="33" xfId="0" applyFont="1" applyFill="1" applyBorder="1" applyAlignment="1" applyProtection="1">
      <alignment horizontal="left" wrapText="1"/>
      <protection locked="0"/>
    </xf>
    <xf numFmtId="0" fontId="11" fillId="0" borderId="28" xfId="0" applyFont="1" applyFill="1" applyBorder="1" applyAlignment="1" applyProtection="1">
      <alignment horizontal="left" wrapText="1"/>
      <protection locked="0"/>
    </xf>
    <xf numFmtId="49" fontId="11" fillId="0" borderId="16" xfId="0" applyNumberFormat="1" applyFont="1" applyFill="1" applyBorder="1" applyAlignment="1">
      <alignment horizontal="center" wrapText="1"/>
    </xf>
    <xf numFmtId="49" fontId="11" fillId="0" borderId="4" xfId="0" applyNumberFormat="1" applyFont="1" applyFill="1" applyBorder="1" applyAlignment="1">
      <alignment horizontal="center" wrapText="1"/>
    </xf>
    <xf numFmtId="49" fontId="11" fillId="0" borderId="7" xfId="0" applyNumberFormat="1" applyFont="1" applyFill="1" applyBorder="1" applyAlignment="1">
      <alignment horizontal="center" wrapText="1"/>
    </xf>
    <xf numFmtId="49" fontId="11" fillId="0" borderId="21" xfId="0" applyNumberFormat="1" applyFont="1" applyFill="1" applyBorder="1" applyAlignment="1" applyProtection="1">
      <alignment horizontal="left" wrapText="1"/>
      <protection locked="0"/>
    </xf>
    <xf numFmtId="49" fontId="11" fillId="0" borderId="29" xfId="0" applyNumberFormat="1" applyFont="1" applyFill="1" applyBorder="1" applyAlignment="1">
      <alignment horizontal="center" wrapText="1"/>
    </xf>
    <xf numFmtId="0" fontId="11" fillId="0" borderId="41" xfId="0" applyFont="1" applyBorder="1"/>
    <xf numFmtId="49" fontId="11" fillId="0" borderId="9" xfId="0" applyNumberFormat="1" applyFont="1" applyFill="1" applyBorder="1" applyAlignment="1">
      <alignment horizontal="center" wrapText="1"/>
    </xf>
    <xf numFmtId="49" fontId="11" fillId="0" borderId="6" xfId="0" applyNumberFormat="1" applyFont="1" applyFill="1" applyBorder="1" applyAlignment="1">
      <alignment horizontal="center" wrapText="1"/>
    </xf>
    <xf numFmtId="49" fontId="11" fillId="0" borderId="7" xfId="1" applyNumberFormat="1" applyFont="1" applyFill="1" applyBorder="1" applyAlignment="1">
      <alignment horizontal="center" wrapText="1"/>
    </xf>
    <xf numFmtId="49" fontId="11" fillId="0" borderId="7" xfId="0" applyNumberFormat="1" applyFont="1" applyBorder="1" applyAlignment="1">
      <alignment horizontal="center" wrapText="1"/>
    </xf>
    <xf numFmtId="49" fontId="11" fillId="0" borderId="21" xfId="0" applyNumberFormat="1" applyFont="1" applyBorder="1" applyAlignment="1" applyProtection="1">
      <alignment horizontal="left" wrapText="1"/>
      <protection locked="0"/>
    </xf>
    <xf numFmtId="49" fontId="11" fillId="0" borderId="4" xfId="0" applyNumberFormat="1" applyFont="1" applyBorder="1" applyAlignment="1">
      <alignment horizontal="center" wrapText="1"/>
    </xf>
    <xf numFmtId="0" fontId="11" fillId="2" borderId="27" xfId="0" applyFont="1" applyFill="1" applyBorder="1" applyAlignment="1">
      <alignment horizontal="center" wrapText="1"/>
    </xf>
    <xf numFmtId="0" fontId="11" fillId="0" borderId="21" xfId="0" applyFont="1" applyFill="1" applyBorder="1" applyAlignment="1" applyProtection="1">
      <alignment horizontal="center" wrapText="1"/>
      <protection locked="0"/>
    </xf>
    <xf numFmtId="0" fontId="11" fillId="0" borderId="21" xfId="0" applyNumberFormat="1" applyFont="1" applyBorder="1" applyAlignment="1" applyProtection="1">
      <alignment horizontal="left" wrapText="1"/>
      <protection locked="0"/>
    </xf>
    <xf numFmtId="49" fontId="11" fillId="0" borderId="8" xfId="0" applyNumberFormat="1" applyFont="1" applyBorder="1" applyAlignment="1">
      <alignment horizontal="center"/>
    </xf>
    <xf numFmtId="0" fontId="11" fillId="0" borderId="18" xfId="0" applyFont="1" applyBorder="1" applyAlignment="1">
      <alignment horizontal="center"/>
    </xf>
    <xf numFmtId="0" fontId="11" fillId="0" borderId="42" xfId="0" applyFont="1" applyFill="1" applyBorder="1" applyAlignment="1" applyProtection="1">
      <alignment horizontal="left" wrapText="1"/>
      <protection locked="0"/>
    </xf>
    <xf numFmtId="164" fontId="18" fillId="2" borderId="18" xfId="0" applyNumberFormat="1" applyFont="1" applyFill="1" applyBorder="1" applyAlignment="1">
      <alignment horizontal="center"/>
    </xf>
    <xf numFmtId="165" fontId="19" fillId="2" borderId="33" xfId="0" applyNumberFormat="1" applyFont="1" applyFill="1" applyBorder="1" applyAlignment="1">
      <alignment horizontal="center"/>
    </xf>
    <xf numFmtId="165" fontId="19" fillId="2" borderId="34" xfId="0" applyNumberFormat="1" applyFont="1" applyFill="1" applyBorder="1" applyAlignment="1">
      <alignment horizontal="center"/>
    </xf>
    <xf numFmtId="165" fontId="18" fillId="2" borderId="42" xfId="0" applyNumberFormat="1" applyFont="1" applyFill="1" applyBorder="1" applyAlignment="1">
      <alignment horizontal="center"/>
    </xf>
    <xf numFmtId="165" fontId="18" fillId="2" borderId="40" xfId="0" applyNumberFormat="1" applyFont="1" applyFill="1" applyBorder="1" applyAlignment="1">
      <alignment horizontal="center"/>
    </xf>
    <xf numFmtId="167" fontId="19" fillId="0" borderId="43" xfId="0" applyNumberFormat="1" applyFont="1" applyFill="1" applyBorder="1" applyAlignment="1">
      <alignment horizontal="center"/>
    </xf>
    <xf numFmtId="167" fontId="19" fillId="0" borderId="44" xfId="0" applyNumberFormat="1" applyFont="1" applyFill="1" applyBorder="1" applyAlignment="1">
      <alignment horizontal="center"/>
    </xf>
    <xf numFmtId="167" fontId="18" fillId="0" borderId="23" xfId="0" applyNumberFormat="1" applyFont="1" applyFill="1" applyBorder="1" applyAlignment="1" applyProtection="1">
      <alignment horizontal="center"/>
      <protection locked="0"/>
    </xf>
    <xf numFmtId="167" fontId="19" fillId="0" borderId="35" xfId="0" applyNumberFormat="1" applyFont="1" applyFill="1" applyBorder="1" applyAlignment="1">
      <alignment horizontal="center"/>
    </xf>
    <xf numFmtId="167" fontId="19" fillId="0" borderId="45" xfId="0" applyNumberFormat="1" applyFont="1" applyFill="1" applyBorder="1" applyAlignment="1">
      <alignment horizontal="center"/>
    </xf>
    <xf numFmtId="167" fontId="18" fillId="0" borderId="46" xfId="0" applyNumberFormat="1" applyFont="1" applyFill="1" applyBorder="1" applyAlignment="1" applyProtection="1">
      <alignment horizontal="center"/>
      <protection locked="0"/>
    </xf>
    <xf numFmtId="167" fontId="18" fillId="0" borderId="5" xfId="0" applyNumberFormat="1" applyFont="1" applyFill="1" applyBorder="1" applyAlignment="1" applyProtection="1">
      <alignment horizontal="center"/>
      <protection locked="0"/>
    </xf>
    <xf numFmtId="167" fontId="18" fillId="0" borderId="4" xfId="0" applyNumberFormat="1" applyFont="1" applyFill="1" applyBorder="1" applyAlignment="1" applyProtection="1">
      <alignment horizontal="center"/>
      <protection locked="0"/>
    </xf>
    <xf numFmtId="167" fontId="18" fillId="0" borderId="44" xfId="0" applyNumberFormat="1" applyFont="1" applyFill="1" applyBorder="1" applyAlignment="1" applyProtection="1">
      <alignment horizontal="center"/>
      <protection locked="0"/>
    </xf>
    <xf numFmtId="167" fontId="18" fillId="0" borderId="22" xfId="0" applyNumberFormat="1" applyFont="1" applyFill="1" applyBorder="1" applyAlignment="1" applyProtection="1">
      <alignment horizontal="center"/>
      <protection locked="0"/>
    </xf>
    <xf numFmtId="167" fontId="18" fillId="0" borderId="35" xfId="0" applyNumberFormat="1" applyFont="1" applyFill="1" applyBorder="1" applyAlignment="1" applyProtection="1">
      <alignment horizontal="center"/>
      <protection locked="0"/>
    </xf>
    <xf numFmtId="167" fontId="18" fillId="0" borderId="44" xfId="0" applyNumberFormat="1" applyFont="1" applyFill="1" applyBorder="1" applyAlignment="1" applyProtection="1">
      <alignment horizontal="center"/>
    </xf>
    <xf numFmtId="167" fontId="18" fillId="0" borderId="22" xfId="0" applyNumberFormat="1" applyFont="1" applyFill="1" applyBorder="1" applyAlignment="1" applyProtection="1">
      <alignment horizontal="center"/>
    </xf>
    <xf numFmtId="167" fontId="18" fillId="0" borderId="45" xfId="0" applyNumberFormat="1" applyFont="1" applyFill="1" applyBorder="1" applyAlignment="1" applyProtection="1">
      <alignment horizontal="center"/>
    </xf>
    <xf numFmtId="167" fontId="19" fillId="0" borderId="44" xfId="0" applyNumberFormat="1" applyFont="1" applyFill="1" applyBorder="1" applyAlignment="1" applyProtection="1">
      <alignment horizontal="center"/>
    </xf>
    <xf numFmtId="167" fontId="18" fillId="0" borderId="35" xfId="0" applyNumberFormat="1" applyFont="1" applyFill="1" applyBorder="1" applyAlignment="1" applyProtection="1">
      <alignment horizontal="center"/>
    </xf>
    <xf numFmtId="167" fontId="18" fillId="0" borderId="20" xfId="0" applyNumberFormat="1" applyFont="1" applyFill="1" applyBorder="1" applyAlignment="1" applyProtection="1">
      <alignment horizontal="center"/>
    </xf>
    <xf numFmtId="167" fontId="18" fillId="0" borderId="43" xfId="0" applyNumberFormat="1" applyFont="1" applyFill="1" applyBorder="1" applyAlignment="1" applyProtection="1">
      <alignment horizontal="center"/>
    </xf>
    <xf numFmtId="167" fontId="19" fillId="0" borderId="23" xfId="0" applyNumberFormat="1" applyFont="1" applyFill="1" applyBorder="1" applyAlignment="1" applyProtection="1">
      <alignment horizontal="center"/>
    </xf>
    <xf numFmtId="167" fontId="19" fillId="0" borderId="23" xfId="0" applyNumberFormat="1" applyFont="1" applyFill="1" applyBorder="1" applyAlignment="1" applyProtection="1">
      <alignment horizontal="center"/>
      <protection locked="0"/>
    </xf>
    <xf numFmtId="167" fontId="19" fillId="0" borderId="43" xfId="0" applyNumberFormat="1" applyFont="1" applyFill="1" applyBorder="1" applyAlignment="1" applyProtection="1">
      <alignment horizontal="center"/>
      <protection locked="0"/>
    </xf>
    <xf numFmtId="167" fontId="18" fillId="0" borderId="16" xfId="0" applyNumberFormat="1" applyFont="1" applyFill="1" applyBorder="1" applyAlignment="1" applyProtection="1">
      <alignment horizontal="center"/>
    </xf>
    <xf numFmtId="167" fontId="18" fillId="0" borderId="14" xfId="0" applyNumberFormat="1" applyFont="1" applyFill="1" applyBorder="1" applyAlignment="1" applyProtection="1">
      <alignment horizontal="center"/>
    </xf>
    <xf numFmtId="167" fontId="19" fillId="0" borderId="5" xfId="0" applyNumberFormat="1" applyFont="1" applyFill="1" applyBorder="1" applyAlignment="1" applyProtection="1">
      <alignment horizontal="center"/>
      <protection locked="0"/>
    </xf>
    <xf numFmtId="167" fontId="19" fillId="0" borderId="5" xfId="0" applyNumberFormat="1" applyFont="1" applyFill="1" applyBorder="1" applyAlignment="1" applyProtection="1">
      <alignment horizontal="center" wrapText="1"/>
    </xf>
    <xf numFmtId="167" fontId="19" fillId="0" borderId="4" xfId="0" applyNumberFormat="1" applyFont="1" applyFill="1" applyBorder="1" applyAlignment="1" applyProtection="1">
      <alignment horizontal="center" wrapText="1"/>
    </xf>
    <xf numFmtId="167" fontId="19" fillId="0" borderId="5" xfId="0" applyNumberFormat="1" applyFont="1" applyFill="1" applyBorder="1" applyAlignment="1" applyProtection="1">
      <alignment horizontal="center"/>
    </xf>
    <xf numFmtId="167" fontId="19" fillId="0" borderId="4" xfId="0" applyNumberFormat="1" applyFont="1" applyFill="1" applyBorder="1" applyAlignment="1" applyProtection="1">
      <alignment horizontal="center"/>
    </xf>
    <xf numFmtId="165" fontId="18" fillId="0" borderId="32" xfId="0" applyNumberFormat="1" applyFont="1" applyFill="1" applyBorder="1" applyAlignment="1">
      <alignment horizontal="center"/>
    </xf>
    <xf numFmtId="0" fontId="10" fillId="0" borderId="7" xfId="0" applyFont="1" applyBorder="1" applyAlignment="1">
      <alignment horizontal="center"/>
    </xf>
    <xf numFmtId="164" fontId="19" fillId="0" borderId="4" xfId="0" applyNumberFormat="1" applyFont="1" applyFill="1" applyBorder="1" applyAlignment="1" applyProtection="1">
      <alignment horizontal="center"/>
      <protection locked="0"/>
    </xf>
    <xf numFmtId="164" fontId="19" fillId="0" borderId="4" xfId="0" applyNumberFormat="1" applyFont="1" applyFill="1" applyBorder="1" applyAlignment="1">
      <alignment horizontal="center"/>
    </xf>
    <xf numFmtId="167" fontId="19" fillId="0" borderId="11" xfId="0" applyNumberFormat="1" applyFont="1" applyFill="1" applyBorder="1" applyAlignment="1">
      <alignment horizontal="center"/>
    </xf>
    <xf numFmtId="167" fontId="19" fillId="2" borderId="11" xfId="0" applyNumberFormat="1" applyFont="1" applyFill="1" applyBorder="1" applyAlignment="1">
      <alignment horizontal="center"/>
    </xf>
    <xf numFmtId="167" fontId="19" fillId="0" borderId="10" xfId="0" applyNumberFormat="1" applyFont="1" applyFill="1" applyBorder="1" applyAlignment="1">
      <alignment horizontal="center"/>
    </xf>
    <xf numFmtId="167" fontId="19" fillId="0" borderId="15" xfId="0" applyNumberFormat="1" applyFont="1" applyFill="1" applyBorder="1" applyAlignment="1">
      <alignment horizontal="center"/>
    </xf>
    <xf numFmtId="167" fontId="19" fillId="2" borderId="22" xfId="0" applyNumberFormat="1" applyFont="1" applyFill="1" applyBorder="1" applyAlignment="1">
      <alignment horizontal="center"/>
    </xf>
    <xf numFmtId="167" fontId="18" fillId="0" borderId="46" xfId="0" applyNumberFormat="1" applyFont="1" applyFill="1" applyBorder="1" applyAlignment="1">
      <alignment horizontal="center"/>
    </xf>
    <xf numFmtId="167" fontId="18" fillId="0" borderId="45" xfId="0" applyNumberFormat="1" applyFont="1" applyFill="1" applyBorder="1" applyAlignment="1">
      <alignment horizontal="center"/>
    </xf>
    <xf numFmtId="167" fontId="19" fillId="2" borderId="44" xfId="0" applyNumberFormat="1" applyFont="1" applyFill="1" applyBorder="1" applyAlignment="1">
      <alignment horizontal="center"/>
    </xf>
    <xf numFmtId="167" fontId="18" fillId="0" borderId="43" xfId="0" applyNumberFormat="1" applyFont="1" applyFill="1" applyBorder="1" applyAlignment="1">
      <alignment horizontal="center"/>
    </xf>
    <xf numFmtId="167" fontId="18" fillId="2" borderId="23" xfId="0" applyNumberFormat="1" applyFont="1" applyFill="1" applyBorder="1" applyAlignment="1">
      <alignment horizontal="center"/>
    </xf>
    <xf numFmtId="167" fontId="18" fillId="0" borderId="44" xfId="0" applyNumberFormat="1" applyFont="1" applyFill="1" applyBorder="1" applyAlignment="1">
      <alignment horizontal="center"/>
    </xf>
    <xf numFmtId="167" fontId="18" fillId="0" borderId="22" xfId="0" applyNumberFormat="1" applyFont="1" applyFill="1" applyBorder="1" applyAlignment="1">
      <alignment horizontal="center"/>
    </xf>
    <xf numFmtId="167" fontId="18" fillId="0" borderId="15" xfId="0" applyNumberFormat="1" applyFont="1" applyFill="1" applyBorder="1" applyAlignment="1">
      <alignment horizontal="center"/>
    </xf>
    <xf numFmtId="167" fontId="18" fillId="0" borderId="36" xfId="0" applyNumberFormat="1" applyFont="1" applyFill="1" applyBorder="1" applyAlignment="1">
      <alignment horizontal="center"/>
    </xf>
    <xf numFmtId="49" fontId="10" fillId="2" borderId="4" xfId="0" applyNumberFormat="1" applyFont="1" applyFill="1" applyBorder="1" applyAlignment="1">
      <alignment horizontal="center" wrapText="1"/>
    </xf>
    <xf numFmtId="165" fontId="22" fillId="2" borderId="7" xfId="0" applyNumberFormat="1" applyFont="1" applyFill="1" applyBorder="1" applyAlignment="1">
      <alignment horizontal="center"/>
    </xf>
    <xf numFmtId="167" fontId="22" fillId="2" borderId="7" xfId="0" applyNumberFormat="1" applyFont="1" applyFill="1" applyBorder="1" applyAlignment="1">
      <alignment horizontal="center"/>
    </xf>
    <xf numFmtId="0" fontId="0" fillId="0" borderId="0" xfId="0" applyFont="1" applyAlignment="1">
      <alignment horizontal="right"/>
    </xf>
    <xf numFmtId="0" fontId="0" fillId="0" borderId="0" xfId="0" applyFont="1"/>
    <xf numFmtId="167" fontId="19" fillId="0" borderId="38" xfId="0" applyNumberFormat="1" applyFont="1" applyFill="1" applyBorder="1" applyAlignment="1" applyProtection="1">
      <alignment horizontal="center"/>
      <protection locked="0"/>
    </xf>
    <xf numFmtId="167" fontId="19" fillId="0" borderId="16" xfId="0" applyNumberFormat="1" applyFont="1" applyFill="1" applyBorder="1" applyAlignment="1" applyProtection="1">
      <alignment horizontal="center"/>
      <protection locked="0"/>
    </xf>
    <xf numFmtId="167" fontId="19" fillId="0" borderId="8" xfId="0" applyNumberFormat="1" applyFont="1" applyFill="1" applyBorder="1" applyAlignment="1" applyProtection="1">
      <alignment horizontal="center"/>
      <protection locked="0"/>
    </xf>
    <xf numFmtId="167" fontId="18" fillId="0" borderId="18" xfId="0" applyNumberFormat="1" applyFont="1" applyFill="1" applyBorder="1" applyAlignment="1" applyProtection="1">
      <alignment horizontal="center"/>
      <protection locked="0"/>
    </xf>
    <xf numFmtId="167" fontId="18" fillId="0" borderId="8" xfId="0" applyNumberFormat="1" applyFont="1" applyFill="1" applyBorder="1" applyAlignment="1">
      <alignment horizontal="center"/>
    </xf>
    <xf numFmtId="167" fontId="18" fillId="0" borderId="5" xfId="0" applyNumberFormat="1" applyFont="1" applyFill="1" applyBorder="1" applyAlignment="1" applyProtection="1">
      <alignment horizontal="center"/>
    </xf>
    <xf numFmtId="167" fontId="19" fillId="0" borderId="16" xfId="0" applyNumberFormat="1" applyFont="1" applyFill="1" applyBorder="1" applyAlignment="1" applyProtection="1">
      <alignment horizontal="center"/>
    </xf>
    <xf numFmtId="167" fontId="18" fillId="0" borderId="8" xfId="0" applyNumberFormat="1" applyFont="1" applyFill="1" applyBorder="1" applyAlignment="1" applyProtection="1">
      <alignment horizontal="center"/>
    </xf>
    <xf numFmtId="167" fontId="19" fillId="2" borderId="38" xfId="0" applyNumberFormat="1" applyFont="1" applyFill="1" applyBorder="1" applyAlignment="1">
      <alignment horizontal="center"/>
    </xf>
    <xf numFmtId="165" fontId="19" fillId="2" borderId="39" xfId="0" applyNumberFormat="1" applyFont="1" applyFill="1" applyBorder="1" applyAlignment="1">
      <alignment horizontal="center"/>
    </xf>
    <xf numFmtId="165" fontId="18" fillId="0" borderId="47" xfId="0" applyNumberFormat="1" applyFont="1" applyFill="1" applyBorder="1" applyAlignment="1">
      <alignment horizontal="center"/>
    </xf>
    <xf numFmtId="165" fontId="18" fillId="0" borderId="40" xfId="0" applyNumberFormat="1" applyFont="1" applyFill="1" applyBorder="1" applyAlignment="1">
      <alignment horizontal="center"/>
    </xf>
    <xf numFmtId="165" fontId="18" fillId="0" borderId="48" xfId="0" applyNumberFormat="1" applyFont="1" applyFill="1" applyBorder="1" applyAlignment="1">
      <alignment horizontal="center"/>
    </xf>
    <xf numFmtId="165" fontId="19" fillId="0" borderId="34" xfId="0" applyNumberFormat="1" applyFont="1" applyFill="1" applyBorder="1" applyAlignment="1">
      <alignment horizontal="center"/>
    </xf>
    <xf numFmtId="0" fontId="19" fillId="0" borderId="6" xfId="0" applyFont="1" applyFill="1" applyBorder="1" applyAlignment="1">
      <alignment horizontal="center" wrapText="1"/>
    </xf>
    <xf numFmtId="167" fontId="19" fillId="0" borderId="37" xfId="0" applyNumberFormat="1" applyFont="1" applyFill="1" applyBorder="1" applyAlignment="1">
      <alignment horizontal="center"/>
    </xf>
    <xf numFmtId="167" fontId="19" fillId="0" borderId="11" xfId="0" applyNumberFormat="1" applyFont="1" applyFill="1" applyBorder="1" applyAlignment="1" applyProtection="1">
      <alignment horizontal="center"/>
      <protection locked="0"/>
    </xf>
    <xf numFmtId="167" fontId="19" fillId="0" borderId="6" xfId="0" applyNumberFormat="1" applyFont="1" applyFill="1" applyBorder="1" applyAlignment="1" applyProtection="1">
      <alignment horizontal="center" wrapText="1"/>
    </xf>
    <xf numFmtId="167" fontId="19" fillId="0" borderId="6" xfId="0" applyNumberFormat="1" applyFont="1" applyFill="1" applyBorder="1" applyAlignment="1" applyProtection="1">
      <alignment horizontal="center"/>
    </xf>
    <xf numFmtId="49" fontId="11" fillId="2" borderId="16" xfId="0" applyNumberFormat="1" applyFont="1" applyFill="1" applyBorder="1" applyAlignment="1">
      <alignment horizontal="center" wrapText="1"/>
    </xf>
    <xf numFmtId="167" fontId="18" fillId="0" borderId="16" xfId="0" applyNumberFormat="1" applyFont="1" applyFill="1" applyBorder="1" applyAlignment="1" applyProtection="1">
      <alignment horizontal="center"/>
      <protection locked="0"/>
    </xf>
    <xf numFmtId="0" fontId="10" fillId="0" borderId="25" xfId="0" applyFont="1" applyFill="1" applyBorder="1" applyAlignment="1" applyProtection="1">
      <alignment wrapText="1"/>
      <protection locked="0"/>
    </xf>
    <xf numFmtId="167" fontId="18" fillId="0" borderId="4" xfId="0" applyNumberFormat="1" applyFont="1" applyFill="1" applyBorder="1" applyAlignment="1" applyProtection="1">
      <alignment horizontal="center"/>
    </xf>
    <xf numFmtId="49" fontId="11" fillId="0" borderId="21" xfId="0" applyNumberFormat="1" applyFont="1" applyFill="1" applyBorder="1" applyAlignment="1">
      <alignment wrapText="1"/>
    </xf>
    <xf numFmtId="49" fontId="11" fillId="0" borderId="21" xfId="1" applyNumberFormat="1" applyFont="1" applyFill="1" applyBorder="1" applyAlignment="1">
      <alignment wrapText="1"/>
    </xf>
    <xf numFmtId="167" fontId="18" fillId="0" borderId="6" xfId="0" applyNumberFormat="1" applyFont="1" applyFill="1" applyBorder="1" applyAlignment="1" applyProtection="1">
      <alignment horizontal="center"/>
    </xf>
    <xf numFmtId="167" fontId="19" fillId="0" borderId="7" xfId="0" applyNumberFormat="1" applyFont="1" applyFill="1" applyBorder="1" applyAlignment="1" applyProtection="1">
      <alignment horizontal="center"/>
    </xf>
    <xf numFmtId="49" fontId="11" fillId="0" borderId="28" xfId="1" applyNumberFormat="1" applyFont="1" applyFill="1" applyBorder="1" applyAlignment="1">
      <alignment wrapText="1"/>
    </xf>
    <xf numFmtId="0" fontId="0" fillId="0" borderId="0" xfId="0" applyFont="1" applyBorder="1" applyAlignment="1">
      <alignment horizontal="right"/>
    </xf>
    <xf numFmtId="0" fontId="0" fillId="0" borderId="0" xfId="0" applyFont="1" applyBorder="1"/>
    <xf numFmtId="0" fontId="1" fillId="0" borderId="0" xfId="0" applyFont="1" applyBorder="1" applyAlignment="1">
      <alignment horizontal="right"/>
    </xf>
    <xf numFmtId="0" fontId="1" fillId="0" borderId="0" xfId="0" applyFont="1" applyBorder="1"/>
    <xf numFmtId="167" fontId="2" fillId="0" borderId="49" xfId="0" applyNumberFormat="1" applyFont="1" applyFill="1" applyBorder="1" applyAlignment="1">
      <alignment horizontal="center"/>
    </xf>
    <xf numFmtId="0" fontId="2" fillId="0" borderId="49" xfId="0" applyFont="1" applyFill="1" applyBorder="1" applyAlignment="1">
      <alignment horizontal="right"/>
    </xf>
    <xf numFmtId="0" fontId="2" fillId="0" borderId="49" xfId="0" applyFont="1" applyFill="1" applyBorder="1"/>
    <xf numFmtId="167" fontId="18" fillId="0" borderId="50" xfId="0" applyNumberFormat="1" applyFont="1" applyFill="1" applyBorder="1" applyAlignment="1">
      <alignment horizontal="center"/>
    </xf>
    <xf numFmtId="0" fontId="1" fillId="0" borderId="0" xfId="0" applyFont="1" applyAlignment="1">
      <alignment horizontal="right"/>
    </xf>
    <xf numFmtId="0" fontId="1" fillId="0" borderId="0" xfId="0" applyFont="1"/>
    <xf numFmtId="167" fontId="1" fillId="0" borderId="0" xfId="0" applyNumberFormat="1" applyFont="1" applyAlignment="1">
      <alignment horizontal="center"/>
    </xf>
    <xf numFmtId="167" fontId="10" fillId="0" borderId="34" xfId="0" applyNumberFormat="1" applyFont="1" applyBorder="1" applyAlignment="1" applyProtection="1">
      <alignment horizontal="left" wrapText="1"/>
      <protection locked="0"/>
    </xf>
    <xf numFmtId="0" fontId="10" fillId="0" borderId="30" xfId="0" applyFont="1" applyBorder="1" applyAlignment="1">
      <alignment wrapText="1"/>
    </xf>
    <xf numFmtId="0" fontId="10" fillId="0" borderId="29" xfId="0" applyFont="1" applyBorder="1" applyAlignment="1">
      <alignment horizontal="left" wrapText="1"/>
    </xf>
    <xf numFmtId="0" fontId="10" fillId="0" borderId="29" xfId="0" applyFont="1" applyBorder="1" applyAlignment="1">
      <alignment wrapText="1"/>
    </xf>
    <xf numFmtId="0" fontId="10" fillId="0" borderId="30" xfId="0" applyFont="1" applyBorder="1" applyAlignment="1">
      <alignment horizontal="left" wrapText="1"/>
    </xf>
    <xf numFmtId="0" fontId="10" fillId="0" borderId="29" xfId="0" applyFont="1" applyBorder="1" applyAlignment="1"/>
    <xf numFmtId="0" fontId="10" fillId="0" borderId="0" xfId="0" applyFont="1" applyBorder="1" applyAlignment="1">
      <alignment wrapText="1"/>
    </xf>
    <xf numFmtId="49" fontId="10" fillId="0" borderId="29" xfId="0" applyNumberFormat="1" applyFont="1" applyFill="1" applyBorder="1" applyAlignment="1" applyProtection="1">
      <alignment wrapText="1"/>
      <protection locked="0"/>
    </xf>
    <xf numFmtId="49" fontId="10" fillId="0" borderId="29" xfId="0" applyNumberFormat="1" applyFont="1" applyFill="1" applyBorder="1" applyAlignment="1">
      <alignment wrapText="1"/>
    </xf>
    <xf numFmtId="0" fontId="10" fillId="0" borderId="29" xfId="0" applyFont="1" applyFill="1" applyBorder="1" applyAlignment="1">
      <alignment horizontal="left" wrapText="1"/>
    </xf>
    <xf numFmtId="49" fontId="10" fillId="0" borderId="29" xfId="0" applyNumberFormat="1" applyFont="1" applyFill="1" applyBorder="1" applyAlignment="1" applyProtection="1">
      <alignment horizontal="left" wrapText="1"/>
      <protection locked="0"/>
    </xf>
    <xf numFmtId="49" fontId="10" fillId="0" borderId="29" xfId="0" applyNumberFormat="1" applyFont="1" applyFill="1" applyBorder="1" applyAlignment="1">
      <alignment horizontal="left" wrapText="1"/>
    </xf>
    <xf numFmtId="0" fontId="10" fillId="0" borderId="29" xfId="0" applyFont="1" applyBorder="1"/>
    <xf numFmtId="0" fontId="11" fillId="2" borderId="32" xfId="0" applyFont="1" applyFill="1" applyBorder="1" applyAlignment="1">
      <alignment horizontal="left" wrapText="1"/>
    </xf>
    <xf numFmtId="0" fontId="11" fillId="0" borderId="32" xfId="0" applyFont="1" applyFill="1" applyBorder="1" applyAlignment="1" applyProtection="1">
      <alignment horizontal="left" wrapText="1"/>
      <protection locked="0"/>
    </xf>
    <xf numFmtId="49" fontId="10" fillId="0" borderId="29" xfId="0" applyNumberFormat="1" applyFont="1" applyBorder="1" applyAlignment="1" applyProtection="1">
      <alignment wrapText="1"/>
      <protection locked="0"/>
    </xf>
    <xf numFmtId="0" fontId="10" fillId="0" borderId="29" xfId="0" applyFont="1" applyBorder="1" applyAlignment="1" applyProtection="1">
      <alignment horizontal="left" wrapText="1"/>
      <protection locked="0"/>
    </xf>
    <xf numFmtId="49" fontId="21" fillId="0" borderId="29" xfId="0" applyNumberFormat="1" applyFont="1" applyBorder="1" applyAlignment="1" applyProtection="1">
      <alignment wrapText="1"/>
      <protection locked="0"/>
    </xf>
    <xf numFmtId="49" fontId="10" fillId="0" borderId="29" xfId="0" applyNumberFormat="1" applyFont="1" applyBorder="1" applyAlignment="1" applyProtection="1">
      <alignment horizontal="left" wrapText="1"/>
      <protection locked="0"/>
    </xf>
    <xf numFmtId="0" fontId="10" fillId="2" borderId="30" xfId="0" applyFont="1" applyFill="1" applyBorder="1" applyAlignment="1">
      <alignment horizontal="left" wrapText="1"/>
    </xf>
    <xf numFmtId="0" fontId="11" fillId="2" borderId="32" xfId="0" applyFont="1" applyFill="1" applyBorder="1" applyAlignment="1" applyProtection="1">
      <alignment horizontal="left" wrapText="1"/>
      <protection locked="0"/>
    </xf>
    <xf numFmtId="3" fontId="10" fillId="0" borderId="29" xfId="0" applyNumberFormat="1" applyFont="1" applyBorder="1" applyAlignment="1">
      <alignment horizontal="left" wrapText="1"/>
    </xf>
    <xf numFmtId="49" fontId="10" fillId="2" borderId="29" xfId="0" applyNumberFormat="1" applyFont="1" applyFill="1" applyBorder="1" applyAlignment="1">
      <alignment wrapText="1"/>
    </xf>
    <xf numFmtId="0" fontId="11" fillId="0" borderId="32" xfId="0" applyFont="1" applyBorder="1" applyAlignment="1" applyProtection="1">
      <alignment horizontal="left" wrapText="1"/>
      <protection locked="0"/>
    </xf>
    <xf numFmtId="0" fontId="10" fillId="0" borderId="29" xfId="0" applyFont="1" applyFill="1" applyBorder="1" applyAlignment="1" applyProtection="1">
      <alignment horizontal="left" wrapText="1"/>
      <protection locked="0"/>
    </xf>
    <xf numFmtId="0" fontId="10" fillId="0" borderId="29" xfId="0" applyFont="1" applyBorder="1" applyAlignment="1" applyProtection="1">
      <alignment wrapText="1"/>
      <protection locked="0"/>
    </xf>
    <xf numFmtId="0" fontId="10" fillId="0" borderId="40" xfId="0" applyFont="1" applyBorder="1" applyAlignment="1" applyProtection="1">
      <alignment wrapText="1"/>
      <protection locked="0"/>
    </xf>
    <xf numFmtId="0" fontId="10" fillId="0" borderId="48" xfId="0" applyFont="1" applyBorder="1" applyAlignment="1" applyProtection="1">
      <alignment wrapText="1"/>
      <protection locked="0"/>
    </xf>
    <xf numFmtId="0" fontId="11" fillId="2" borderId="47" xfId="0" applyFont="1" applyFill="1" applyBorder="1" applyAlignment="1">
      <alignment horizontal="left" wrapText="1"/>
    </xf>
    <xf numFmtId="49" fontId="11" fillId="2" borderId="40" xfId="0" applyNumberFormat="1" applyFont="1" applyFill="1" applyBorder="1" applyAlignment="1">
      <alignment horizontal="left" wrapText="1"/>
    </xf>
    <xf numFmtId="0" fontId="10" fillId="0" borderId="34" xfId="0" applyFont="1" applyFill="1" applyBorder="1" applyAlignment="1" applyProtection="1">
      <alignment horizontal="left" wrapText="1"/>
      <protection locked="0"/>
    </xf>
    <xf numFmtId="0" fontId="10" fillId="0" borderId="32" xfId="0" applyFont="1" applyFill="1" applyBorder="1" applyAlignment="1" applyProtection="1">
      <alignment horizontal="left" wrapText="1"/>
      <protection locked="0"/>
    </xf>
    <xf numFmtId="167" fontId="19" fillId="0" borderId="46" xfId="0" applyNumberFormat="1" applyFont="1" applyFill="1" applyBorder="1" applyAlignment="1">
      <alignment horizontal="center"/>
    </xf>
    <xf numFmtId="167" fontId="19" fillId="0" borderId="18" xfId="0" applyNumberFormat="1" applyFont="1" applyFill="1" applyBorder="1" applyAlignment="1">
      <alignment horizontal="center"/>
    </xf>
    <xf numFmtId="167" fontId="19" fillId="0" borderId="37" xfId="0" applyNumberFormat="1" applyFont="1" applyFill="1" applyBorder="1" applyAlignment="1" applyProtection="1">
      <alignment horizontal="center"/>
      <protection locked="0"/>
    </xf>
    <xf numFmtId="165" fontId="19" fillId="2" borderId="38" xfId="0" applyNumberFormat="1" applyFont="1" applyFill="1" applyBorder="1" applyAlignment="1">
      <alignment horizontal="center"/>
    </xf>
    <xf numFmtId="165" fontId="19" fillId="2" borderId="51" xfId="0" applyNumberFormat="1" applyFont="1" applyFill="1" applyBorder="1" applyAlignment="1">
      <alignment horizontal="center"/>
    </xf>
    <xf numFmtId="167" fontId="19" fillId="0" borderId="10" xfId="0" applyNumberFormat="1" applyFont="1" applyFill="1" applyBorder="1" applyAlignment="1" applyProtection="1">
      <alignment horizontal="center"/>
      <protection locked="0"/>
    </xf>
    <xf numFmtId="164" fontId="2" fillId="0" borderId="11" xfId="0" applyNumberFormat="1" applyFont="1" applyBorder="1" applyAlignment="1">
      <alignment horizontal="center"/>
    </xf>
    <xf numFmtId="167" fontId="19" fillId="0" borderId="10" xfId="0" applyNumberFormat="1" applyFont="1" applyFill="1" applyBorder="1" applyAlignment="1" applyProtection="1">
      <alignment horizontal="center" wrapText="1"/>
    </xf>
    <xf numFmtId="167" fontId="19" fillId="0" borderId="11" xfId="0" applyNumberFormat="1" applyFont="1" applyFill="1" applyBorder="1" applyAlignment="1" applyProtection="1">
      <alignment horizontal="center" wrapText="1"/>
    </xf>
    <xf numFmtId="0" fontId="19" fillId="0" borderId="52" xfId="0" applyFont="1" applyBorder="1" applyAlignment="1"/>
    <xf numFmtId="0" fontId="19" fillId="0" borderId="0" xfId="0" applyFont="1" applyBorder="1" applyAlignment="1"/>
    <xf numFmtId="0" fontId="19" fillId="0" borderId="53" xfId="0" applyFont="1" applyBorder="1" applyAlignment="1"/>
    <xf numFmtId="167" fontId="19" fillId="0" borderId="12" xfId="0" applyNumberFormat="1" applyFont="1" applyFill="1" applyBorder="1" applyAlignment="1" applyProtection="1">
      <alignment horizontal="center" wrapText="1"/>
    </xf>
    <xf numFmtId="167" fontId="19" fillId="0" borderId="13" xfId="0" applyNumberFormat="1" applyFont="1" applyFill="1" applyBorder="1" applyAlignment="1">
      <alignment horizontal="center"/>
    </xf>
    <xf numFmtId="167" fontId="19" fillId="0" borderId="12" xfId="0" applyNumberFormat="1" applyFont="1" applyFill="1" applyBorder="1" applyAlignment="1">
      <alignment horizontal="center"/>
    </xf>
    <xf numFmtId="167" fontId="17" fillId="0" borderId="11" xfId="0" applyNumberFormat="1" applyFont="1" applyBorder="1" applyAlignment="1">
      <alignment horizontal="center" wrapText="1"/>
    </xf>
    <xf numFmtId="167" fontId="18" fillId="0" borderId="17" xfId="0" applyNumberFormat="1" applyFont="1" applyFill="1" applyBorder="1" applyAlignment="1" applyProtection="1">
      <alignment horizontal="center"/>
      <protection locked="0"/>
    </xf>
    <xf numFmtId="167" fontId="18" fillId="0" borderId="15" xfId="0" applyNumberFormat="1" applyFont="1" applyFill="1" applyBorder="1" applyAlignment="1" applyProtection="1">
      <alignment horizontal="center"/>
      <protection locked="0"/>
    </xf>
    <xf numFmtId="167" fontId="18" fillId="0" borderId="10" xfId="0" applyNumberFormat="1" applyFont="1" applyFill="1" applyBorder="1" applyAlignment="1" applyProtection="1">
      <alignment horizontal="center"/>
      <protection locked="0"/>
    </xf>
    <xf numFmtId="167" fontId="18" fillId="0" borderId="11" xfId="0" applyNumberFormat="1" applyFont="1" applyFill="1" applyBorder="1" applyAlignment="1" applyProtection="1">
      <alignment horizontal="center"/>
      <protection locked="0"/>
    </xf>
    <xf numFmtId="167" fontId="18" fillId="0" borderId="12" xfId="0" applyNumberFormat="1" applyFont="1" applyFill="1" applyBorder="1" applyAlignment="1" applyProtection="1">
      <alignment horizontal="center"/>
      <protection locked="0"/>
    </xf>
    <xf numFmtId="167" fontId="18" fillId="0" borderId="32" xfId="0" applyNumberFormat="1" applyFont="1" applyFill="1" applyBorder="1" applyAlignment="1">
      <alignment horizontal="center"/>
    </xf>
    <xf numFmtId="0" fontId="11" fillId="0" borderId="32" xfId="0" applyFont="1" applyFill="1" applyBorder="1" applyAlignment="1">
      <alignment horizontal="left" wrapText="1"/>
    </xf>
    <xf numFmtId="165" fontId="19" fillId="0" borderId="21" xfId="0" applyNumberFormat="1" applyFont="1" applyFill="1" applyBorder="1" applyAlignment="1">
      <alignment horizontal="center"/>
    </xf>
    <xf numFmtId="165" fontId="18" fillId="0" borderId="21" xfId="0" applyNumberFormat="1" applyFont="1" applyFill="1" applyBorder="1" applyAlignment="1">
      <alignment horizontal="center"/>
    </xf>
    <xf numFmtId="0" fontId="3" fillId="0" borderId="0" xfId="0" applyFont="1" applyFill="1"/>
    <xf numFmtId="0" fontId="19" fillId="0" borderId="0" xfId="0" applyFont="1" applyFill="1" applyBorder="1" applyAlignment="1"/>
    <xf numFmtId="165" fontId="18" fillId="0" borderId="31" xfId="0" applyNumberFormat="1" applyFont="1" applyFill="1" applyBorder="1" applyAlignment="1">
      <alignment horizontal="center"/>
    </xf>
    <xf numFmtId="165" fontId="19" fillId="0" borderId="39" xfId="0" applyNumberFormat="1" applyFont="1" applyFill="1" applyBorder="1" applyAlignment="1">
      <alignment horizontal="center"/>
    </xf>
    <xf numFmtId="165" fontId="19" fillId="0" borderId="25" xfId="0" applyNumberFormat="1" applyFont="1" applyFill="1" applyBorder="1" applyAlignment="1">
      <alignment horizontal="center"/>
    </xf>
    <xf numFmtId="165" fontId="19" fillId="0" borderId="29" xfId="0" applyNumberFormat="1" applyFont="1" applyFill="1" applyBorder="1" applyAlignment="1">
      <alignment horizontal="center"/>
    </xf>
    <xf numFmtId="165" fontId="19" fillId="0" borderId="30" xfId="0" applyNumberFormat="1" applyFont="1" applyFill="1" applyBorder="1" applyAlignment="1">
      <alignment horizontal="center"/>
    </xf>
    <xf numFmtId="165" fontId="19" fillId="0" borderId="24" xfId="0" applyNumberFormat="1" applyFont="1" applyFill="1" applyBorder="1" applyAlignment="1">
      <alignment horizontal="center"/>
    </xf>
    <xf numFmtId="167" fontId="19" fillId="0" borderId="20" xfId="0" applyNumberFormat="1" applyFont="1" applyFill="1" applyBorder="1" applyAlignment="1">
      <alignment horizontal="center"/>
    </xf>
    <xf numFmtId="165" fontId="19" fillId="0" borderId="26" xfId="0" applyNumberFormat="1" applyFont="1" applyFill="1" applyBorder="1" applyAlignment="1">
      <alignment horizontal="center"/>
    </xf>
    <xf numFmtId="165" fontId="19" fillId="0" borderId="40" xfId="0" applyNumberFormat="1" applyFont="1" applyFill="1" applyBorder="1" applyAlignment="1">
      <alignment horizontal="center"/>
    </xf>
    <xf numFmtId="167" fontId="19" fillId="0" borderId="36" xfId="0" applyNumberFormat="1" applyFont="1" applyFill="1" applyBorder="1" applyAlignment="1">
      <alignment horizontal="center"/>
    </xf>
    <xf numFmtId="167" fontId="18" fillId="0" borderId="10" xfId="0" applyNumberFormat="1" applyFont="1" applyFill="1" applyBorder="1" applyAlignment="1">
      <alignment horizontal="center"/>
    </xf>
    <xf numFmtId="165" fontId="18" fillId="0" borderId="29" xfId="0" applyNumberFormat="1" applyFont="1" applyFill="1" applyBorder="1" applyAlignment="1">
      <alignment horizontal="center"/>
    </xf>
    <xf numFmtId="165" fontId="18" fillId="0" borderId="34" xfId="0" applyNumberFormat="1" applyFont="1" applyFill="1" applyBorder="1" applyAlignment="1">
      <alignment horizontal="center"/>
    </xf>
    <xf numFmtId="165" fontId="19" fillId="0" borderId="28" xfId="0" applyNumberFormat="1" applyFont="1" applyFill="1" applyBorder="1" applyAlignment="1">
      <alignment horizontal="center"/>
    </xf>
    <xf numFmtId="165" fontId="18" fillId="0" borderId="26" xfId="0" applyNumberFormat="1" applyFont="1" applyFill="1" applyBorder="1" applyAlignment="1">
      <alignment horizontal="center"/>
    </xf>
    <xf numFmtId="165" fontId="18" fillId="0" borderId="27" xfId="0" applyNumberFormat="1" applyFont="1" applyFill="1" applyBorder="1" applyAlignment="1">
      <alignment horizontal="center"/>
    </xf>
    <xf numFmtId="167" fontId="18" fillId="0" borderId="54" xfId="0" applyNumberFormat="1" applyFont="1" applyFill="1" applyBorder="1" applyAlignment="1">
      <alignment horizontal="center"/>
    </xf>
    <xf numFmtId="165" fontId="19" fillId="0" borderId="48" xfId="0" applyNumberFormat="1" applyFont="1" applyFill="1" applyBorder="1" applyAlignment="1">
      <alignment horizontal="center"/>
    </xf>
    <xf numFmtId="167" fontId="18" fillId="0" borderId="13" xfId="0" applyNumberFormat="1" applyFont="1" applyFill="1" applyBorder="1" applyAlignment="1">
      <alignment horizontal="center"/>
    </xf>
    <xf numFmtId="165" fontId="18" fillId="0" borderId="30" xfId="0" applyNumberFormat="1" applyFont="1" applyFill="1" applyBorder="1" applyAlignment="1">
      <alignment horizontal="center"/>
    </xf>
    <xf numFmtId="167" fontId="2" fillId="0" borderId="0" xfId="0" applyNumberFormat="1" applyFont="1" applyFill="1" applyAlignment="1">
      <alignment horizontal="center"/>
    </xf>
    <xf numFmtId="167" fontId="16" fillId="0" borderId="0" xfId="0" applyNumberFormat="1" applyFont="1" applyFill="1" applyAlignment="1">
      <alignment horizontal="center"/>
    </xf>
    <xf numFmtId="167" fontId="2" fillId="0" borderId="0" xfId="0" applyNumberFormat="1" applyFont="1" applyFill="1"/>
    <xf numFmtId="0" fontId="2" fillId="0" borderId="0" xfId="0" applyFont="1" applyAlignment="1"/>
    <xf numFmtId="167" fontId="2" fillId="0" borderId="0" xfId="0" applyNumberFormat="1" applyFont="1" applyAlignment="1">
      <alignment horizontal="center"/>
    </xf>
    <xf numFmtId="164" fontId="2" fillId="0" borderId="0" xfId="0" applyNumberFormat="1" applyFont="1" applyAlignment="1">
      <alignment horizontal="center"/>
    </xf>
    <xf numFmtId="167" fontId="16" fillId="0" borderId="0" xfId="0" applyNumberFormat="1" applyFont="1" applyBorder="1" applyAlignment="1">
      <alignment horizontal="center"/>
    </xf>
    <xf numFmtId="0" fontId="26" fillId="0" borderId="0" xfId="0" applyFont="1" applyFill="1" applyAlignment="1">
      <alignment horizontal="center"/>
    </xf>
    <xf numFmtId="167" fontId="26" fillId="0" borderId="0" xfId="0" applyNumberFormat="1" applyFont="1" applyAlignment="1">
      <alignment horizontal="center"/>
    </xf>
    <xf numFmtId="0" fontId="26" fillId="0" borderId="0" xfId="0" applyFont="1" applyBorder="1" applyAlignment="1">
      <alignment horizontal="left" wrapText="1"/>
    </xf>
    <xf numFmtId="0" fontId="26" fillId="0" borderId="0" xfId="0" applyFont="1" applyAlignment="1">
      <alignment horizontal="left" wrapText="1"/>
    </xf>
    <xf numFmtId="0" fontId="26" fillId="0" borderId="0" xfId="0" applyFont="1" applyBorder="1" applyAlignment="1">
      <alignment horizontal="left"/>
    </xf>
    <xf numFmtId="0" fontId="26" fillId="0" borderId="0" xfId="0" applyFont="1" applyAlignment="1">
      <alignment horizontal="right" wrapText="1"/>
    </xf>
    <xf numFmtId="0" fontId="10" fillId="0" borderId="51" xfId="0" applyFont="1" applyBorder="1" applyAlignment="1" applyProtection="1">
      <alignment horizontal="left" wrapText="1"/>
      <protection locked="0"/>
    </xf>
    <xf numFmtId="0" fontId="10" fillId="0" borderId="34" xfId="0" applyFont="1" applyBorder="1" applyAlignment="1" applyProtection="1">
      <alignment horizontal="left" wrapText="1"/>
      <protection locked="0"/>
    </xf>
    <xf numFmtId="167" fontId="18" fillId="0" borderId="8" xfId="0" applyNumberFormat="1" applyFont="1" applyFill="1" applyBorder="1" applyAlignment="1" applyProtection="1">
      <alignment horizontal="center"/>
      <protection locked="0"/>
    </xf>
    <xf numFmtId="165" fontId="18" fillId="2" borderId="8" xfId="0" applyNumberFormat="1" applyFont="1" applyFill="1" applyBorder="1" applyAlignment="1">
      <alignment horizontal="center"/>
    </xf>
    <xf numFmtId="167" fontId="18" fillId="2" borderId="8" xfId="0" applyNumberFormat="1" applyFont="1" applyFill="1" applyBorder="1" applyAlignment="1">
      <alignment horizontal="center"/>
    </xf>
    <xf numFmtId="167" fontId="19" fillId="0" borderId="15" xfId="0" applyNumberFormat="1" applyFont="1" applyFill="1" applyBorder="1" applyAlignment="1" applyProtection="1">
      <alignment horizontal="center"/>
      <protection locked="0"/>
    </xf>
    <xf numFmtId="0" fontId="11" fillId="0" borderId="32" xfId="0" applyFont="1" applyFill="1" applyBorder="1" applyAlignment="1" applyProtection="1">
      <alignment wrapText="1"/>
      <protection locked="0"/>
    </xf>
    <xf numFmtId="0" fontId="12" fillId="0" borderId="32" xfId="0" applyFont="1" applyBorder="1" applyAlignment="1">
      <alignment horizontal="center" wrapText="1"/>
    </xf>
    <xf numFmtId="167" fontId="19" fillId="0" borderId="9" xfId="0" applyNumberFormat="1" applyFont="1" applyFill="1" applyBorder="1" applyAlignment="1" applyProtection="1">
      <alignment horizontal="center"/>
      <protection locked="0"/>
    </xf>
    <xf numFmtId="167" fontId="18" fillId="0" borderId="9" xfId="0" applyNumberFormat="1" applyFont="1" applyFill="1" applyBorder="1" applyAlignment="1" applyProtection="1">
      <alignment horizontal="center"/>
    </xf>
    <xf numFmtId="0" fontId="10" fillId="0" borderId="16" xfId="0" applyFont="1" applyBorder="1" applyAlignment="1">
      <alignment horizontal="center" vertical="center" wrapText="1"/>
    </xf>
    <xf numFmtId="0" fontId="10" fillId="0" borderId="0" xfId="0" applyFont="1" applyBorder="1" applyAlignment="1">
      <alignment horizontal="center" vertical="center" wrapText="1"/>
    </xf>
    <xf numFmtId="0" fontId="28" fillId="0" borderId="0" xfId="0" applyFont="1" applyAlignment="1">
      <alignment horizontal="center"/>
    </xf>
    <xf numFmtId="0" fontId="28" fillId="0" borderId="0" xfId="0" applyFont="1"/>
    <xf numFmtId="0" fontId="25" fillId="0" borderId="0" xfId="0" applyFont="1"/>
    <xf numFmtId="0" fontId="30" fillId="0" borderId="0" xfId="0" applyFont="1" applyAlignment="1">
      <alignment horizontal="center"/>
    </xf>
    <xf numFmtId="0" fontId="0" fillId="0" borderId="0" xfId="0" applyBorder="1"/>
    <xf numFmtId="0" fontId="32" fillId="0" borderId="0" xfId="0" applyFont="1"/>
    <xf numFmtId="49" fontId="25" fillId="0" borderId="4" xfId="0" applyNumberFormat="1" applyFont="1" applyFill="1" applyBorder="1" applyAlignment="1">
      <alignment horizontal="centerContinuous" vertical="center"/>
    </xf>
    <xf numFmtId="0" fontId="25" fillId="0" borderId="65" xfId="0" applyFont="1" applyFill="1" applyBorder="1" applyAlignment="1">
      <alignment horizontal="centerContinuous" vertical="center"/>
    </xf>
    <xf numFmtId="0" fontId="17" fillId="0" borderId="11" xfId="0" applyFont="1" applyFill="1" applyBorder="1" applyAlignment="1">
      <alignment horizontal="center"/>
    </xf>
    <xf numFmtId="0" fontId="17" fillId="0" borderId="4" xfId="0" applyFont="1" applyFill="1" applyBorder="1" applyAlignment="1">
      <alignment horizontal="center"/>
    </xf>
    <xf numFmtId="0" fontId="17" fillId="0" borderId="25" xfId="0" applyFont="1" applyFill="1" applyBorder="1" applyAlignment="1">
      <alignment horizontal="center"/>
    </xf>
    <xf numFmtId="0" fontId="34" fillId="2" borderId="66" xfId="2" applyFont="1" applyFill="1" applyBorder="1" applyAlignment="1">
      <alignment horizontal="center"/>
    </xf>
    <xf numFmtId="0" fontId="35" fillId="2" borderId="67" xfId="2" applyFont="1" applyFill="1" applyBorder="1" applyAlignment="1">
      <alignment horizontal="left" wrapText="1"/>
    </xf>
    <xf numFmtId="167" fontId="35" fillId="0" borderId="68" xfId="0" applyNumberFormat="1" applyFont="1" applyFill="1" applyBorder="1" applyAlignment="1">
      <alignment horizontal="right" wrapText="1"/>
    </xf>
    <xf numFmtId="167" fontId="30" fillId="0" borderId="68" xfId="0" applyNumberFormat="1" applyFont="1" applyFill="1" applyBorder="1" applyAlignment="1">
      <alignment horizontal="right"/>
    </xf>
    <xf numFmtId="165" fontId="35" fillId="0" borderId="69" xfId="0" applyNumberFormat="1" applyFont="1" applyFill="1" applyBorder="1"/>
    <xf numFmtId="0" fontId="36" fillId="0" borderId="70" xfId="2" applyFont="1" applyBorder="1" applyAlignment="1">
      <alignment horizontal="center"/>
    </xf>
    <xf numFmtId="0" fontId="26" fillId="0" borderId="71" xfId="2" applyFont="1" applyBorder="1" applyAlignment="1" applyProtection="1">
      <protection locked="0"/>
    </xf>
    <xf numFmtId="167" fontId="26" fillId="0" borderId="71" xfId="0" applyNumberFormat="1" applyFont="1" applyBorder="1" applyAlignment="1" applyProtection="1">
      <alignment horizontal="right"/>
      <protection locked="0"/>
    </xf>
    <xf numFmtId="167" fontId="26" fillId="0" borderId="71" xfId="0" applyNumberFormat="1" applyFont="1" applyFill="1" applyBorder="1" applyProtection="1">
      <protection locked="0"/>
    </xf>
    <xf numFmtId="167" fontId="26" fillId="0" borderId="71" xfId="0" applyNumberFormat="1" applyFont="1" applyFill="1" applyBorder="1" applyAlignment="1" applyProtection="1">
      <alignment horizontal="right"/>
      <protection locked="0"/>
    </xf>
    <xf numFmtId="167" fontId="26" fillId="0" borderId="71" xfId="0" applyNumberFormat="1" applyFont="1" applyFill="1" applyBorder="1" applyAlignment="1">
      <alignment horizontal="right"/>
    </xf>
    <xf numFmtId="165" fontId="37" fillId="0" borderId="72" xfId="0" applyNumberFormat="1" applyFont="1" applyFill="1" applyBorder="1"/>
    <xf numFmtId="0" fontId="36" fillId="0" borderId="70" xfId="2" applyFont="1" applyFill="1" applyBorder="1" applyAlignment="1">
      <alignment horizontal="center"/>
    </xf>
    <xf numFmtId="0" fontId="26" fillId="0" borderId="71" xfId="2" applyFont="1" applyFill="1" applyBorder="1" applyAlignment="1" applyProtection="1">
      <alignment wrapText="1"/>
      <protection locked="0"/>
    </xf>
    <xf numFmtId="164" fontId="26" fillId="0" borderId="71" xfId="0" applyNumberFormat="1" applyFont="1" applyFill="1" applyBorder="1" applyAlignment="1" applyProtection="1">
      <alignment horizontal="right"/>
      <protection locked="0"/>
    </xf>
    <xf numFmtId="164" fontId="26" fillId="0" borderId="71" xfId="0" applyNumberFormat="1" applyFont="1" applyFill="1" applyBorder="1" applyProtection="1">
      <protection locked="0"/>
    </xf>
    <xf numFmtId="164" fontId="26" fillId="0" borderId="71" xfId="0" applyNumberFormat="1" applyFont="1" applyFill="1" applyBorder="1" applyAlignment="1">
      <alignment horizontal="right"/>
    </xf>
    <xf numFmtId="0" fontId="26" fillId="0" borderId="73" xfId="2" applyFont="1" applyBorder="1" applyAlignment="1">
      <alignment horizontal="left" wrapText="1"/>
    </xf>
    <xf numFmtId="167" fontId="37" fillId="0" borderId="71" xfId="0" applyNumberFormat="1" applyFont="1" applyFill="1" applyBorder="1" applyAlignment="1">
      <alignment horizontal="right" wrapText="1"/>
    </xf>
    <xf numFmtId="0" fontId="34" fillId="0" borderId="70" xfId="2" applyFont="1" applyFill="1" applyBorder="1" applyAlignment="1">
      <alignment horizontal="center"/>
    </xf>
    <xf numFmtId="0" fontId="30" fillId="0" borderId="74" xfId="2" applyFont="1" applyBorder="1" applyAlignment="1">
      <alignment horizontal="left" wrapText="1"/>
    </xf>
    <xf numFmtId="167" fontId="35" fillId="0" borderId="71" xfId="0" applyNumberFormat="1" applyFont="1" applyFill="1" applyBorder="1" applyAlignment="1">
      <alignment horizontal="right" wrapText="1"/>
    </xf>
    <xf numFmtId="4" fontId="30" fillId="0" borderId="71" xfId="0" applyNumberFormat="1" applyFont="1" applyFill="1" applyBorder="1" applyAlignment="1">
      <alignment horizontal="right"/>
    </xf>
    <xf numFmtId="165" fontId="35" fillId="0" borderId="72" xfId="0" applyNumberFormat="1" applyFont="1" applyFill="1" applyBorder="1"/>
    <xf numFmtId="0" fontId="36" fillId="0" borderId="70" xfId="2" applyFont="1" applyFill="1" applyBorder="1" applyAlignment="1">
      <alignment horizontal="center" wrapText="1"/>
    </xf>
    <xf numFmtId="49" fontId="26" fillId="0" borderId="74" xfId="2" applyNumberFormat="1" applyFont="1" applyBorder="1" applyAlignment="1">
      <alignment horizontal="left" wrapText="1"/>
    </xf>
    <xf numFmtId="167" fontId="26" fillId="0" borderId="71" xfId="0" applyNumberFormat="1" applyFont="1" applyBorder="1" applyAlignment="1" applyProtection="1">
      <alignment horizontal="right" wrapText="1"/>
      <protection locked="0"/>
    </xf>
    <xf numFmtId="0" fontId="26" fillId="0" borderId="71" xfId="0" applyNumberFormat="1" applyFont="1" applyFill="1" applyBorder="1" applyAlignment="1">
      <alignment horizontal="right"/>
    </xf>
    <xf numFmtId="167" fontId="26" fillId="2" borderId="71" xfId="0" applyNumberFormat="1" applyFont="1" applyFill="1" applyBorder="1" applyAlignment="1" applyProtection="1">
      <alignment horizontal="right" wrapText="1"/>
    </xf>
    <xf numFmtId="167" fontId="26" fillId="0" borderId="71" xfId="0" applyNumberFormat="1" applyFont="1" applyFill="1" applyBorder="1"/>
    <xf numFmtId="0" fontId="34" fillId="2" borderId="75" xfId="2" applyFont="1" applyFill="1" applyBorder="1" applyAlignment="1">
      <alignment horizontal="center"/>
    </xf>
    <xf numFmtId="0" fontId="35" fillId="2" borderId="68" xfId="2" applyFont="1" applyFill="1" applyBorder="1" applyAlignment="1">
      <alignment horizontal="left" wrapText="1"/>
    </xf>
    <xf numFmtId="164" fontId="30" fillId="0" borderId="71" xfId="0" applyNumberFormat="1" applyFont="1" applyBorder="1" applyAlignment="1" applyProtection="1">
      <alignment horizontal="right" wrapText="1"/>
      <protection locked="0"/>
    </xf>
    <xf numFmtId="164" fontId="30" fillId="0" borderId="71" xfId="0" applyNumberFormat="1" applyFont="1" applyFill="1" applyBorder="1" applyAlignment="1">
      <alignment horizontal="right"/>
    </xf>
    <xf numFmtId="0" fontId="26" fillId="0" borderId="71" xfId="2" applyFont="1" applyFill="1" applyBorder="1" applyAlignment="1" applyProtection="1">
      <alignment horizontal="left" wrapText="1"/>
      <protection locked="0"/>
    </xf>
    <xf numFmtId="164" fontId="26" fillId="0" borderId="71" xfId="0" applyNumberFormat="1" applyFont="1" applyBorder="1" applyAlignment="1" applyProtection="1">
      <alignment horizontal="right"/>
      <protection locked="0"/>
    </xf>
    <xf numFmtId="0" fontId="26" fillId="0" borderId="71" xfId="2" applyFont="1" applyBorder="1" applyAlignment="1" applyProtection="1">
      <alignment wrapText="1"/>
      <protection locked="0"/>
    </xf>
    <xf numFmtId="164" fontId="26" fillId="0" borderId="71" xfId="0" applyNumberFormat="1" applyFont="1" applyBorder="1" applyAlignment="1">
      <alignment horizontal="right"/>
    </xf>
    <xf numFmtId="49" fontId="37" fillId="0" borderId="71" xfId="2" applyNumberFormat="1" applyFont="1" applyBorder="1" applyAlignment="1" applyProtection="1">
      <alignment horizontal="left" wrapText="1"/>
      <protection locked="0"/>
    </xf>
    <xf numFmtId="0" fontId="26" fillId="0" borderId="71" xfId="2" applyFont="1" applyBorder="1"/>
    <xf numFmtId="0" fontId="36" fillId="2" borderId="70" xfId="2" applyFont="1" applyFill="1" applyBorder="1" applyAlignment="1">
      <alignment horizontal="center"/>
    </xf>
    <xf numFmtId="167" fontId="30" fillId="0" borderId="71" xfId="0" applyNumberFormat="1" applyFont="1" applyFill="1" applyBorder="1" applyAlignment="1">
      <alignment horizontal="right"/>
    </xf>
    <xf numFmtId="0" fontId="34" fillId="0" borderId="70" xfId="0" applyFont="1" applyFill="1" applyBorder="1" applyAlignment="1">
      <alignment horizontal="center"/>
    </xf>
    <xf numFmtId="0" fontId="35" fillId="0" borderId="71" xfId="0" applyFont="1" applyFill="1" applyBorder="1" applyAlignment="1">
      <alignment horizontal="left" wrapText="1"/>
    </xf>
    <xf numFmtId="167" fontId="30" fillId="0" borderId="71" xfId="0" applyNumberFormat="1" applyFont="1" applyFill="1" applyBorder="1" applyAlignment="1" applyProtection="1">
      <alignment horizontal="right"/>
      <protection locked="0"/>
    </xf>
    <xf numFmtId="0" fontId="36" fillId="0" borderId="70" xfId="0" applyFont="1" applyFill="1" applyBorder="1" applyAlignment="1">
      <alignment horizontal="center"/>
    </xf>
    <xf numFmtId="0" fontId="26" fillId="0" borderId="71" xfId="0" applyFont="1" applyFill="1" applyBorder="1" applyAlignment="1">
      <alignment horizontal="left" wrapText="1"/>
    </xf>
    <xf numFmtId="167" fontId="26" fillId="0" borderId="71" xfId="0" applyNumberFormat="1" applyFont="1" applyFill="1" applyBorder="1" applyAlignment="1">
      <alignment horizontal="right" wrapText="1"/>
    </xf>
    <xf numFmtId="0" fontId="26" fillId="0" borderId="71" xfId="0" applyFont="1" applyBorder="1" applyAlignment="1">
      <alignment horizontal="left" wrapText="1"/>
    </xf>
    <xf numFmtId="167" fontId="26" fillId="0" borderId="71" xfId="0" applyNumberFormat="1" applyFont="1" applyBorder="1" applyAlignment="1">
      <alignment horizontal="right" wrapText="1"/>
    </xf>
    <xf numFmtId="167" fontId="26" fillId="0" borderId="71" xfId="0" applyNumberFormat="1" applyFont="1" applyFill="1" applyBorder="1" applyAlignment="1" applyProtection="1">
      <protection locked="0"/>
    </xf>
    <xf numFmtId="0" fontId="26" fillId="0" borderId="71" xfId="2" applyFont="1" applyBorder="1" applyAlignment="1">
      <alignment horizontal="left" wrapText="1"/>
    </xf>
    <xf numFmtId="0" fontId="26" fillId="0" borderId="71" xfId="2" applyFont="1" applyBorder="1" applyAlignment="1">
      <alignment wrapText="1"/>
    </xf>
    <xf numFmtId="0" fontId="30" fillId="0" borderId="71" xfId="0" applyFont="1" applyFill="1" applyBorder="1" applyAlignment="1">
      <alignment horizontal="left" wrapText="1"/>
    </xf>
    <xf numFmtId="0" fontId="30" fillId="0" borderId="73" xfId="0" applyFont="1" applyFill="1" applyBorder="1" applyAlignment="1">
      <alignment horizontal="left" wrapText="1"/>
    </xf>
    <xf numFmtId="49" fontId="26" fillId="0" borderId="73" xfId="2" applyNumberFormat="1" applyFont="1" applyBorder="1" applyAlignment="1">
      <alignment horizontal="left" wrapText="1"/>
    </xf>
    <xf numFmtId="164" fontId="26" fillId="0" borderId="71" xfId="0" applyNumberFormat="1" applyFont="1" applyBorder="1" applyAlignment="1" applyProtection="1">
      <alignment horizontal="right" wrapText="1"/>
      <protection locked="0"/>
    </xf>
    <xf numFmtId="49" fontId="26" fillId="0" borderId="71" xfId="0" applyNumberFormat="1" applyFont="1" applyFill="1" applyBorder="1" applyAlignment="1" applyProtection="1">
      <alignment horizontal="left" wrapText="1"/>
      <protection locked="0"/>
    </xf>
    <xf numFmtId="167" fontId="26" fillId="0" borderId="71" xfId="0" applyNumberFormat="1" applyFont="1" applyFill="1" applyBorder="1" applyAlignment="1" applyProtection="1">
      <alignment horizontal="right" wrapText="1"/>
      <protection locked="0"/>
    </xf>
    <xf numFmtId="0" fontId="26" fillId="0" borderId="71" xfId="0" applyFont="1" applyFill="1" applyBorder="1" applyAlignment="1">
      <alignment wrapText="1"/>
    </xf>
    <xf numFmtId="164" fontId="26" fillId="0" borderId="71" xfId="0" applyNumberFormat="1" applyFont="1" applyFill="1" applyBorder="1" applyAlignment="1">
      <alignment horizontal="right" wrapText="1"/>
    </xf>
    <xf numFmtId="165" fontId="37" fillId="0" borderId="72" xfId="0" applyNumberFormat="1" applyFont="1" applyFill="1" applyBorder="1" applyAlignment="1">
      <alignment horizontal="right"/>
    </xf>
    <xf numFmtId="165" fontId="35" fillId="0" borderId="72" xfId="0" applyNumberFormat="1" applyFont="1" applyFill="1" applyBorder="1" applyAlignment="1">
      <alignment horizontal="right"/>
    </xf>
    <xf numFmtId="0" fontId="38" fillId="0" borderId="76" xfId="0" applyFont="1" applyFill="1" applyBorder="1"/>
    <xf numFmtId="0" fontId="30" fillId="0" borderId="77" xfId="0" applyFont="1" applyFill="1" applyBorder="1" applyAlignment="1">
      <alignment horizontal="left"/>
    </xf>
    <xf numFmtId="167" fontId="30" fillId="0" borderId="77" xfId="0" applyNumberFormat="1" applyFont="1" applyFill="1" applyBorder="1" applyAlignment="1">
      <alignment horizontal="right"/>
    </xf>
    <xf numFmtId="165" fontId="35" fillId="0" borderId="78" xfId="0" applyNumberFormat="1" applyFont="1" applyFill="1" applyBorder="1" applyAlignment="1">
      <alignment horizontal="right"/>
    </xf>
    <xf numFmtId="0" fontId="39" fillId="0" borderId="0" xfId="0" applyFont="1" applyFill="1" applyBorder="1"/>
    <xf numFmtId="165" fontId="42" fillId="0" borderId="0" xfId="0" applyNumberFormat="1" applyFont="1" applyFill="1" applyBorder="1" applyAlignment="1">
      <alignment horizontal="right"/>
    </xf>
    <xf numFmtId="0" fontId="17" fillId="0" borderId="0" xfId="0" applyFont="1"/>
    <xf numFmtId="0" fontId="29" fillId="0" borderId="0" xfId="0" applyFont="1"/>
    <xf numFmtId="0" fontId="43" fillId="0" borderId="0" xfId="0" applyFont="1"/>
    <xf numFmtId="0" fontId="34" fillId="0" borderId="70" xfId="2" applyFont="1" applyBorder="1" applyAlignment="1">
      <alignment horizontal="center"/>
    </xf>
    <xf numFmtId="167" fontId="30" fillId="0" borderId="71" xfId="0" applyNumberFormat="1" applyFont="1" applyFill="1" applyBorder="1" applyProtection="1">
      <protection locked="0"/>
    </xf>
    <xf numFmtId="0" fontId="26" fillId="0" borderId="68" xfId="2" applyFont="1" applyBorder="1" applyAlignment="1">
      <alignment wrapText="1"/>
    </xf>
    <xf numFmtId="0" fontId="26" fillId="0" borderId="74" xfId="2" applyFont="1" applyBorder="1" applyAlignment="1">
      <alignment horizontal="left" wrapText="1"/>
    </xf>
    <xf numFmtId="4" fontId="26" fillId="0" borderId="71" xfId="0" applyNumberFormat="1" applyFont="1" applyFill="1" applyBorder="1" applyAlignment="1">
      <alignment horizontal="right"/>
    </xf>
    <xf numFmtId="0" fontId="30" fillId="0" borderId="68" xfId="2" applyFont="1" applyBorder="1"/>
    <xf numFmtId="0" fontId="10" fillId="0" borderId="4"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79" xfId="0" applyFont="1" applyBorder="1" applyAlignment="1">
      <alignment horizontal="center" vertical="center" wrapText="1"/>
    </xf>
    <xf numFmtId="0" fontId="10" fillId="0" borderId="4" xfId="0" applyFont="1" applyFill="1" applyBorder="1" applyAlignment="1">
      <alignment horizontal="center" vertical="center" wrapText="1"/>
    </xf>
    <xf numFmtId="0" fontId="10" fillId="0" borderId="25" xfId="0" applyFont="1" applyBorder="1" applyAlignment="1">
      <alignment horizontal="center" vertical="center" wrapText="1"/>
    </xf>
    <xf numFmtId="0" fontId="10" fillId="0" borderId="80" xfId="0" applyFont="1" applyBorder="1" applyAlignment="1">
      <alignment horizontal="center" vertical="center" wrapText="1"/>
    </xf>
    <xf numFmtId="0" fontId="10" fillId="0" borderId="29" xfId="0" applyFont="1" applyFill="1" applyBorder="1" applyAlignment="1">
      <alignment horizontal="center" vertical="center" wrapText="1"/>
    </xf>
    <xf numFmtId="0" fontId="10" fillId="0" borderId="79" xfId="0" applyFont="1" applyFill="1" applyBorder="1" applyAlignment="1">
      <alignment horizontal="center" vertical="center" wrapText="1"/>
    </xf>
    <xf numFmtId="0" fontId="10" fillId="0" borderId="11" xfId="0" applyFont="1" applyFill="1" applyBorder="1" applyAlignment="1">
      <alignment horizontal="center" vertical="center" wrapText="1"/>
    </xf>
    <xf numFmtId="49" fontId="11" fillId="2" borderId="26" xfId="0" applyNumberFormat="1" applyFont="1" applyFill="1" applyBorder="1" applyAlignment="1">
      <alignment horizontal="left" wrapText="1"/>
    </xf>
    <xf numFmtId="167" fontId="18" fillId="0" borderId="45" xfId="0" applyNumberFormat="1" applyFont="1" applyFill="1" applyBorder="1" applyAlignment="1" applyProtection="1">
      <alignment horizontal="center"/>
      <protection locked="0"/>
    </xf>
    <xf numFmtId="0" fontId="31" fillId="0" borderId="0" xfId="0" applyFont="1" applyAlignment="1">
      <alignment horizontal="center"/>
    </xf>
    <xf numFmtId="0" fontId="28" fillId="0" borderId="0" xfId="0" applyFont="1" applyAlignment="1">
      <alignment horizontal="center"/>
    </xf>
    <xf numFmtId="0" fontId="29" fillId="0" borderId="0" xfId="0" applyFont="1" applyAlignment="1">
      <alignment horizontal="center"/>
    </xf>
    <xf numFmtId="0" fontId="30" fillId="0" borderId="0" xfId="0" applyFont="1" applyAlignment="1">
      <alignment horizontal="center"/>
    </xf>
    <xf numFmtId="0" fontId="40" fillId="0" borderId="0" xfId="0" applyFont="1" applyBorder="1" applyAlignment="1"/>
    <xf numFmtId="0" fontId="41" fillId="0" borderId="0" xfId="0" applyFont="1" applyBorder="1" applyAlignment="1"/>
    <xf numFmtId="0" fontId="10" fillId="0" borderId="58" xfId="0" applyFont="1" applyFill="1" applyBorder="1" applyAlignment="1">
      <alignment horizontal="center" vertical="center" wrapText="1"/>
    </xf>
    <xf numFmtId="0" fontId="10" fillId="0" borderId="63" xfId="0" applyFont="1" applyFill="1" applyBorder="1" applyAlignment="1">
      <alignment horizontal="center" vertical="center" wrapText="1"/>
    </xf>
    <xf numFmtId="0" fontId="29" fillId="0" borderId="59" xfId="0" applyFont="1" applyFill="1" applyBorder="1" applyAlignment="1">
      <alignment horizontal="center" vertical="center"/>
    </xf>
    <xf numFmtId="0" fontId="29" fillId="0" borderId="64" xfId="0" applyFont="1" applyFill="1" applyBorder="1" applyAlignment="1">
      <alignment vertical="center"/>
    </xf>
    <xf numFmtId="0" fontId="25" fillId="0" borderId="18"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60" xfId="2" applyFont="1" applyBorder="1" applyAlignment="1">
      <alignment horizontal="center" vertical="center" wrapText="1"/>
    </xf>
    <xf numFmtId="0" fontId="25" fillId="0" borderId="1" xfId="2" applyFont="1" applyBorder="1" applyAlignment="1">
      <alignment horizontal="center" vertical="center" wrapText="1"/>
    </xf>
    <xf numFmtId="0" fontId="25" fillId="0" borderId="59" xfId="0" applyFont="1" applyBorder="1" applyAlignment="1" applyProtection="1">
      <alignment horizontal="center" vertical="center" wrapText="1"/>
      <protection locked="0"/>
    </xf>
    <xf numFmtId="0" fontId="25" fillId="0" borderId="64" xfId="0" applyFont="1" applyBorder="1" applyAlignment="1">
      <alignment vertical="center" wrapText="1"/>
    </xf>
    <xf numFmtId="0" fontId="25" fillId="0" borderId="61" xfId="0" applyFont="1" applyFill="1" applyBorder="1" applyAlignment="1">
      <alignment horizontal="center" vertical="center" wrapText="1"/>
    </xf>
    <xf numFmtId="0" fontId="33" fillId="0" borderId="62" xfId="0" applyFont="1" applyFill="1" applyBorder="1" applyAlignment="1">
      <alignment horizontal="center" vertical="center" wrapText="1"/>
    </xf>
    <xf numFmtId="0" fontId="10" fillId="0" borderId="18"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48" xfId="0" applyFont="1" applyBorder="1" applyAlignment="1">
      <alignment horizontal="center" vertical="center" wrapText="1"/>
    </xf>
    <xf numFmtId="0" fontId="10" fillId="0" borderId="34"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57" xfId="0" applyFont="1" applyBorder="1" applyAlignment="1">
      <alignment horizontal="center" vertical="center" wrapText="1"/>
    </xf>
    <xf numFmtId="0" fontId="6" fillId="0" borderId="0" xfId="0" applyFont="1" applyBorder="1" applyAlignment="1">
      <alignment horizontal="center" vertical="top"/>
    </xf>
    <xf numFmtId="0" fontId="2" fillId="0" borderId="12"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6" xfId="0" applyFont="1" applyBorder="1" applyAlignment="1">
      <alignment horizontal="center" vertical="center" wrapText="1"/>
    </xf>
    <xf numFmtId="0" fontId="14" fillId="0" borderId="5" xfId="0" applyFont="1" applyBorder="1" applyAlignment="1">
      <alignment horizontal="center" vertical="center" wrapText="1"/>
    </xf>
    <xf numFmtId="165" fontId="14" fillId="0" borderId="28" xfId="0" applyNumberFormat="1" applyFont="1" applyBorder="1" applyAlignment="1">
      <alignment horizontal="center" vertical="center" wrapText="1"/>
    </xf>
    <xf numFmtId="165" fontId="14" fillId="0" borderId="24" xfId="0" applyNumberFormat="1" applyFont="1" applyBorder="1" applyAlignment="1">
      <alignment horizontal="center" vertical="center" wrapText="1"/>
    </xf>
    <xf numFmtId="165" fontId="14" fillId="0" borderId="30" xfId="0" applyNumberFormat="1" applyFont="1" applyFill="1" applyBorder="1" applyAlignment="1">
      <alignment horizontal="center" vertical="center" wrapText="1"/>
    </xf>
    <xf numFmtId="165" fontId="14" fillId="0" borderId="34" xfId="0" applyNumberFormat="1" applyFont="1" applyFill="1" applyBorder="1" applyAlignment="1">
      <alignment horizontal="center" vertical="center" wrapText="1"/>
    </xf>
    <xf numFmtId="0" fontId="26" fillId="0" borderId="0" xfId="0" applyFont="1" applyBorder="1" applyAlignment="1">
      <alignment horizontal="center"/>
    </xf>
    <xf numFmtId="0" fontId="27" fillId="0" borderId="0" xfId="0" applyFont="1" applyBorder="1" applyAlignment="1">
      <alignment horizontal="center"/>
    </xf>
    <xf numFmtId="0" fontId="27" fillId="0" borderId="0" xfId="0" applyFont="1" applyAlignment="1">
      <alignment horizontal="center"/>
    </xf>
    <xf numFmtId="0" fontId="25" fillId="0" borderId="0" xfId="0" applyFont="1" applyAlignment="1">
      <alignment horizontal="center"/>
    </xf>
    <xf numFmtId="0" fontId="11" fillId="2" borderId="9" xfId="0" applyFont="1" applyFill="1" applyBorder="1" applyAlignment="1">
      <alignment horizontal="center"/>
    </xf>
    <xf numFmtId="0" fontId="10" fillId="0" borderId="7" xfId="0" applyFont="1" applyBorder="1" applyAlignment="1">
      <alignment horizontal="center"/>
    </xf>
    <xf numFmtId="0" fontId="10" fillId="0" borderId="32" xfId="0" applyFont="1" applyBorder="1" applyAlignment="1">
      <alignment horizontal="center"/>
    </xf>
    <xf numFmtId="0" fontId="2" fillId="0" borderId="35" xfId="0" applyFont="1" applyFill="1" applyBorder="1" applyAlignment="1">
      <alignment horizontal="center" vertical="center" wrapText="1"/>
    </xf>
    <xf numFmtId="0" fontId="2" fillId="0" borderId="44"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0" xfId="0" applyFont="1" applyFill="1" applyBorder="1" applyAlignment="1">
      <alignment horizontal="center" vertical="center" wrapText="1"/>
    </xf>
  </cellXfs>
  <cellStyles count="3">
    <cellStyle name="Обычный" xfId="0" builtinId="0"/>
    <cellStyle name="Обычный 2" xfId="2"/>
    <cellStyle name="Обычный_Dod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3"/>
  <sheetViews>
    <sheetView view="pageBreakPreview" zoomScale="60" zoomScaleNormal="100" workbookViewId="0">
      <selection activeCell="F11" sqref="F11"/>
    </sheetView>
  </sheetViews>
  <sheetFormatPr defaultRowHeight="12.75" x14ac:dyDescent="0.2"/>
  <cols>
    <col min="1" max="1" width="13.28515625" customWidth="1"/>
    <col min="2" max="2" width="99.140625" customWidth="1"/>
    <col min="3" max="3" width="16" customWidth="1"/>
    <col min="4" max="4" width="16.140625" customWidth="1"/>
    <col min="5" max="5" width="17.28515625" customWidth="1"/>
    <col min="6" max="6" width="13.28515625" customWidth="1"/>
    <col min="7" max="7" width="14.85546875" customWidth="1"/>
  </cols>
  <sheetData>
    <row r="1" spans="1:7" ht="21.75" customHeight="1" x14ac:dyDescent="0.35">
      <c r="A1" s="521"/>
      <c r="B1" s="521"/>
      <c r="C1" s="420"/>
      <c r="D1" s="522" t="s">
        <v>374</v>
      </c>
      <c r="E1" s="522"/>
      <c r="F1" s="522"/>
      <c r="G1" s="522"/>
    </row>
    <row r="2" spans="1:7" ht="19.5" customHeight="1" x14ac:dyDescent="0.35">
      <c r="A2" s="421"/>
      <c r="B2" s="421"/>
      <c r="C2" s="421"/>
      <c r="D2" s="522" t="s">
        <v>375</v>
      </c>
      <c r="E2" s="522"/>
      <c r="F2" s="522"/>
      <c r="G2" s="522"/>
    </row>
    <row r="3" spans="1:7" ht="18" customHeight="1" x14ac:dyDescent="0.35">
      <c r="A3" s="421"/>
      <c r="B3" s="421"/>
      <c r="C3" s="421"/>
      <c r="D3" s="522" t="s">
        <v>434</v>
      </c>
      <c r="E3" s="522"/>
      <c r="F3" s="522"/>
      <c r="G3" s="522"/>
    </row>
    <row r="4" spans="1:7" ht="8.25" customHeight="1" x14ac:dyDescent="0.35">
      <c r="A4" s="421"/>
      <c r="B4" s="421"/>
      <c r="C4" s="421"/>
      <c r="D4" s="422"/>
      <c r="E4" s="422"/>
      <c r="F4" s="422"/>
      <c r="G4" s="421"/>
    </row>
    <row r="5" spans="1:7" ht="9" customHeight="1" x14ac:dyDescent="0.35">
      <c r="A5" s="421"/>
      <c r="B5" s="421"/>
      <c r="C5" s="421"/>
      <c r="D5" s="421"/>
      <c r="E5" s="421"/>
      <c r="F5" s="421"/>
      <c r="G5" s="421"/>
    </row>
    <row r="6" spans="1:7" ht="9" customHeight="1" x14ac:dyDescent="0.3">
      <c r="A6" s="523"/>
      <c r="B6" s="523"/>
      <c r="C6" s="523"/>
      <c r="D6" s="523"/>
      <c r="E6" s="523"/>
      <c r="F6" s="523"/>
      <c r="G6" s="523"/>
    </row>
    <row r="7" spans="1:7" ht="44.25" customHeight="1" x14ac:dyDescent="0.35">
      <c r="A7" s="520" t="s">
        <v>431</v>
      </c>
      <c r="B7" s="520"/>
      <c r="C7" s="520"/>
      <c r="D7" s="520"/>
      <c r="E7" s="520"/>
      <c r="F7" s="520"/>
      <c r="G7" s="520"/>
    </row>
    <row r="8" spans="1:7" ht="10.5" customHeight="1" x14ac:dyDescent="0.3">
      <c r="A8" s="423"/>
      <c r="B8" s="423"/>
      <c r="C8" s="423"/>
      <c r="D8" s="423"/>
      <c r="E8" s="423"/>
      <c r="F8" s="423"/>
      <c r="G8" s="423"/>
    </row>
    <row r="9" spans="1:7" ht="18" customHeight="1" thickBot="1" x14ac:dyDescent="0.3">
      <c r="D9" s="424"/>
      <c r="G9" s="425" t="s">
        <v>376</v>
      </c>
    </row>
    <row r="10" spans="1:7" ht="76.5" customHeight="1" x14ac:dyDescent="0.2">
      <c r="A10" s="526" t="s">
        <v>377</v>
      </c>
      <c r="B10" s="528" t="s">
        <v>378</v>
      </c>
      <c r="C10" s="530" t="s">
        <v>420</v>
      </c>
      <c r="D10" s="532" t="s">
        <v>421</v>
      </c>
      <c r="E10" s="534" t="s">
        <v>422</v>
      </c>
      <c r="F10" s="536" t="s">
        <v>379</v>
      </c>
      <c r="G10" s="537"/>
    </row>
    <row r="11" spans="1:7" ht="31.5" customHeight="1" x14ac:dyDescent="0.2">
      <c r="A11" s="527"/>
      <c r="B11" s="529"/>
      <c r="C11" s="531"/>
      <c r="D11" s="533"/>
      <c r="E11" s="535"/>
      <c r="F11" s="426" t="s">
        <v>380</v>
      </c>
      <c r="G11" s="427" t="s">
        <v>381</v>
      </c>
    </row>
    <row r="12" spans="1:7" ht="13.5" customHeight="1" x14ac:dyDescent="0.2">
      <c r="A12" s="428">
        <v>1</v>
      </c>
      <c r="B12" s="429">
        <v>2</v>
      </c>
      <c r="C12" s="429">
        <v>3</v>
      </c>
      <c r="D12" s="429">
        <v>4</v>
      </c>
      <c r="E12" s="429">
        <v>5</v>
      </c>
      <c r="F12" s="429">
        <v>6</v>
      </c>
      <c r="G12" s="430">
        <v>7</v>
      </c>
    </row>
    <row r="13" spans="1:7" ht="25.5" customHeight="1" x14ac:dyDescent="0.3">
      <c r="A13" s="431">
        <v>10000000</v>
      </c>
      <c r="B13" s="432" t="s">
        <v>382</v>
      </c>
      <c r="C13" s="433">
        <f>SUM(C14,C15,C16,C17)</f>
        <v>235698.89999999997</v>
      </c>
      <c r="D13" s="433">
        <f>SUM(D14,D15,D16,D17)</f>
        <v>57808.600000000006</v>
      </c>
      <c r="E13" s="433">
        <f>SUM(E14,E15,E16,E17)</f>
        <v>72018.5</v>
      </c>
      <c r="F13" s="434">
        <f t="shared" ref="F13:F21" si="0">SUM(E13-D13)</f>
        <v>14209.899999999994</v>
      </c>
      <c r="G13" s="435">
        <f>SUM(E13/D13)*100%</f>
        <v>1.2458094470372918</v>
      </c>
    </row>
    <row r="14" spans="1:7" ht="26.25" customHeight="1" x14ac:dyDescent="0.35">
      <c r="A14" s="436">
        <v>11010000</v>
      </c>
      <c r="B14" s="437" t="s">
        <v>383</v>
      </c>
      <c r="C14" s="438">
        <v>176113.8</v>
      </c>
      <c r="D14" s="439">
        <v>43391.4</v>
      </c>
      <c r="E14" s="440">
        <v>54734.5</v>
      </c>
      <c r="F14" s="441">
        <f t="shared" si="0"/>
        <v>11343.099999999999</v>
      </c>
      <c r="G14" s="442">
        <f>SUM(E14/D14)*100%</f>
        <v>1.2614135519941738</v>
      </c>
    </row>
    <row r="15" spans="1:7" ht="24.75" customHeight="1" x14ac:dyDescent="0.35">
      <c r="A15" s="443">
        <v>11020000</v>
      </c>
      <c r="B15" s="444" t="s">
        <v>384</v>
      </c>
      <c r="C15" s="438">
        <v>81.400000000000006</v>
      </c>
      <c r="D15" s="445">
        <v>4.4000000000000004</v>
      </c>
      <c r="E15" s="446">
        <v>385.2</v>
      </c>
      <c r="F15" s="447">
        <f t="shared" si="0"/>
        <v>380.8</v>
      </c>
      <c r="G15" s="442">
        <f>SUM(E15/D15)*100%</f>
        <v>87.545454545454533</v>
      </c>
    </row>
    <row r="16" spans="1:7" ht="44.25" customHeight="1" x14ac:dyDescent="0.35">
      <c r="A16" s="443">
        <v>14040000</v>
      </c>
      <c r="B16" s="448" t="s">
        <v>385</v>
      </c>
      <c r="C16" s="449">
        <v>8400</v>
      </c>
      <c r="D16" s="439">
        <v>1830</v>
      </c>
      <c r="E16" s="439">
        <v>2159.6</v>
      </c>
      <c r="F16" s="447">
        <f t="shared" si="0"/>
        <v>329.59999999999991</v>
      </c>
      <c r="G16" s="442">
        <f>SUM(E16/D16*100%)</f>
        <v>1.1801092896174863</v>
      </c>
    </row>
    <row r="17" spans="1:7" ht="22.5" customHeight="1" x14ac:dyDescent="0.3">
      <c r="A17" s="450">
        <v>18000000</v>
      </c>
      <c r="B17" s="451" t="s">
        <v>386</v>
      </c>
      <c r="C17" s="452">
        <f>SUM(C18,C23:C25)</f>
        <v>51103.7</v>
      </c>
      <c r="D17" s="452">
        <f>SUM(D18,D23:D25)</f>
        <v>12582.8</v>
      </c>
      <c r="E17" s="452">
        <f>SUM(E18,E23:E25)</f>
        <v>14739.2</v>
      </c>
      <c r="F17" s="453">
        <f t="shared" si="0"/>
        <v>2156.4000000000015</v>
      </c>
      <c r="G17" s="454">
        <f>SUM(E17/D17)*100%</f>
        <v>1.1713768000762947</v>
      </c>
    </row>
    <row r="18" spans="1:7" ht="24" customHeight="1" x14ac:dyDescent="0.35">
      <c r="A18" s="443">
        <v>18010000</v>
      </c>
      <c r="B18" s="506" t="s">
        <v>387</v>
      </c>
      <c r="C18" s="457">
        <f>SUM(C19:C22)</f>
        <v>44550</v>
      </c>
      <c r="D18" s="457">
        <f>SUM(D19:D22)</f>
        <v>11005.5</v>
      </c>
      <c r="E18" s="457">
        <f>SUM(E19:E22)</f>
        <v>11780.7</v>
      </c>
      <c r="F18" s="507">
        <f t="shared" si="0"/>
        <v>775.20000000000073</v>
      </c>
      <c r="G18" s="442">
        <f>SUM(E18/D18*100%)</f>
        <v>1.0704375085184681</v>
      </c>
    </row>
    <row r="19" spans="1:7" ht="34.5" customHeight="1" x14ac:dyDescent="0.35">
      <c r="A19" s="455" t="s">
        <v>429</v>
      </c>
      <c r="B19" s="456" t="s">
        <v>388</v>
      </c>
      <c r="C19" s="457">
        <v>3000</v>
      </c>
      <c r="D19" s="440">
        <v>642.5</v>
      </c>
      <c r="E19" s="439">
        <v>651.20000000000005</v>
      </c>
      <c r="F19" s="458">
        <f t="shared" si="0"/>
        <v>8.7000000000000455</v>
      </c>
      <c r="G19" s="442">
        <f>SUM(E19/D19*100%)</f>
        <v>1.0135408560311285</v>
      </c>
    </row>
    <row r="20" spans="1:7" ht="23.25" hidden="1" x14ac:dyDescent="0.35">
      <c r="A20" s="443"/>
      <c r="B20" s="456" t="s">
        <v>389</v>
      </c>
      <c r="C20" s="459"/>
      <c r="D20" s="460"/>
      <c r="E20" s="439"/>
      <c r="F20" s="458">
        <f t="shared" si="0"/>
        <v>0</v>
      </c>
      <c r="G20" s="442"/>
    </row>
    <row r="21" spans="1:7" ht="33" customHeight="1" x14ac:dyDescent="0.35">
      <c r="A21" s="455" t="s">
        <v>430</v>
      </c>
      <c r="B21" s="456" t="s">
        <v>390</v>
      </c>
      <c r="C21" s="459">
        <v>41500</v>
      </c>
      <c r="D21" s="460">
        <v>10363</v>
      </c>
      <c r="E21" s="439">
        <v>11129.5</v>
      </c>
      <c r="F21" s="458">
        <f t="shared" si="0"/>
        <v>766.5</v>
      </c>
      <c r="G21" s="442">
        <f>SUM(E21/D21*100%)</f>
        <v>1.0739650680304931</v>
      </c>
    </row>
    <row r="22" spans="1:7" ht="33.75" customHeight="1" x14ac:dyDescent="0.35">
      <c r="A22" s="455" t="s">
        <v>391</v>
      </c>
      <c r="B22" s="456" t="s">
        <v>392</v>
      </c>
      <c r="C22" s="459">
        <v>50</v>
      </c>
      <c r="D22" s="460"/>
      <c r="E22" s="439"/>
      <c r="F22" s="458"/>
      <c r="G22" s="442"/>
    </row>
    <row r="23" spans="1:7" ht="21.75" customHeight="1" x14ac:dyDescent="0.35">
      <c r="A23" s="443">
        <v>18030000</v>
      </c>
      <c r="B23" s="456" t="s">
        <v>393</v>
      </c>
      <c r="C23" s="457">
        <v>3.7</v>
      </c>
      <c r="D23" s="460">
        <v>1.3</v>
      </c>
      <c r="E23" s="460">
        <v>0.7</v>
      </c>
      <c r="F23" s="458">
        <f>SUM(E23-D23)</f>
        <v>-0.60000000000000009</v>
      </c>
      <c r="G23" s="442">
        <f>SUM(E23/D23*100%)</f>
        <v>0.53846153846153844</v>
      </c>
    </row>
    <row r="24" spans="1:7" ht="45" customHeight="1" x14ac:dyDescent="0.35">
      <c r="A24" s="443">
        <v>18040000</v>
      </c>
      <c r="B24" s="456" t="s">
        <v>394</v>
      </c>
      <c r="C24" s="457"/>
      <c r="D24" s="460"/>
      <c r="E24" s="460">
        <v>-1</v>
      </c>
      <c r="F24" s="447">
        <f>SUM(E24-D24)</f>
        <v>-1</v>
      </c>
      <c r="G24" s="442"/>
    </row>
    <row r="25" spans="1:7" ht="21" customHeight="1" x14ac:dyDescent="0.35">
      <c r="A25" s="443">
        <v>18050000</v>
      </c>
      <c r="B25" s="456" t="s">
        <v>395</v>
      </c>
      <c r="C25" s="457">
        <v>6550</v>
      </c>
      <c r="D25" s="460">
        <v>1576</v>
      </c>
      <c r="E25" s="460">
        <v>2958.8</v>
      </c>
      <c r="F25" s="447">
        <f t="shared" ref="F25:F48" si="1">SUM(E25-D25)</f>
        <v>1382.8000000000002</v>
      </c>
      <c r="G25" s="442">
        <f>SUM(E25/D25*100%)</f>
        <v>1.8774111675126905</v>
      </c>
    </row>
    <row r="26" spans="1:7" ht="22.5" customHeight="1" x14ac:dyDescent="0.3">
      <c r="A26" s="461">
        <v>20000000</v>
      </c>
      <c r="B26" s="462" t="s">
        <v>396</v>
      </c>
      <c r="C26" s="463">
        <f>SUM(C27:C35)</f>
        <v>898</v>
      </c>
      <c r="D26" s="463">
        <f>SUM(D27:D35)</f>
        <v>222.60000000000002</v>
      </c>
      <c r="E26" s="463">
        <f>SUM(E27:E35)</f>
        <v>549.20000000000005</v>
      </c>
      <c r="F26" s="464">
        <f t="shared" si="1"/>
        <v>326.60000000000002</v>
      </c>
      <c r="G26" s="454">
        <f>SUM(E26/D26*100%)</f>
        <v>2.4672057502246183</v>
      </c>
    </row>
    <row r="27" spans="1:7" ht="47.25" customHeight="1" x14ac:dyDescent="0.35">
      <c r="A27" s="443">
        <v>21010300</v>
      </c>
      <c r="B27" s="465" t="s">
        <v>397</v>
      </c>
      <c r="C27" s="466">
        <v>61</v>
      </c>
      <c r="D27" s="439">
        <v>15</v>
      </c>
      <c r="E27" s="439">
        <v>1.6</v>
      </c>
      <c r="F27" s="447">
        <f t="shared" si="1"/>
        <v>-13.4</v>
      </c>
      <c r="G27" s="442">
        <f t="shared" ref="G27:G40" si="2">SUM(E27/D27*100%)</f>
        <v>0.10666666666666667</v>
      </c>
    </row>
    <row r="28" spans="1:7" ht="27.75" customHeight="1" x14ac:dyDescent="0.35">
      <c r="A28" s="443">
        <v>21050000</v>
      </c>
      <c r="B28" s="465" t="s">
        <v>425</v>
      </c>
      <c r="C28" s="466"/>
      <c r="D28" s="439"/>
      <c r="E28" s="439">
        <v>219.8</v>
      </c>
      <c r="F28" s="447">
        <f t="shared" si="1"/>
        <v>219.8</v>
      </c>
      <c r="G28" s="442"/>
    </row>
    <row r="29" spans="1:7" ht="27" customHeight="1" x14ac:dyDescent="0.35">
      <c r="A29" s="436">
        <v>21081100</v>
      </c>
      <c r="B29" s="467" t="s">
        <v>398</v>
      </c>
      <c r="C29" s="468">
        <v>42</v>
      </c>
      <c r="D29" s="439">
        <v>10</v>
      </c>
      <c r="E29" s="439">
        <v>7.3</v>
      </c>
      <c r="F29" s="447">
        <f t="shared" si="1"/>
        <v>-2.7</v>
      </c>
      <c r="G29" s="442">
        <f t="shared" si="2"/>
        <v>0.73</v>
      </c>
    </row>
    <row r="30" spans="1:7" ht="66.75" customHeight="1" x14ac:dyDescent="0.35">
      <c r="A30" s="436">
        <v>21081500</v>
      </c>
      <c r="B30" s="467" t="s">
        <v>426</v>
      </c>
      <c r="C30" s="468"/>
      <c r="D30" s="439"/>
      <c r="E30" s="439">
        <v>37</v>
      </c>
      <c r="F30" s="447">
        <f t="shared" si="1"/>
        <v>37</v>
      </c>
      <c r="G30" s="442"/>
    </row>
    <row r="31" spans="1:7" ht="45" customHeight="1" x14ac:dyDescent="0.35">
      <c r="A31" s="436">
        <v>22010300</v>
      </c>
      <c r="B31" s="467" t="s">
        <v>427</v>
      </c>
      <c r="C31" s="468">
        <v>10</v>
      </c>
      <c r="D31" s="439">
        <v>1.8</v>
      </c>
      <c r="E31" s="439">
        <v>10.7</v>
      </c>
      <c r="F31" s="447">
        <f t="shared" si="1"/>
        <v>8.8999999999999986</v>
      </c>
      <c r="G31" s="442">
        <f t="shared" si="2"/>
        <v>5.9444444444444438</v>
      </c>
    </row>
    <row r="32" spans="1:7" ht="23.25" customHeight="1" x14ac:dyDescent="0.35">
      <c r="A32" s="436">
        <v>22012500</v>
      </c>
      <c r="B32" s="469" t="s">
        <v>399</v>
      </c>
      <c r="C32" s="468">
        <v>290</v>
      </c>
      <c r="D32" s="439">
        <v>72.2</v>
      </c>
      <c r="E32" s="439">
        <v>204.4</v>
      </c>
      <c r="F32" s="447">
        <f t="shared" si="1"/>
        <v>132.19999999999999</v>
      </c>
      <c r="G32" s="442">
        <f t="shared" si="2"/>
        <v>2.8310249307479225</v>
      </c>
    </row>
    <row r="33" spans="1:7" ht="45.75" customHeight="1" x14ac:dyDescent="0.35">
      <c r="A33" s="436">
        <v>22012600</v>
      </c>
      <c r="B33" s="469" t="s">
        <v>400</v>
      </c>
      <c r="C33" s="468">
        <v>100</v>
      </c>
      <c r="D33" s="439">
        <v>24.9</v>
      </c>
      <c r="E33" s="439">
        <v>40.299999999999997</v>
      </c>
      <c r="F33" s="447">
        <f t="shared" si="1"/>
        <v>15.399999999999999</v>
      </c>
      <c r="G33" s="442">
        <f t="shared" si="2"/>
        <v>1.6184738955823292</v>
      </c>
    </row>
    <row r="34" spans="1:7" ht="22.5" customHeight="1" x14ac:dyDescent="0.35">
      <c r="A34" s="436">
        <v>22090000</v>
      </c>
      <c r="B34" s="437" t="s">
        <v>401</v>
      </c>
      <c r="C34" s="468">
        <v>310</v>
      </c>
      <c r="D34" s="439">
        <v>77.400000000000006</v>
      </c>
      <c r="E34" s="439">
        <v>10</v>
      </c>
      <c r="F34" s="447">
        <f t="shared" si="1"/>
        <v>-67.400000000000006</v>
      </c>
      <c r="G34" s="442">
        <f t="shared" si="2"/>
        <v>0.12919896640826872</v>
      </c>
    </row>
    <row r="35" spans="1:7" ht="23.25" customHeight="1" x14ac:dyDescent="0.35">
      <c r="A35" s="436">
        <v>24060300</v>
      </c>
      <c r="B35" s="470" t="s">
        <v>402</v>
      </c>
      <c r="C35" s="468">
        <v>85</v>
      </c>
      <c r="D35" s="439">
        <v>21.3</v>
      </c>
      <c r="E35" s="439">
        <v>18.100000000000001</v>
      </c>
      <c r="F35" s="447">
        <f t="shared" si="1"/>
        <v>-3.1999999999999993</v>
      </c>
      <c r="G35" s="442">
        <f t="shared" si="2"/>
        <v>0.84976525821596249</v>
      </c>
    </row>
    <row r="36" spans="1:7" ht="23.25" customHeight="1" x14ac:dyDescent="0.3">
      <c r="A36" s="503">
        <v>30000000</v>
      </c>
      <c r="B36" s="508" t="s">
        <v>423</v>
      </c>
      <c r="C36" s="504">
        <f t="shared" ref="C36:D36" si="3">SUM(C37)</f>
        <v>0</v>
      </c>
      <c r="D36" s="504">
        <f t="shared" si="3"/>
        <v>0</v>
      </c>
      <c r="E36" s="504">
        <f>SUM(E37)</f>
        <v>0.3</v>
      </c>
      <c r="F36" s="464">
        <f t="shared" si="1"/>
        <v>0.3</v>
      </c>
      <c r="G36" s="454"/>
    </row>
    <row r="37" spans="1:7" ht="42.75" customHeight="1" x14ac:dyDescent="0.35">
      <c r="A37" s="436">
        <v>31020000</v>
      </c>
      <c r="B37" s="505" t="s">
        <v>424</v>
      </c>
      <c r="C37" s="468"/>
      <c r="D37" s="439"/>
      <c r="E37" s="439">
        <v>0.3</v>
      </c>
      <c r="F37" s="447">
        <f t="shared" si="1"/>
        <v>0.3</v>
      </c>
      <c r="G37" s="442"/>
    </row>
    <row r="38" spans="1:7" ht="22.5" customHeight="1" x14ac:dyDescent="0.3">
      <c r="A38" s="471"/>
      <c r="B38" s="462" t="s">
        <v>403</v>
      </c>
      <c r="C38" s="472">
        <f t="shared" ref="C38:D38" si="4">SUM(C13,C26,C36)</f>
        <v>236596.89999999997</v>
      </c>
      <c r="D38" s="472">
        <f t="shared" si="4"/>
        <v>58031.200000000004</v>
      </c>
      <c r="E38" s="472">
        <f>SUM(E13,E26,E36)</f>
        <v>72568</v>
      </c>
      <c r="F38" s="472">
        <f t="shared" si="1"/>
        <v>14536.799999999996</v>
      </c>
      <c r="G38" s="454">
        <f t="shared" si="2"/>
        <v>1.2504997311790897</v>
      </c>
    </row>
    <row r="39" spans="1:7" ht="24.75" customHeight="1" x14ac:dyDescent="0.3">
      <c r="A39" s="473">
        <v>40000000</v>
      </c>
      <c r="B39" s="474" t="s">
        <v>404</v>
      </c>
      <c r="C39" s="475">
        <f>SUM(C40)</f>
        <v>166499.40000000002</v>
      </c>
      <c r="D39" s="475">
        <f>SUM(D40)</f>
        <v>39478.799999999996</v>
      </c>
      <c r="E39" s="475">
        <f>SUM(E40)</f>
        <v>39520.099999999991</v>
      </c>
      <c r="F39" s="472">
        <f t="shared" si="1"/>
        <v>41.299999999995634</v>
      </c>
      <c r="G39" s="454">
        <f t="shared" si="2"/>
        <v>1.0010461310880776</v>
      </c>
    </row>
    <row r="40" spans="1:7" ht="23.25" customHeight="1" x14ac:dyDescent="0.3">
      <c r="A40" s="473">
        <v>41030000</v>
      </c>
      <c r="B40" s="474" t="s">
        <v>405</v>
      </c>
      <c r="C40" s="475">
        <f>SUM(C41:C46)</f>
        <v>166499.40000000002</v>
      </c>
      <c r="D40" s="475">
        <f>SUM(D41:D46)</f>
        <v>39478.799999999996</v>
      </c>
      <c r="E40" s="475">
        <f>SUM(E41:E47)</f>
        <v>39520.099999999991</v>
      </c>
      <c r="F40" s="472">
        <f t="shared" si="1"/>
        <v>41.299999999995634</v>
      </c>
      <c r="G40" s="454">
        <f t="shared" si="2"/>
        <v>1.0010461310880776</v>
      </c>
    </row>
    <row r="41" spans="1:7" ht="67.5" customHeight="1" x14ac:dyDescent="0.35">
      <c r="A41" s="476">
        <v>41030600</v>
      </c>
      <c r="B41" s="477" t="s">
        <v>406</v>
      </c>
      <c r="C41" s="478">
        <v>53194.5</v>
      </c>
      <c r="D41" s="438">
        <v>12473.4</v>
      </c>
      <c r="E41" s="439">
        <v>12473.4</v>
      </c>
      <c r="F41" s="447">
        <f t="shared" si="1"/>
        <v>0</v>
      </c>
      <c r="G41" s="442">
        <f t="shared" ref="G41:G46" si="5">SUM(E41/D41)*100%</f>
        <v>1</v>
      </c>
    </row>
    <row r="42" spans="1:7" ht="111.75" customHeight="1" x14ac:dyDescent="0.35">
      <c r="A42" s="476">
        <v>41030800</v>
      </c>
      <c r="B42" s="479" t="s">
        <v>407</v>
      </c>
      <c r="C42" s="480">
        <v>12746</v>
      </c>
      <c r="D42" s="438">
        <v>3145.4</v>
      </c>
      <c r="E42" s="481">
        <v>3122.8</v>
      </c>
      <c r="F42" s="441">
        <f t="shared" si="1"/>
        <v>-22.599999999999909</v>
      </c>
      <c r="G42" s="442">
        <f t="shared" si="5"/>
        <v>0.99281490430469899</v>
      </c>
    </row>
    <row r="43" spans="1:7" ht="73.5" customHeight="1" x14ac:dyDescent="0.35">
      <c r="A43" s="476">
        <v>41031000</v>
      </c>
      <c r="B43" s="477" t="s">
        <v>408</v>
      </c>
      <c r="C43" s="478">
        <v>31.9</v>
      </c>
      <c r="D43" s="438">
        <v>8.1</v>
      </c>
      <c r="E43" s="481"/>
      <c r="F43" s="447">
        <f t="shared" si="1"/>
        <v>-8.1</v>
      </c>
      <c r="G43" s="442">
        <f t="shared" si="5"/>
        <v>0</v>
      </c>
    </row>
    <row r="44" spans="1:7" ht="27" customHeight="1" x14ac:dyDescent="0.35">
      <c r="A44" s="436">
        <v>41033900</v>
      </c>
      <c r="B44" s="482" t="s">
        <v>409</v>
      </c>
      <c r="C44" s="478">
        <v>66937.100000000006</v>
      </c>
      <c r="D44" s="438">
        <v>15457.4</v>
      </c>
      <c r="E44" s="481">
        <v>15457.4</v>
      </c>
      <c r="F44" s="447">
        <f t="shared" si="1"/>
        <v>0</v>
      </c>
      <c r="G44" s="442">
        <f t="shared" si="5"/>
        <v>1</v>
      </c>
    </row>
    <row r="45" spans="1:7" ht="27.75" customHeight="1" x14ac:dyDescent="0.35">
      <c r="A45" s="436">
        <v>41034200</v>
      </c>
      <c r="B45" s="482" t="s">
        <v>410</v>
      </c>
      <c r="C45" s="478">
        <v>33111.199999999997</v>
      </c>
      <c r="D45" s="438">
        <v>8274.7999999999993</v>
      </c>
      <c r="E45" s="481">
        <v>8274.7999999999993</v>
      </c>
      <c r="F45" s="447">
        <f t="shared" si="1"/>
        <v>0</v>
      </c>
      <c r="G45" s="442">
        <f t="shared" si="5"/>
        <v>1</v>
      </c>
    </row>
    <row r="46" spans="1:7" ht="22.5" customHeight="1" x14ac:dyDescent="0.35">
      <c r="A46" s="436">
        <v>41035000</v>
      </c>
      <c r="B46" s="483" t="s">
        <v>411</v>
      </c>
      <c r="C46" s="449">
        <v>478.7</v>
      </c>
      <c r="D46" s="438">
        <v>119.7</v>
      </c>
      <c r="E46" s="481">
        <v>139.69999999999999</v>
      </c>
      <c r="F46" s="447">
        <f t="shared" si="1"/>
        <v>19.999999999999986</v>
      </c>
      <c r="G46" s="442">
        <f t="shared" si="5"/>
        <v>1.1670843776106932</v>
      </c>
    </row>
    <row r="47" spans="1:7" ht="46.5" customHeight="1" x14ac:dyDescent="0.35">
      <c r="A47" s="436">
        <v>41035400</v>
      </c>
      <c r="B47" s="483" t="s">
        <v>428</v>
      </c>
      <c r="C47" s="449"/>
      <c r="D47" s="438"/>
      <c r="E47" s="481">
        <v>52</v>
      </c>
      <c r="F47" s="447">
        <f t="shared" si="1"/>
        <v>52</v>
      </c>
      <c r="G47" s="442"/>
    </row>
    <row r="48" spans="1:7" ht="22.5" customHeight="1" x14ac:dyDescent="0.3">
      <c r="A48" s="473"/>
      <c r="B48" s="484" t="s">
        <v>412</v>
      </c>
      <c r="C48" s="475">
        <f>SUM(C38:C39)</f>
        <v>403096.3</v>
      </c>
      <c r="D48" s="475">
        <f>SUM(D38:D39)</f>
        <v>97510</v>
      </c>
      <c r="E48" s="475">
        <f>SUM(E38:E39)</f>
        <v>112088.09999999999</v>
      </c>
      <c r="F48" s="472">
        <f t="shared" si="1"/>
        <v>14578.099999999991</v>
      </c>
      <c r="G48" s="454">
        <f>SUM(E48/D48*100%)</f>
        <v>1.1495036406522408</v>
      </c>
    </row>
    <row r="49" spans="1:7" ht="10.5" hidden="1" customHeight="1" x14ac:dyDescent="0.3">
      <c r="A49" s="473"/>
      <c r="B49" s="485"/>
      <c r="C49" s="475"/>
      <c r="D49" s="475"/>
      <c r="E49" s="475"/>
      <c r="F49" s="472"/>
      <c r="G49" s="454"/>
    </row>
    <row r="50" spans="1:7" ht="23.25" customHeight="1" x14ac:dyDescent="0.35">
      <c r="A50" s="443">
        <v>19010000</v>
      </c>
      <c r="B50" s="486" t="s">
        <v>413</v>
      </c>
      <c r="C50" s="487">
        <v>155</v>
      </c>
      <c r="D50" s="439">
        <v>38.700000000000003</v>
      </c>
      <c r="E50" s="439">
        <v>29.6</v>
      </c>
      <c r="F50" s="458">
        <f>SUM(E50-D50)</f>
        <v>-9.1000000000000014</v>
      </c>
      <c r="G50" s="442">
        <f>SUM(E50/D50*100%)</f>
        <v>0.76485788113695086</v>
      </c>
    </row>
    <row r="51" spans="1:7" ht="22.5" customHeight="1" x14ac:dyDescent="0.35">
      <c r="A51" s="476">
        <v>25000000</v>
      </c>
      <c r="B51" s="488" t="s">
        <v>414</v>
      </c>
      <c r="C51" s="489">
        <v>8867.7000000000007</v>
      </c>
      <c r="D51" s="440">
        <v>2393</v>
      </c>
      <c r="E51" s="440">
        <v>2393</v>
      </c>
      <c r="F51" s="447">
        <f>SUM(E51-D51)</f>
        <v>0</v>
      </c>
      <c r="G51" s="442">
        <f>SUM(E51/D51)*100%</f>
        <v>1</v>
      </c>
    </row>
    <row r="52" spans="1:7" ht="21.75" customHeight="1" x14ac:dyDescent="0.3">
      <c r="A52" s="476"/>
      <c r="B52" s="474" t="s">
        <v>415</v>
      </c>
      <c r="C52" s="475">
        <f>SUM(C53:C53)</f>
        <v>125</v>
      </c>
      <c r="D52" s="475">
        <f>SUM(D53:D53)</f>
        <v>0</v>
      </c>
      <c r="E52" s="475">
        <f>SUM(E53:E53)</f>
        <v>0</v>
      </c>
      <c r="F52" s="475">
        <f>SUM(F53:F53)</f>
        <v>0</v>
      </c>
      <c r="G52" s="454"/>
    </row>
    <row r="53" spans="1:7" ht="23.25" customHeight="1" x14ac:dyDescent="0.35">
      <c r="A53" s="476">
        <v>33010000</v>
      </c>
      <c r="B53" s="490" t="s">
        <v>416</v>
      </c>
      <c r="C53" s="491">
        <v>125</v>
      </c>
      <c r="D53" s="440"/>
      <c r="E53" s="440"/>
      <c r="F53" s="447">
        <f>SUM(E53-D53)</f>
        <v>0</v>
      </c>
      <c r="G53" s="492"/>
    </row>
    <row r="54" spans="1:7" ht="21.75" customHeight="1" x14ac:dyDescent="0.3">
      <c r="A54" s="476"/>
      <c r="B54" s="484" t="s">
        <v>417</v>
      </c>
      <c r="C54" s="475">
        <f>SUM(C50:C52)</f>
        <v>9147.7000000000007</v>
      </c>
      <c r="D54" s="475">
        <f>SUM(D50:D52)</f>
        <v>2431.6999999999998</v>
      </c>
      <c r="E54" s="475">
        <f>SUM(E50:E52)</f>
        <v>2422.6</v>
      </c>
      <c r="F54" s="475">
        <f>SUM(F50:F52)</f>
        <v>-9.1000000000000014</v>
      </c>
      <c r="G54" s="493">
        <f>SUM(E54/D54*100%)</f>
        <v>0.99625776205946459</v>
      </c>
    </row>
    <row r="55" spans="1:7" ht="24.75" customHeight="1" thickBot="1" x14ac:dyDescent="0.35">
      <c r="A55" s="494"/>
      <c r="B55" s="495" t="s">
        <v>418</v>
      </c>
      <c r="C55" s="496">
        <f>SUM(C48,C54)</f>
        <v>412244</v>
      </c>
      <c r="D55" s="496">
        <f>SUM(D48,D54)</f>
        <v>99941.7</v>
      </c>
      <c r="E55" s="496">
        <f>SUM(E48,E54)</f>
        <v>114510.7</v>
      </c>
      <c r="F55" s="496">
        <f>SUM(E55-D55)</f>
        <v>14569</v>
      </c>
      <c r="G55" s="497">
        <f>SUM(E55/D55*100%)</f>
        <v>1.1457749868173146</v>
      </c>
    </row>
    <row r="56" spans="1:7" ht="43.5" customHeight="1" x14ac:dyDescent="0.45">
      <c r="A56" s="498"/>
      <c r="B56" s="524" t="s">
        <v>419</v>
      </c>
      <c r="C56" s="525"/>
      <c r="D56" s="525"/>
      <c r="E56" s="525"/>
      <c r="F56" s="525"/>
      <c r="G56" s="499"/>
    </row>
    <row r="57" spans="1:7" ht="30" customHeight="1" x14ac:dyDescent="0.2">
      <c r="A57" s="500"/>
    </row>
    <row r="58" spans="1:7" ht="24.75" customHeight="1" x14ac:dyDescent="0.3">
      <c r="A58" s="500"/>
      <c r="B58" s="501"/>
      <c r="C58" s="501"/>
    </row>
    <row r="59" spans="1:7" ht="33.75" customHeight="1" x14ac:dyDescent="0.4">
      <c r="A59" s="500"/>
      <c r="B59" s="502"/>
      <c r="C59" s="502"/>
      <c r="D59" s="502"/>
      <c r="E59" s="502"/>
    </row>
    <row r="60" spans="1:7" ht="14.1" customHeight="1" x14ac:dyDescent="0.2">
      <c r="A60" s="500"/>
      <c r="B60" s="500"/>
      <c r="C60" s="500"/>
    </row>
    <row r="61" spans="1:7" ht="14.1" customHeight="1" x14ac:dyDescent="0.2">
      <c r="A61" s="500"/>
      <c r="B61" s="500"/>
      <c r="C61" s="500"/>
    </row>
    <row r="62" spans="1:7" ht="14.1" customHeight="1" x14ac:dyDescent="0.2">
      <c r="A62" s="500"/>
      <c r="B62" s="500"/>
      <c r="C62" s="500"/>
    </row>
    <row r="63" spans="1:7" ht="12.95" customHeight="1" x14ac:dyDescent="0.2">
      <c r="A63" s="500"/>
      <c r="B63" s="500"/>
      <c r="C63" s="500"/>
    </row>
    <row r="64" spans="1:7" ht="12.95" customHeight="1" x14ac:dyDescent="0.2">
      <c r="A64" s="500"/>
      <c r="B64" s="500"/>
      <c r="C64" s="500"/>
    </row>
    <row r="65" spans="1:3" x14ac:dyDescent="0.2">
      <c r="A65" s="500"/>
      <c r="B65" s="500"/>
      <c r="C65" s="500"/>
    </row>
    <row r="66" spans="1:3" x14ac:dyDescent="0.2">
      <c r="A66" s="500"/>
      <c r="B66" s="500"/>
      <c r="C66" s="500"/>
    </row>
    <row r="67" spans="1:3" x14ac:dyDescent="0.2">
      <c r="A67" s="500"/>
      <c r="B67" s="500"/>
      <c r="C67" s="500"/>
    </row>
    <row r="68" spans="1:3" x14ac:dyDescent="0.2">
      <c r="A68" s="500"/>
      <c r="B68" s="500"/>
      <c r="C68" s="500"/>
    </row>
    <row r="69" spans="1:3" x14ac:dyDescent="0.2">
      <c r="A69" s="500"/>
      <c r="B69" s="500"/>
      <c r="C69" s="500"/>
    </row>
    <row r="70" spans="1:3" x14ac:dyDescent="0.2">
      <c r="A70" s="500"/>
      <c r="B70" s="500"/>
      <c r="C70" s="500"/>
    </row>
    <row r="71" spans="1:3" x14ac:dyDescent="0.2">
      <c r="A71" s="500"/>
      <c r="B71" s="500"/>
      <c r="C71" s="500"/>
    </row>
    <row r="72" spans="1:3" x14ac:dyDescent="0.2">
      <c r="A72" s="500"/>
      <c r="B72" s="500"/>
      <c r="C72" s="500"/>
    </row>
    <row r="73" spans="1:3" x14ac:dyDescent="0.2">
      <c r="A73" s="500"/>
      <c r="B73" s="500"/>
      <c r="C73" s="500"/>
    </row>
    <row r="74" spans="1:3" x14ac:dyDescent="0.2">
      <c r="A74" s="500"/>
      <c r="B74" s="500"/>
      <c r="C74" s="500"/>
    </row>
    <row r="75" spans="1:3" x14ac:dyDescent="0.2">
      <c r="A75" s="500"/>
      <c r="B75" s="500"/>
      <c r="C75" s="500"/>
    </row>
    <row r="76" spans="1:3" x14ac:dyDescent="0.2">
      <c r="A76" s="500"/>
      <c r="B76" s="500"/>
      <c r="C76" s="500"/>
    </row>
    <row r="77" spans="1:3" x14ac:dyDescent="0.2">
      <c r="A77" s="500"/>
      <c r="B77" s="500"/>
      <c r="C77" s="500"/>
    </row>
    <row r="78" spans="1:3" x14ac:dyDescent="0.2">
      <c r="A78" s="500"/>
      <c r="B78" s="500"/>
      <c r="C78" s="500"/>
    </row>
    <row r="79" spans="1:3" x14ac:dyDescent="0.2">
      <c r="A79" s="500"/>
      <c r="B79" s="500"/>
      <c r="C79" s="500"/>
    </row>
    <row r="80" spans="1:3" x14ac:dyDescent="0.2">
      <c r="A80" s="500"/>
      <c r="B80" s="500"/>
      <c r="C80" s="500"/>
    </row>
    <row r="81" spans="1:3" x14ac:dyDescent="0.2">
      <c r="A81" s="500"/>
      <c r="B81" s="500"/>
      <c r="C81" s="500"/>
    </row>
    <row r="82" spans="1:3" x14ac:dyDescent="0.2">
      <c r="A82" s="500"/>
      <c r="B82" s="500"/>
      <c r="C82" s="500"/>
    </row>
    <row r="83" spans="1:3" x14ac:dyDescent="0.2">
      <c r="A83" s="500"/>
      <c r="B83" s="500"/>
      <c r="C83" s="500"/>
    </row>
    <row r="84" spans="1:3" x14ac:dyDescent="0.2">
      <c r="A84" s="500"/>
      <c r="B84" s="500"/>
      <c r="C84" s="500"/>
    </row>
    <row r="85" spans="1:3" x14ac:dyDescent="0.2">
      <c r="A85" s="500"/>
      <c r="B85" s="500"/>
      <c r="C85" s="500"/>
    </row>
    <row r="86" spans="1:3" x14ac:dyDescent="0.2">
      <c r="A86" s="500"/>
      <c r="B86" s="500"/>
      <c r="C86" s="500"/>
    </row>
    <row r="87" spans="1:3" x14ac:dyDescent="0.2">
      <c r="A87" s="500"/>
      <c r="B87" s="500"/>
      <c r="C87" s="500"/>
    </row>
    <row r="88" spans="1:3" x14ac:dyDescent="0.2">
      <c r="A88" s="500"/>
      <c r="B88" s="500"/>
      <c r="C88" s="500"/>
    </row>
    <row r="89" spans="1:3" x14ac:dyDescent="0.2">
      <c r="A89" s="500"/>
      <c r="B89" s="500"/>
      <c r="C89" s="500"/>
    </row>
    <row r="90" spans="1:3" x14ac:dyDescent="0.2">
      <c r="A90" s="500"/>
      <c r="B90" s="500"/>
      <c r="C90" s="500"/>
    </row>
    <row r="91" spans="1:3" x14ac:dyDescent="0.2">
      <c r="A91" s="500"/>
      <c r="B91" s="500"/>
      <c r="C91" s="500"/>
    </row>
    <row r="92" spans="1:3" x14ac:dyDescent="0.2">
      <c r="A92" s="500"/>
      <c r="B92" s="500"/>
      <c r="C92" s="500"/>
    </row>
    <row r="93" spans="1:3" x14ac:dyDescent="0.2">
      <c r="A93" s="500"/>
      <c r="B93" s="500"/>
      <c r="C93" s="500"/>
    </row>
    <row r="94" spans="1:3" x14ac:dyDescent="0.2">
      <c r="A94" s="500"/>
      <c r="B94" s="500"/>
      <c r="C94" s="500"/>
    </row>
    <row r="95" spans="1:3" x14ac:dyDescent="0.2">
      <c r="A95" s="500"/>
      <c r="B95" s="500"/>
      <c r="C95" s="500"/>
    </row>
    <row r="96" spans="1:3" x14ac:dyDescent="0.2">
      <c r="A96" s="500"/>
      <c r="B96" s="500"/>
      <c r="C96" s="500"/>
    </row>
    <row r="97" spans="1:3" x14ac:dyDescent="0.2">
      <c r="A97" s="500"/>
      <c r="B97" s="500"/>
      <c r="C97" s="500"/>
    </row>
    <row r="98" spans="1:3" x14ac:dyDescent="0.2">
      <c r="A98" s="500"/>
      <c r="B98" s="500"/>
      <c r="C98" s="500"/>
    </row>
    <row r="99" spans="1:3" x14ac:dyDescent="0.2">
      <c r="A99" s="500"/>
      <c r="B99" s="500"/>
      <c r="C99" s="500"/>
    </row>
    <row r="100" spans="1:3" x14ac:dyDescent="0.2">
      <c r="A100" s="500"/>
      <c r="B100" s="500"/>
      <c r="C100" s="500"/>
    </row>
    <row r="101" spans="1:3" x14ac:dyDescent="0.2">
      <c r="A101" s="500"/>
      <c r="B101" s="500"/>
      <c r="C101" s="500"/>
    </row>
    <row r="102" spans="1:3" x14ac:dyDescent="0.2">
      <c r="A102" s="500"/>
      <c r="B102" s="500"/>
      <c r="C102" s="500"/>
    </row>
    <row r="103" spans="1:3" x14ac:dyDescent="0.2">
      <c r="A103" s="500"/>
      <c r="B103" s="500"/>
      <c r="C103" s="500"/>
    </row>
  </sheetData>
  <mergeCells count="13">
    <mergeCell ref="B56:F56"/>
    <mergeCell ref="A10:A11"/>
    <mergeCell ref="B10:B11"/>
    <mergeCell ref="C10:C11"/>
    <mergeCell ref="D10:D11"/>
    <mergeCell ref="E10:E11"/>
    <mergeCell ref="F10:G10"/>
    <mergeCell ref="A7:G7"/>
    <mergeCell ref="A1:B1"/>
    <mergeCell ref="D1:G1"/>
    <mergeCell ref="D2:G2"/>
    <mergeCell ref="D3:G3"/>
    <mergeCell ref="A6:G6"/>
  </mergeCells>
  <pageMargins left="0.9055118110236221" right="0.31496062992125984" top="0.35433070866141736" bottom="0.15748031496062992" header="0.31496062992125984" footer="0.31496062992125984"/>
  <pageSetup paperSize="9" scale="4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2152"/>
  <sheetViews>
    <sheetView showZeros="0" tabSelected="1" showOutlineSymbols="0" view="pageBreakPreview" topLeftCell="I1" zoomScaleNormal="85" zoomScaleSheetLayoutView="100" workbookViewId="0">
      <selection activeCell="P12" sqref="P12"/>
    </sheetView>
  </sheetViews>
  <sheetFormatPr defaultRowHeight="12.75" x14ac:dyDescent="0.2"/>
  <cols>
    <col min="1" max="1" width="3.42578125" style="20" customWidth="1"/>
    <col min="2" max="2" width="8" style="1" hidden="1" customWidth="1"/>
    <col min="3" max="4" width="6.140625" style="1" customWidth="1"/>
    <col min="5" max="5" width="56.140625" style="160" customWidth="1"/>
    <col min="6" max="6" width="12.42578125" style="20" customWidth="1"/>
    <col min="7" max="7" width="10.85546875" style="20" customWidth="1"/>
    <col min="8" max="8" width="10.7109375" style="20" customWidth="1"/>
    <col min="9" max="9" width="9.140625" style="2"/>
    <col min="10" max="10" width="9.5703125" style="2" customWidth="1"/>
    <col min="11" max="11" width="9.5703125" style="8" customWidth="1"/>
    <col min="12" max="12" width="11.85546875" style="20" customWidth="1"/>
    <col min="13" max="13" width="11.28515625" style="72" customWidth="1"/>
    <col min="14" max="14" width="10.5703125" style="20" customWidth="1"/>
    <col min="15" max="15" width="9.85546875" style="72" customWidth="1"/>
    <col min="16" max="16" width="9" style="397" customWidth="1"/>
    <col min="17" max="17" width="9.28515625" style="20" customWidth="1"/>
    <col min="18" max="18" width="12.140625" style="20" customWidth="1"/>
    <col min="19" max="19" width="11.85546875" style="20" customWidth="1"/>
    <col min="20" max="20" width="11.140625" style="20" customWidth="1"/>
    <col min="21" max="21" width="10.140625" style="20" customWidth="1"/>
    <col min="22" max="22" width="9.140625" style="2"/>
    <col min="23" max="23" width="10.140625" style="2" customWidth="1"/>
    <col min="24" max="24" width="9.42578125" style="2" bestFit="1" customWidth="1"/>
    <col min="25" max="16384" width="9.140625" style="2"/>
  </cols>
  <sheetData>
    <row r="1" spans="1:47" ht="18.75" x14ac:dyDescent="0.3">
      <c r="T1" s="561" t="s">
        <v>369</v>
      </c>
      <c r="U1" s="561"/>
      <c r="V1" s="561"/>
      <c r="W1" s="561"/>
    </row>
    <row r="2" spans="1:47" ht="18.75" x14ac:dyDescent="0.3">
      <c r="T2" s="561" t="s">
        <v>370</v>
      </c>
      <c r="U2" s="561"/>
      <c r="V2" s="561"/>
      <c r="W2" s="561"/>
    </row>
    <row r="3" spans="1:47" ht="18.75" x14ac:dyDescent="0.3">
      <c r="T3" s="561" t="s">
        <v>433</v>
      </c>
      <c r="U3" s="561"/>
      <c r="V3" s="561"/>
      <c r="W3" s="561"/>
    </row>
    <row r="4" spans="1:47" ht="19.5" customHeight="1" x14ac:dyDescent="0.2"/>
    <row r="5" spans="1:47" s="3" customFormat="1" ht="42" customHeight="1" thickBot="1" x14ac:dyDescent="0.25">
      <c r="A5" s="547" t="s">
        <v>371</v>
      </c>
      <c r="B5" s="547"/>
      <c r="C5" s="547"/>
      <c r="D5" s="547"/>
      <c r="E5" s="547"/>
      <c r="F5" s="547"/>
      <c r="G5" s="547"/>
      <c r="H5" s="547"/>
      <c r="I5" s="547"/>
      <c r="J5" s="547"/>
      <c r="K5" s="547"/>
      <c r="L5" s="547"/>
      <c r="M5" s="547"/>
      <c r="N5" s="547"/>
      <c r="O5" s="547"/>
      <c r="P5" s="547"/>
      <c r="Q5" s="547"/>
      <c r="R5" s="547"/>
      <c r="S5" s="547"/>
      <c r="T5" s="547"/>
      <c r="U5" s="547"/>
    </row>
    <row r="6" spans="1:47" s="13" customFormat="1" ht="25.5" customHeight="1" x14ac:dyDescent="0.2">
      <c r="A6" s="567" t="s">
        <v>0</v>
      </c>
      <c r="B6" s="538" t="s">
        <v>348</v>
      </c>
      <c r="C6" s="538" t="s">
        <v>166</v>
      </c>
      <c r="D6" s="538" t="s">
        <v>164</v>
      </c>
      <c r="E6" s="541" t="s">
        <v>170</v>
      </c>
      <c r="F6" s="544" t="s">
        <v>1</v>
      </c>
      <c r="G6" s="545"/>
      <c r="H6" s="545"/>
      <c r="I6" s="545"/>
      <c r="J6" s="545"/>
      <c r="K6" s="546"/>
      <c r="L6" s="545" t="s">
        <v>2</v>
      </c>
      <c r="M6" s="545"/>
      <c r="N6" s="545"/>
      <c r="O6" s="545"/>
      <c r="P6" s="545"/>
      <c r="Q6" s="545"/>
      <c r="R6" s="544" t="s">
        <v>3</v>
      </c>
      <c r="S6" s="545"/>
      <c r="T6" s="545"/>
      <c r="U6" s="545"/>
      <c r="V6" s="545"/>
      <c r="W6" s="546"/>
    </row>
    <row r="7" spans="1:47" s="13" customFormat="1" ht="12.75" customHeight="1" x14ac:dyDescent="0.2">
      <c r="A7" s="568"/>
      <c r="B7" s="539"/>
      <c r="C7" s="539"/>
      <c r="D7" s="539"/>
      <c r="E7" s="542"/>
      <c r="F7" s="548" t="s">
        <v>128</v>
      </c>
      <c r="G7" s="550" t="s">
        <v>366</v>
      </c>
      <c r="H7" s="550" t="s">
        <v>367</v>
      </c>
      <c r="I7" s="552" t="s">
        <v>4</v>
      </c>
      <c r="J7" s="552" t="s">
        <v>105</v>
      </c>
      <c r="K7" s="554" t="s">
        <v>104</v>
      </c>
      <c r="L7" s="565" t="s">
        <v>128</v>
      </c>
      <c r="M7" s="550" t="s">
        <v>135</v>
      </c>
      <c r="N7" s="550" t="s">
        <v>366</v>
      </c>
      <c r="O7" s="550" t="s">
        <v>367</v>
      </c>
      <c r="P7" s="550" t="s">
        <v>105</v>
      </c>
      <c r="Q7" s="556" t="s">
        <v>104</v>
      </c>
      <c r="R7" s="548" t="s">
        <v>128</v>
      </c>
      <c r="S7" s="550" t="s">
        <v>135</v>
      </c>
      <c r="T7" s="550" t="s">
        <v>366</v>
      </c>
      <c r="U7" s="550" t="s">
        <v>367</v>
      </c>
      <c r="V7" s="552" t="s">
        <v>105</v>
      </c>
      <c r="W7" s="554" t="s">
        <v>104</v>
      </c>
    </row>
    <row r="8" spans="1:47" s="13" customFormat="1" ht="51" customHeight="1" x14ac:dyDescent="0.2">
      <c r="A8" s="569"/>
      <c r="B8" s="540"/>
      <c r="C8" s="540"/>
      <c r="D8" s="540"/>
      <c r="E8" s="543"/>
      <c r="F8" s="549"/>
      <c r="G8" s="551"/>
      <c r="H8" s="551"/>
      <c r="I8" s="553"/>
      <c r="J8" s="553"/>
      <c r="K8" s="555"/>
      <c r="L8" s="566"/>
      <c r="M8" s="551"/>
      <c r="N8" s="551"/>
      <c r="O8" s="551"/>
      <c r="P8" s="551"/>
      <c r="Q8" s="557"/>
      <c r="R8" s="549"/>
      <c r="S8" s="551"/>
      <c r="T8" s="551"/>
      <c r="U8" s="551"/>
      <c r="V8" s="553"/>
      <c r="W8" s="555"/>
    </row>
    <row r="9" spans="1:47" s="322" customFormat="1" ht="18.75" customHeight="1" thickBot="1" x14ac:dyDescent="0.3">
      <c r="A9" s="517">
        <v>1</v>
      </c>
      <c r="B9" s="418">
        <v>2</v>
      </c>
      <c r="C9" s="509">
        <v>2</v>
      </c>
      <c r="D9" s="509">
        <v>3</v>
      </c>
      <c r="E9" s="510">
        <v>4</v>
      </c>
      <c r="F9" s="511">
        <v>5</v>
      </c>
      <c r="G9" s="509">
        <v>6</v>
      </c>
      <c r="H9" s="512">
        <v>7</v>
      </c>
      <c r="I9" s="512">
        <v>8</v>
      </c>
      <c r="J9" s="509">
        <v>9</v>
      </c>
      <c r="K9" s="513">
        <v>10</v>
      </c>
      <c r="L9" s="514">
        <v>11</v>
      </c>
      <c r="M9" s="509">
        <v>12</v>
      </c>
      <c r="N9" s="512">
        <v>13</v>
      </c>
      <c r="O9" s="512">
        <v>14</v>
      </c>
      <c r="P9" s="512">
        <v>15</v>
      </c>
      <c r="Q9" s="515">
        <v>16</v>
      </c>
      <c r="R9" s="516">
        <v>17</v>
      </c>
      <c r="S9" s="512">
        <v>18</v>
      </c>
      <c r="T9" s="512">
        <v>19</v>
      </c>
      <c r="U9" s="512">
        <v>20</v>
      </c>
      <c r="V9" s="512">
        <v>21</v>
      </c>
      <c r="W9" s="513">
        <v>22</v>
      </c>
      <c r="X9" s="419"/>
    </row>
    <row r="10" spans="1:47" s="3" customFormat="1" ht="29.25" customHeight="1" thickBot="1" x14ac:dyDescent="0.3">
      <c r="A10" s="157"/>
      <c r="B10" s="50"/>
      <c r="C10" s="50"/>
      <c r="D10" s="50"/>
      <c r="E10" s="215" t="s">
        <v>5</v>
      </c>
      <c r="F10" s="82">
        <f>SUM(F171)</f>
        <v>379254.59999999992</v>
      </c>
      <c r="G10" s="79">
        <f>SUM(G171)</f>
        <v>93846.1</v>
      </c>
      <c r="H10" s="79">
        <f>SUM(H171)</f>
        <v>83466.2</v>
      </c>
      <c r="I10" s="80">
        <v>1</v>
      </c>
      <c r="J10" s="83">
        <f>H10-G10</f>
        <v>-10379.900000000009</v>
      </c>
      <c r="K10" s="113">
        <f>H10/G10</f>
        <v>0.88939444473451734</v>
      </c>
      <c r="L10" s="82">
        <f>SUM(L171)</f>
        <v>38920.899999999994</v>
      </c>
      <c r="M10" s="79">
        <f>SUM(M171)</f>
        <v>39372.899999999994</v>
      </c>
      <c r="N10" s="79">
        <f>SUM(N171)</f>
        <v>7697.4</v>
      </c>
      <c r="O10" s="79">
        <f>SUM(O171)</f>
        <v>2188.9</v>
      </c>
      <c r="P10" s="79">
        <f>O10-N10</f>
        <v>-5508.5</v>
      </c>
      <c r="Q10" s="375">
        <f>O10/N10</f>
        <v>0.2843687478888976</v>
      </c>
      <c r="R10" s="271">
        <f>SUM(R171)</f>
        <v>418175.50000000006</v>
      </c>
      <c r="S10" s="79">
        <f>SUM(S171)</f>
        <v>418627.50000000012</v>
      </c>
      <c r="T10" s="79">
        <f>SUM(T171)</f>
        <v>101543.49999999999</v>
      </c>
      <c r="U10" s="79">
        <f>SUM(U171)</f>
        <v>85655.099999999991</v>
      </c>
      <c r="V10" s="79">
        <f>U10-T10</f>
        <v>-15888.399999999994</v>
      </c>
      <c r="W10" s="139">
        <f>U10/T10</f>
        <v>0.84353109750993416</v>
      </c>
      <c r="X10" s="11"/>
      <c r="Y10" s="11"/>
      <c r="Z10" s="9"/>
      <c r="AA10" s="9"/>
      <c r="AB10" s="9"/>
      <c r="AC10" s="9"/>
      <c r="AD10" s="9"/>
      <c r="AE10" s="9"/>
      <c r="AF10" s="9"/>
      <c r="AG10" s="9"/>
      <c r="AH10" s="9"/>
      <c r="AI10" s="9"/>
      <c r="AJ10" s="9"/>
      <c r="AK10" s="9"/>
      <c r="AL10" s="9"/>
      <c r="AM10" s="9"/>
      <c r="AN10" s="9"/>
      <c r="AO10" s="9"/>
      <c r="AP10" s="9"/>
      <c r="AQ10" s="9"/>
      <c r="AR10" s="9"/>
      <c r="AS10" s="9"/>
      <c r="AT10" s="9"/>
      <c r="AU10" s="9"/>
    </row>
    <row r="11" spans="1:47" s="185" customFormat="1" ht="36.75" customHeight="1" thickBot="1" x14ac:dyDescent="0.25">
      <c r="A11" s="159"/>
      <c r="B11" s="37"/>
      <c r="C11" s="37"/>
      <c r="D11" s="37"/>
      <c r="E11" s="216" t="s">
        <v>119</v>
      </c>
      <c r="F11" s="104">
        <f>SUM(F14,F15,F16,F17,F18,F20,F21,F25,F26,F27,F28,F29,F30,F31,F32,F33,F35,F34,F38,F56,F62,F74)</f>
        <v>166499.40000000002</v>
      </c>
      <c r="G11" s="104">
        <f>SUM(G14,G15,G16,G17,G18,G20,G21,G25,G26,G27,G28,G29,G30,G31,G32,G33,G35,G34,G38,G56,G62,G74)</f>
        <v>39478.800000000003</v>
      </c>
      <c r="H11" s="104">
        <f>SUM(H14,H15,H16,H17,H18,H20,H21,H25,H26,H27,H28,H29,H30,H31,H32,H33,H35,H34,H38,H56,H62,H74)</f>
        <v>37589</v>
      </c>
      <c r="I11" s="89">
        <f>H11/H10</f>
        <v>0.45034996202055444</v>
      </c>
      <c r="J11" s="90">
        <f>H11-G11</f>
        <v>-1889.8000000000029</v>
      </c>
      <c r="K11" s="112">
        <f>H11/G11</f>
        <v>0.9521312704540158</v>
      </c>
      <c r="L11" s="104">
        <f>SUM(L14,L15,L16,L17,L18,L20,L21,L25,L26,L27,L28,L29,L30,L31,L32,L33,L35,L34,L38,L56,L62,L74)</f>
        <v>0</v>
      </c>
      <c r="M11" s="104">
        <f>SUM(M14,M15,M16,M17,M18,M20,M21,M25,M26,M27,M28,M29,M30,M31,M32,M33,M35,M34,M38,M56,M62,M74)</f>
        <v>0</v>
      </c>
      <c r="N11" s="104">
        <f>SUM(N14,N15,N16,N17,N18,N20,N21,N25,N26,N27,N28,N29,N30,N31,N32,N33,N35,N34,N38,N56,N62,N74)</f>
        <v>0</v>
      </c>
      <c r="O11" s="104">
        <f>SUM(O14,O15,O16,O17,O18,O20,O21,O25,O26,O27,O28,O29,O30,O31,O32,O33,O35,O34,O38,O56,O62,O74)</f>
        <v>0</v>
      </c>
      <c r="P11" s="88">
        <f>O11-N11</f>
        <v>0</v>
      </c>
      <c r="Q11" s="254" t="e">
        <f>O11/N11</f>
        <v>#DIV/0!</v>
      </c>
      <c r="R11" s="114">
        <f>SUM(F11,L11)</f>
        <v>166499.40000000002</v>
      </c>
      <c r="S11" s="88">
        <f>SUM(F11,M11)</f>
        <v>166499.40000000002</v>
      </c>
      <c r="T11" s="88">
        <f>SUM(G11,N11)</f>
        <v>39478.800000000003</v>
      </c>
      <c r="U11" s="88">
        <f>SUM(H11,O11)</f>
        <v>37589</v>
      </c>
      <c r="V11" s="88">
        <f>U11-T11</f>
        <v>-1889.8000000000029</v>
      </c>
      <c r="W11" s="112">
        <f>U11/T11</f>
        <v>0.9521312704540158</v>
      </c>
      <c r="X11" s="183"/>
      <c r="Y11" s="183"/>
      <c r="Z11" s="184"/>
      <c r="AA11" s="184"/>
      <c r="AB11" s="184"/>
      <c r="AC11" s="184"/>
      <c r="AD11" s="184"/>
      <c r="AE11" s="184"/>
      <c r="AF11" s="184"/>
      <c r="AG11" s="184"/>
      <c r="AH11" s="184"/>
      <c r="AI11" s="184"/>
      <c r="AJ11" s="184"/>
      <c r="AK11" s="184"/>
      <c r="AL11" s="184"/>
      <c r="AM11" s="184"/>
      <c r="AN11" s="184"/>
      <c r="AO11" s="184"/>
      <c r="AP11" s="184"/>
      <c r="AQ11" s="184"/>
      <c r="AR11" s="184"/>
      <c r="AS11" s="184"/>
      <c r="AT11" s="184"/>
      <c r="AU11" s="184"/>
    </row>
    <row r="12" spans="1:47" s="3" customFormat="1" ht="26.25" customHeight="1" thickBot="1" x14ac:dyDescent="0.3">
      <c r="A12" s="45">
        <v>1</v>
      </c>
      <c r="B12" s="39" t="s">
        <v>6</v>
      </c>
      <c r="C12" s="39" t="s">
        <v>356</v>
      </c>
      <c r="D12" s="39"/>
      <c r="E12" s="217" t="s">
        <v>288</v>
      </c>
      <c r="F12" s="104">
        <f>SUM(F14,F15,F16,F17,F18,F20,F21,F23,F25,F26,F27,F28,F29,F30,F31,F32,F33,F35,F34,F36,F37,F40,F42,F43,F45,F46,F47,F48,F49,F50)</f>
        <v>80581.700000000012</v>
      </c>
      <c r="G12" s="104">
        <f>SUM(G14,G15,G16,G17,G18,G20,G21,G23,G25,G26,G27,G28,G29,G30,G31,G32,G33,G35,G34,G36,G37,G40,G42,G43,G45,G46,G47,G48,G49,G50)</f>
        <v>19648.100000000006</v>
      </c>
      <c r="H12" s="104">
        <f>SUM(H14,H15,H16,H17,H18,H20,H21,H23,H25,H26,H27,H28,H29,H30,H31,H32,H33,H35,H34,H36,H37,H40,H42,H43,H45,H46,H47,H48,H49,H50)</f>
        <v>18736.400000000001</v>
      </c>
      <c r="I12" s="89">
        <f>H12/H10</f>
        <v>0.22447889085641856</v>
      </c>
      <c r="J12" s="104">
        <f>SUM(J14,J15,J16,J17,J18,J20,J21,J23,J25,J26,J27,J28,J29,J30,J31,J32,J33,J35,J34,J36,J37,J40,J42,J43,J45,J46,J47,J48,J49,J50)</f>
        <v>-911.70000000000016</v>
      </c>
      <c r="K12" s="112">
        <f>H12/G12</f>
        <v>0.95359856678253851</v>
      </c>
      <c r="L12" s="88">
        <f>SUM(L14,L15,L16,L17,L18,L20,L21,L23,L25,L26,L27,L28,L29,L30,L31,L32,L33,L35,L34,L36,L37,L40,L42,L43,L45,L46,L47,L48,L49,L50)</f>
        <v>148.1</v>
      </c>
      <c r="M12" s="88">
        <f>SUM(M14,M15,M16,M17,M18,M20,M21,M23,M25,M26,M27,M28,M29,M30,M31,M32,M33,M35,M34,M36,M37,M40,M42,M43,M45,M46,M47,M48,M49,M50)</f>
        <v>178.7</v>
      </c>
      <c r="N12" s="88">
        <f>SUM(N14,N15,N16,N17,N18,N20,N21,N23,N25,N26,N27,N28,N29,N30,N31,N32,N33,N35,N34,N36,N37,N40,N42,N43,N45,N46,N47,N48,N49,N50)</f>
        <v>95.8</v>
      </c>
      <c r="O12" s="88">
        <f>SUM(O14,O15,O16,O17,O18,O20,O21,O23,O25,O26,O27,O28,O29,O30,O31,O32,O33,O35,O34,O36,O37,O40,O42,O43,O45,O46,O47,O48,O49,O50)</f>
        <v>80.5</v>
      </c>
      <c r="P12" s="88">
        <f>O12-N12</f>
        <v>-15.299999999999997</v>
      </c>
      <c r="Q12" s="254">
        <f>O12/N12</f>
        <v>0.84029227557411279</v>
      </c>
      <c r="R12" s="114">
        <f>SUM(R14,R15,R16,R17,R18,R20,R21,R23,R25,R26,R27,R28,R29,R30,R31,R32,R33,R35,R34,R36,R37,R40,R42,R43,R45,R46,R47,R48,R49,R50)</f>
        <v>80729.800000000017</v>
      </c>
      <c r="S12" s="104">
        <f>SUM(S14,S15,S16,S17,S18,S20,S21,S23,S25,S26,S27,S28,S29,S30,S31,S32,S33,S35,S34,S36,S37,S40,S42,S43,S45,S46,S47,S48,S49,S50)</f>
        <v>80760.400000000023</v>
      </c>
      <c r="T12" s="104">
        <f>SUM(T14,T15,T16,T17,T18,T20,T21,T23,T25,T26,T27,T28,T29,T30,T31,T32,T33,T35,T34,T36,T37,T40,T42,T43,T45,T46,T47,T48,T49,T50)</f>
        <v>19743.900000000005</v>
      </c>
      <c r="U12" s="104">
        <f>SUM(U14,U15,U16,U17,U18,U20,U21,U23,U25,U26,U27,U28,U29,U30,U31,U32,U33,U35,U34,U36,U37,U40,U42,U43,U45,U46,U47,U48,U49,U50)</f>
        <v>18816.900000000001</v>
      </c>
      <c r="V12" s="104">
        <f>SUM(V14,V15,V16,V17,V18,V20,V21,V23,V25,V26,V27,V28,V29,V30,V31,V32,V33,V35,V34,V36,V37,V40,V42,V43,V45,V46,V47,V48,V49,V50)</f>
        <v>-927.00000000000011</v>
      </c>
      <c r="W12" s="112">
        <f t="shared" ref="W12:W81" si="0">U12/T12</f>
        <v>0.95304878975278429</v>
      </c>
      <c r="X12" s="15"/>
      <c r="Y12" s="15"/>
      <c r="Z12" s="9"/>
      <c r="AA12" s="9"/>
      <c r="AB12" s="9"/>
      <c r="AC12" s="9"/>
      <c r="AD12" s="9"/>
      <c r="AE12" s="9"/>
      <c r="AF12" s="9"/>
      <c r="AG12" s="9"/>
      <c r="AH12" s="9"/>
      <c r="AI12" s="9"/>
      <c r="AJ12" s="9"/>
      <c r="AK12" s="9"/>
      <c r="AL12" s="9"/>
      <c r="AM12" s="9"/>
      <c r="AN12" s="9"/>
      <c r="AO12" s="9"/>
      <c r="AP12" s="9"/>
      <c r="AQ12" s="9"/>
      <c r="AR12" s="9"/>
      <c r="AS12" s="9"/>
      <c r="AT12" s="9"/>
      <c r="AU12" s="9"/>
    </row>
    <row r="13" spans="1:47" s="3" customFormat="1" ht="60" hidden="1" customHeight="1" thickBot="1" x14ac:dyDescent="0.3">
      <c r="A13" s="170"/>
      <c r="B13" s="171"/>
      <c r="C13" s="172" t="s">
        <v>286</v>
      </c>
      <c r="D13" s="173"/>
      <c r="E13" s="196" t="s">
        <v>287</v>
      </c>
      <c r="F13" s="348"/>
      <c r="G13" s="349"/>
      <c r="H13" s="349"/>
      <c r="I13" s="99"/>
      <c r="J13" s="107"/>
      <c r="K13" s="99"/>
      <c r="L13" s="118"/>
      <c r="M13" s="118"/>
      <c r="N13" s="118"/>
      <c r="O13" s="118"/>
      <c r="P13" s="281"/>
      <c r="Q13" s="287"/>
      <c r="R13" s="361"/>
      <c r="S13" s="101"/>
      <c r="T13" s="101"/>
      <c r="U13" s="101"/>
      <c r="V13" s="101"/>
      <c r="W13" s="222"/>
      <c r="X13" s="15"/>
      <c r="Y13" s="15"/>
      <c r="Z13" s="9"/>
      <c r="AA13" s="9"/>
      <c r="AB13" s="9"/>
      <c r="AC13" s="9"/>
      <c r="AD13" s="9"/>
      <c r="AE13" s="9"/>
      <c r="AF13" s="9"/>
      <c r="AG13" s="9"/>
      <c r="AH13" s="9"/>
      <c r="AI13" s="9"/>
      <c r="AJ13" s="9"/>
      <c r="AK13" s="9"/>
      <c r="AL13" s="9"/>
      <c r="AM13" s="9"/>
      <c r="AN13" s="9"/>
      <c r="AO13" s="9"/>
      <c r="AP13" s="9"/>
      <c r="AQ13" s="9"/>
      <c r="AR13" s="9"/>
      <c r="AS13" s="9"/>
      <c r="AT13" s="9"/>
      <c r="AU13" s="9"/>
    </row>
    <row r="14" spans="1:47" s="3" customFormat="1" ht="105" customHeight="1" x14ac:dyDescent="0.25">
      <c r="A14" s="46"/>
      <c r="B14" s="33" t="s">
        <v>7</v>
      </c>
      <c r="C14" s="33" t="s">
        <v>275</v>
      </c>
      <c r="D14" s="177">
        <v>1030</v>
      </c>
      <c r="E14" s="316" t="s">
        <v>364</v>
      </c>
      <c r="F14" s="350">
        <v>1446</v>
      </c>
      <c r="G14" s="277">
        <v>343.2</v>
      </c>
      <c r="H14" s="277">
        <v>321.89999999999998</v>
      </c>
      <c r="I14" s="351">
        <f>H14/H10</f>
        <v>3.8566509557162059E-3</v>
      </c>
      <c r="J14" s="285">
        <f>H14-G14</f>
        <v>-21.300000000000011</v>
      </c>
      <c r="K14" s="352">
        <f>H14/G14</f>
        <v>0.93793706293706292</v>
      </c>
      <c r="L14" s="292"/>
      <c r="M14" s="175"/>
      <c r="N14" s="175"/>
      <c r="O14" s="277"/>
      <c r="P14" s="175"/>
      <c r="Q14" s="376"/>
      <c r="R14" s="292">
        <f t="shared" ref="R14:R81" si="1">SUM(F14,L14)</f>
        <v>1446</v>
      </c>
      <c r="S14" s="175">
        <f t="shared" ref="S14:S81" si="2">SUM(F14,M14)</f>
        <v>1446</v>
      </c>
      <c r="T14" s="175">
        <f t="shared" ref="T14:T81" si="3">SUM(G14,N14)</f>
        <v>343.2</v>
      </c>
      <c r="U14" s="175">
        <f t="shared" ref="U14:U81" si="4">SUM(H14,O14)</f>
        <v>321.89999999999998</v>
      </c>
      <c r="V14" s="175">
        <f t="shared" ref="V14:V81" si="5">U14-T14</f>
        <v>-21.300000000000011</v>
      </c>
      <c r="W14" s="286">
        <f t="shared" si="0"/>
        <v>0.93793706293706292</v>
      </c>
      <c r="X14" s="15"/>
      <c r="Y14" s="15"/>
      <c r="Z14" s="9"/>
      <c r="AA14" s="9"/>
      <c r="AB14" s="9"/>
      <c r="AC14" s="9"/>
      <c r="AD14" s="9"/>
      <c r="AE14" s="9"/>
      <c r="AF14" s="9"/>
      <c r="AG14" s="9"/>
      <c r="AH14" s="9"/>
      <c r="AI14" s="9"/>
      <c r="AJ14" s="9"/>
      <c r="AK14" s="9"/>
      <c r="AL14" s="9"/>
      <c r="AM14" s="9"/>
      <c r="AN14" s="9"/>
      <c r="AO14" s="9"/>
      <c r="AP14" s="9"/>
      <c r="AQ14" s="9"/>
      <c r="AR14" s="9"/>
      <c r="AS14" s="9"/>
      <c r="AT14" s="9"/>
      <c r="AU14" s="9"/>
    </row>
    <row r="15" spans="1:47" s="3" customFormat="1" ht="105.75" customHeight="1" x14ac:dyDescent="0.25">
      <c r="A15" s="47"/>
      <c r="B15" s="28" t="s">
        <v>8</v>
      </c>
      <c r="C15" s="181" t="s">
        <v>276</v>
      </c>
      <c r="D15" s="181" t="s">
        <v>277</v>
      </c>
      <c r="E15" s="317" t="s">
        <v>363</v>
      </c>
      <c r="F15" s="293">
        <v>280</v>
      </c>
      <c r="G15" s="94">
        <v>55.9</v>
      </c>
      <c r="H15" s="256">
        <v>55.7</v>
      </c>
      <c r="I15" s="95">
        <f>H15/H10</f>
        <v>6.6733599948242523E-4</v>
      </c>
      <c r="J15" s="92">
        <f>H15-G15</f>
        <v>-0.19999999999999574</v>
      </c>
      <c r="K15" s="125">
        <f>H15/G15</f>
        <v>0.99642218246869418</v>
      </c>
      <c r="L15" s="258"/>
      <c r="M15" s="97"/>
      <c r="N15" s="97"/>
      <c r="O15" s="94"/>
      <c r="P15" s="97"/>
      <c r="Q15" s="377"/>
      <c r="R15" s="260">
        <f t="shared" si="1"/>
        <v>280</v>
      </c>
      <c r="S15" s="97">
        <f t="shared" si="2"/>
        <v>280</v>
      </c>
      <c r="T15" s="97">
        <f t="shared" si="3"/>
        <v>55.9</v>
      </c>
      <c r="U15" s="97">
        <f t="shared" si="4"/>
        <v>55.7</v>
      </c>
      <c r="V15" s="97">
        <f t="shared" si="5"/>
        <v>-0.19999999999999574</v>
      </c>
      <c r="W15" s="110">
        <f t="shared" si="0"/>
        <v>0.99642218246869418</v>
      </c>
      <c r="X15" s="15"/>
      <c r="Y15" s="15"/>
      <c r="Z15" s="9"/>
      <c r="AA15" s="9"/>
      <c r="AB15" s="9"/>
      <c r="AC15" s="9"/>
      <c r="AD15" s="9"/>
      <c r="AE15" s="9"/>
      <c r="AF15" s="9"/>
      <c r="AG15" s="9"/>
      <c r="AH15" s="9"/>
      <c r="AI15" s="9"/>
      <c r="AJ15" s="9"/>
      <c r="AK15" s="9"/>
      <c r="AL15" s="9"/>
      <c r="AM15" s="9"/>
      <c r="AN15" s="9"/>
      <c r="AO15" s="9"/>
      <c r="AP15" s="9"/>
      <c r="AQ15" s="9"/>
      <c r="AR15" s="9"/>
      <c r="AS15" s="9"/>
      <c r="AT15" s="9"/>
      <c r="AU15" s="9"/>
    </row>
    <row r="16" spans="1:47" s="3" customFormat="1" ht="75" customHeight="1" x14ac:dyDescent="0.25">
      <c r="A16" s="47"/>
      <c r="B16" s="28" t="s">
        <v>9</v>
      </c>
      <c r="C16" s="28" t="s">
        <v>278</v>
      </c>
      <c r="D16" s="29" t="s">
        <v>279</v>
      </c>
      <c r="E16" s="318" t="s">
        <v>280</v>
      </c>
      <c r="F16" s="293">
        <v>3470</v>
      </c>
      <c r="G16" s="94">
        <v>691.1</v>
      </c>
      <c r="H16" s="94">
        <v>690.3</v>
      </c>
      <c r="I16" s="95">
        <f>H16/H10</f>
        <v>8.2704136524724969E-3</v>
      </c>
      <c r="J16" s="92">
        <f>H16-G16</f>
        <v>-0.80000000000006821</v>
      </c>
      <c r="K16" s="125">
        <f>H16/G16</f>
        <v>0.99884242511937482</v>
      </c>
      <c r="L16" s="258"/>
      <c r="M16" s="97"/>
      <c r="N16" s="97"/>
      <c r="O16" s="94"/>
      <c r="P16" s="97"/>
      <c r="Q16" s="377"/>
      <c r="R16" s="260">
        <f t="shared" si="1"/>
        <v>3470</v>
      </c>
      <c r="S16" s="97">
        <f t="shared" si="2"/>
        <v>3470</v>
      </c>
      <c r="T16" s="97">
        <f t="shared" si="3"/>
        <v>691.1</v>
      </c>
      <c r="U16" s="97">
        <f t="shared" si="4"/>
        <v>690.3</v>
      </c>
      <c r="V16" s="97">
        <f t="shared" si="5"/>
        <v>-0.80000000000006821</v>
      </c>
      <c r="W16" s="110">
        <f t="shared" si="0"/>
        <v>0.99884242511937482</v>
      </c>
      <c r="X16" s="15"/>
      <c r="Y16" s="15"/>
      <c r="Z16" s="9"/>
      <c r="AA16" s="9"/>
      <c r="AB16" s="9"/>
      <c r="AC16" s="9"/>
      <c r="AD16" s="9"/>
      <c r="AE16" s="9"/>
      <c r="AF16" s="9"/>
      <c r="AG16" s="9"/>
      <c r="AH16" s="9"/>
      <c r="AI16" s="9"/>
      <c r="AJ16" s="9"/>
      <c r="AK16" s="9"/>
      <c r="AL16" s="9"/>
      <c r="AM16" s="9"/>
      <c r="AN16" s="9"/>
      <c r="AO16" s="9"/>
      <c r="AP16" s="9"/>
      <c r="AQ16" s="9"/>
      <c r="AR16" s="9"/>
      <c r="AS16" s="9"/>
      <c r="AT16" s="9"/>
      <c r="AU16" s="9"/>
    </row>
    <row r="17" spans="1:47" s="3" customFormat="1" ht="29.25" customHeight="1" x14ac:dyDescent="0.25">
      <c r="A17" s="47"/>
      <c r="B17" s="28" t="s">
        <v>81</v>
      </c>
      <c r="C17" s="28" t="s">
        <v>281</v>
      </c>
      <c r="D17" s="29" t="s">
        <v>279</v>
      </c>
      <c r="E17" s="318" t="s">
        <v>282</v>
      </c>
      <c r="F17" s="293">
        <v>950</v>
      </c>
      <c r="G17" s="94">
        <v>174.5</v>
      </c>
      <c r="H17" s="94">
        <v>174.2</v>
      </c>
      <c r="I17" s="95">
        <f>H17/H10</f>
        <v>2.0870723718103856E-3</v>
      </c>
      <c r="J17" s="92">
        <f>H17-G17</f>
        <v>-0.30000000000001137</v>
      </c>
      <c r="K17" s="125">
        <f>H17/G17</f>
        <v>0.99828080229226357</v>
      </c>
      <c r="L17" s="258"/>
      <c r="M17" s="97"/>
      <c r="N17" s="291"/>
      <c r="O17" s="94"/>
      <c r="P17" s="97"/>
      <c r="Q17" s="377"/>
      <c r="R17" s="260">
        <f t="shared" si="1"/>
        <v>950</v>
      </c>
      <c r="S17" s="97">
        <f t="shared" si="2"/>
        <v>950</v>
      </c>
      <c r="T17" s="97">
        <f t="shared" si="3"/>
        <v>174.5</v>
      </c>
      <c r="U17" s="97">
        <f t="shared" si="4"/>
        <v>174.2</v>
      </c>
      <c r="V17" s="97">
        <f t="shared" si="5"/>
        <v>-0.30000000000001137</v>
      </c>
      <c r="W17" s="110">
        <f t="shared" si="0"/>
        <v>0.99828080229226357</v>
      </c>
      <c r="X17" s="15"/>
      <c r="Y17" s="15"/>
      <c r="Z17" s="9"/>
      <c r="AA17" s="9"/>
      <c r="AB17" s="9"/>
      <c r="AC17" s="9"/>
      <c r="AD17" s="9"/>
      <c r="AE17" s="9"/>
      <c r="AF17" s="9"/>
      <c r="AG17" s="9"/>
      <c r="AH17" s="9"/>
      <c r="AI17" s="9"/>
      <c r="AJ17" s="9"/>
      <c r="AK17" s="9"/>
      <c r="AL17" s="9"/>
      <c r="AM17" s="9"/>
      <c r="AN17" s="9"/>
      <c r="AO17" s="9"/>
      <c r="AP17" s="9"/>
      <c r="AQ17" s="9"/>
      <c r="AR17" s="9"/>
      <c r="AS17" s="9"/>
      <c r="AT17" s="9"/>
      <c r="AU17" s="9"/>
    </row>
    <row r="18" spans="1:47" s="3" customFormat="1" ht="31.5" customHeight="1" x14ac:dyDescent="0.25">
      <c r="A18" s="47"/>
      <c r="B18" s="28" t="s">
        <v>10</v>
      </c>
      <c r="C18" s="28" t="s">
        <v>283</v>
      </c>
      <c r="D18" s="29" t="s">
        <v>284</v>
      </c>
      <c r="E18" s="319" t="s">
        <v>285</v>
      </c>
      <c r="F18" s="293">
        <v>6600</v>
      </c>
      <c r="G18" s="94">
        <v>1880.7</v>
      </c>
      <c r="H18" s="94">
        <v>1880.7</v>
      </c>
      <c r="I18" s="95">
        <f>H18/H10</f>
        <v>2.2532474223098693E-2</v>
      </c>
      <c r="J18" s="92">
        <f>H18-G18</f>
        <v>0</v>
      </c>
      <c r="K18" s="125">
        <f>H18/G18</f>
        <v>1</v>
      </c>
      <c r="L18" s="258"/>
      <c r="M18" s="97"/>
      <c r="N18" s="97"/>
      <c r="O18" s="94"/>
      <c r="P18" s="97"/>
      <c r="Q18" s="377"/>
      <c r="R18" s="260">
        <f t="shared" si="1"/>
        <v>6600</v>
      </c>
      <c r="S18" s="97">
        <f t="shared" si="2"/>
        <v>6600</v>
      </c>
      <c r="T18" s="97">
        <f t="shared" si="3"/>
        <v>1880.7</v>
      </c>
      <c r="U18" s="97">
        <f t="shared" si="4"/>
        <v>1880.7</v>
      </c>
      <c r="V18" s="97">
        <f t="shared" si="5"/>
        <v>0</v>
      </c>
      <c r="W18" s="110">
        <f t="shared" si="0"/>
        <v>1</v>
      </c>
      <c r="X18" s="15"/>
      <c r="Y18" s="15"/>
      <c r="Z18" s="9"/>
      <c r="AA18" s="9"/>
      <c r="AB18" s="9"/>
      <c r="AC18" s="9"/>
      <c r="AD18" s="9"/>
      <c r="AE18" s="9"/>
      <c r="AF18" s="9"/>
      <c r="AG18" s="9"/>
      <c r="AH18" s="9"/>
      <c r="AI18" s="9"/>
      <c r="AJ18" s="9"/>
      <c r="AK18" s="9"/>
      <c r="AL18" s="9"/>
      <c r="AM18" s="9"/>
      <c r="AN18" s="9"/>
      <c r="AO18" s="9"/>
      <c r="AP18" s="9"/>
      <c r="AQ18" s="9"/>
      <c r="AR18" s="9"/>
      <c r="AS18" s="9"/>
      <c r="AT18" s="9"/>
      <c r="AU18" s="9"/>
    </row>
    <row r="19" spans="1:47" s="3" customFormat="1" ht="30.75" hidden="1" customHeight="1" x14ac:dyDescent="0.25">
      <c r="A19" s="47"/>
      <c r="B19" s="178"/>
      <c r="C19" s="28" t="s">
        <v>289</v>
      </c>
      <c r="D19" s="29"/>
      <c r="E19" s="319" t="s">
        <v>290</v>
      </c>
      <c r="F19" s="293"/>
      <c r="G19" s="94"/>
      <c r="H19" s="94"/>
      <c r="I19" s="95"/>
      <c r="J19" s="92"/>
      <c r="K19" s="125"/>
      <c r="L19" s="293"/>
      <c r="M19" s="94"/>
      <c r="N19" s="94"/>
      <c r="O19" s="94"/>
      <c r="P19" s="97"/>
      <c r="Q19" s="377"/>
      <c r="R19" s="260"/>
      <c r="S19" s="97"/>
      <c r="T19" s="97"/>
      <c r="U19" s="97"/>
      <c r="V19" s="97"/>
      <c r="W19" s="110"/>
      <c r="X19" s="15"/>
      <c r="Y19" s="15"/>
      <c r="Z19" s="9"/>
      <c r="AA19" s="9"/>
      <c r="AB19" s="9"/>
      <c r="AC19" s="9"/>
      <c r="AD19" s="9"/>
      <c r="AE19" s="9"/>
      <c r="AF19" s="9"/>
      <c r="AG19" s="9"/>
      <c r="AH19" s="9"/>
      <c r="AI19" s="9"/>
      <c r="AJ19" s="9"/>
      <c r="AK19" s="9"/>
      <c r="AL19" s="9"/>
      <c r="AM19" s="9"/>
      <c r="AN19" s="9"/>
      <c r="AO19" s="9"/>
      <c r="AP19" s="9"/>
      <c r="AQ19" s="9"/>
      <c r="AR19" s="9"/>
      <c r="AS19" s="9"/>
      <c r="AT19" s="9"/>
      <c r="AU19" s="9"/>
    </row>
    <row r="20" spans="1:47" s="3" customFormat="1" ht="63" customHeight="1" x14ac:dyDescent="0.25">
      <c r="A20" s="47"/>
      <c r="B20" s="28" t="s">
        <v>43</v>
      </c>
      <c r="C20" s="28" t="s">
        <v>291</v>
      </c>
      <c r="D20" s="29">
        <v>1030</v>
      </c>
      <c r="E20" s="318" t="s">
        <v>362</v>
      </c>
      <c r="F20" s="293">
        <v>1.2</v>
      </c>
      <c r="G20" s="94"/>
      <c r="H20" s="94"/>
      <c r="I20" s="95">
        <f>H20/H10</f>
        <v>0</v>
      </c>
      <c r="J20" s="92">
        <f>H20-G20</f>
        <v>0</v>
      </c>
      <c r="K20" s="125" t="e">
        <f>H20/G20</f>
        <v>#DIV/0!</v>
      </c>
      <c r="L20" s="258"/>
      <c r="M20" s="97"/>
      <c r="N20" s="97"/>
      <c r="O20" s="94"/>
      <c r="P20" s="97"/>
      <c r="Q20" s="377"/>
      <c r="R20" s="260">
        <f>SUM(F20,L20)</f>
        <v>1.2</v>
      </c>
      <c r="S20" s="97">
        <f t="shared" ref="S20:U21" si="6">SUM(F20,M20)</f>
        <v>1.2</v>
      </c>
      <c r="T20" s="97">
        <f t="shared" si="6"/>
        <v>0</v>
      </c>
      <c r="U20" s="97">
        <f t="shared" si="6"/>
        <v>0</v>
      </c>
      <c r="V20" s="97">
        <f>U20-T20</f>
        <v>0</v>
      </c>
      <c r="W20" s="110" t="e">
        <f>U20/T20</f>
        <v>#DIV/0!</v>
      </c>
      <c r="X20" s="15"/>
      <c r="Y20" s="15"/>
      <c r="Z20" s="9"/>
      <c r="AA20" s="9"/>
      <c r="AB20" s="9"/>
      <c r="AC20" s="9"/>
      <c r="AD20" s="9"/>
      <c r="AE20" s="9"/>
      <c r="AF20" s="9"/>
      <c r="AG20" s="9"/>
      <c r="AH20" s="9"/>
      <c r="AI20" s="9"/>
      <c r="AJ20" s="9"/>
      <c r="AK20" s="9"/>
      <c r="AL20" s="9"/>
      <c r="AM20" s="9"/>
      <c r="AN20" s="9"/>
      <c r="AO20" s="9"/>
      <c r="AP20" s="9"/>
      <c r="AQ20" s="9"/>
      <c r="AR20" s="9"/>
      <c r="AS20" s="9"/>
      <c r="AT20" s="9"/>
      <c r="AU20" s="9"/>
    </row>
    <row r="21" spans="1:47" s="3" customFormat="1" ht="47.25" customHeight="1" x14ac:dyDescent="0.25">
      <c r="A21" s="47"/>
      <c r="B21" s="28" t="s">
        <v>136</v>
      </c>
      <c r="C21" s="28" t="s">
        <v>292</v>
      </c>
      <c r="D21" s="29" t="s">
        <v>284</v>
      </c>
      <c r="E21" s="318" t="s">
        <v>293</v>
      </c>
      <c r="F21" s="293">
        <v>30.7</v>
      </c>
      <c r="G21" s="94">
        <v>8.1</v>
      </c>
      <c r="H21" s="94"/>
      <c r="I21" s="95">
        <f>H21/H11</f>
        <v>0</v>
      </c>
      <c r="J21" s="92">
        <f>H21-G21</f>
        <v>-8.1</v>
      </c>
      <c r="K21" s="125">
        <f>H21/G21</f>
        <v>0</v>
      </c>
      <c r="L21" s="258"/>
      <c r="M21" s="97"/>
      <c r="N21" s="97"/>
      <c r="O21" s="94"/>
      <c r="P21" s="97"/>
      <c r="Q21" s="377"/>
      <c r="R21" s="260">
        <f>SUM(F21,L21)</f>
        <v>30.7</v>
      </c>
      <c r="S21" s="97">
        <f t="shared" si="6"/>
        <v>30.7</v>
      </c>
      <c r="T21" s="97">
        <f t="shared" si="6"/>
        <v>8.1</v>
      </c>
      <c r="U21" s="97">
        <f t="shared" si="6"/>
        <v>0</v>
      </c>
      <c r="V21" s="97">
        <f>U21-T21</f>
        <v>-8.1</v>
      </c>
      <c r="W21" s="110">
        <f>U21/T21</f>
        <v>0</v>
      </c>
      <c r="X21" s="15"/>
      <c r="Y21" s="15"/>
      <c r="Z21" s="9"/>
      <c r="AA21" s="9"/>
      <c r="AB21" s="9"/>
      <c r="AC21" s="9"/>
      <c r="AD21" s="9"/>
      <c r="AE21" s="9"/>
      <c r="AF21" s="9"/>
      <c r="AG21" s="9"/>
      <c r="AH21" s="9"/>
      <c r="AI21" s="9"/>
      <c r="AJ21" s="9"/>
      <c r="AK21" s="9"/>
      <c r="AL21" s="9"/>
      <c r="AM21" s="9"/>
      <c r="AN21" s="9"/>
      <c r="AO21" s="9"/>
      <c r="AP21" s="9"/>
      <c r="AQ21" s="9"/>
      <c r="AR21" s="9"/>
      <c r="AS21" s="9"/>
      <c r="AT21" s="9"/>
      <c r="AU21" s="9"/>
    </row>
    <row r="22" spans="1:47" s="3" customFormat="1" ht="104.25" hidden="1" customHeight="1" x14ac:dyDescent="0.25">
      <c r="A22" s="47"/>
      <c r="B22" s="28"/>
      <c r="C22" s="34" t="s">
        <v>313</v>
      </c>
      <c r="D22" s="179" t="s">
        <v>277</v>
      </c>
      <c r="E22" s="320" t="s">
        <v>314</v>
      </c>
      <c r="F22" s="293"/>
      <c r="G22" s="94"/>
      <c r="H22" s="94"/>
      <c r="I22" s="95"/>
      <c r="J22" s="92"/>
      <c r="K22" s="125"/>
      <c r="L22" s="258"/>
      <c r="M22" s="97"/>
      <c r="N22" s="97"/>
      <c r="O22" s="94"/>
      <c r="P22" s="97"/>
      <c r="Q22" s="377"/>
      <c r="R22" s="260"/>
      <c r="S22" s="97"/>
      <c r="T22" s="97"/>
      <c r="U22" s="97"/>
      <c r="V22" s="97"/>
      <c r="W22" s="110"/>
      <c r="X22" s="15"/>
      <c r="Y22" s="15"/>
      <c r="Z22" s="9"/>
      <c r="AA22" s="9"/>
      <c r="AB22" s="9"/>
      <c r="AC22" s="9"/>
      <c r="AD22" s="9"/>
      <c r="AE22" s="9"/>
      <c r="AF22" s="9"/>
      <c r="AG22" s="9"/>
      <c r="AH22" s="9"/>
      <c r="AI22" s="9"/>
      <c r="AJ22" s="9"/>
      <c r="AK22" s="9"/>
      <c r="AL22" s="9"/>
      <c r="AM22" s="9"/>
      <c r="AN22" s="9"/>
      <c r="AO22" s="9"/>
      <c r="AP22" s="9"/>
      <c r="AQ22" s="9"/>
      <c r="AR22" s="9"/>
      <c r="AS22" s="9"/>
      <c r="AT22" s="9"/>
      <c r="AU22" s="9"/>
    </row>
    <row r="23" spans="1:47" s="3" customFormat="1" ht="30" customHeight="1" x14ac:dyDescent="0.25">
      <c r="A23" s="47"/>
      <c r="B23" s="28" t="s">
        <v>34</v>
      </c>
      <c r="C23" s="28" t="s">
        <v>315</v>
      </c>
      <c r="D23" s="29" t="s">
        <v>279</v>
      </c>
      <c r="E23" s="318" t="s">
        <v>316</v>
      </c>
      <c r="F23" s="293">
        <v>712.8</v>
      </c>
      <c r="G23" s="94">
        <v>129.6</v>
      </c>
      <c r="H23" s="94">
        <v>50.7</v>
      </c>
      <c r="I23" s="95">
        <f>H23/H10</f>
        <v>6.0743151119854505E-4</v>
      </c>
      <c r="J23" s="92">
        <f>H23-G23</f>
        <v>-78.899999999999991</v>
      </c>
      <c r="K23" s="125">
        <f>H23/G23</f>
        <v>0.39120370370370372</v>
      </c>
      <c r="L23" s="258"/>
      <c r="M23" s="97"/>
      <c r="N23" s="97"/>
      <c r="O23" s="94"/>
      <c r="P23" s="97"/>
      <c r="Q23" s="377"/>
      <c r="R23" s="260">
        <f>SUM(F23,L23)</f>
        <v>712.8</v>
      </c>
      <c r="S23" s="97">
        <f>SUM(F23,M23)</f>
        <v>712.8</v>
      </c>
      <c r="T23" s="97">
        <f>SUM(G23,N23)</f>
        <v>129.6</v>
      </c>
      <c r="U23" s="97">
        <f>SUM(H23,O23)</f>
        <v>50.7</v>
      </c>
      <c r="V23" s="97">
        <f>U23-T23</f>
        <v>-78.899999999999991</v>
      </c>
      <c r="W23" s="110">
        <f>U23/T23</f>
        <v>0.39120370370370372</v>
      </c>
      <c r="X23" s="15"/>
      <c r="Y23" s="15"/>
      <c r="Z23" s="9"/>
      <c r="AA23" s="9"/>
      <c r="AB23" s="9"/>
      <c r="AC23" s="9"/>
      <c r="AD23" s="9"/>
      <c r="AE23" s="9"/>
      <c r="AF23" s="9"/>
      <c r="AG23" s="9"/>
      <c r="AH23" s="9"/>
      <c r="AI23" s="9"/>
      <c r="AJ23" s="9"/>
      <c r="AK23" s="9"/>
      <c r="AL23" s="9"/>
      <c r="AM23" s="9"/>
      <c r="AN23" s="9"/>
      <c r="AO23" s="9"/>
      <c r="AP23" s="9"/>
      <c r="AQ23" s="9"/>
      <c r="AR23" s="9"/>
      <c r="AS23" s="9"/>
      <c r="AT23" s="9"/>
      <c r="AU23" s="9"/>
    </row>
    <row r="24" spans="1:47" s="3" customFormat="1" ht="46.5" hidden="1" customHeight="1" x14ac:dyDescent="0.25">
      <c r="A24" s="47"/>
      <c r="B24" s="28"/>
      <c r="C24" s="28" t="s">
        <v>317</v>
      </c>
      <c r="D24" s="29"/>
      <c r="E24" s="318" t="s">
        <v>318</v>
      </c>
      <c r="F24" s="293"/>
      <c r="G24" s="94"/>
      <c r="H24" s="94"/>
      <c r="I24" s="95"/>
      <c r="J24" s="92"/>
      <c r="K24" s="125"/>
      <c r="L24" s="258"/>
      <c r="M24" s="97"/>
      <c r="N24" s="97"/>
      <c r="O24" s="94"/>
      <c r="P24" s="97"/>
      <c r="Q24" s="377"/>
      <c r="R24" s="260"/>
      <c r="S24" s="97"/>
      <c r="T24" s="97"/>
      <c r="U24" s="97"/>
      <c r="V24" s="97"/>
      <c r="W24" s="110"/>
      <c r="X24" s="15"/>
      <c r="Y24" s="15"/>
      <c r="Z24" s="9"/>
      <c r="AA24" s="9"/>
      <c r="AB24" s="9"/>
      <c r="AC24" s="9"/>
      <c r="AD24" s="9"/>
      <c r="AE24" s="9"/>
      <c r="AF24" s="9"/>
      <c r="AG24" s="9"/>
      <c r="AH24" s="9"/>
      <c r="AI24" s="9"/>
      <c r="AJ24" s="9"/>
      <c r="AK24" s="9"/>
      <c r="AL24" s="9"/>
      <c r="AM24" s="9"/>
      <c r="AN24" s="9"/>
      <c r="AO24" s="9"/>
      <c r="AP24" s="9"/>
      <c r="AQ24" s="9"/>
      <c r="AR24" s="9"/>
      <c r="AS24" s="9"/>
      <c r="AT24" s="9"/>
      <c r="AU24" s="9"/>
    </row>
    <row r="25" spans="1:47" s="3" customFormat="1" ht="19.5" customHeight="1" x14ac:dyDescent="0.25">
      <c r="A25" s="47"/>
      <c r="B25" s="28" t="s">
        <v>11</v>
      </c>
      <c r="C25" s="28" t="s">
        <v>294</v>
      </c>
      <c r="D25" s="29" t="s">
        <v>295</v>
      </c>
      <c r="E25" s="178" t="s">
        <v>296</v>
      </c>
      <c r="F25" s="293">
        <v>545</v>
      </c>
      <c r="G25" s="94">
        <v>174.2</v>
      </c>
      <c r="H25" s="94">
        <v>174.2</v>
      </c>
      <c r="I25" s="95">
        <f>H25/H10</f>
        <v>2.0870723718103856E-3</v>
      </c>
      <c r="J25" s="92">
        <f t="shared" ref="J25:J37" si="7">H25-G25</f>
        <v>0</v>
      </c>
      <c r="K25" s="125">
        <f t="shared" ref="K25:K37" si="8">H25/G25</f>
        <v>1</v>
      </c>
      <c r="L25" s="258"/>
      <c r="M25" s="97"/>
      <c r="N25" s="97"/>
      <c r="O25" s="94"/>
      <c r="P25" s="97"/>
      <c r="Q25" s="377"/>
      <c r="R25" s="260">
        <f t="shared" si="1"/>
        <v>545</v>
      </c>
      <c r="S25" s="97">
        <f t="shared" si="2"/>
        <v>545</v>
      </c>
      <c r="T25" s="97">
        <f t="shared" ref="T25:T32" si="9">SUM(G25,N25)</f>
        <v>174.2</v>
      </c>
      <c r="U25" s="97">
        <f t="shared" si="4"/>
        <v>174.2</v>
      </c>
      <c r="V25" s="97">
        <f t="shared" si="5"/>
        <v>0</v>
      </c>
      <c r="W25" s="110">
        <f t="shared" si="0"/>
        <v>1</v>
      </c>
      <c r="X25" s="15"/>
      <c r="Y25" s="15"/>
      <c r="Z25" s="9"/>
      <c r="AA25" s="9"/>
      <c r="AB25" s="9"/>
      <c r="AC25" s="9"/>
      <c r="AD25" s="9"/>
      <c r="AE25" s="9"/>
      <c r="AF25" s="9"/>
      <c r="AG25" s="9"/>
      <c r="AH25" s="9"/>
      <c r="AI25" s="9"/>
      <c r="AJ25" s="9"/>
      <c r="AK25" s="9"/>
      <c r="AL25" s="9"/>
      <c r="AM25" s="9"/>
      <c r="AN25" s="9"/>
      <c r="AO25" s="9"/>
      <c r="AP25" s="9"/>
      <c r="AQ25" s="9"/>
      <c r="AR25" s="9"/>
      <c r="AS25" s="9"/>
      <c r="AT25" s="9"/>
      <c r="AU25" s="9"/>
    </row>
    <row r="26" spans="1:47" s="3" customFormat="1" ht="19.5" customHeight="1" x14ac:dyDescent="0.25">
      <c r="A26" s="47"/>
      <c r="B26" s="28" t="s">
        <v>12</v>
      </c>
      <c r="C26" s="28" t="s">
        <v>297</v>
      </c>
      <c r="D26" s="29" t="s">
        <v>295</v>
      </c>
      <c r="E26" s="319" t="s">
        <v>298</v>
      </c>
      <c r="F26" s="293">
        <v>50.7</v>
      </c>
      <c r="G26" s="94">
        <v>28.8</v>
      </c>
      <c r="H26" s="94">
        <v>28.8</v>
      </c>
      <c r="I26" s="95">
        <f>H26/H10</f>
        <v>3.4504985251514989E-4</v>
      </c>
      <c r="J26" s="92">
        <f t="shared" si="7"/>
        <v>0</v>
      </c>
      <c r="K26" s="125">
        <f t="shared" si="8"/>
        <v>1</v>
      </c>
      <c r="L26" s="258"/>
      <c r="M26" s="97"/>
      <c r="N26" s="97"/>
      <c r="O26" s="94"/>
      <c r="P26" s="97"/>
      <c r="Q26" s="377"/>
      <c r="R26" s="260">
        <f t="shared" si="1"/>
        <v>50.7</v>
      </c>
      <c r="S26" s="97">
        <f t="shared" si="2"/>
        <v>50.7</v>
      </c>
      <c r="T26" s="97">
        <f t="shared" si="9"/>
        <v>28.8</v>
      </c>
      <c r="U26" s="97">
        <f t="shared" si="4"/>
        <v>28.8</v>
      </c>
      <c r="V26" s="97">
        <f t="shared" si="5"/>
        <v>0</v>
      </c>
      <c r="W26" s="110">
        <f t="shared" si="0"/>
        <v>1</v>
      </c>
      <c r="X26" s="15"/>
      <c r="Y26" s="15"/>
      <c r="Z26" s="9"/>
      <c r="AA26" s="9"/>
      <c r="AB26" s="9"/>
      <c r="AC26" s="9"/>
      <c r="AD26" s="9"/>
      <c r="AE26" s="9"/>
      <c r="AF26" s="9"/>
      <c r="AG26" s="9"/>
      <c r="AH26" s="9"/>
      <c r="AI26" s="9"/>
      <c r="AJ26" s="9"/>
      <c r="AK26" s="9"/>
      <c r="AL26" s="9"/>
      <c r="AM26" s="9"/>
      <c r="AN26" s="9"/>
      <c r="AO26" s="9"/>
      <c r="AP26" s="9"/>
      <c r="AQ26" s="9"/>
      <c r="AR26" s="9"/>
      <c r="AS26" s="9"/>
      <c r="AT26" s="9"/>
      <c r="AU26" s="9"/>
    </row>
    <row r="27" spans="1:47" s="3" customFormat="1" ht="19.5" customHeight="1" x14ac:dyDescent="0.25">
      <c r="A27" s="47"/>
      <c r="B27" s="28" t="s">
        <v>13</v>
      </c>
      <c r="C27" s="28" t="s">
        <v>299</v>
      </c>
      <c r="D27" s="29" t="s">
        <v>295</v>
      </c>
      <c r="E27" s="319" t="s">
        <v>300</v>
      </c>
      <c r="F27" s="293">
        <v>30005</v>
      </c>
      <c r="G27" s="94">
        <v>7337.4</v>
      </c>
      <c r="H27" s="94">
        <v>7337.4</v>
      </c>
      <c r="I27" s="95">
        <f>H27/H10</f>
        <v>8.790863846682849E-2</v>
      </c>
      <c r="J27" s="92">
        <f t="shared" si="7"/>
        <v>0</v>
      </c>
      <c r="K27" s="125">
        <f t="shared" si="8"/>
        <v>1</v>
      </c>
      <c r="L27" s="258"/>
      <c r="M27" s="97"/>
      <c r="N27" s="97"/>
      <c r="O27" s="94"/>
      <c r="P27" s="97"/>
      <c r="Q27" s="377"/>
      <c r="R27" s="260">
        <f t="shared" si="1"/>
        <v>30005</v>
      </c>
      <c r="S27" s="97">
        <f t="shared" si="2"/>
        <v>30005</v>
      </c>
      <c r="T27" s="97">
        <f t="shared" si="9"/>
        <v>7337.4</v>
      </c>
      <c r="U27" s="97">
        <f t="shared" si="4"/>
        <v>7337.4</v>
      </c>
      <c r="V27" s="97">
        <f t="shared" si="5"/>
        <v>0</v>
      </c>
      <c r="W27" s="110">
        <f t="shared" si="0"/>
        <v>1</v>
      </c>
      <c r="X27" s="15"/>
      <c r="Y27" s="15"/>
      <c r="Z27" s="9"/>
      <c r="AA27" s="9"/>
      <c r="AB27" s="9"/>
      <c r="AC27" s="9"/>
      <c r="AD27" s="9"/>
      <c r="AE27" s="9"/>
      <c r="AF27" s="9"/>
      <c r="AG27" s="9"/>
      <c r="AH27" s="9"/>
      <c r="AI27" s="9"/>
      <c r="AJ27" s="9"/>
      <c r="AK27" s="9"/>
      <c r="AL27" s="9"/>
      <c r="AM27" s="9"/>
      <c r="AN27" s="9"/>
      <c r="AO27" s="9"/>
      <c r="AP27" s="9"/>
      <c r="AQ27" s="9"/>
      <c r="AR27" s="9"/>
      <c r="AS27" s="9"/>
      <c r="AT27" s="9"/>
      <c r="AU27" s="9"/>
    </row>
    <row r="28" spans="1:47" s="3" customFormat="1" ht="35.25" customHeight="1" x14ac:dyDescent="0.25">
      <c r="A28" s="47"/>
      <c r="B28" s="28" t="s">
        <v>14</v>
      </c>
      <c r="C28" s="28" t="s">
        <v>301</v>
      </c>
      <c r="D28" s="29" t="s">
        <v>295</v>
      </c>
      <c r="E28" s="319" t="s">
        <v>302</v>
      </c>
      <c r="F28" s="293">
        <v>2051.8000000000002</v>
      </c>
      <c r="G28" s="94">
        <v>359.9</v>
      </c>
      <c r="H28" s="94">
        <v>359.9</v>
      </c>
      <c r="I28" s="95">
        <f>H28/H10</f>
        <v>4.3119250666736955E-3</v>
      </c>
      <c r="J28" s="92">
        <f t="shared" si="7"/>
        <v>0</v>
      </c>
      <c r="K28" s="125">
        <f t="shared" si="8"/>
        <v>1</v>
      </c>
      <c r="L28" s="258"/>
      <c r="M28" s="97"/>
      <c r="N28" s="97"/>
      <c r="O28" s="94"/>
      <c r="P28" s="97"/>
      <c r="Q28" s="377"/>
      <c r="R28" s="260">
        <f t="shared" si="1"/>
        <v>2051.8000000000002</v>
      </c>
      <c r="S28" s="97">
        <f t="shared" si="2"/>
        <v>2051.8000000000002</v>
      </c>
      <c r="T28" s="97">
        <f t="shared" si="9"/>
        <v>359.9</v>
      </c>
      <c r="U28" s="97">
        <f t="shared" si="4"/>
        <v>359.9</v>
      </c>
      <c r="V28" s="97">
        <f t="shared" si="5"/>
        <v>0</v>
      </c>
      <c r="W28" s="110">
        <f t="shared" si="0"/>
        <v>1</v>
      </c>
      <c r="X28" s="15"/>
      <c r="Y28" s="15"/>
      <c r="Z28" s="9"/>
      <c r="AA28" s="9"/>
      <c r="AB28" s="9"/>
      <c r="AC28" s="9"/>
      <c r="AD28" s="9"/>
      <c r="AE28" s="9"/>
      <c r="AF28" s="9"/>
      <c r="AG28" s="9"/>
      <c r="AH28" s="9"/>
      <c r="AI28" s="9"/>
      <c r="AJ28" s="9"/>
      <c r="AK28" s="9"/>
      <c r="AL28" s="9"/>
      <c r="AM28" s="9"/>
      <c r="AN28" s="9"/>
      <c r="AO28" s="9"/>
      <c r="AP28" s="9"/>
      <c r="AQ28" s="9"/>
      <c r="AR28" s="9"/>
      <c r="AS28" s="9"/>
      <c r="AT28" s="9"/>
      <c r="AU28" s="9"/>
    </row>
    <row r="29" spans="1:47" s="3" customFormat="1" ht="19.5" customHeight="1" x14ac:dyDescent="0.25">
      <c r="A29" s="47"/>
      <c r="B29" s="28" t="s">
        <v>15</v>
      </c>
      <c r="C29" s="28" t="s">
        <v>303</v>
      </c>
      <c r="D29" s="29" t="s">
        <v>295</v>
      </c>
      <c r="E29" s="319" t="s">
        <v>304</v>
      </c>
      <c r="F29" s="293">
        <v>2640</v>
      </c>
      <c r="G29" s="94">
        <v>592.1</v>
      </c>
      <c r="H29" s="94">
        <v>592.1</v>
      </c>
      <c r="I29" s="95">
        <f>H29/H10</f>
        <v>7.0938895025770918E-3</v>
      </c>
      <c r="J29" s="92">
        <f t="shared" si="7"/>
        <v>0</v>
      </c>
      <c r="K29" s="125">
        <f t="shared" si="8"/>
        <v>1</v>
      </c>
      <c r="L29" s="258"/>
      <c r="M29" s="97"/>
      <c r="N29" s="97"/>
      <c r="O29" s="94"/>
      <c r="P29" s="97"/>
      <c r="Q29" s="377"/>
      <c r="R29" s="260">
        <f t="shared" si="1"/>
        <v>2640</v>
      </c>
      <c r="S29" s="97">
        <f t="shared" si="2"/>
        <v>2640</v>
      </c>
      <c r="T29" s="97">
        <f t="shared" si="9"/>
        <v>592.1</v>
      </c>
      <c r="U29" s="97">
        <f t="shared" si="4"/>
        <v>592.1</v>
      </c>
      <c r="V29" s="97">
        <f t="shared" si="5"/>
        <v>0</v>
      </c>
      <c r="W29" s="110">
        <f t="shared" si="0"/>
        <v>1</v>
      </c>
      <c r="X29" s="15"/>
      <c r="Y29" s="15"/>
      <c r="Z29" s="9"/>
      <c r="AA29" s="9"/>
      <c r="AB29" s="9"/>
      <c r="AC29" s="9"/>
      <c r="AD29" s="9"/>
      <c r="AE29" s="9"/>
      <c r="AF29" s="9"/>
      <c r="AG29" s="9"/>
      <c r="AH29" s="9"/>
      <c r="AI29" s="9"/>
      <c r="AJ29" s="9"/>
      <c r="AK29" s="9"/>
      <c r="AL29" s="9"/>
      <c r="AM29" s="9"/>
      <c r="AN29" s="9"/>
      <c r="AO29" s="9"/>
      <c r="AP29" s="9"/>
      <c r="AQ29" s="9"/>
      <c r="AR29" s="9"/>
      <c r="AS29" s="9"/>
      <c r="AT29" s="9"/>
      <c r="AU29" s="9"/>
    </row>
    <row r="30" spans="1:47" s="3" customFormat="1" ht="19.5" customHeight="1" x14ac:dyDescent="0.25">
      <c r="A30" s="47"/>
      <c r="B30" s="28" t="s">
        <v>64</v>
      </c>
      <c r="C30" s="28" t="s">
        <v>305</v>
      </c>
      <c r="D30" s="29">
        <v>1040</v>
      </c>
      <c r="E30" s="319" t="s">
        <v>306</v>
      </c>
      <c r="F30" s="293">
        <v>729</v>
      </c>
      <c r="G30" s="94">
        <v>134.4</v>
      </c>
      <c r="H30" s="94">
        <v>134.4</v>
      </c>
      <c r="I30" s="95">
        <f>H30/H10</f>
        <v>1.6102326450706994E-3</v>
      </c>
      <c r="J30" s="92">
        <f t="shared" si="7"/>
        <v>0</v>
      </c>
      <c r="K30" s="125">
        <f t="shared" si="8"/>
        <v>1</v>
      </c>
      <c r="L30" s="258"/>
      <c r="M30" s="97"/>
      <c r="N30" s="97"/>
      <c r="O30" s="94"/>
      <c r="P30" s="97"/>
      <c r="Q30" s="377"/>
      <c r="R30" s="260">
        <f t="shared" si="1"/>
        <v>729</v>
      </c>
      <c r="S30" s="97">
        <f t="shared" si="2"/>
        <v>729</v>
      </c>
      <c r="T30" s="97">
        <f t="shared" si="9"/>
        <v>134.4</v>
      </c>
      <c r="U30" s="97">
        <f t="shared" si="4"/>
        <v>134.4</v>
      </c>
      <c r="V30" s="97">
        <f t="shared" si="5"/>
        <v>0</v>
      </c>
      <c r="W30" s="110">
        <f t="shared" si="0"/>
        <v>1</v>
      </c>
      <c r="X30" s="15"/>
      <c r="Y30" s="15"/>
      <c r="Z30" s="9"/>
      <c r="AA30" s="9"/>
      <c r="AB30" s="9"/>
      <c r="AC30" s="9"/>
      <c r="AD30" s="9"/>
      <c r="AE30" s="9"/>
      <c r="AF30" s="9"/>
      <c r="AG30" s="9"/>
      <c r="AH30" s="9"/>
      <c r="AI30" s="9"/>
      <c r="AJ30" s="9"/>
      <c r="AK30" s="9"/>
      <c r="AL30" s="9"/>
      <c r="AM30" s="9"/>
      <c r="AN30" s="9"/>
      <c r="AO30" s="9"/>
      <c r="AP30" s="9"/>
      <c r="AQ30" s="9"/>
      <c r="AR30" s="9"/>
      <c r="AS30" s="9"/>
      <c r="AT30" s="9"/>
      <c r="AU30" s="9"/>
    </row>
    <row r="31" spans="1:47" s="3" customFormat="1" ht="19.5" customHeight="1" x14ac:dyDescent="0.25">
      <c r="A31" s="47"/>
      <c r="B31" s="28" t="s">
        <v>80</v>
      </c>
      <c r="C31" s="28" t="s">
        <v>307</v>
      </c>
      <c r="D31" s="29">
        <v>1040</v>
      </c>
      <c r="E31" s="321" t="s">
        <v>308</v>
      </c>
      <c r="F31" s="293">
        <v>196</v>
      </c>
      <c r="G31" s="94">
        <v>18.100000000000001</v>
      </c>
      <c r="H31" s="94">
        <v>18.100000000000001</v>
      </c>
      <c r="I31" s="95">
        <f>H31/H10</f>
        <v>2.1685424758764629E-4</v>
      </c>
      <c r="J31" s="96">
        <f t="shared" si="7"/>
        <v>0</v>
      </c>
      <c r="K31" s="110">
        <f t="shared" si="8"/>
        <v>1</v>
      </c>
      <c r="L31" s="258"/>
      <c r="M31" s="97"/>
      <c r="N31" s="97"/>
      <c r="O31" s="94"/>
      <c r="P31" s="97"/>
      <c r="Q31" s="377"/>
      <c r="R31" s="260">
        <f t="shared" si="1"/>
        <v>196</v>
      </c>
      <c r="S31" s="97">
        <f t="shared" si="2"/>
        <v>196</v>
      </c>
      <c r="T31" s="97">
        <f t="shared" si="9"/>
        <v>18.100000000000001</v>
      </c>
      <c r="U31" s="97">
        <f t="shared" si="4"/>
        <v>18.100000000000001</v>
      </c>
      <c r="V31" s="97">
        <f t="shared" si="5"/>
        <v>0</v>
      </c>
      <c r="W31" s="110">
        <f t="shared" si="0"/>
        <v>1</v>
      </c>
      <c r="X31" s="15"/>
      <c r="Y31" s="15"/>
      <c r="Z31" s="9"/>
      <c r="AA31" s="9"/>
      <c r="AB31" s="9"/>
      <c r="AC31" s="9"/>
      <c r="AD31" s="9"/>
      <c r="AE31" s="9"/>
      <c r="AF31" s="9"/>
      <c r="AG31" s="9"/>
      <c r="AH31" s="9"/>
      <c r="AI31" s="9"/>
      <c r="AJ31" s="9"/>
      <c r="AK31" s="9"/>
      <c r="AL31" s="9"/>
      <c r="AM31" s="9"/>
      <c r="AN31" s="9"/>
      <c r="AO31" s="9"/>
      <c r="AP31" s="9"/>
      <c r="AQ31" s="9"/>
      <c r="AR31" s="9"/>
      <c r="AS31" s="9"/>
      <c r="AT31" s="9"/>
      <c r="AU31" s="9"/>
    </row>
    <row r="32" spans="1:47" s="3" customFormat="1" ht="29.25" customHeight="1" x14ac:dyDescent="0.25">
      <c r="A32" s="47"/>
      <c r="B32" s="28" t="s">
        <v>16</v>
      </c>
      <c r="C32" s="28" t="s">
        <v>309</v>
      </c>
      <c r="D32" s="29" t="s">
        <v>295</v>
      </c>
      <c r="E32" s="319" t="s">
        <v>310</v>
      </c>
      <c r="F32" s="293">
        <v>8457</v>
      </c>
      <c r="G32" s="94">
        <v>1843.5</v>
      </c>
      <c r="H32" s="94">
        <v>1843.5</v>
      </c>
      <c r="I32" s="95">
        <f>H32/H10</f>
        <v>2.2086784830266624E-2</v>
      </c>
      <c r="J32" s="96">
        <f t="shared" si="7"/>
        <v>0</v>
      </c>
      <c r="K32" s="110">
        <f t="shared" si="8"/>
        <v>1</v>
      </c>
      <c r="L32" s="258"/>
      <c r="M32" s="97"/>
      <c r="N32" s="97"/>
      <c r="O32" s="94"/>
      <c r="P32" s="97"/>
      <c r="Q32" s="377"/>
      <c r="R32" s="260">
        <f t="shared" si="1"/>
        <v>8457</v>
      </c>
      <c r="S32" s="97">
        <f t="shared" si="2"/>
        <v>8457</v>
      </c>
      <c r="T32" s="97">
        <f t="shared" si="9"/>
        <v>1843.5</v>
      </c>
      <c r="U32" s="97">
        <f t="shared" si="4"/>
        <v>1843.5</v>
      </c>
      <c r="V32" s="97">
        <f t="shared" si="5"/>
        <v>0</v>
      </c>
      <c r="W32" s="110">
        <f t="shared" si="0"/>
        <v>1</v>
      </c>
      <c r="X32" s="15"/>
      <c r="Y32" s="15"/>
      <c r="Z32" s="9"/>
      <c r="AA32" s="9"/>
      <c r="AB32" s="9"/>
      <c r="AC32" s="9"/>
      <c r="AD32" s="9"/>
      <c r="AE32" s="9"/>
      <c r="AF32" s="9"/>
      <c r="AG32" s="9"/>
      <c r="AH32" s="9"/>
      <c r="AI32" s="9"/>
      <c r="AJ32" s="9"/>
      <c r="AK32" s="9"/>
      <c r="AL32" s="9"/>
      <c r="AM32" s="9"/>
      <c r="AN32" s="9"/>
      <c r="AO32" s="9"/>
      <c r="AP32" s="9"/>
      <c r="AQ32" s="9"/>
      <c r="AR32" s="9"/>
      <c r="AS32" s="9"/>
      <c r="AT32" s="9"/>
      <c r="AU32" s="9"/>
    </row>
    <row r="33" spans="1:62" s="3" customFormat="1" ht="31.5" customHeight="1" x14ac:dyDescent="0.25">
      <c r="A33" s="47"/>
      <c r="B33" s="28" t="s">
        <v>17</v>
      </c>
      <c r="C33" s="28" t="s">
        <v>311</v>
      </c>
      <c r="D33" s="27">
        <v>1010</v>
      </c>
      <c r="E33" s="319" t="s">
        <v>312</v>
      </c>
      <c r="F33" s="293">
        <v>7680</v>
      </c>
      <c r="G33" s="94">
        <v>1788.4</v>
      </c>
      <c r="H33" s="94">
        <v>1788.4</v>
      </c>
      <c r="I33" s="95">
        <f>H33/H10</f>
        <v>2.1426637369378266E-2</v>
      </c>
      <c r="J33" s="92">
        <f t="shared" si="7"/>
        <v>0</v>
      </c>
      <c r="K33" s="125">
        <f t="shared" si="8"/>
        <v>1</v>
      </c>
      <c r="L33" s="258"/>
      <c r="M33" s="97"/>
      <c r="N33" s="97"/>
      <c r="O33" s="94"/>
      <c r="P33" s="97"/>
      <c r="Q33" s="377"/>
      <c r="R33" s="260">
        <f t="shared" si="1"/>
        <v>7680</v>
      </c>
      <c r="S33" s="97">
        <f t="shared" si="2"/>
        <v>7680</v>
      </c>
      <c r="T33" s="97">
        <f t="shared" si="3"/>
        <v>1788.4</v>
      </c>
      <c r="U33" s="97">
        <f t="shared" si="4"/>
        <v>1788.4</v>
      </c>
      <c r="V33" s="97">
        <f t="shared" si="5"/>
        <v>0</v>
      </c>
      <c r="W33" s="110">
        <f t="shared" si="0"/>
        <v>1</v>
      </c>
      <c r="X33" s="15"/>
      <c r="Y33" s="15"/>
      <c r="Z33" s="9"/>
      <c r="AA33" s="9"/>
      <c r="AB33" s="9"/>
      <c r="AC33" s="9"/>
      <c r="AD33" s="9"/>
      <c r="AE33" s="9"/>
      <c r="AF33" s="9"/>
      <c r="AG33" s="9"/>
      <c r="AH33" s="9"/>
      <c r="AI33" s="9"/>
      <c r="AJ33" s="9"/>
      <c r="AK33" s="9"/>
      <c r="AL33" s="9"/>
      <c r="AM33" s="9"/>
      <c r="AN33" s="9"/>
      <c r="AO33" s="9"/>
      <c r="AP33" s="9"/>
      <c r="AQ33" s="9"/>
      <c r="AR33" s="9"/>
      <c r="AS33" s="9"/>
      <c r="AT33" s="9"/>
      <c r="AU33" s="9"/>
    </row>
    <row r="34" spans="1:62" s="3" customFormat="1" ht="30" customHeight="1" x14ac:dyDescent="0.25">
      <c r="A34" s="47"/>
      <c r="B34" s="33" t="s">
        <v>319</v>
      </c>
      <c r="C34" s="177" t="s">
        <v>320</v>
      </c>
      <c r="D34" s="177" t="s">
        <v>279</v>
      </c>
      <c r="E34" s="322" t="s">
        <v>321</v>
      </c>
      <c r="F34" s="353">
        <v>478.7</v>
      </c>
      <c r="G34" s="94">
        <v>119.7</v>
      </c>
      <c r="H34" s="256">
        <v>119.7</v>
      </c>
      <c r="I34" s="95">
        <f>H34/H10</f>
        <v>1.4341134495160915E-3</v>
      </c>
      <c r="J34" s="92">
        <f t="shared" si="7"/>
        <v>0</v>
      </c>
      <c r="K34" s="125">
        <f t="shared" si="8"/>
        <v>1</v>
      </c>
      <c r="L34" s="258"/>
      <c r="M34" s="97"/>
      <c r="N34" s="97"/>
      <c r="O34" s="94"/>
      <c r="P34" s="97"/>
      <c r="Q34" s="377"/>
      <c r="R34" s="260">
        <f>SUM(F34,L34)</f>
        <v>478.7</v>
      </c>
      <c r="S34" s="97">
        <f t="shared" ref="S34:U35" si="10">SUM(F34,M34)</f>
        <v>478.7</v>
      </c>
      <c r="T34" s="97">
        <f t="shared" si="10"/>
        <v>119.7</v>
      </c>
      <c r="U34" s="97">
        <f t="shared" si="10"/>
        <v>119.7</v>
      </c>
      <c r="V34" s="97">
        <f>U34-T34</f>
        <v>0</v>
      </c>
      <c r="W34" s="110">
        <f>U34/T34</f>
        <v>1</v>
      </c>
      <c r="X34" s="15"/>
      <c r="Y34" s="15"/>
      <c r="Z34" s="9"/>
      <c r="AA34" s="9"/>
      <c r="AB34" s="9"/>
      <c r="AC34" s="9"/>
      <c r="AD34" s="9"/>
      <c r="AE34" s="9"/>
      <c r="AF34" s="9"/>
      <c r="AG34" s="9"/>
      <c r="AH34" s="9"/>
      <c r="AI34" s="9"/>
      <c r="AJ34" s="9"/>
      <c r="AK34" s="9"/>
      <c r="AL34" s="9"/>
      <c r="AM34" s="9"/>
      <c r="AN34" s="9"/>
      <c r="AO34" s="9"/>
      <c r="AP34" s="9"/>
      <c r="AQ34" s="9"/>
      <c r="AR34" s="9"/>
      <c r="AS34" s="9"/>
      <c r="AT34" s="9"/>
      <c r="AU34" s="9"/>
    </row>
    <row r="35" spans="1:62" s="3" customFormat="1" ht="31.5" customHeight="1" x14ac:dyDescent="0.25">
      <c r="A35" s="47"/>
      <c r="B35" s="28" t="s">
        <v>124</v>
      </c>
      <c r="C35" s="180" t="s">
        <v>322</v>
      </c>
      <c r="D35" s="29" t="s">
        <v>323</v>
      </c>
      <c r="E35" s="323" t="s">
        <v>324</v>
      </c>
      <c r="F35" s="354">
        <v>840</v>
      </c>
      <c r="G35" s="94">
        <v>196.6</v>
      </c>
      <c r="H35" s="94">
        <v>196.6</v>
      </c>
      <c r="I35" s="95">
        <f>H35/H10</f>
        <v>2.3554444793221687E-3</v>
      </c>
      <c r="J35" s="92">
        <f t="shared" si="7"/>
        <v>0</v>
      </c>
      <c r="K35" s="125">
        <f t="shared" si="8"/>
        <v>1</v>
      </c>
      <c r="L35" s="258"/>
      <c r="M35" s="97"/>
      <c r="N35" s="97"/>
      <c r="O35" s="94"/>
      <c r="P35" s="97"/>
      <c r="Q35" s="377"/>
      <c r="R35" s="260">
        <f>SUM(F35,L35)</f>
        <v>840</v>
      </c>
      <c r="S35" s="97">
        <f t="shared" si="10"/>
        <v>840</v>
      </c>
      <c r="T35" s="97">
        <f t="shared" si="10"/>
        <v>196.6</v>
      </c>
      <c r="U35" s="97">
        <f t="shared" si="10"/>
        <v>196.6</v>
      </c>
      <c r="V35" s="97">
        <f>U35-T35</f>
        <v>0</v>
      </c>
      <c r="W35" s="110">
        <f>U35/T35</f>
        <v>1</v>
      </c>
      <c r="X35" s="15"/>
      <c r="Y35" s="15"/>
      <c r="Z35" s="9"/>
      <c r="AA35" s="9"/>
      <c r="AB35" s="9"/>
      <c r="AC35" s="9"/>
      <c r="AD35" s="9"/>
      <c r="AE35" s="9"/>
      <c r="AF35" s="9"/>
      <c r="AG35" s="9"/>
      <c r="AH35" s="9"/>
      <c r="AI35" s="9"/>
      <c r="AJ35" s="9"/>
      <c r="AK35" s="9"/>
      <c r="AL35" s="9"/>
      <c r="AM35" s="9"/>
      <c r="AN35" s="9"/>
      <c r="AO35" s="9"/>
      <c r="AP35" s="9"/>
      <c r="AQ35" s="9"/>
      <c r="AR35" s="9"/>
      <c r="AS35" s="9"/>
      <c r="AT35" s="9"/>
      <c r="AU35" s="9"/>
    </row>
    <row r="36" spans="1:62" s="3" customFormat="1" ht="42.75" customHeight="1" x14ac:dyDescent="0.25">
      <c r="A36" s="47"/>
      <c r="B36" s="28" t="s">
        <v>24</v>
      </c>
      <c r="C36" s="29" t="s">
        <v>325</v>
      </c>
      <c r="D36" s="29" t="s">
        <v>326</v>
      </c>
      <c r="E36" s="324" t="s">
        <v>327</v>
      </c>
      <c r="F36" s="293">
        <v>3291.7</v>
      </c>
      <c r="G36" s="94">
        <v>769</v>
      </c>
      <c r="H36" s="94">
        <v>712.3</v>
      </c>
      <c r="I36" s="95">
        <f>H36/H10</f>
        <v>8.5339934009215704E-3</v>
      </c>
      <c r="J36" s="92">
        <f t="shared" si="7"/>
        <v>-56.700000000000045</v>
      </c>
      <c r="K36" s="125">
        <f t="shared" si="8"/>
        <v>0.92626788036410912</v>
      </c>
      <c r="L36" s="258">
        <v>62.8</v>
      </c>
      <c r="M36" s="97">
        <v>66.599999999999994</v>
      </c>
      <c r="N36" s="97">
        <v>7</v>
      </c>
      <c r="O36" s="94">
        <v>7</v>
      </c>
      <c r="P36" s="97">
        <f>O36-N36</f>
        <v>0</v>
      </c>
      <c r="Q36" s="290">
        <f>O36/N36</f>
        <v>1</v>
      </c>
      <c r="R36" s="260">
        <f t="shared" si="1"/>
        <v>3354.5</v>
      </c>
      <c r="S36" s="97">
        <f t="shared" si="2"/>
        <v>3358.2999999999997</v>
      </c>
      <c r="T36" s="97">
        <f t="shared" si="3"/>
        <v>776</v>
      </c>
      <c r="U36" s="97">
        <f t="shared" si="4"/>
        <v>719.3</v>
      </c>
      <c r="V36" s="97">
        <f t="shared" si="5"/>
        <v>-56.700000000000045</v>
      </c>
      <c r="W36" s="110">
        <f t="shared" si="0"/>
        <v>0.92693298969072158</v>
      </c>
      <c r="X36" s="15"/>
      <c r="Y36" s="15"/>
      <c r="Z36" s="9"/>
      <c r="AA36" s="9"/>
      <c r="AB36" s="9"/>
      <c r="AC36" s="9"/>
      <c r="AD36" s="9"/>
      <c r="AE36" s="9"/>
      <c r="AF36" s="9"/>
      <c r="AG36" s="9"/>
      <c r="AH36" s="9"/>
      <c r="AI36" s="9"/>
      <c r="AJ36" s="9"/>
      <c r="AK36" s="9"/>
      <c r="AL36" s="9"/>
      <c r="AM36" s="9"/>
      <c r="AN36" s="9"/>
      <c r="AO36" s="9"/>
      <c r="AP36" s="9"/>
      <c r="AQ36" s="9"/>
      <c r="AR36" s="9"/>
      <c r="AS36" s="9"/>
      <c r="AT36" s="9"/>
      <c r="AU36" s="9"/>
    </row>
    <row r="37" spans="1:62" s="3" customFormat="1" ht="19.5" customHeight="1" x14ac:dyDescent="0.25">
      <c r="A37" s="47"/>
      <c r="B37" s="28" t="s">
        <v>111</v>
      </c>
      <c r="C37" s="28" t="s">
        <v>328</v>
      </c>
      <c r="D37" s="29" t="s">
        <v>323</v>
      </c>
      <c r="E37" s="319" t="s">
        <v>329</v>
      </c>
      <c r="F37" s="293">
        <v>4991.7</v>
      </c>
      <c r="G37" s="94">
        <v>1444.4</v>
      </c>
      <c r="H37" s="94">
        <v>1132.9000000000001</v>
      </c>
      <c r="I37" s="95">
        <f>H37/H10</f>
        <v>1.3573158955361573E-2</v>
      </c>
      <c r="J37" s="92">
        <f t="shared" si="7"/>
        <v>-311.5</v>
      </c>
      <c r="K37" s="125">
        <f t="shared" si="8"/>
        <v>0.7843395181390197</v>
      </c>
      <c r="L37" s="258">
        <v>57.3</v>
      </c>
      <c r="M37" s="97">
        <v>84.1</v>
      </c>
      <c r="N37" s="97">
        <v>60.8</v>
      </c>
      <c r="O37" s="94">
        <v>57.5</v>
      </c>
      <c r="P37" s="97">
        <f>O37-N37</f>
        <v>-3.2999999999999972</v>
      </c>
      <c r="Q37" s="290">
        <f>O37/N37</f>
        <v>0.94572368421052633</v>
      </c>
      <c r="R37" s="260">
        <f>SUM(F37,L37)</f>
        <v>5049</v>
      </c>
      <c r="S37" s="97">
        <f>SUM(F37,M37)</f>
        <v>5075.8</v>
      </c>
      <c r="T37" s="97">
        <f t="shared" si="3"/>
        <v>1505.2</v>
      </c>
      <c r="U37" s="97">
        <f t="shared" si="4"/>
        <v>1190.4000000000001</v>
      </c>
      <c r="V37" s="97">
        <f>U37-T37</f>
        <v>-314.79999999999995</v>
      </c>
      <c r="W37" s="110">
        <f>U37/T37</f>
        <v>0.79085835769332979</v>
      </c>
      <c r="X37" s="15"/>
      <c r="Y37" s="15"/>
      <c r="Z37" s="9"/>
      <c r="AA37" s="9"/>
      <c r="AB37" s="9"/>
      <c r="AC37" s="9"/>
      <c r="AD37" s="9"/>
      <c r="AE37" s="9"/>
      <c r="AF37" s="9"/>
      <c r="AG37" s="9"/>
      <c r="AH37" s="9"/>
      <c r="AI37" s="9"/>
      <c r="AJ37" s="9"/>
      <c r="AK37" s="9"/>
      <c r="AL37" s="9"/>
      <c r="AM37" s="9"/>
      <c r="AN37" s="9"/>
      <c r="AO37" s="9"/>
      <c r="AP37" s="9"/>
      <c r="AQ37" s="9"/>
      <c r="AR37" s="9"/>
      <c r="AS37" s="9"/>
      <c r="AT37" s="9"/>
      <c r="AU37" s="9"/>
    </row>
    <row r="38" spans="1:62" s="3" customFormat="1" ht="19.5" hidden="1" customHeight="1" x14ac:dyDescent="0.25">
      <c r="A38" s="47"/>
      <c r="B38" s="176"/>
      <c r="C38" s="167"/>
      <c r="D38" s="174"/>
      <c r="E38" s="325" t="s">
        <v>118</v>
      </c>
      <c r="F38" s="293"/>
      <c r="G38" s="94"/>
      <c r="H38" s="94"/>
      <c r="I38" s="95"/>
      <c r="J38" s="92"/>
      <c r="K38" s="125"/>
      <c r="L38" s="258"/>
      <c r="M38" s="97"/>
      <c r="N38" s="97"/>
      <c r="O38" s="94"/>
      <c r="P38" s="97"/>
      <c r="Q38" s="377"/>
      <c r="R38" s="260"/>
      <c r="S38" s="97"/>
      <c r="T38" s="97"/>
      <c r="U38" s="97">
        <f t="shared" si="4"/>
        <v>0</v>
      </c>
      <c r="V38" s="97"/>
      <c r="W38" s="110"/>
      <c r="X38" s="15"/>
      <c r="Y38" s="15"/>
      <c r="Z38" s="9"/>
      <c r="AA38" s="9"/>
      <c r="AB38" s="9"/>
      <c r="AC38" s="9"/>
      <c r="AD38" s="9"/>
      <c r="AE38" s="9"/>
      <c r="AF38" s="9"/>
      <c r="AG38" s="9"/>
      <c r="AH38" s="9"/>
      <c r="AI38" s="9"/>
      <c r="AJ38" s="9"/>
      <c r="AK38" s="9"/>
      <c r="AL38" s="9"/>
      <c r="AM38" s="9"/>
      <c r="AN38" s="9"/>
      <c r="AO38" s="9"/>
      <c r="AP38" s="9"/>
      <c r="AQ38" s="9"/>
      <c r="AR38" s="9"/>
      <c r="AS38" s="9"/>
      <c r="AT38" s="9"/>
      <c r="AU38" s="9"/>
    </row>
    <row r="39" spans="1:62" s="3" customFormat="1" ht="17.25" hidden="1" customHeight="1" x14ac:dyDescent="0.25">
      <c r="A39" s="47"/>
      <c r="B39" s="168"/>
      <c r="C39" s="180" t="s">
        <v>330</v>
      </c>
      <c r="D39" s="180"/>
      <c r="E39" s="326" t="s">
        <v>331</v>
      </c>
      <c r="F39" s="293"/>
      <c r="G39" s="94"/>
      <c r="H39" s="94"/>
      <c r="I39" s="95"/>
      <c r="J39" s="92"/>
      <c r="K39" s="125"/>
      <c r="L39" s="258"/>
      <c r="M39" s="97"/>
      <c r="N39" s="97"/>
      <c r="O39" s="94"/>
      <c r="P39" s="97"/>
      <c r="Q39" s="377"/>
      <c r="R39" s="260"/>
      <c r="S39" s="97"/>
      <c r="T39" s="97"/>
      <c r="U39" s="97">
        <f t="shared" si="4"/>
        <v>0</v>
      </c>
      <c r="V39" s="97"/>
      <c r="W39" s="110"/>
      <c r="X39" s="15"/>
      <c r="Y39" s="15"/>
      <c r="Z39" s="9"/>
      <c r="AA39" s="9"/>
      <c r="AB39" s="9"/>
      <c r="AC39" s="9"/>
      <c r="AD39" s="9"/>
      <c r="AE39" s="9"/>
      <c r="AF39" s="9"/>
      <c r="AG39" s="9"/>
      <c r="AH39" s="9"/>
      <c r="AI39" s="9"/>
      <c r="AJ39" s="9"/>
      <c r="AK39" s="9"/>
      <c r="AL39" s="9"/>
      <c r="AM39" s="9"/>
      <c r="AN39" s="9"/>
      <c r="AO39" s="9"/>
      <c r="AP39" s="9"/>
      <c r="AQ39" s="9"/>
      <c r="AR39" s="9"/>
      <c r="AS39" s="9"/>
      <c r="AT39" s="9"/>
      <c r="AU39" s="9"/>
    </row>
    <row r="40" spans="1:62" s="3" customFormat="1" ht="30.75" customHeight="1" x14ac:dyDescent="0.25">
      <c r="A40" s="47"/>
      <c r="B40" s="29" t="s">
        <v>19</v>
      </c>
      <c r="C40" s="180" t="s">
        <v>332</v>
      </c>
      <c r="D40" s="180" t="s">
        <v>295</v>
      </c>
      <c r="E40" s="326" t="s">
        <v>333</v>
      </c>
      <c r="F40" s="293">
        <v>23.8</v>
      </c>
      <c r="G40" s="94"/>
      <c r="H40" s="256"/>
      <c r="I40" s="95">
        <f>H40/H10</f>
        <v>0</v>
      </c>
      <c r="J40" s="92">
        <f>H40-G40</f>
        <v>0</v>
      </c>
      <c r="K40" s="125" t="e">
        <f>H40/G40</f>
        <v>#DIV/0!</v>
      </c>
      <c r="L40" s="258"/>
      <c r="M40" s="97"/>
      <c r="N40" s="97"/>
      <c r="O40" s="94"/>
      <c r="P40" s="97"/>
      <c r="Q40" s="377"/>
      <c r="R40" s="260">
        <f>SUM(F40,L40)</f>
        <v>23.8</v>
      </c>
      <c r="S40" s="97">
        <f t="shared" ref="S40:U43" si="11">SUM(F40,M40)</f>
        <v>23.8</v>
      </c>
      <c r="T40" s="97">
        <f t="shared" si="11"/>
        <v>0</v>
      </c>
      <c r="U40" s="97">
        <f t="shared" si="4"/>
        <v>0</v>
      </c>
      <c r="V40" s="97">
        <f t="shared" ref="V40:V46" si="12">U40-T40</f>
        <v>0</v>
      </c>
      <c r="W40" s="110" t="e">
        <f t="shared" ref="W40:W46" si="13">U40/T40</f>
        <v>#DIV/0!</v>
      </c>
      <c r="X40" s="15"/>
      <c r="Y40" s="15"/>
      <c r="Z40" s="9"/>
      <c r="AA40" s="9"/>
      <c r="AB40" s="9"/>
      <c r="AC40" s="9"/>
      <c r="AD40" s="9"/>
      <c r="AE40" s="9"/>
      <c r="AF40" s="9"/>
      <c r="AG40" s="9"/>
      <c r="AH40" s="9"/>
      <c r="AI40" s="9"/>
      <c r="AJ40" s="9"/>
      <c r="AK40" s="9"/>
      <c r="AL40" s="9"/>
      <c r="AM40" s="9"/>
      <c r="AN40" s="9"/>
      <c r="AO40" s="9"/>
      <c r="AP40" s="9"/>
      <c r="AQ40" s="9"/>
      <c r="AR40" s="9"/>
      <c r="AS40" s="9"/>
      <c r="AT40" s="9"/>
      <c r="AU40" s="9"/>
    </row>
    <row r="41" spans="1:62" s="3" customFormat="1" ht="32.25" hidden="1" customHeight="1" x14ac:dyDescent="0.25">
      <c r="A41" s="47"/>
      <c r="B41" s="29"/>
      <c r="C41" s="180" t="s">
        <v>334</v>
      </c>
      <c r="D41" s="180"/>
      <c r="E41" s="326" t="s">
        <v>335</v>
      </c>
      <c r="F41" s="293"/>
      <c r="G41" s="94"/>
      <c r="H41" s="256"/>
      <c r="I41" s="95"/>
      <c r="J41" s="92"/>
      <c r="K41" s="125"/>
      <c r="L41" s="258"/>
      <c r="M41" s="97"/>
      <c r="N41" s="97"/>
      <c r="O41" s="94"/>
      <c r="P41" s="97"/>
      <c r="Q41" s="377"/>
      <c r="R41" s="260"/>
      <c r="S41" s="97"/>
      <c r="T41" s="97"/>
      <c r="U41" s="97"/>
      <c r="V41" s="97"/>
      <c r="W41" s="110"/>
      <c r="X41" s="15"/>
      <c r="Y41" s="15"/>
      <c r="Z41" s="9"/>
      <c r="AA41" s="9"/>
      <c r="AB41" s="9"/>
      <c r="AC41" s="9"/>
      <c r="AD41" s="9"/>
      <c r="AE41" s="9"/>
      <c r="AF41" s="9"/>
      <c r="AG41" s="9"/>
      <c r="AH41" s="9"/>
      <c r="AI41" s="9"/>
      <c r="AJ41" s="9"/>
      <c r="AK41" s="9"/>
      <c r="AL41" s="9"/>
      <c r="AM41" s="9"/>
      <c r="AN41" s="9"/>
      <c r="AO41" s="9"/>
      <c r="AP41" s="9"/>
      <c r="AQ41" s="9"/>
      <c r="AR41" s="9"/>
      <c r="AS41" s="9"/>
      <c r="AT41" s="9"/>
      <c r="AU41" s="9"/>
    </row>
    <row r="42" spans="1:62" s="3" customFormat="1" ht="19.5" customHeight="1" x14ac:dyDescent="0.25">
      <c r="A42" s="47"/>
      <c r="B42" s="29" t="s">
        <v>20</v>
      </c>
      <c r="C42" s="180" t="s">
        <v>336</v>
      </c>
      <c r="D42" s="29" t="s">
        <v>295</v>
      </c>
      <c r="E42" s="327" t="s">
        <v>337</v>
      </c>
      <c r="F42" s="293">
        <v>1232.8</v>
      </c>
      <c r="G42" s="94">
        <v>393.8</v>
      </c>
      <c r="H42" s="94">
        <v>253.2</v>
      </c>
      <c r="I42" s="95">
        <f>H42/H10</f>
        <v>3.0335632866956923E-3</v>
      </c>
      <c r="J42" s="92">
        <f>H42-G42</f>
        <v>-140.60000000000002</v>
      </c>
      <c r="K42" s="125">
        <f>H42/G42</f>
        <v>0.64296597257491106</v>
      </c>
      <c r="L42" s="259">
        <v>16</v>
      </c>
      <c r="M42" s="97">
        <v>16</v>
      </c>
      <c r="N42" s="97">
        <v>16</v>
      </c>
      <c r="O42" s="94">
        <v>16</v>
      </c>
      <c r="P42" s="97">
        <f>O42-N42</f>
        <v>0</v>
      </c>
      <c r="Q42" s="290">
        <f>O42/N42</f>
        <v>1</v>
      </c>
      <c r="R42" s="260">
        <f>SUM(F42,L42)</f>
        <v>1248.8</v>
      </c>
      <c r="S42" s="97">
        <f t="shared" si="11"/>
        <v>1248.8</v>
      </c>
      <c r="T42" s="97">
        <f t="shared" si="11"/>
        <v>409.8</v>
      </c>
      <c r="U42" s="97">
        <f t="shared" si="11"/>
        <v>269.2</v>
      </c>
      <c r="V42" s="97">
        <f t="shared" si="12"/>
        <v>-140.60000000000002</v>
      </c>
      <c r="W42" s="110">
        <f t="shared" si="13"/>
        <v>0.65690580771107854</v>
      </c>
      <c r="X42" s="15"/>
      <c r="Y42" s="15"/>
      <c r="Z42" s="9"/>
      <c r="AA42" s="9"/>
      <c r="AB42" s="9"/>
      <c r="AC42" s="9"/>
      <c r="AD42" s="9"/>
      <c r="AE42" s="9"/>
      <c r="AF42" s="9"/>
      <c r="AG42" s="9"/>
      <c r="AH42" s="9"/>
      <c r="AI42" s="9"/>
      <c r="AJ42" s="9"/>
      <c r="AK42" s="9"/>
      <c r="AL42" s="9"/>
      <c r="AM42" s="9"/>
      <c r="AN42" s="9"/>
      <c r="AO42" s="9"/>
      <c r="AP42" s="9"/>
      <c r="AQ42" s="9"/>
      <c r="AR42" s="9"/>
      <c r="AS42" s="9"/>
      <c r="AT42" s="9"/>
      <c r="AU42" s="9"/>
    </row>
    <row r="43" spans="1:62" s="3" customFormat="1" ht="30.75" customHeight="1" x14ac:dyDescent="0.25">
      <c r="A43" s="47"/>
      <c r="B43" s="29" t="s">
        <v>21</v>
      </c>
      <c r="C43" s="180" t="s">
        <v>338</v>
      </c>
      <c r="D43" s="29" t="s">
        <v>295</v>
      </c>
      <c r="E43" s="327" t="s">
        <v>339</v>
      </c>
      <c r="F43" s="258">
        <v>27.8</v>
      </c>
      <c r="G43" s="97"/>
      <c r="H43" s="257">
        <v>0</v>
      </c>
      <c r="I43" s="95">
        <f>H43/H10</f>
        <v>0</v>
      </c>
      <c r="J43" s="92">
        <f>H43-G43</f>
        <v>0</v>
      </c>
      <c r="K43" s="125" t="e">
        <f>H43/G43</f>
        <v>#DIV/0!</v>
      </c>
      <c r="L43" s="259"/>
      <c r="M43" s="97"/>
      <c r="N43" s="97"/>
      <c r="O43" s="97"/>
      <c r="P43" s="97"/>
      <c r="Q43" s="377"/>
      <c r="R43" s="260">
        <f>SUM(F43,L43)</f>
        <v>27.8</v>
      </c>
      <c r="S43" s="97">
        <f t="shared" si="11"/>
        <v>27.8</v>
      </c>
      <c r="T43" s="97">
        <f t="shared" si="11"/>
        <v>0</v>
      </c>
      <c r="U43" s="97">
        <f t="shared" si="4"/>
        <v>0</v>
      </c>
      <c r="V43" s="97">
        <f t="shared" si="12"/>
        <v>0</v>
      </c>
      <c r="W43" s="110" t="e">
        <f t="shared" si="13"/>
        <v>#DIV/0!</v>
      </c>
      <c r="X43" s="15"/>
      <c r="Y43" s="15"/>
      <c r="Z43" s="9"/>
      <c r="AA43" s="9"/>
      <c r="AB43" s="9"/>
      <c r="AC43" s="9"/>
      <c r="AD43" s="9"/>
      <c r="AE43" s="9"/>
      <c r="AF43" s="9"/>
      <c r="AG43" s="9"/>
      <c r="AH43" s="9"/>
      <c r="AI43" s="9"/>
      <c r="AJ43" s="9"/>
      <c r="AK43" s="9"/>
      <c r="AL43" s="9"/>
      <c r="AM43" s="9"/>
      <c r="AN43" s="9"/>
      <c r="AO43" s="9"/>
      <c r="AP43" s="9"/>
      <c r="AQ43" s="9"/>
      <c r="AR43" s="9"/>
      <c r="AS43" s="9"/>
      <c r="AT43" s="9"/>
      <c r="AU43" s="9"/>
    </row>
    <row r="44" spans="1:62" s="3" customFormat="1" ht="20.25" hidden="1" customHeight="1" x14ac:dyDescent="0.25">
      <c r="A44" s="47"/>
      <c r="B44" s="29"/>
      <c r="C44" s="180" t="s">
        <v>340</v>
      </c>
      <c r="D44" s="180"/>
      <c r="E44" s="326" t="s">
        <v>341</v>
      </c>
      <c r="F44" s="258"/>
      <c r="G44" s="97"/>
      <c r="H44" s="257"/>
      <c r="I44" s="95"/>
      <c r="J44" s="92"/>
      <c r="K44" s="125"/>
      <c r="L44" s="259"/>
      <c r="M44" s="97"/>
      <c r="N44" s="97"/>
      <c r="O44" s="97"/>
      <c r="P44" s="97"/>
      <c r="Q44" s="377"/>
      <c r="R44" s="260"/>
      <c r="S44" s="97"/>
      <c r="T44" s="97"/>
      <c r="U44" s="97"/>
      <c r="V44" s="97"/>
      <c r="W44" s="110"/>
      <c r="X44" s="15"/>
      <c r="Y44" s="15"/>
      <c r="Z44" s="9"/>
      <c r="AA44" s="9"/>
      <c r="AB44" s="9"/>
      <c r="AC44" s="9"/>
      <c r="AD44" s="9"/>
      <c r="AE44" s="9"/>
      <c r="AF44" s="9"/>
      <c r="AG44" s="9"/>
      <c r="AH44" s="9"/>
      <c r="AI44" s="9"/>
      <c r="AJ44" s="9"/>
      <c r="AK44" s="9"/>
      <c r="AL44" s="9"/>
      <c r="AM44" s="9"/>
      <c r="AN44" s="9"/>
      <c r="AO44" s="9"/>
      <c r="AP44" s="9"/>
      <c r="AQ44" s="9"/>
      <c r="AR44" s="9"/>
      <c r="AS44" s="9"/>
      <c r="AT44" s="9"/>
      <c r="AU44" s="9"/>
    </row>
    <row r="45" spans="1:62" ht="19.5" customHeight="1" x14ac:dyDescent="0.25">
      <c r="A45" s="47"/>
      <c r="B45" s="29" t="s">
        <v>23</v>
      </c>
      <c r="C45" s="180" t="s">
        <v>342</v>
      </c>
      <c r="D45" s="29" t="s">
        <v>295</v>
      </c>
      <c r="E45" s="327" t="s">
        <v>361</v>
      </c>
      <c r="F45" s="258">
        <v>938.9</v>
      </c>
      <c r="G45" s="97">
        <v>244.2</v>
      </c>
      <c r="H45" s="257">
        <v>188.1</v>
      </c>
      <c r="I45" s="95">
        <f>H45/H10</f>
        <v>2.2536068492395723E-3</v>
      </c>
      <c r="J45" s="92">
        <f t="shared" ref="J45:J51" si="14">H45-G45</f>
        <v>-56.099999999999994</v>
      </c>
      <c r="K45" s="125">
        <f t="shared" ref="K45:K53" si="15">H45/G45</f>
        <v>0.77027027027027029</v>
      </c>
      <c r="L45" s="259"/>
      <c r="M45" s="97"/>
      <c r="N45" s="97"/>
      <c r="O45" s="97"/>
      <c r="P45" s="97">
        <f>O45-N45</f>
        <v>0</v>
      </c>
      <c r="Q45" s="377"/>
      <c r="R45" s="260">
        <f>SUM(F45,L45)</f>
        <v>938.9</v>
      </c>
      <c r="S45" s="97">
        <f t="shared" ref="S45:U46" si="16">SUM(F45,M45)</f>
        <v>938.9</v>
      </c>
      <c r="T45" s="97">
        <f t="shared" si="16"/>
        <v>244.2</v>
      </c>
      <c r="U45" s="97">
        <f t="shared" si="16"/>
        <v>188.1</v>
      </c>
      <c r="V45" s="97">
        <f t="shared" si="12"/>
        <v>-56.099999999999994</v>
      </c>
      <c r="W45" s="110">
        <f t="shared" si="13"/>
        <v>0.77027027027027029</v>
      </c>
      <c r="X45" s="15"/>
      <c r="Y45" s="15"/>
      <c r="Z45" s="9"/>
      <c r="AA45" s="9"/>
      <c r="AB45" s="9"/>
      <c r="AC45" s="9"/>
      <c r="AD45" s="9"/>
      <c r="AE45" s="9"/>
      <c r="AF45" s="9"/>
      <c r="AG45" s="9"/>
      <c r="AH45" s="9"/>
      <c r="AI45" s="9"/>
      <c r="AJ45" s="9"/>
      <c r="AK45" s="9"/>
      <c r="AL45" s="9"/>
      <c r="AM45" s="9"/>
      <c r="AN45" s="9"/>
      <c r="AO45" s="9"/>
      <c r="AP45" s="9"/>
      <c r="AQ45" s="9"/>
      <c r="AR45" s="9"/>
      <c r="AS45" s="9"/>
      <c r="AT45" s="9"/>
      <c r="AU45" s="9"/>
      <c r="AV45" s="3"/>
      <c r="AW45" s="3"/>
      <c r="AX45" s="3"/>
      <c r="AY45" s="3"/>
      <c r="AZ45" s="3"/>
      <c r="BA45" s="3"/>
      <c r="BB45" s="3"/>
      <c r="BC45" s="3"/>
      <c r="BD45" s="3"/>
      <c r="BE45" s="3"/>
      <c r="BF45" s="3"/>
      <c r="BG45" s="3"/>
      <c r="BH45" s="3"/>
      <c r="BI45" s="3"/>
      <c r="BJ45" s="3"/>
    </row>
    <row r="46" spans="1:62" ht="19.5" customHeight="1" x14ac:dyDescent="0.25">
      <c r="A46" s="47"/>
      <c r="B46" s="29" t="s">
        <v>22</v>
      </c>
      <c r="C46" s="180" t="s">
        <v>351</v>
      </c>
      <c r="D46" s="29" t="s">
        <v>295</v>
      </c>
      <c r="E46" s="327" t="s">
        <v>352</v>
      </c>
      <c r="F46" s="258">
        <v>109.1</v>
      </c>
      <c r="G46" s="97">
        <v>7.5</v>
      </c>
      <c r="H46" s="257">
        <v>6.3</v>
      </c>
      <c r="I46" s="95">
        <f>H46/H10</f>
        <v>7.5479655237689031E-5</v>
      </c>
      <c r="J46" s="92">
        <f t="shared" si="14"/>
        <v>-1.2000000000000002</v>
      </c>
      <c r="K46" s="125">
        <f t="shared" si="15"/>
        <v>0.84</v>
      </c>
      <c r="L46" s="259"/>
      <c r="M46" s="97"/>
      <c r="N46" s="97"/>
      <c r="O46" s="97"/>
      <c r="P46" s="97"/>
      <c r="Q46" s="377"/>
      <c r="R46" s="260">
        <f>SUM(F46,L46)</f>
        <v>109.1</v>
      </c>
      <c r="S46" s="97">
        <f t="shared" si="16"/>
        <v>109.1</v>
      </c>
      <c r="T46" s="97">
        <f t="shared" si="16"/>
        <v>7.5</v>
      </c>
      <c r="U46" s="97">
        <f t="shared" si="16"/>
        <v>6.3</v>
      </c>
      <c r="V46" s="97">
        <f t="shared" si="12"/>
        <v>-1.2000000000000002</v>
      </c>
      <c r="W46" s="110">
        <f t="shared" si="13"/>
        <v>0.84</v>
      </c>
      <c r="X46" s="15"/>
      <c r="Y46" s="15"/>
      <c r="Z46" s="9"/>
      <c r="AA46" s="9"/>
      <c r="AB46" s="9"/>
      <c r="AC46" s="9"/>
      <c r="AD46" s="9"/>
      <c r="AE46" s="9"/>
      <c r="AF46" s="9"/>
      <c r="AG46" s="9"/>
      <c r="AH46" s="9"/>
      <c r="AI46" s="9"/>
      <c r="AJ46" s="9"/>
      <c r="AK46" s="9"/>
      <c r="AL46" s="9"/>
      <c r="AM46" s="9"/>
      <c r="AN46" s="9"/>
      <c r="AO46" s="9"/>
      <c r="AP46" s="9"/>
      <c r="AQ46" s="9"/>
      <c r="AR46" s="9"/>
      <c r="AS46" s="9"/>
      <c r="AT46" s="9"/>
      <c r="AU46" s="9"/>
      <c r="AV46" s="3"/>
      <c r="AW46" s="3"/>
      <c r="AX46" s="3"/>
      <c r="AY46" s="3"/>
      <c r="AZ46" s="3"/>
      <c r="BA46" s="3"/>
      <c r="BB46" s="3"/>
      <c r="BC46" s="3"/>
      <c r="BD46" s="3"/>
      <c r="BE46" s="3"/>
      <c r="BF46" s="3"/>
      <c r="BG46" s="3"/>
      <c r="BH46" s="3"/>
      <c r="BI46" s="3"/>
      <c r="BJ46" s="3"/>
    </row>
    <row r="47" spans="1:62" ht="57.75" customHeight="1" x14ac:dyDescent="0.25">
      <c r="A47" s="47"/>
      <c r="B47" s="29" t="s">
        <v>99</v>
      </c>
      <c r="C47" s="180" t="s">
        <v>343</v>
      </c>
      <c r="D47" s="180" t="s">
        <v>295</v>
      </c>
      <c r="E47" s="327" t="s">
        <v>344</v>
      </c>
      <c r="F47" s="258">
        <v>541</v>
      </c>
      <c r="G47" s="97">
        <v>54.9</v>
      </c>
      <c r="H47" s="97"/>
      <c r="I47" s="95">
        <f>H47/H10</f>
        <v>0</v>
      </c>
      <c r="J47" s="92">
        <f t="shared" si="14"/>
        <v>-54.9</v>
      </c>
      <c r="K47" s="125">
        <f t="shared" si="15"/>
        <v>0</v>
      </c>
      <c r="L47" s="259">
        <v>12</v>
      </c>
      <c r="M47" s="97">
        <v>12</v>
      </c>
      <c r="N47" s="97">
        <v>12</v>
      </c>
      <c r="O47" s="97"/>
      <c r="P47" s="97">
        <f>O47-N47</f>
        <v>-12</v>
      </c>
      <c r="Q47" s="290">
        <f>O47/N47</f>
        <v>0</v>
      </c>
      <c r="R47" s="260">
        <f t="shared" si="1"/>
        <v>553</v>
      </c>
      <c r="S47" s="97">
        <f t="shared" si="2"/>
        <v>553</v>
      </c>
      <c r="T47" s="97">
        <f t="shared" si="3"/>
        <v>66.900000000000006</v>
      </c>
      <c r="U47" s="97">
        <f t="shared" si="4"/>
        <v>0</v>
      </c>
      <c r="V47" s="97">
        <f t="shared" si="5"/>
        <v>-66.900000000000006</v>
      </c>
      <c r="W47" s="110">
        <f t="shared" si="0"/>
        <v>0</v>
      </c>
      <c r="X47" s="15"/>
      <c r="Y47" s="15"/>
      <c r="Z47" s="9"/>
      <c r="AA47" s="9"/>
      <c r="AB47" s="9"/>
      <c r="AC47" s="9"/>
      <c r="AD47" s="9"/>
      <c r="AE47" s="9"/>
      <c r="AF47" s="9"/>
      <c r="AG47" s="9"/>
      <c r="AH47" s="9"/>
      <c r="AI47" s="9"/>
      <c r="AJ47" s="9"/>
      <c r="AK47" s="9"/>
      <c r="AL47" s="9"/>
      <c r="AM47" s="9"/>
      <c r="AN47" s="9"/>
      <c r="AO47" s="9"/>
      <c r="AP47" s="9"/>
      <c r="AQ47" s="9"/>
      <c r="AR47" s="9"/>
      <c r="AS47" s="9"/>
      <c r="AT47" s="9"/>
      <c r="AU47" s="9"/>
      <c r="AV47" s="3"/>
      <c r="AW47" s="3"/>
      <c r="AX47" s="3"/>
      <c r="AY47" s="3"/>
      <c r="AZ47" s="3"/>
      <c r="BA47" s="3"/>
      <c r="BB47" s="3"/>
      <c r="BC47" s="3"/>
      <c r="BD47" s="3"/>
      <c r="BE47" s="3"/>
      <c r="BF47" s="3"/>
      <c r="BG47" s="3"/>
      <c r="BH47" s="3"/>
      <c r="BI47" s="3"/>
      <c r="BJ47" s="3"/>
    </row>
    <row r="48" spans="1:62" ht="57.75" customHeight="1" x14ac:dyDescent="0.25">
      <c r="A48" s="47"/>
      <c r="B48" s="29" t="s">
        <v>95</v>
      </c>
      <c r="C48" s="180" t="s">
        <v>345</v>
      </c>
      <c r="D48" s="29" t="s">
        <v>323</v>
      </c>
      <c r="E48" s="322" t="s">
        <v>346</v>
      </c>
      <c r="F48" s="258">
        <v>64.7</v>
      </c>
      <c r="G48" s="97">
        <v>15.4</v>
      </c>
      <c r="H48" s="97">
        <v>10.8</v>
      </c>
      <c r="I48" s="95">
        <f>H48/H10</f>
        <v>1.2939369469318121E-4</v>
      </c>
      <c r="J48" s="92">
        <f t="shared" si="14"/>
        <v>-4.5999999999999996</v>
      </c>
      <c r="K48" s="125">
        <f t="shared" si="15"/>
        <v>0.70129870129870131</v>
      </c>
      <c r="L48" s="259"/>
      <c r="M48" s="97"/>
      <c r="N48" s="97"/>
      <c r="O48" s="97"/>
      <c r="P48" s="97">
        <f>O48-N48</f>
        <v>0</v>
      </c>
      <c r="Q48" s="377"/>
      <c r="R48" s="260">
        <f t="shared" si="1"/>
        <v>64.7</v>
      </c>
      <c r="S48" s="97">
        <f t="shared" si="2"/>
        <v>64.7</v>
      </c>
      <c r="T48" s="97">
        <f t="shared" si="3"/>
        <v>15.4</v>
      </c>
      <c r="U48" s="97">
        <f t="shared" si="4"/>
        <v>10.8</v>
      </c>
      <c r="V48" s="97">
        <f t="shared" si="5"/>
        <v>-4.5999999999999996</v>
      </c>
      <c r="W48" s="110">
        <f t="shared" si="0"/>
        <v>0.70129870129870131</v>
      </c>
      <c r="X48" s="15"/>
      <c r="Y48" s="15"/>
      <c r="Z48" s="9"/>
      <c r="AA48" s="9"/>
      <c r="AB48" s="9"/>
      <c r="AC48" s="9"/>
      <c r="AD48" s="9"/>
      <c r="AE48" s="9"/>
      <c r="AF48" s="9"/>
      <c r="AG48" s="9"/>
      <c r="AH48" s="9"/>
      <c r="AI48" s="9"/>
      <c r="AJ48" s="9"/>
      <c r="AK48" s="9"/>
      <c r="AL48" s="9"/>
      <c r="AM48" s="9"/>
      <c r="AN48" s="9"/>
      <c r="AO48" s="9"/>
      <c r="AP48" s="9"/>
      <c r="AQ48" s="9"/>
      <c r="AR48" s="9"/>
      <c r="AS48" s="9"/>
      <c r="AT48" s="9"/>
      <c r="AU48" s="9"/>
      <c r="AV48" s="3"/>
      <c r="AW48" s="3"/>
      <c r="AX48" s="3"/>
      <c r="AY48" s="3"/>
      <c r="AZ48" s="3"/>
      <c r="BA48" s="3"/>
      <c r="BB48" s="3"/>
      <c r="BC48" s="3"/>
      <c r="BD48" s="3"/>
      <c r="BE48" s="3"/>
      <c r="BF48" s="3"/>
      <c r="BG48" s="3"/>
      <c r="BH48" s="3"/>
      <c r="BI48" s="3"/>
      <c r="BJ48" s="3"/>
    </row>
    <row r="49" spans="1:62" s="5" customFormat="1" ht="19.5" customHeight="1" x14ac:dyDescent="0.25">
      <c r="A49" s="47"/>
      <c r="B49" s="28" t="s">
        <v>18</v>
      </c>
      <c r="C49" s="28" t="s">
        <v>349</v>
      </c>
      <c r="D49" s="28" t="s">
        <v>187</v>
      </c>
      <c r="E49" s="328" t="s">
        <v>350</v>
      </c>
      <c r="F49" s="258">
        <v>2154.6999999999998</v>
      </c>
      <c r="G49" s="97">
        <v>842.7</v>
      </c>
      <c r="H49" s="257">
        <v>666.2</v>
      </c>
      <c r="I49" s="95">
        <f>H49/H10</f>
        <v>7.9816740189441963E-3</v>
      </c>
      <c r="J49" s="96">
        <f t="shared" si="14"/>
        <v>-176.5</v>
      </c>
      <c r="K49" s="125">
        <f t="shared" si="15"/>
        <v>0.79055417111664883</v>
      </c>
      <c r="L49" s="259"/>
      <c r="M49" s="97"/>
      <c r="N49" s="97"/>
      <c r="O49" s="97"/>
      <c r="P49" s="97"/>
      <c r="Q49" s="377"/>
      <c r="R49" s="258">
        <f t="shared" si="1"/>
        <v>2154.6999999999998</v>
      </c>
      <c r="S49" s="97">
        <f t="shared" si="2"/>
        <v>2154.6999999999998</v>
      </c>
      <c r="T49" s="97">
        <f t="shared" si="3"/>
        <v>842.7</v>
      </c>
      <c r="U49" s="97">
        <f t="shared" si="4"/>
        <v>666.2</v>
      </c>
      <c r="V49" s="97">
        <f t="shared" si="5"/>
        <v>-176.5</v>
      </c>
      <c r="W49" s="110">
        <f t="shared" si="0"/>
        <v>0.79055417111664883</v>
      </c>
      <c r="X49" s="16"/>
      <c r="Y49" s="16"/>
      <c r="Z49" s="17"/>
      <c r="AA49" s="17"/>
      <c r="AB49" s="17"/>
      <c r="AC49" s="17"/>
      <c r="AD49" s="17"/>
      <c r="AE49" s="17"/>
      <c r="AF49" s="17"/>
      <c r="AG49" s="17"/>
      <c r="AH49" s="17"/>
      <c r="AI49" s="17"/>
      <c r="AJ49" s="17"/>
      <c r="AK49" s="17"/>
      <c r="AL49" s="17"/>
      <c r="AM49" s="17"/>
      <c r="AN49" s="17"/>
      <c r="AO49" s="17"/>
      <c r="AP49" s="17"/>
      <c r="AQ49" s="17"/>
      <c r="AR49" s="17"/>
      <c r="AS49" s="17"/>
      <c r="AT49" s="17"/>
      <c r="AU49" s="17"/>
    </row>
    <row r="50" spans="1:62" ht="19.5" customHeight="1" thickBot="1" x14ac:dyDescent="0.3">
      <c r="A50" s="47"/>
      <c r="B50" s="29" t="s">
        <v>106</v>
      </c>
      <c r="C50" s="180" t="s">
        <v>347</v>
      </c>
      <c r="D50" s="27">
        <v>1040</v>
      </c>
      <c r="E50" s="328" t="s">
        <v>141</v>
      </c>
      <c r="F50" s="258">
        <v>41.6</v>
      </c>
      <c r="G50" s="94"/>
      <c r="H50" s="94"/>
      <c r="I50" s="95">
        <f>H50/H10</f>
        <v>0</v>
      </c>
      <c r="J50" s="96">
        <f t="shared" si="14"/>
        <v>0</v>
      </c>
      <c r="K50" s="110" t="e">
        <f t="shared" si="15"/>
        <v>#DIV/0!</v>
      </c>
      <c r="L50" s="227"/>
      <c r="M50" s="93"/>
      <c r="N50" s="93"/>
      <c r="O50" s="249"/>
      <c r="P50" s="93">
        <f>O50-N50</f>
        <v>0</v>
      </c>
      <c r="Q50" s="290"/>
      <c r="R50" s="258">
        <f t="shared" si="1"/>
        <v>41.6</v>
      </c>
      <c r="S50" s="97">
        <f t="shared" si="2"/>
        <v>41.6</v>
      </c>
      <c r="T50" s="97">
        <f t="shared" si="3"/>
        <v>0</v>
      </c>
      <c r="U50" s="97">
        <f t="shared" si="4"/>
        <v>0</v>
      </c>
      <c r="V50" s="97">
        <f t="shared" si="5"/>
        <v>0</v>
      </c>
      <c r="W50" s="110" t="e">
        <f t="shared" si="0"/>
        <v>#DIV/0!</v>
      </c>
      <c r="X50" s="15"/>
      <c r="Y50" s="15"/>
      <c r="Z50" s="9"/>
      <c r="AA50" s="9"/>
      <c r="AB50" s="9"/>
      <c r="AC50" s="9"/>
      <c r="AD50" s="9"/>
      <c r="AE50" s="9"/>
      <c r="AF50" s="9"/>
      <c r="AG50" s="9"/>
      <c r="AH50" s="9"/>
      <c r="AI50" s="9"/>
      <c r="AJ50" s="9"/>
      <c r="AK50" s="9"/>
      <c r="AL50" s="9"/>
      <c r="AM50" s="9"/>
      <c r="AN50" s="9"/>
      <c r="AO50" s="9"/>
      <c r="AP50" s="9"/>
      <c r="AQ50" s="9"/>
      <c r="AR50" s="9"/>
      <c r="AS50" s="9"/>
      <c r="AT50" s="9"/>
      <c r="AU50" s="9"/>
      <c r="AV50" s="3"/>
      <c r="AW50" s="3"/>
      <c r="AX50" s="3"/>
      <c r="AY50" s="3"/>
      <c r="AZ50" s="3"/>
      <c r="BA50" s="3"/>
      <c r="BB50" s="3"/>
      <c r="BC50" s="3"/>
      <c r="BD50" s="3"/>
      <c r="BE50" s="3"/>
      <c r="BF50" s="3"/>
      <c r="BG50" s="3"/>
      <c r="BH50" s="3"/>
      <c r="BI50" s="3"/>
      <c r="BJ50" s="3"/>
    </row>
    <row r="51" spans="1:62" s="3" customFormat="1" ht="21.75" customHeight="1" thickBot="1" x14ac:dyDescent="0.3">
      <c r="A51" s="45"/>
      <c r="B51" s="36"/>
      <c r="C51" s="36"/>
      <c r="D51" s="36"/>
      <c r="E51" s="329" t="s">
        <v>112</v>
      </c>
      <c r="F51" s="312">
        <f>SUM(F52,F80,F87,F72)</f>
        <v>222693.3</v>
      </c>
      <c r="G51" s="88">
        <f>SUM(G52,G80,G87,G72)</f>
        <v>53911.3</v>
      </c>
      <c r="H51" s="88">
        <f>SUM(H52,H80,H87,H72)</f>
        <v>46300.19999999999</v>
      </c>
      <c r="I51" s="89">
        <f>H51/H10</f>
        <v>0.55471795768826171</v>
      </c>
      <c r="J51" s="90">
        <f t="shared" si="14"/>
        <v>-7611.1000000000131</v>
      </c>
      <c r="K51" s="112">
        <f t="shared" si="15"/>
        <v>0.8588218054470953</v>
      </c>
      <c r="L51" s="114">
        <f>SUM(L52,L80,L87,L72)</f>
        <v>14269.499999999998</v>
      </c>
      <c r="M51" s="88">
        <f>SUM(M52,M80,M87,M72)</f>
        <v>14678.7</v>
      </c>
      <c r="N51" s="88">
        <f>SUM(N52,N80,N87,N72)</f>
        <v>4216.4000000000005</v>
      </c>
      <c r="O51" s="88">
        <f>SUM(O52,O80,O87,O72)</f>
        <v>2097</v>
      </c>
      <c r="P51" s="88">
        <f t="shared" ref="P51:P57" si="17">O51-N51</f>
        <v>-2119.4000000000005</v>
      </c>
      <c r="Q51" s="254">
        <f t="shared" ref="Q51:Q57" si="18">O51/N51</f>
        <v>0.4973437055307845</v>
      </c>
      <c r="R51" s="114">
        <f t="shared" si="1"/>
        <v>236962.8</v>
      </c>
      <c r="S51" s="88">
        <f t="shared" si="2"/>
        <v>237372</v>
      </c>
      <c r="T51" s="88">
        <f t="shared" si="3"/>
        <v>58127.700000000004</v>
      </c>
      <c r="U51" s="88">
        <f t="shared" si="4"/>
        <v>48397.19999999999</v>
      </c>
      <c r="V51" s="88">
        <f t="shared" si="5"/>
        <v>-9730.5000000000146</v>
      </c>
      <c r="W51" s="112">
        <f t="shared" si="0"/>
        <v>0.83260132432557943</v>
      </c>
      <c r="X51" s="15"/>
      <c r="Y51" s="15"/>
      <c r="Z51" s="9"/>
      <c r="AA51" s="9"/>
      <c r="AB51" s="9"/>
      <c r="AC51" s="9"/>
      <c r="AD51" s="9"/>
      <c r="AE51" s="9"/>
      <c r="AF51" s="9"/>
      <c r="AG51" s="9"/>
      <c r="AH51" s="9"/>
      <c r="AI51" s="9"/>
      <c r="AJ51" s="9"/>
      <c r="AK51" s="9"/>
      <c r="AL51" s="9"/>
      <c r="AM51" s="9"/>
      <c r="AN51" s="9"/>
      <c r="AO51" s="9"/>
      <c r="AP51" s="9"/>
      <c r="AQ51" s="9"/>
      <c r="AR51" s="9"/>
      <c r="AS51" s="9"/>
      <c r="AT51" s="9"/>
      <c r="AU51" s="9"/>
    </row>
    <row r="52" spans="1:62" s="20" customFormat="1" ht="23.25" customHeight="1" thickBot="1" x14ac:dyDescent="0.3">
      <c r="A52" s="45">
        <v>2</v>
      </c>
      <c r="B52" s="37" t="s">
        <v>25</v>
      </c>
      <c r="C52" s="37" t="s">
        <v>172</v>
      </c>
      <c r="D52" s="37"/>
      <c r="E52" s="330" t="s">
        <v>91</v>
      </c>
      <c r="F52" s="114">
        <f>SUM(F53,F55,F61,F63:F68,F71)</f>
        <v>153906.69999999998</v>
      </c>
      <c r="G52" s="88">
        <f>SUM(G53,G55,G61,G63:G68,G71)</f>
        <v>36980.800000000003</v>
      </c>
      <c r="H52" s="88">
        <f>SUM(H53,H55,H61,H63:H68,H71)</f>
        <v>31285.399999999994</v>
      </c>
      <c r="I52" s="103">
        <f>H52/H10</f>
        <v>0.37482717555130096</v>
      </c>
      <c r="J52" s="88">
        <f>SUM(J53,J55,J61,J63:J68,J71)</f>
        <v>-5695.4000000000005</v>
      </c>
      <c r="K52" s="112">
        <f t="shared" si="15"/>
        <v>0.84599035175009707</v>
      </c>
      <c r="L52" s="88">
        <f>SUM(L53,L55,L61,L63:L68,L71)</f>
        <v>8837.7999999999993</v>
      </c>
      <c r="M52" s="88">
        <f>SUM(M53,M55,M61,M63:M68,M71)</f>
        <v>9022</v>
      </c>
      <c r="N52" s="88">
        <f>SUM(N53,N55,N61,N63:N68,N71)</f>
        <v>2876.4</v>
      </c>
      <c r="O52" s="88">
        <f>SUM(O53,O55,O61,O63:O68,O71)</f>
        <v>905</v>
      </c>
      <c r="P52" s="88">
        <f t="shared" si="17"/>
        <v>-1971.4</v>
      </c>
      <c r="Q52" s="254">
        <f t="shared" si="18"/>
        <v>0.31462939785843413</v>
      </c>
      <c r="R52" s="312">
        <f>SUM(R53,R55,R61,R63:R68,R71)</f>
        <v>162744.49999999997</v>
      </c>
      <c r="S52" s="369">
        <f>SUM(S53,S55,S61,S63:S68,S71)</f>
        <v>162928.69999999998</v>
      </c>
      <c r="T52" s="369">
        <f>SUM(T53,T55,T61,T63:T68,T71)</f>
        <v>39857.199999999997</v>
      </c>
      <c r="U52" s="88">
        <f>SUM(U53,U55,U61,U63:U68,U71)</f>
        <v>32190.399999999998</v>
      </c>
      <c r="V52" s="88">
        <f>SUM(V53,V55,V61,V63:V68,V71)</f>
        <v>-7666.7999999999984</v>
      </c>
      <c r="W52" s="112">
        <f t="shared" si="0"/>
        <v>0.8076432865329225</v>
      </c>
      <c r="X52" s="25"/>
      <c r="Y52" s="25"/>
      <c r="Z52" s="22"/>
      <c r="AA52" s="22"/>
      <c r="AB52" s="22"/>
      <c r="AC52" s="22"/>
      <c r="AD52" s="22"/>
      <c r="AE52" s="22"/>
      <c r="AF52" s="22"/>
      <c r="AG52" s="22"/>
      <c r="AH52" s="22"/>
      <c r="AI52" s="22"/>
      <c r="AJ52" s="22"/>
      <c r="AK52" s="22"/>
      <c r="AL52" s="22"/>
      <c r="AM52" s="22"/>
      <c r="AN52" s="22"/>
      <c r="AO52" s="22"/>
      <c r="AP52" s="22"/>
      <c r="AQ52" s="22"/>
      <c r="AR52" s="22"/>
      <c r="AS52" s="22"/>
      <c r="AT52" s="22"/>
      <c r="AU52" s="22"/>
      <c r="AV52" s="19"/>
      <c r="AW52" s="19"/>
      <c r="AX52" s="19"/>
      <c r="AY52" s="19"/>
      <c r="AZ52" s="19"/>
      <c r="BA52" s="19"/>
      <c r="BB52" s="19"/>
      <c r="BC52" s="19"/>
      <c r="BD52" s="19"/>
      <c r="BE52" s="19"/>
      <c r="BF52" s="19"/>
      <c r="BG52" s="19"/>
      <c r="BH52" s="19"/>
      <c r="BI52" s="19"/>
      <c r="BJ52" s="19"/>
    </row>
    <row r="53" spans="1:62" ht="18.75" customHeight="1" x14ac:dyDescent="0.25">
      <c r="A53" s="46"/>
      <c r="B53" s="35">
        <v>70101</v>
      </c>
      <c r="C53" s="161">
        <v>1010</v>
      </c>
      <c r="D53" s="33" t="s">
        <v>175</v>
      </c>
      <c r="E53" s="331" t="s">
        <v>173</v>
      </c>
      <c r="F53" s="355">
        <v>50092.5</v>
      </c>
      <c r="G53" s="250">
        <v>11974.8</v>
      </c>
      <c r="H53" s="252">
        <v>10628.1</v>
      </c>
      <c r="I53" s="91">
        <f>H53/H10</f>
        <v>0.12733417838598141</v>
      </c>
      <c r="J53" s="92">
        <f t="shared" ref="J53:J71" si="19">H53-G53</f>
        <v>-1346.6999999999989</v>
      </c>
      <c r="K53" s="109">
        <f t="shared" si="15"/>
        <v>0.88753883154624724</v>
      </c>
      <c r="L53" s="227">
        <v>4594.1000000000004</v>
      </c>
      <c r="M53" s="93">
        <v>4665.7</v>
      </c>
      <c r="N53" s="93">
        <v>681.1</v>
      </c>
      <c r="O53" s="93">
        <v>561.1</v>
      </c>
      <c r="P53" s="93">
        <f t="shared" si="17"/>
        <v>-120</v>
      </c>
      <c r="Q53" s="290">
        <f t="shared" si="18"/>
        <v>0.82381441785347231</v>
      </c>
      <c r="R53" s="260">
        <f t="shared" si="1"/>
        <v>54686.6</v>
      </c>
      <c r="S53" s="93">
        <f t="shared" si="2"/>
        <v>54758.2</v>
      </c>
      <c r="T53" s="93">
        <f t="shared" si="3"/>
        <v>12655.9</v>
      </c>
      <c r="U53" s="93">
        <f t="shared" si="4"/>
        <v>11189.2</v>
      </c>
      <c r="V53" s="93">
        <f t="shared" si="5"/>
        <v>-1466.6999999999989</v>
      </c>
      <c r="W53" s="109">
        <f t="shared" si="0"/>
        <v>0.88410938771640113</v>
      </c>
      <c r="X53" s="15"/>
      <c r="Y53" s="15"/>
      <c r="Z53" s="9"/>
      <c r="AA53" s="9"/>
      <c r="AB53" s="9"/>
      <c r="AC53" s="9"/>
      <c r="AD53" s="9"/>
      <c r="AE53" s="9"/>
      <c r="AF53" s="9"/>
      <c r="AG53" s="9"/>
      <c r="AH53" s="9"/>
      <c r="AI53" s="9"/>
      <c r="AJ53" s="9"/>
      <c r="AK53" s="9"/>
      <c r="AL53" s="9"/>
      <c r="AM53" s="9"/>
      <c r="AN53" s="9"/>
      <c r="AO53" s="9"/>
      <c r="AP53" s="9"/>
      <c r="AQ53" s="9"/>
      <c r="AR53" s="9"/>
      <c r="AS53" s="9"/>
      <c r="AT53" s="9"/>
      <c r="AU53" s="9"/>
      <c r="AV53" s="3"/>
      <c r="AW53" s="3"/>
      <c r="AX53" s="3"/>
      <c r="AY53" s="3"/>
      <c r="AZ53" s="3"/>
      <c r="BA53" s="3"/>
      <c r="BB53" s="3"/>
      <c r="BC53" s="3"/>
      <c r="BD53" s="3"/>
      <c r="BE53" s="3"/>
      <c r="BF53" s="3"/>
      <c r="BG53" s="3"/>
      <c r="BH53" s="3"/>
      <c r="BI53" s="3"/>
      <c r="BJ53" s="3"/>
    </row>
    <row r="54" spans="1:62" ht="24.75" hidden="1" customHeight="1" x14ac:dyDescent="0.25">
      <c r="A54" s="47"/>
      <c r="B54" s="30"/>
      <c r="C54" s="162"/>
      <c r="D54" s="28"/>
      <c r="E54" s="332" t="s">
        <v>100</v>
      </c>
      <c r="F54" s="356"/>
      <c r="G54" s="251"/>
      <c r="H54" s="253"/>
      <c r="I54" s="95"/>
      <c r="J54" s="92">
        <f t="shared" si="19"/>
        <v>0</v>
      </c>
      <c r="K54" s="110"/>
      <c r="L54" s="98"/>
      <c r="M54" s="97"/>
      <c r="N54" s="97"/>
      <c r="O54" s="97"/>
      <c r="P54" s="97">
        <f t="shared" si="17"/>
        <v>0</v>
      </c>
      <c r="Q54" s="378" t="e">
        <f t="shared" si="18"/>
        <v>#DIV/0!</v>
      </c>
      <c r="R54" s="260">
        <f t="shared" si="1"/>
        <v>0</v>
      </c>
      <c r="S54" s="97">
        <f t="shared" si="2"/>
        <v>0</v>
      </c>
      <c r="T54" s="97">
        <f t="shared" si="3"/>
        <v>0</v>
      </c>
      <c r="U54" s="97">
        <f t="shared" si="4"/>
        <v>0</v>
      </c>
      <c r="V54" s="97">
        <f t="shared" si="5"/>
        <v>0</v>
      </c>
      <c r="W54" s="110" t="e">
        <f t="shared" si="0"/>
        <v>#DIV/0!</v>
      </c>
      <c r="X54" s="15"/>
      <c r="Y54" s="15"/>
      <c r="Z54" s="9"/>
      <c r="AA54" s="9"/>
      <c r="AB54" s="9"/>
      <c r="AC54" s="9"/>
      <c r="AD54" s="9"/>
      <c r="AE54" s="9"/>
      <c r="AF54" s="9"/>
      <c r="AG54" s="9"/>
      <c r="AH54" s="9"/>
      <c r="AI54" s="9"/>
      <c r="AJ54" s="9"/>
      <c r="AK54" s="9"/>
      <c r="AL54" s="9"/>
      <c r="AM54" s="9"/>
      <c r="AN54" s="9"/>
      <c r="AO54" s="9"/>
      <c r="AP54" s="9"/>
      <c r="AQ54" s="9"/>
      <c r="AR54" s="9"/>
      <c r="AS54" s="9"/>
      <c r="AT54" s="9"/>
      <c r="AU54" s="9"/>
      <c r="AV54" s="3"/>
      <c r="AW54" s="3"/>
      <c r="AX54" s="3"/>
      <c r="AY54" s="3"/>
      <c r="AZ54" s="3"/>
      <c r="BA54" s="3"/>
      <c r="BB54" s="3"/>
      <c r="BC54" s="3"/>
      <c r="BD54" s="3"/>
      <c r="BE54" s="3"/>
      <c r="BF54" s="3"/>
      <c r="BG54" s="3"/>
      <c r="BH54" s="3"/>
      <c r="BI54" s="3"/>
      <c r="BJ54" s="3"/>
    </row>
    <row r="55" spans="1:62" ht="65.25" customHeight="1" x14ac:dyDescent="0.25">
      <c r="A55" s="47"/>
      <c r="B55" s="31" t="s">
        <v>47</v>
      </c>
      <c r="C55" s="163">
        <v>1020</v>
      </c>
      <c r="D55" s="31" t="s">
        <v>176</v>
      </c>
      <c r="E55" s="331" t="s">
        <v>174</v>
      </c>
      <c r="F55" s="356">
        <v>96461.7</v>
      </c>
      <c r="G55" s="251">
        <v>23216.5</v>
      </c>
      <c r="H55" s="253">
        <v>19028.599999999999</v>
      </c>
      <c r="I55" s="95">
        <f>H55/H10</f>
        <v>0.22797970915172847</v>
      </c>
      <c r="J55" s="92">
        <f t="shared" si="19"/>
        <v>-4187.9000000000015</v>
      </c>
      <c r="K55" s="110">
        <f>H55/G55</f>
        <v>0.81961535976568378</v>
      </c>
      <c r="L55" s="98">
        <v>4172.2</v>
      </c>
      <c r="M55" s="97">
        <v>4284.8</v>
      </c>
      <c r="N55" s="97">
        <v>2165.3000000000002</v>
      </c>
      <c r="O55" s="97">
        <v>343.9</v>
      </c>
      <c r="P55" s="97">
        <f t="shared" si="17"/>
        <v>-1821.4</v>
      </c>
      <c r="Q55" s="378">
        <f t="shared" si="18"/>
        <v>0.15882325774719436</v>
      </c>
      <c r="R55" s="260">
        <f t="shared" si="1"/>
        <v>100633.9</v>
      </c>
      <c r="S55" s="97">
        <f t="shared" si="2"/>
        <v>100746.5</v>
      </c>
      <c r="T55" s="97">
        <f t="shared" si="3"/>
        <v>25381.8</v>
      </c>
      <c r="U55" s="97">
        <f t="shared" si="4"/>
        <v>19372.5</v>
      </c>
      <c r="V55" s="97">
        <f t="shared" si="5"/>
        <v>-6009.2999999999993</v>
      </c>
      <c r="W55" s="110">
        <f t="shared" si="0"/>
        <v>0.76324374157861152</v>
      </c>
      <c r="X55" s="15"/>
      <c r="Y55" s="15"/>
      <c r="Z55" s="9"/>
      <c r="AA55" s="9"/>
      <c r="AB55" s="9"/>
      <c r="AC55" s="9"/>
      <c r="AD55" s="9"/>
      <c r="AE55" s="9"/>
      <c r="AF55" s="9"/>
      <c r="AG55" s="9"/>
      <c r="AH55" s="9"/>
      <c r="AI55" s="9"/>
      <c r="AJ55" s="9"/>
      <c r="AK55" s="9"/>
      <c r="AL55" s="9"/>
      <c r="AM55" s="9"/>
      <c r="AN55" s="9"/>
      <c r="AO55" s="9"/>
      <c r="AP55" s="9"/>
      <c r="AQ55" s="9"/>
      <c r="AR55" s="9"/>
      <c r="AS55" s="9"/>
      <c r="AT55" s="9"/>
      <c r="AU55" s="9"/>
      <c r="AV55" s="3"/>
      <c r="AW55" s="3"/>
      <c r="AX55" s="3"/>
      <c r="AY55" s="3"/>
      <c r="AZ55" s="3"/>
      <c r="BA55" s="3"/>
      <c r="BB55" s="3"/>
      <c r="BC55" s="3"/>
      <c r="BD55" s="3"/>
      <c r="BE55" s="3"/>
      <c r="BF55" s="3"/>
      <c r="BG55" s="3"/>
      <c r="BH55" s="3"/>
      <c r="BI55" s="3"/>
      <c r="BJ55" s="3"/>
    </row>
    <row r="56" spans="1:62" s="70" customFormat="1" ht="18" customHeight="1" x14ac:dyDescent="0.25">
      <c r="A56" s="47"/>
      <c r="B56" s="31"/>
      <c r="C56" s="163"/>
      <c r="D56" s="31"/>
      <c r="E56" s="332" t="s">
        <v>203</v>
      </c>
      <c r="F56" s="356">
        <v>66566.399999999994</v>
      </c>
      <c r="G56" s="251">
        <v>15372.1</v>
      </c>
      <c r="H56" s="253">
        <v>13525.8</v>
      </c>
      <c r="I56" s="95">
        <f>H56/H10</f>
        <v>0.1620512255260213</v>
      </c>
      <c r="J56" s="92">
        <f t="shared" si="19"/>
        <v>-1846.3000000000011</v>
      </c>
      <c r="K56" s="110">
        <f>H56/G56</f>
        <v>0.87989279278693211</v>
      </c>
      <c r="L56" s="98"/>
      <c r="M56" s="97"/>
      <c r="N56" s="97"/>
      <c r="O56" s="97"/>
      <c r="P56" s="97">
        <f>O56-N56</f>
        <v>0</v>
      </c>
      <c r="Q56" s="378" t="e">
        <f>O56/N56</f>
        <v>#DIV/0!</v>
      </c>
      <c r="R56" s="260">
        <f t="shared" si="1"/>
        <v>66566.399999999994</v>
      </c>
      <c r="S56" s="97">
        <f t="shared" si="2"/>
        <v>66566.399999999994</v>
      </c>
      <c r="T56" s="97">
        <f t="shared" si="3"/>
        <v>15372.1</v>
      </c>
      <c r="U56" s="97">
        <f t="shared" si="4"/>
        <v>13525.8</v>
      </c>
      <c r="V56" s="97">
        <f t="shared" si="5"/>
        <v>-1846.3000000000011</v>
      </c>
      <c r="W56" s="110">
        <f t="shared" si="0"/>
        <v>0.87989279278693211</v>
      </c>
      <c r="X56" s="67"/>
      <c r="Y56" s="67"/>
      <c r="Z56" s="68"/>
      <c r="AA56" s="68"/>
      <c r="AB56" s="68"/>
      <c r="AC56" s="68"/>
      <c r="AD56" s="68"/>
      <c r="AE56" s="68"/>
      <c r="AF56" s="68"/>
      <c r="AG56" s="68"/>
      <c r="AH56" s="68"/>
      <c r="AI56" s="68"/>
      <c r="AJ56" s="68"/>
      <c r="AK56" s="68"/>
      <c r="AL56" s="68"/>
      <c r="AM56" s="68"/>
      <c r="AN56" s="68"/>
      <c r="AO56" s="68"/>
      <c r="AP56" s="68"/>
      <c r="AQ56" s="68"/>
      <c r="AR56" s="68"/>
      <c r="AS56" s="68"/>
      <c r="AT56" s="68"/>
      <c r="AU56" s="68"/>
      <c r="AV56" s="69"/>
      <c r="AW56" s="69"/>
      <c r="AX56" s="69"/>
      <c r="AY56" s="69"/>
      <c r="AZ56" s="69"/>
      <c r="BA56" s="69"/>
      <c r="BB56" s="69"/>
      <c r="BC56" s="69"/>
      <c r="BD56" s="69"/>
      <c r="BE56" s="69"/>
      <c r="BF56" s="69"/>
      <c r="BG56" s="69"/>
      <c r="BH56" s="69"/>
      <c r="BI56" s="69"/>
      <c r="BJ56" s="69"/>
    </row>
    <row r="57" spans="1:62" s="70" customFormat="1" ht="19.5" hidden="1" customHeight="1" x14ac:dyDescent="0.25">
      <c r="A57" s="47"/>
      <c r="B57" s="31"/>
      <c r="C57" s="163"/>
      <c r="D57" s="31"/>
      <c r="E57" s="332" t="s">
        <v>143</v>
      </c>
      <c r="F57" s="356"/>
      <c r="G57" s="251"/>
      <c r="H57" s="253"/>
      <c r="I57" s="95"/>
      <c r="J57" s="92">
        <f t="shared" si="19"/>
        <v>0</v>
      </c>
      <c r="K57" s="110"/>
      <c r="L57" s="98"/>
      <c r="M57" s="97"/>
      <c r="N57" s="97"/>
      <c r="O57" s="97"/>
      <c r="P57" s="97">
        <f t="shared" si="17"/>
        <v>0</v>
      </c>
      <c r="Q57" s="378" t="e">
        <f t="shared" si="18"/>
        <v>#DIV/0!</v>
      </c>
      <c r="R57" s="260">
        <f t="shared" si="1"/>
        <v>0</v>
      </c>
      <c r="S57" s="97">
        <f t="shared" si="2"/>
        <v>0</v>
      </c>
      <c r="T57" s="97">
        <f t="shared" si="3"/>
        <v>0</v>
      </c>
      <c r="U57" s="97">
        <f t="shared" si="4"/>
        <v>0</v>
      </c>
      <c r="V57" s="97">
        <f t="shared" si="5"/>
        <v>0</v>
      </c>
      <c r="W57" s="110" t="e">
        <f t="shared" si="0"/>
        <v>#DIV/0!</v>
      </c>
      <c r="X57" s="67"/>
      <c r="Y57" s="67"/>
      <c r="Z57" s="68"/>
      <c r="AA57" s="68"/>
      <c r="AB57" s="68"/>
      <c r="AC57" s="68"/>
      <c r="AD57" s="68"/>
      <c r="AE57" s="68"/>
      <c r="AF57" s="68"/>
      <c r="AG57" s="68"/>
      <c r="AH57" s="68"/>
      <c r="AI57" s="68"/>
      <c r="AJ57" s="68"/>
      <c r="AK57" s="68"/>
      <c r="AL57" s="68"/>
      <c r="AM57" s="68"/>
      <c r="AN57" s="68"/>
      <c r="AO57" s="68"/>
      <c r="AP57" s="68"/>
      <c r="AQ57" s="68"/>
      <c r="AR57" s="68"/>
      <c r="AS57" s="68"/>
      <c r="AT57" s="68"/>
      <c r="AU57" s="68"/>
      <c r="AV57" s="69"/>
      <c r="AW57" s="69"/>
      <c r="AX57" s="69"/>
      <c r="AY57" s="69"/>
      <c r="AZ57" s="69"/>
      <c r="BA57" s="69"/>
      <c r="BB57" s="69"/>
      <c r="BC57" s="69"/>
      <c r="BD57" s="69"/>
      <c r="BE57" s="69"/>
      <c r="BF57" s="69"/>
      <c r="BG57" s="69"/>
      <c r="BH57" s="69"/>
      <c r="BI57" s="69"/>
      <c r="BJ57" s="69"/>
    </row>
    <row r="58" spans="1:62" s="70" customFormat="1" ht="27.75" hidden="1" customHeight="1" x14ac:dyDescent="0.25">
      <c r="A58" s="47"/>
      <c r="B58" s="31"/>
      <c r="C58" s="163"/>
      <c r="D58" s="31"/>
      <c r="E58" s="332" t="s">
        <v>163</v>
      </c>
      <c r="F58" s="356"/>
      <c r="G58" s="251"/>
      <c r="H58" s="253"/>
      <c r="I58" s="95"/>
      <c r="J58" s="92"/>
      <c r="K58" s="110"/>
      <c r="L58" s="98"/>
      <c r="M58" s="97"/>
      <c r="N58" s="97"/>
      <c r="O58" s="97"/>
      <c r="P58" s="97"/>
      <c r="Q58" s="378" t="e">
        <f>O58/N58</f>
        <v>#DIV/0!</v>
      </c>
      <c r="R58" s="260">
        <f>SUM(F58,L58)</f>
        <v>0</v>
      </c>
      <c r="S58" s="97">
        <f t="shared" ref="S58:U59" si="20">SUM(F58,M58)</f>
        <v>0</v>
      </c>
      <c r="T58" s="97">
        <f t="shared" si="20"/>
        <v>0</v>
      </c>
      <c r="U58" s="97">
        <f t="shared" si="20"/>
        <v>0</v>
      </c>
      <c r="V58" s="97">
        <f>U58-T58</f>
        <v>0</v>
      </c>
      <c r="W58" s="110" t="e">
        <f>U58/T58</f>
        <v>#DIV/0!</v>
      </c>
      <c r="X58" s="67"/>
      <c r="Y58" s="67"/>
      <c r="Z58" s="68"/>
      <c r="AA58" s="68"/>
      <c r="AB58" s="68"/>
      <c r="AC58" s="68"/>
      <c r="AD58" s="68"/>
      <c r="AE58" s="68"/>
      <c r="AF58" s="68"/>
      <c r="AG58" s="68"/>
      <c r="AH58" s="68"/>
      <c r="AI58" s="68"/>
      <c r="AJ58" s="68"/>
      <c r="AK58" s="68"/>
      <c r="AL58" s="68"/>
      <c r="AM58" s="68"/>
      <c r="AN58" s="68"/>
      <c r="AO58" s="68"/>
      <c r="AP58" s="68"/>
      <c r="AQ58" s="68"/>
      <c r="AR58" s="68"/>
      <c r="AS58" s="68"/>
      <c r="AT58" s="68"/>
      <c r="AU58" s="68"/>
      <c r="AV58" s="69"/>
      <c r="AW58" s="69"/>
      <c r="AX58" s="69"/>
      <c r="AY58" s="69"/>
      <c r="AZ58" s="69"/>
      <c r="BA58" s="69"/>
      <c r="BB58" s="69"/>
      <c r="BC58" s="69"/>
      <c r="BD58" s="69"/>
      <c r="BE58" s="69"/>
      <c r="BF58" s="69"/>
      <c r="BG58" s="69"/>
      <c r="BH58" s="69"/>
      <c r="BI58" s="69"/>
      <c r="BJ58" s="69"/>
    </row>
    <row r="59" spans="1:62" s="76" customFormat="1" ht="27.75" hidden="1" customHeight="1" x14ac:dyDescent="0.25">
      <c r="A59" s="47"/>
      <c r="B59" s="31"/>
      <c r="C59" s="163"/>
      <c r="D59" s="31"/>
      <c r="E59" s="332" t="s">
        <v>155</v>
      </c>
      <c r="F59" s="356"/>
      <c r="G59" s="251"/>
      <c r="H59" s="253"/>
      <c r="I59" s="95"/>
      <c r="J59" s="92">
        <f>H59-G59</f>
        <v>0</v>
      </c>
      <c r="K59" s="110"/>
      <c r="L59" s="98"/>
      <c r="M59" s="97"/>
      <c r="N59" s="97"/>
      <c r="O59" s="97"/>
      <c r="P59" s="97">
        <f>O59-N59</f>
        <v>0</v>
      </c>
      <c r="Q59" s="378" t="e">
        <f>O59/N59</f>
        <v>#DIV/0!</v>
      </c>
      <c r="R59" s="260">
        <f>SUM(F59,L59)</f>
        <v>0</v>
      </c>
      <c r="S59" s="97">
        <f t="shared" si="20"/>
        <v>0</v>
      </c>
      <c r="T59" s="97">
        <f t="shared" si="20"/>
        <v>0</v>
      </c>
      <c r="U59" s="97">
        <f t="shared" si="20"/>
        <v>0</v>
      </c>
      <c r="V59" s="97">
        <f>U59-T59</f>
        <v>0</v>
      </c>
      <c r="W59" s="110" t="e">
        <f>U59/T59</f>
        <v>#DIV/0!</v>
      </c>
      <c r="X59" s="73"/>
      <c r="Y59" s="73"/>
      <c r="Z59" s="74"/>
      <c r="AA59" s="74"/>
      <c r="AB59" s="74"/>
      <c r="AC59" s="74"/>
      <c r="AD59" s="74"/>
      <c r="AE59" s="74"/>
      <c r="AF59" s="74"/>
      <c r="AG59" s="74"/>
      <c r="AH59" s="74"/>
      <c r="AI59" s="74"/>
      <c r="AJ59" s="74"/>
      <c r="AK59" s="74"/>
      <c r="AL59" s="74"/>
      <c r="AM59" s="74"/>
      <c r="AN59" s="74"/>
      <c r="AO59" s="74"/>
      <c r="AP59" s="74"/>
      <c r="AQ59" s="74"/>
      <c r="AR59" s="74"/>
      <c r="AS59" s="74"/>
      <c r="AT59" s="74"/>
      <c r="AU59" s="74"/>
      <c r="AV59" s="75"/>
      <c r="AW59" s="75"/>
      <c r="AX59" s="75"/>
      <c r="AY59" s="75"/>
      <c r="AZ59" s="75"/>
      <c r="BA59" s="75"/>
      <c r="BB59" s="75"/>
      <c r="BC59" s="75"/>
      <c r="BD59" s="75"/>
      <c r="BE59" s="75"/>
      <c r="BF59" s="75"/>
      <c r="BG59" s="75"/>
      <c r="BH59" s="75"/>
      <c r="BI59" s="75"/>
      <c r="BJ59" s="75"/>
    </row>
    <row r="60" spans="1:62" s="76" customFormat="1" ht="25.5" hidden="1" customHeight="1" x14ac:dyDescent="0.25">
      <c r="A60" s="47"/>
      <c r="B60" s="31"/>
      <c r="C60" s="165"/>
      <c r="D60" s="166"/>
      <c r="E60" s="322"/>
      <c r="F60" s="357"/>
      <c r="G60" s="358"/>
      <c r="H60" s="358"/>
      <c r="I60" s="358"/>
      <c r="J60" s="358"/>
      <c r="K60" s="358"/>
      <c r="L60" s="358"/>
      <c r="M60" s="374"/>
      <c r="N60" s="374"/>
      <c r="O60" s="374"/>
      <c r="P60" s="374"/>
      <c r="Q60" s="374"/>
      <c r="R60" s="374"/>
      <c r="S60" s="374"/>
      <c r="T60" s="374"/>
      <c r="U60" s="374"/>
      <c r="V60" s="358"/>
      <c r="W60" s="359"/>
      <c r="X60" s="73"/>
      <c r="Y60" s="73"/>
      <c r="Z60" s="74"/>
      <c r="AA60" s="74"/>
      <c r="AB60" s="74"/>
      <c r="AC60" s="74"/>
      <c r="AD60" s="74"/>
      <c r="AE60" s="74"/>
      <c r="AF60" s="74"/>
      <c r="AG60" s="74"/>
      <c r="AH60" s="74"/>
      <c r="AI60" s="74"/>
      <c r="AJ60" s="74"/>
      <c r="AK60" s="74"/>
      <c r="AL60" s="74"/>
      <c r="AM60" s="74"/>
      <c r="AN60" s="74"/>
      <c r="AO60" s="74"/>
      <c r="AP60" s="74"/>
      <c r="AQ60" s="74"/>
      <c r="AR60" s="74"/>
      <c r="AS60" s="74"/>
      <c r="AT60" s="74"/>
      <c r="AU60" s="74"/>
      <c r="AV60" s="75"/>
      <c r="AW60" s="75"/>
      <c r="AX60" s="75"/>
      <c r="AY60" s="75"/>
      <c r="AZ60" s="75"/>
      <c r="BA60" s="75"/>
      <c r="BB60" s="75"/>
      <c r="BC60" s="75"/>
      <c r="BD60" s="75"/>
      <c r="BE60" s="75"/>
      <c r="BF60" s="75"/>
      <c r="BG60" s="75"/>
      <c r="BH60" s="75"/>
      <c r="BI60" s="75"/>
      <c r="BJ60" s="75"/>
    </row>
    <row r="61" spans="1:62" ht="58.5" customHeight="1" x14ac:dyDescent="0.25">
      <c r="A61" s="47"/>
      <c r="B61" s="31" t="s">
        <v>48</v>
      </c>
      <c r="C61" s="163">
        <v>1070</v>
      </c>
      <c r="D61" s="31" t="s">
        <v>196</v>
      </c>
      <c r="E61" s="331" t="s">
        <v>177</v>
      </c>
      <c r="F61" s="356">
        <v>410.4</v>
      </c>
      <c r="G61" s="251">
        <v>97.4</v>
      </c>
      <c r="H61" s="253">
        <v>80.8</v>
      </c>
      <c r="I61" s="95">
        <f>H61/H10</f>
        <v>9.6805653066750377E-4</v>
      </c>
      <c r="J61" s="92">
        <f t="shared" si="19"/>
        <v>-16.600000000000009</v>
      </c>
      <c r="K61" s="110">
        <f t="shared" ref="K61:K68" si="21">H61/G61</f>
        <v>0.82956878850102667</v>
      </c>
      <c r="L61" s="98"/>
      <c r="M61" s="97"/>
      <c r="N61" s="97"/>
      <c r="O61" s="97"/>
      <c r="P61" s="97"/>
      <c r="Q61" s="378"/>
      <c r="R61" s="260">
        <f t="shared" si="1"/>
        <v>410.4</v>
      </c>
      <c r="S61" s="97">
        <f t="shared" si="2"/>
        <v>410.4</v>
      </c>
      <c r="T61" s="97">
        <f t="shared" si="3"/>
        <v>97.4</v>
      </c>
      <c r="U61" s="97">
        <f t="shared" si="4"/>
        <v>80.8</v>
      </c>
      <c r="V61" s="97">
        <f t="shared" si="5"/>
        <v>-16.600000000000009</v>
      </c>
      <c r="W61" s="110">
        <f t="shared" si="0"/>
        <v>0.82956878850102667</v>
      </c>
      <c r="X61" s="15"/>
      <c r="Y61" s="15"/>
      <c r="Z61" s="9"/>
      <c r="AA61" s="9"/>
      <c r="AB61" s="9"/>
      <c r="AC61" s="9"/>
      <c r="AD61" s="9"/>
      <c r="AE61" s="9"/>
      <c r="AF61" s="9"/>
      <c r="AG61" s="9"/>
      <c r="AH61" s="9"/>
      <c r="AI61" s="9"/>
      <c r="AJ61" s="9"/>
      <c r="AK61" s="9"/>
      <c r="AL61" s="9"/>
      <c r="AM61" s="9"/>
      <c r="AN61" s="9"/>
      <c r="AO61" s="9"/>
      <c r="AP61" s="9"/>
      <c r="AQ61" s="9"/>
      <c r="AR61" s="9"/>
      <c r="AS61" s="9"/>
      <c r="AT61" s="9"/>
      <c r="AU61" s="9"/>
      <c r="AV61" s="3"/>
      <c r="AW61" s="3"/>
      <c r="AX61" s="3"/>
      <c r="AY61" s="3"/>
      <c r="AZ61" s="3"/>
      <c r="BA61" s="3"/>
      <c r="BB61" s="3"/>
      <c r="BC61" s="3"/>
      <c r="BD61" s="3"/>
      <c r="BE61" s="3"/>
      <c r="BF61" s="3"/>
      <c r="BG61" s="3"/>
      <c r="BH61" s="3"/>
      <c r="BI61" s="3"/>
      <c r="BJ61" s="3"/>
    </row>
    <row r="62" spans="1:62" ht="19.5" customHeight="1" x14ac:dyDescent="0.25">
      <c r="A62" s="47"/>
      <c r="B62" s="31"/>
      <c r="C62" s="163"/>
      <c r="D62" s="31"/>
      <c r="E62" s="332" t="s">
        <v>204</v>
      </c>
      <c r="F62" s="356">
        <v>370.7</v>
      </c>
      <c r="G62" s="251">
        <v>85.3</v>
      </c>
      <c r="H62" s="253">
        <v>72.5</v>
      </c>
      <c r="I62" s="95">
        <f>H62/H10</f>
        <v>8.6861508011626268E-4</v>
      </c>
      <c r="J62" s="92">
        <f>H62-G62</f>
        <v>-12.799999999999997</v>
      </c>
      <c r="K62" s="110">
        <f t="shared" si="21"/>
        <v>0.84994138335287228</v>
      </c>
      <c r="L62" s="98"/>
      <c r="M62" s="97"/>
      <c r="N62" s="97"/>
      <c r="O62" s="97"/>
      <c r="P62" s="97"/>
      <c r="Q62" s="378"/>
      <c r="R62" s="260">
        <f>SUM(F62,L62)</f>
        <v>370.7</v>
      </c>
      <c r="S62" s="97">
        <f>SUM(F62,M62)</f>
        <v>370.7</v>
      </c>
      <c r="T62" s="97">
        <f>SUM(G62,N62)</f>
        <v>85.3</v>
      </c>
      <c r="U62" s="97">
        <f>SUM(H62,O62)</f>
        <v>72.5</v>
      </c>
      <c r="V62" s="97">
        <f>U62-T62</f>
        <v>-12.799999999999997</v>
      </c>
      <c r="W62" s="110">
        <f>U62/T62</f>
        <v>0.84994138335287228</v>
      </c>
      <c r="X62" s="15"/>
      <c r="Y62" s="15"/>
      <c r="Z62" s="9"/>
      <c r="AA62" s="9"/>
      <c r="AB62" s="9"/>
      <c r="AC62" s="9"/>
      <c r="AD62" s="9"/>
      <c r="AE62" s="9"/>
      <c r="AF62" s="9"/>
      <c r="AG62" s="9"/>
      <c r="AH62" s="9"/>
      <c r="AI62" s="9"/>
      <c r="AJ62" s="9"/>
      <c r="AK62" s="9"/>
      <c r="AL62" s="9"/>
      <c r="AM62" s="9"/>
      <c r="AN62" s="9"/>
      <c r="AO62" s="9"/>
      <c r="AP62" s="9"/>
      <c r="AQ62" s="9"/>
      <c r="AR62" s="9"/>
      <c r="AS62" s="9"/>
      <c r="AT62" s="9"/>
      <c r="AU62" s="9"/>
      <c r="AV62" s="3"/>
      <c r="AW62" s="3"/>
      <c r="AX62" s="3"/>
      <c r="AY62" s="3"/>
      <c r="AZ62" s="3"/>
      <c r="BA62" s="3"/>
      <c r="BB62" s="3"/>
      <c r="BC62" s="3"/>
      <c r="BD62" s="3"/>
      <c r="BE62" s="3"/>
      <c r="BF62" s="3"/>
      <c r="BG62" s="3"/>
      <c r="BH62" s="3"/>
      <c r="BI62" s="3"/>
      <c r="BJ62" s="3"/>
    </row>
    <row r="63" spans="1:62" ht="32.25" customHeight="1" x14ac:dyDescent="0.25">
      <c r="A63" s="47"/>
      <c r="B63" s="31" t="s">
        <v>49</v>
      </c>
      <c r="C63" s="29" t="s">
        <v>187</v>
      </c>
      <c r="D63" s="29" t="s">
        <v>188</v>
      </c>
      <c r="E63" s="331" t="s">
        <v>178</v>
      </c>
      <c r="F63" s="356">
        <v>2589.1999999999998</v>
      </c>
      <c r="G63" s="251">
        <v>575.5</v>
      </c>
      <c r="H63" s="253">
        <v>515.1</v>
      </c>
      <c r="I63" s="95">
        <f>H63/H10</f>
        <v>6.1713603830053365E-3</v>
      </c>
      <c r="J63" s="92">
        <f t="shared" si="19"/>
        <v>-60.399999999999977</v>
      </c>
      <c r="K63" s="110">
        <f t="shared" si="21"/>
        <v>0.89504778453518685</v>
      </c>
      <c r="L63" s="98">
        <v>25</v>
      </c>
      <c r="M63" s="97">
        <v>25</v>
      </c>
      <c r="N63" s="97"/>
      <c r="O63" s="97"/>
      <c r="P63" s="97">
        <f>O63-N63</f>
        <v>0</v>
      </c>
      <c r="Q63" s="378" t="e">
        <f>O63/N63</f>
        <v>#DIV/0!</v>
      </c>
      <c r="R63" s="260">
        <f t="shared" si="1"/>
        <v>2614.1999999999998</v>
      </c>
      <c r="S63" s="97">
        <f t="shared" si="2"/>
        <v>2614.1999999999998</v>
      </c>
      <c r="T63" s="97">
        <f t="shared" si="3"/>
        <v>575.5</v>
      </c>
      <c r="U63" s="97">
        <f t="shared" si="4"/>
        <v>515.1</v>
      </c>
      <c r="V63" s="97">
        <f t="shared" si="5"/>
        <v>-60.399999999999977</v>
      </c>
      <c r="W63" s="110">
        <f t="shared" si="0"/>
        <v>0.89504778453518685</v>
      </c>
      <c r="X63" s="15"/>
      <c r="Y63" s="15"/>
      <c r="Z63" s="9"/>
      <c r="AA63" s="9"/>
      <c r="AB63" s="9"/>
      <c r="AC63" s="9"/>
      <c r="AD63" s="9"/>
      <c r="AE63" s="9"/>
      <c r="AF63" s="9"/>
      <c r="AG63" s="9"/>
      <c r="AH63" s="9"/>
      <c r="AI63" s="9"/>
      <c r="AJ63" s="9"/>
      <c r="AK63" s="9"/>
      <c r="AL63" s="9"/>
      <c r="AM63" s="9"/>
      <c r="AN63" s="9"/>
      <c r="AO63" s="9"/>
      <c r="AP63" s="9"/>
      <c r="AQ63" s="9"/>
      <c r="AR63" s="9"/>
      <c r="AS63" s="9"/>
      <c r="AT63" s="9"/>
      <c r="AU63" s="9"/>
      <c r="AV63" s="3"/>
      <c r="AW63" s="3"/>
      <c r="AX63" s="3"/>
      <c r="AY63" s="3"/>
      <c r="AZ63" s="3"/>
      <c r="BA63" s="3"/>
      <c r="BB63" s="3"/>
      <c r="BC63" s="3"/>
      <c r="BD63" s="3"/>
      <c r="BE63" s="3"/>
      <c r="BF63" s="3"/>
      <c r="BG63" s="3"/>
      <c r="BH63" s="3"/>
      <c r="BI63" s="3"/>
      <c r="BJ63" s="3"/>
    </row>
    <row r="64" spans="1:62" ht="30.75" customHeight="1" x14ac:dyDescent="0.25">
      <c r="A64" s="47"/>
      <c r="B64" s="31" t="s">
        <v>50</v>
      </c>
      <c r="C64" s="29" t="s">
        <v>189</v>
      </c>
      <c r="D64" s="29" t="s">
        <v>190</v>
      </c>
      <c r="E64" s="331" t="s">
        <v>179</v>
      </c>
      <c r="F64" s="356">
        <v>234.9</v>
      </c>
      <c r="G64" s="251">
        <v>81.7</v>
      </c>
      <c r="H64" s="253">
        <v>62.2</v>
      </c>
      <c r="I64" s="95">
        <f>H64/H10</f>
        <v>7.4521183425146952E-4</v>
      </c>
      <c r="J64" s="92">
        <f t="shared" si="19"/>
        <v>-19.5</v>
      </c>
      <c r="K64" s="110">
        <f t="shared" si="21"/>
        <v>0.76132190942472466</v>
      </c>
      <c r="L64" s="98"/>
      <c r="M64" s="97"/>
      <c r="N64" s="97"/>
      <c r="O64" s="97"/>
      <c r="P64" s="97"/>
      <c r="Q64" s="378"/>
      <c r="R64" s="260">
        <f t="shared" si="1"/>
        <v>234.9</v>
      </c>
      <c r="S64" s="97">
        <f t="shared" si="2"/>
        <v>234.9</v>
      </c>
      <c r="T64" s="97">
        <f t="shared" si="3"/>
        <v>81.7</v>
      </c>
      <c r="U64" s="97">
        <f t="shared" si="4"/>
        <v>62.2</v>
      </c>
      <c r="V64" s="97">
        <f t="shared" si="5"/>
        <v>-19.5</v>
      </c>
      <c r="W64" s="110">
        <f t="shared" si="0"/>
        <v>0.76132190942472466</v>
      </c>
      <c r="X64" s="15"/>
      <c r="Y64" s="15"/>
      <c r="Z64" s="9"/>
      <c r="AA64" s="9"/>
      <c r="AB64" s="9"/>
      <c r="AC64" s="9"/>
      <c r="AD64" s="9"/>
      <c r="AE64" s="9"/>
      <c r="AF64" s="9"/>
      <c r="AG64" s="9"/>
      <c r="AH64" s="9"/>
      <c r="AI64" s="9"/>
      <c r="AJ64" s="9"/>
      <c r="AK64" s="9"/>
      <c r="AL64" s="9"/>
      <c r="AM64" s="9"/>
      <c r="AN64" s="9"/>
      <c r="AO64" s="9"/>
      <c r="AP64" s="9"/>
      <c r="AQ64" s="9"/>
      <c r="AR64" s="9"/>
      <c r="AS64" s="9"/>
      <c r="AT64" s="9"/>
      <c r="AU64" s="9"/>
      <c r="AV64" s="3"/>
      <c r="AW64" s="3"/>
      <c r="AX64" s="3"/>
      <c r="AY64" s="3"/>
      <c r="AZ64" s="3"/>
      <c r="BA64" s="3"/>
      <c r="BB64" s="3"/>
      <c r="BC64" s="3"/>
      <c r="BD64" s="3"/>
      <c r="BE64" s="3"/>
      <c r="BF64" s="3"/>
      <c r="BG64" s="3"/>
      <c r="BH64" s="3"/>
      <c r="BI64" s="3"/>
      <c r="BJ64" s="3"/>
    </row>
    <row r="65" spans="1:62" ht="19.5" customHeight="1" x14ac:dyDescent="0.25">
      <c r="A65" s="47"/>
      <c r="B65" s="31" t="s">
        <v>51</v>
      </c>
      <c r="C65" s="29" t="s">
        <v>191</v>
      </c>
      <c r="D65" s="29" t="s">
        <v>186</v>
      </c>
      <c r="E65" s="331" t="s">
        <v>180</v>
      </c>
      <c r="F65" s="356">
        <v>27.3</v>
      </c>
      <c r="G65" s="251">
        <v>11</v>
      </c>
      <c r="H65" s="253"/>
      <c r="I65" s="95">
        <f>H65/H10</f>
        <v>0</v>
      </c>
      <c r="J65" s="92">
        <f t="shared" si="19"/>
        <v>-11</v>
      </c>
      <c r="K65" s="110">
        <f t="shared" si="21"/>
        <v>0</v>
      </c>
      <c r="L65" s="98"/>
      <c r="M65" s="97"/>
      <c r="N65" s="97"/>
      <c r="O65" s="97"/>
      <c r="P65" s="97">
        <f t="shared" ref="P65:P70" si="22">O65-N65</f>
        <v>0</v>
      </c>
      <c r="Q65" s="378" t="e">
        <f t="shared" ref="Q65:Q70" si="23">O65/N65</f>
        <v>#DIV/0!</v>
      </c>
      <c r="R65" s="260">
        <f t="shared" si="1"/>
        <v>27.3</v>
      </c>
      <c r="S65" s="97">
        <f t="shared" si="2"/>
        <v>27.3</v>
      </c>
      <c r="T65" s="97">
        <f t="shared" si="3"/>
        <v>11</v>
      </c>
      <c r="U65" s="97">
        <f t="shared" si="4"/>
        <v>0</v>
      </c>
      <c r="V65" s="97">
        <f t="shared" si="5"/>
        <v>-11</v>
      </c>
      <c r="W65" s="110">
        <f t="shared" si="0"/>
        <v>0</v>
      </c>
      <c r="X65" s="15"/>
      <c r="Y65" s="15"/>
      <c r="Z65" s="9"/>
      <c r="AA65" s="9"/>
      <c r="AB65" s="9"/>
      <c r="AC65" s="9"/>
      <c r="AD65" s="9"/>
      <c r="AE65" s="9"/>
      <c r="AF65" s="9"/>
      <c r="AG65" s="9"/>
      <c r="AH65" s="9"/>
      <c r="AI65" s="9"/>
      <c r="AJ65" s="9"/>
      <c r="AK65" s="9"/>
      <c r="AL65" s="9"/>
      <c r="AM65" s="9"/>
      <c r="AN65" s="9"/>
      <c r="AO65" s="9"/>
      <c r="AP65" s="9"/>
      <c r="AQ65" s="9"/>
      <c r="AR65" s="9"/>
      <c r="AS65" s="9"/>
      <c r="AT65" s="9"/>
      <c r="AU65" s="9"/>
      <c r="AV65" s="3"/>
      <c r="AW65" s="3"/>
      <c r="AX65" s="3"/>
      <c r="AY65" s="3"/>
      <c r="AZ65" s="3"/>
      <c r="BA65" s="3"/>
      <c r="BB65" s="3"/>
      <c r="BC65" s="3"/>
      <c r="BD65" s="3"/>
      <c r="BE65" s="3"/>
      <c r="BF65" s="3"/>
      <c r="BG65" s="3"/>
      <c r="BH65" s="3"/>
      <c r="BI65" s="3"/>
      <c r="BJ65" s="3"/>
    </row>
    <row r="66" spans="1:62" ht="33.75" customHeight="1" x14ac:dyDescent="0.25">
      <c r="A66" s="47"/>
      <c r="B66" s="31" t="s">
        <v>52</v>
      </c>
      <c r="C66" s="29" t="s">
        <v>192</v>
      </c>
      <c r="D66" s="29" t="s">
        <v>185</v>
      </c>
      <c r="E66" s="331" t="s">
        <v>181</v>
      </c>
      <c r="F66" s="356">
        <v>1276.8</v>
      </c>
      <c r="G66" s="251">
        <v>294.89999999999998</v>
      </c>
      <c r="H66" s="253">
        <v>279</v>
      </c>
      <c r="I66" s="95">
        <f>H66/H10</f>
        <v>3.3426704462405144E-3</v>
      </c>
      <c r="J66" s="96">
        <f t="shared" si="19"/>
        <v>-15.899999999999977</v>
      </c>
      <c r="K66" s="110">
        <f t="shared" si="21"/>
        <v>0.94608341810783325</v>
      </c>
      <c r="L66" s="98">
        <v>8</v>
      </c>
      <c r="M66" s="97">
        <v>8</v>
      </c>
      <c r="N66" s="97"/>
      <c r="O66" s="97"/>
      <c r="P66" s="97">
        <f t="shared" si="22"/>
        <v>0</v>
      </c>
      <c r="Q66" s="378" t="e">
        <f t="shared" si="23"/>
        <v>#DIV/0!</v>
      </c>
      <c r="R66" s="258">
        <f t="shared" si="1"/>
        <v>1284.8</v>
      </c>
      <c r="S66" s="97">
        <f t="shared" si="2"/>
        <v>1284.8</v>
      </c>
      <c r="T66" s="97">
        <f t="shared" si="3"/>
        <v>294.89999999999998</v>
      </c>
      <c r="U66" s="97">
        <f t="shared" si="4"/>
        <v>279</v>
      </c>
      <c r="V66" s="97">
        <f t="shared" si="5"/>
        <v>-15.899999999999977</v>
      </c>
      <c r="W66" s="110">
        <f t="shared" si="0"/>
        <v>0.94608341810783325</v>
      </c>
      <c r="X66" s="15"/>
      <c r="Y66" s="15"/>
      <c r="Z66" s="9"/>
      <c r="AA66" s="9"/>
      <c r="AB66" s="9"/>
      <c r="AC66" s="9"/>
      <c r="AD66" s="9"/>
      <c r="AE66" s="9"/>
      <c r="AF66" s="9"/>
      <c r="AG66" s="9"/>
      <c r="AH66" s="9"/>
      <c r="AI66" s="9"/>
      <c r="AJ66" s="9"/>
      <c r="AK66" s="9"/>
      <c r="AL66" s="9"/>
      <c r="AM66" s="9"/>
      <c r="AN66" s="9"/>
      <c r="AO66" s="9"/>
      <c r="AP66" s="9"/>
      <c r="AQ66" s="9"/>
      <c r="AR66" s="9"/>
      <c r="AS66" s="9"/>
      <c r="AT66" s="9"/>
      <c r="AU66" s="9"/>
      <c r="AV66" s="3"/>
      <c r="AW66" s="3"/>
      <c r="AX66" s="3"/>
      <c r="AY66" s="3"/>
      <c r="AZ66" s="3"/>
      <c r="BA66" s="3"/>
      <c r="BB66" s="3"/>
      <c r="BC66" s="3"/>
      <c r="BD66" s="3"/>
      <c r="BE66" s="3"/>
      <c r="BF66" s="3"/>
      <c r="BG66" s="3"/>
      <c r="BH66" s="3"/>
      <c r="BI66" s="3"/>
      <c r="BJ66" s="3"/>
    </row>
    <row r="67" spans="1:62" ht="19.5" customHeight="1" x14ac:dyDescent="0.25">
      <c r="A67" s="47"/>
      <c r="B67" s="31" t="s">
        <v>53</v>
      </c>
      <c r="C67" s="29" t="s">
        <v>193</v>
      </c>
      <c r="D67" s="29" t="s">
        <v>185</v>
      </c>
      <c r="E67" s="331" t="s">
        <v>182</v>
      </c>
      <c r="F67" s="356">
        <v>1798.3</v>
      </c>
      <c r="G67" s="251">
        <v>427.9</v>
      </c>
      <c r="H67" s="253">
        <v>412.8</v>
      </c>
      <c r="I67" s="95">
        <f>H67/H10</f>
        <v>4.9457145527171485E-3</v>
      </c>
      <c r="J67" s="96">
        <f t="shared" si="19"/>
        <v>-15.099999999999966</v>
      </c>
      <c r="K67" s="110">
        <f t="shared" si="21"/>
        <v>0.96471138116382338</v>
      </c>
      <c r="L67" s="98"/>
      <c r="M67" s="97"/>
      <c r="N67" s="97"/>
      <c r="O67" s="97"/>
      <c r="P67" s="97">
        <f t="shared" si="22"/>
        <v>0</v>
      </c>
      <c r="Q67" s="378" t="e">
        <f t="shared" si="23"/>
        <v>#DIV/0!</v>
      </c>
      <c r="R67" s="258">
        <f t="shared" si="1"/>
        <v>1798.3</v>
      </c>
      <c r="S67" s="97">
        <f t="shared" si="2"/>
        <v>1798.3</v>
      </c>
      <c r="T67" s="97">
        <f t="shared" si="3"/>
        <v>427.9</v>
      </c>
      <c r="U67" s="97">
        <f t="shared" si="4"/>
        <v>412.8</v>
      </c>
      <c r="V67" s="97">
        <f t="shared" si="5"/>
        <v>-15.099999999999966</v>
      </c>
      <c r="W67" s="110">
        <f t="shared" si="0"/>
        <v>0.96471138116382338</v>
      </c>
      <c r="X67" s="15"/>
      <c r="Y67" s="15"/>
      <c r="Z67" s="9"/>
      <c r="AA67" s="9"/>
      <c r="AB67" s="9"/>
      <c r="AC67" s="9"/>
      <c r="AD67" s="9"/>
      <c r="AE67" s="9"/>
      <c r="AF67" s="9"/>
      <c r="AG67" s="9"/>
      <c r="AH67" s="9"/>
      <c r="AI67" s="9"/>
      <c r="AJ67" s="9"/>
      <c r="AK67" s="9"/>
      <c r="AL67" s="9"/>
      <c r="AM67" s="9"/>
      <c r="AN67" s="9"/>
      <c r="AO67" s="9"/>
      <c r="AP67" s="9"/>
      <c r="AQ67" s="9"/>
      <c r="AR67" s="9"/>
      <c r="AS67" s="9"/>
      <c r="AT67" s="9"/>
      <c r="AU67" s="9"/>
      <c r="AV67" s="3"/>
      <c r="AW67" s="3"/>
      <c r="AX67" s="3"/>
      <c r="AY67" s="3"/>
      <c r="AZ67" s="3"/>
      <c r="BA67" s="3"/>
      <c r="BB67" s="3"/>
      <c r="BC67" s="3"/>
      <c r="BD67" s="3"/>
      <c r="BE67" s="3"/>
      <c r="BF67" s="3"/>
      <c r="BG67" s="3"/>
      <c r="BH67" s="3"/>
      <c r="BI67" s="3"/>
      <c r="BJ67" s="3"/>
    </row>
    <row r="68" spans="1:62" ht="19.5" customHeight="1" x14ac:dyDescent="0.25">
      <c r="A68" s="47"/>
      <c r="B68" s="31" t="s">
        <v>55</v>
      </c>
      <c r="C68" s="29" t="s">
        <v>194</v>
      </c>
      <c r="D68" s="29" t="s">
        <v>185</v>
      </c>
      <c r="E68" s="331" t="s">
        <v>183</v>
      </c>
      <c r="F68" s="356">
        <v>1008.4</v>
      </c>
      <c r="G68" s="251">
        <v>301.10000000000002</v>
      </c>
      <c r="H68" s="253">
        <v>278.8</v>
      </c>
      <c r="I68" s="95">
        <f>H68/H10</f>
        <v>3.3402742667091594E-3</v>
      </c>
      <c r="J68" s="92">
        <f t="shared" si="19"/>
        <v>-22.300000000000011</v>
      </c>
      <c r="K68" s="110">
        <f t="shared" si="21"/>
        <v>0.92593822650282298</v>
      </c>
      <c r="L68" s="98">
        <v>38.5</v>
      </c>
      <c r="M68" s="97">
        <v>38.5</v>
      </c>
      <c r="N68" s="97">
        <v>30</v>
      </c>
      <c r="O68" s="97"/>
      <c r="P68" s="97">
        <f t="shared" si="22"/>
        <v>-30</v>
      </c>
      <c r="Q68" s="378">
        <f t="shared" si="23"/>
        <v>0</v>
      </c>
      <c r="R68" s="260">
        <f t="shared" si="1"/>
        <v>1046.9000000000001</v>
      </c>
      <c r="S68" s="97">
        <f t="shared" si="2"/>
        <v>1046.9000000000001</v>
      </c>
      <c r="T68" s="97">
        <f t="shared" si="3"/>
        <v>331.1</v>
      </c>
      <c r="U68" s="97">
        <f t="shared" si="4"/>
        <v>278.8</v>
      </c>
      <c r="V68" s="97">
        <f t="shared" si="5"/>
        <v>-52.300000000000011</v>
      </c>
      <c r="W68" s="110">
        <f t="shared" si="0"/>
        <v>0.8420416792509815</v>
      </c>
      <c r="X68" s="15"/>
      <c r="Y68" s="15"/>
      <c r="Z68" s="9"/>
      <c r="AA68" s="9"/>
      <c r="AB68" s="9"/>
      <c r="AC68" s="9"/>
      <c r="AD68" s="9"/>
      <c r="AE68" s="9"/>
      <c r="AF68" s="9"/>
      <c r="AG68" s="9"/>
      <c r="AH68" s="9"/>
      <c r="AI68" s="9"/>
      <c r="AJ68" s="9"/>
      <c r="AK68" s="9"/>
      <c r="AL68" s="9"/>
      <c r="AM68" s="9"/>
      <c r="AN68" s="9"/>
      <c r="AO68" s="9"/>
      <c r="AP68" s="9"/>
      <c r="AQ68" s="9"/>
      <c r="AR68" s="9"/>
      <c r="AS68" s="9"/>
      <c r="AT68" s="9"/>
      <c r="AU68" s="9"/>
      <c r="AV68" s="3"/>
      <c r="AW68" s="3"/>
      <c r="AX68" s="3"/>
      <c r="AY68" s="3"/>
      <c r="AZ68" s="3"/>
      <c r="BA68" s="3"/>
      <c r="BB68" s="3"/>
      <c r="BC68" s="3"/>
      <c r="BD68" s="3"/>
      <c r="BE68" s="3"/>
      <c r="BF68" s="3"/>
      <c r="BG68" s="3"/>
      <c r="BH68" s="3"/>
      <c r="BI68" s="3"/>
      <c r="BJ68" s="3"/>
    </row>
    <row r="69" spans="1:62" ht="21" hidden="1" customHeight="1" x14ac:dyDescent="0.25">
      <c r="A69" s="47"/>
      <c r="B69" s="31" t="s">
        <v>83</v>
      </c>
      <c r="C69" s="29"/>
      <c r="D69" s="29"/>
      <c r="E69" s="331"/>
      <c r="F69" s="356"/>
      <c r="G69" s="251"/>
      <c r="H69" s="253"/>
      <c r="I69" s="95">
        <f>H69/H10</f>
        <v>0</v>
      </c>
      <c r="J69" s="92">
        <f t="shared" si="19"/>
        <v>0</v>
      </c>
      <c r="K69" s="110"/>
      <c r="L69" s="98"/>
      <c r="M69" s="97"/>
      <c r="N69" s="97"/>
      <c r="O69" s="97"/>
      <c r="P69" s="97">
        <f t="shared" si="22"/>
        <v>0</v>
      </c>
      <c r="Q69" s="378" t="e">
        <f t="shared" si="23"/>
        <v>#DIV/0!</v>
      </c>
      <c r="R69" s="260">
        <f t="shared" si="1"/>
        <v>0</v>
      </c>
      <c r="S69" s="97">
        <f t="shared" si="2"/>
        <v>0</v>
      </c>
      <c r="T69" s="97">
        <f t="shared" si="3"/>
        <v>0</v>
      </c>
      <c r="U69" s="97">
        <f t="shared" si="4"/>
        <v>0</v>
      </c>
      <c r="V69" s="97">
        <f t="shared" si="5"/>
        <v>0</v>
      </c>
      <c r="W69" s="110" t="e">
        <f t="shared" si="0"/>
        <v>#DIV/0!</v>
      </c>
      <c r="X69" s="15"/>
      <c r="Y69" s="15"/>
      <c r="Z69" s="9"/>
      <c r="AA69" s="9"/>
      <c r="AB69" s="9"/>
      <c r="AC69" s="9"/>
      <c r="AD69" s="9"/>
      <c r="AE69" s="9"/>
      <c r="AF69" s="9"/>
      <c r="AG69" s="9"/>
      <c r="AH69" s="9"/>
      <c r="AI69" s="9"/>
      <c r="AJ69" s="9"/>
      <c r="AK69" s="9"/>
      <c r="AL69" s="9"/>
      <c r="AM69" s="9"/>
      <c r="AN69" s="9"/>
      <c r="AO69" s="9"/>
      <c r="AP69" s="9"/>
      <c r="AQ69" s="9"/>
      <c r="AR69" s="9"/>
      <c r="AS69" s="9"/>
      <c r="AT69" s="9"/>
      <c r="AU69" s="9"/>
      <c r="AV69" s="3"/>
      <c r="AW69" s="3"/>
      <c r="AX69" s="3"/>
      <c r="AY69" s="3"/>
      <c r="AZ69" s="3"/>
      <c r="BA69" s="3"/>
      <c r="BB69" s="3"/>
      <c r="BC69" s="3"/>
      <c r="BD69" s="3"/>
      <c r="BE69" s="3"/>
      <c r="BF69" s="3"/>
      <c r="BG69" s="3"/>
      <c r="BH69" s="3"/>
      <c r="BI69" s="3"/>
      <c r="BJ69" s="3"/>
    </row>
    <row r="70" spans="1:62" ht="18" hidden="1" customHeight="1" x14ac:dyDescent="0.25">
      <c r="A70" s="47"/>
      <c r="B70" s="31"/>
      <c r="C70" s="29" t="s">
        <v>195</v>
      </c>
      <c r="D70" s="29" t="s">
        <v>185</v>
      </c>
      <c r="E70" s="331" t="s">
        <v>184</v>
      </c>
      <c r="F70" s="356"/>
      <c r="G70" s="251"/>
      <c r="H70" s="253"/>
      <c r="I70" s="95">
        <f>H70/H10</f>
        <v>0</v>
      </c>
      <c r="J70" s="92">
        <f t="shared" si="19"/>
        <v>0</v>
      </c>
      <c r="K70" s="110"/>
      <c r="L70" s="98"/>
      <c r="M70" s="97"/>
      <c r="N70" s="97"/>
      <c r="O70" s="97"/>
      <c r="P70" s="97">
        <f t="shared" si="22"/>
        <v>0</v>
      </c>
      <c r="Q70" s="378" t="e">
        <f t="shared" si="23"/>
        <v>#DIV/0!</v>
      </c>
      <c r="R70" s="260">
        <f t="shared" si="1"/>
        <v>0</v>
      </c>
      <c r="S70" s="97">
        <f t="shared" si="2"/>
        <v>0</v>
      </c>
      <c r="T70" s="97">
        <f t="shared" si="3"/>
        <v>0</v>
      </c>
      <c r="U70" s="97">
        <f t="shared" si="4"/>
        <v>0</v>
      </c>
      <c r="V70" s="97">
        <f t="shared" si="5"/>
        <v>0</v>
      </c>
      <c r="W70" s="110" t="e">
        <f t="shared" si="0"/>
        <v>#DIV/0!</v>
      </c>
      <c r="X70" s="15"/>
      <c r="Y70" s="15"/>
      <c r="Z70" s="9"/>
      <c r="AA70" s="9"/>
      <c r="AB70" s="9"/>
      <c r="AC70" s="9"/>
      <c r="AD70" s="9"/>
      <c r="AE70" s="9"/>
      <c r="AF70" s="9"/>
      <c r="AG70" s="9"/>
      <c r="AH70" s="9"/>
      <c r="AI70" s="9"/>
      <c r="AJ70" s="9"/>
      <c r="AK70" s="9"/>
      <c r="AL70" s="9"/>
      <c r="AM70" s="9"/>
      <c r="AN70" s="9"/>
      <c r="AO70" s="9"/>
      <c r="AP70" s="9"/>
      <c r="AQ70" s="9"/>
      <c r="AR70" s="9"/>
      <c r="AS70" s="9"/>
      <c r="AT70" s="9"/>
      <c r="AU70" s="9"/>
      <c r="AV70" s="3"/>
      <c r="AW70" s="3"/>
      <c r="AX70" s="3"/>
      <c r="AY70" s="3"/>
      <c r="AZ70" s="3"/>
      <c r="BA70" s="3"/>
      <c r="BB70" s="3"/>
      <c r="BC70" s="3"/>
      <c r="BD70" s="3"/>
      <c r="BE70" s="3"/>
      <c r="BF70" s="3"/>
      <c r="BG70" s="3"/>
      <c r="BH70" s="3"/>
      <c r="BI70" s="3"/>
      <c r="BJ70" s="3"/>
    </row>
    <row r="71" spans="1:62" ht="33.75" customHeight="1" thickBot="1" x14ac:dyDescent="0.3">
      <c r="A71" s="48"/>
      <c r="B71" s="38" t="s">
        <v>54</v>
      </c>
      <c r="C71" s="164">
        <v>1230</v>
      </c>
      <c r="D71" s="38" t="s">
        <v>185</v>
      </c>
      <c r="E71" s="333" t="s">
        <v>184</v>
      </c>
      <c r="F71" s="360">
        <v>7.2</v>
      </c>
      <c r="G71" s="294"/>
      <c r="H71" s="295"/>
      <c r="I71" s="99">
        <f>H71/H10</f>
        <v>0</v>
      </c>
      <c r="J71" s="105">
        <f t="shared" si="19"/>
        <v>0</v>
      </c>
      <c r="K71" s="119" t="e">
        <f>H71/G71</f>
        <v>#DIV/0!</v>
      </c>
      <c r="L71" s="229"/>
      <c r="M71" s="106"/>
      <c r="N71" s="106"/>
      <c r="O71" s="106"/>
      <c r="P71" s="106"/>
      <c r="Q71" s="379"/>
      <c r="R71" s="261">
        <f t="shared" si="1"/>
        <v>7.2</v>
      </c>
      <c r="S71" s="108">
        <f t="shared" si="2"/>
        <v>7.2</v>
      </c>
      <c r="T71" s="108">
        <f t="shared" si="3"/>
        <v>0</v>
      </c>
      <c r="U71" s="108">
        <f t="shared" si="4"/>
        <v>0</v>
      </c>
      <c r="V71" s="108">
        <f t="shared" si="5"/>
        <v>0</v>
      </c>
      <c r="W71" s="111" t="e">
        <f t="shared" si="0"/>
        <v>#DIV/0!</v>
      </c>
      <c r="X71" s="15"/>
      <c r="Y71" s="15"/>
      <c r="Z71" s="9"/>
      <c r="AA71" s="9"/>
      <c r="AB71" s="9"/>
      <c r="AC71" s="9"/>
      <c r="AD71" s="9"/>
      <c r="AE71" s="9"/>
      <c r="AF71" s="9"/>
      <c r="AG71" s="9"/>
      <c r="AH71" s="9"/>
      <c r="AI71" s="9"/>
      <c r="AJ71" s="9"/>
      <c r="AK71" s="9"/>
      <c r="AL71" s="9"/>
      <c r="AM71" s="9"/>
      <c r="AN71" s="9"/>
      <c r="AO71" s="9"/>
      <c r="AP71" s="9"/>
      <c r="AQ71" s="9"/>
      <c r="AR71" s="9"/>
      <c r="AS71" s="9"/>
      <c r="AT71" s="9"/>
      <c r="AU71" s="9"/>
      <c r="AV71" s="3"/>
      <c r="AW71" s="3"/>
      <c r="AX71" s="3"/>
      <c r="AY71" s="3"/>
      <c r="AZ71" s="3"/>
      <c r="BA71" s="3"/>
      <c r="BB71" s="3"/>
      <c r="BC71" s="3"/>
      <c r="BD71" s="3"/>
      <c r="BE71" s="3"/>
      <c r="BF71" s="3"/>
      <c r="BG71" s="3"/>
      <c r="BH71" s="3"/>
      <c r="BI71" s="3"/>
      <c r="BJ71" s="3"/>
    </row>
    <row r="72" spans="1:62" s="4" customFormat="1" ht="20.25" customHeight="1" thickBot="1" x14ac:dyDescent="0.3">
      <c r="A72" s="45">
        <v>3</v>
      </c>
      <c r="B72" s="39" t="s">
        <v>125</v>
      </c>
      <c r="C72" s="39" t="s">
        <v>357</v>
      </c>
      <c r="D72" s="39"/>
      <c r="E72" s="329" t="s">
        <v>126</v>
      </c>
      <c r="F72" s="114">
        <f>SUM(F73,F76,F77,F78,F79)</f>
        <v>57398.400000000009</v>
      </c>
      <c r="G72" s="88">
        <f>SUM(G73,G75,G79)</f>
        <v>14244.6</v>
      </c>
      <c r="H72" s="88">
        <f>SUM(H73,H75,H79)</f>
        <v>12688.699999999999</v>
      </c>
      <c r="I72" s="89">
        <f>H72/H10</f>
        <v>0.15202201609753407</v>
      </c>
      <c r="J72" s="88">
        <f>SUM(J73,J75,J79)</f>
        <v>-1555.9000000000015</v>
      </c>
      <c r="K72" s="112">
        <f t="shared" ref="K72:K78" si="24">H72/G72</f>
        <v>0.89077264366847775</v>
      </c>
      <c r="L72" s="88">
        <f>SUM(L73,L75,L79)</f>
        <v>3791.1</v>
      </c>
      <c r="M72" s="88">
        <f>SUM(M73,M75,M79)</f>
        <v>3936.3</v>
      </c>
      <c r="N72" s="88">
        <f>SUM(N73,N75,N79)</f>
        <v>1038.3</v>
      </c>
      <c r="O72" s="88">
        <f>SUM(O73,O75,O79)</f>
        <v>1038.3</v>
      </c>
      <c r="P72" s="88">
        <f t="shared" ref="P72:P80" si="25">O72-N72</f>
        <v>0</v>
      </c>
      <c r="Q72" s="254">
        <f>O72/N72</f>
        <v>1</v>
      </c>
      <c r="R72" s="312">
        <f>SUM(R73,R76,R77,R78,R79)</f>
        <v>61189.500000000007</v>
      </c>
      <c r="S72" s="369">
        <f>SUM(S73,S76,S77,S78,S79)</f>
        <v>61334.700000000012</v>
      </c>
      <c r="T72" s="369">
        <f>SUM(T73,T76,T77,T78,T79)</f>
        <v>15282.899999999998</v>
      </c>
      <c r="U72" s="369">
        <f>SUM(U73,U76,U77,U78,U79)</f>
        <v>13726.999999999996</v>
      </c>
      <c r="V72" s="88">
        <f>SUM(V73,V76,V77,V78,V79)</f>
        <v>-1555.9000000000015</v>
      </c>
      <c r="W72" s="113">
        <f t="shared" si="0"/>
        <v>0.89819340570179729</v>
      </c>
      <c r="X72" s="15"/>
      <c r="Y72" s="15"/>
      <c r="Z72" s="14"/>
      <c r="AA72" s="14"/>
      <c r="AB72" s="14"/>
      <c r="AC72" s="14"/>
      <c r="AD72" s="14"/>
      <c r="AE72" s="14"/>
      <c r="AF72" s="14"/>
      <c r="AG72" s="14"/>
      <c r="AH72" s="14"/>
      <c r="AI72" s="14"/>
      <c r="AJ72" s="14"/>
      <c r="AK72" s="14"/>
      <c r="AL72" s="14"/>
      <c r="AM72" s="14"/>
      <c r="AN72" s="14"/>
      <c r="AO72" s="14"/>
      <c r="AP72" s="14"/>
      <c r="AQ72" s="14"/>
      <c r="AR72" s="14"/>
      <c r="AS72" s="14"/>
      <c r="AT72" s="14"/>
      <c r="AU72" s="14"/>
      <c r="AV72" s="6"/>
      <c r="AW72" s="6"/>
      <c r="AX72" s="6"/>
      <c r="AY72" s="6"/>
      <c r="AZ72" s="6"/>
      <c r="BA72" s="6"/>
      <c r="BB72" s="6"/>
      <c r="BC72" s="6"/>
      <c r="BD72" s="6"/>
      <c r="BE72" s="6"/>
      <c r="BF72" s="6"/>
      <c r="BG72" s="6"/>
      <c r="BH72" s="6"/>
      <c r="BI72" s="6"/>
      <c r="BJ72" s="6"/>
    </row>
    <row r="73" spans="1:62" ht="23.25" customHeight="1" x14ac:dyDescent="0.25">
      <c r="A73" s="46"/>
      <c r="B73" s="33" t="s">
        <v>127</v>
      </c>
      <c r="C73" s="180" t="s">
        <v>197</v>
      </c>
      <c r="D73" s="180" t="s">
        <v>198</v>
      </c>
      <c r="E73" s="327" t="s">
        <v>200</v>
      </c>
      <c r="F73" s="260">
        <v>54641.3</v>
      </c>
      <c r="G73" s="93">
        <v>13555.2</v>
      </c>
      <c r="H73" s="93">
        <v>12018.3</v>
      </c>
      <c r="I73" s="91">
        <f>H73/H10</f>
        <v>0.14399002230843144</v>
      </c>
      <c r="J73" s="92">
        <f t="shared" ref="J73:J145" si="26">H73-G73</f>
        <v>-1536.9000000000015</v>
      </c>
      <c r="K73" s="109">
        <f t="shared" si="24"/>
        <v>0.88661915722379592</v>
      </c>
      <c r="L73" s="93">
        <v>3791.1</v>
      </c>
      <c r="M73" s="93">
        <v>3936.3</v>
      </c>
      <c r="N73" s="93">
        <v>1038.3</v>
      </c>
      <c r="O73" s="93">
        <v>1038.3</v>
      </c>
      <c r="P73" s="93">
        <f t="shared" si="25"/>
        <v>0</v>
      </c>
      <c r="Q73" s="290">
        <f>O73/N73</f>
        <v>1</v>
      </c>
      <c r="R73" s="260">
        <f t="shared" si="1"/>
        <v>58432.4</v>
      </c>
      <c r="S73" s="93">
        <f t="shared" si="2"/>
        <v>58577.600000000006</v>
      </c>
      <c r="T73" s="93">
        <f t="shared" si="3"/>
        <v>14593.5</v>
      </c>
      <c r="U73" s="93">
        <f t="shared" si="4"/>
        <v>13056.599999999999</v>
      </c>
      <c r="V73" s="93">
        <f t="shared" si="5"/>
        <v>-1536.9000000000015</v>
      </c>
      <c r="W73" s="109">
        <f t="shared" si="0"/>
        <v>0.89468599033816421</v>
      </c>
      <c r="X73" s="15"/>
      <c r="Y73" s="15"/>
      <c r="Z73" s="9"/>
      <c r="AA73" s="9"/>
      <c r="AB73" s="9"/>
      <c r="AC73" s="9"/>
      <c r="AD73" s="9"/>
      <c r="AE73" s="9"/>
      <c r="AF73" s="9"/>
      <c r="AG73" s="9"/>
      <c r="AH73" s="9"/>
      <c r="AI73" s="9"/>
      <c r="AJ73" s="9"/>
      <c r="AK73" s="9"/>
      <c r="AL73" s="9"/>
      <c r="AM73" s="9"/>
      <c r="AN73" s="9"/>
      <c r="AO73" s="9"/>
      <c r="AP73" s="9"/>
      <c r="AQ73" s="9"/>
      <c r="AR73" s="9"/>
      <c r="AS73" s="9"/>
      <c r="AT73" s="9"/>
      <c r="AU73" s="9"/>
      <c r="AV73" s="3"/>
      <c r="AW73" s="3"/>
      <c r="AX73" s="3"/>
      <c r="AY73" s="3"/>
      <c r="AZ73" s="3"/>
      <c r="BA73" s="3"/>
      <c r="BB73" s="3"/>
      <c r="BC73" s="3"/>
      <c r="BD73" s="3"/>
      <c r="BE73" s="3"/>
      <c r="BF73" s="3"/>
      <c r="BG73" s="3"/>
      <c r="BH73" s="3"/>
      <c r="BI73" s="3"/>
      <c r="BJ73" s="3"/>
    </row>
    <row r="74" spans="1:62" s="70" customFormat="1" ht="18" customHeight="1" x14ac:dyDescent="0.25">
      <c r="A74" s="47"/>
      <c r="B74" s="28"/>
      <c r="C74" s="180"/>
      <c r="D74" s="180"/>
      <c r="E74" s="327" t="s">
        <v>201</v>
      </c>
      <c r="F74" s="258">
        <v>33111.199999999997</v>
      </c>
      <c r="G74" s="97">
        <v>8274.7999999999993</v>
      </c>
      <c r="H74" s="97">
        <v>8274.7999999999993</v>
      </c>
      <c r="I74" s="91">
        <f>H74/H10</f>
        <v>9.9139531930290334E-2</v>
      </c>
      <c r="J74" s="92">
        <f t="shared" si="26"/>
        <v>0</v>
      </c>
      <c r="K74" s="109">
        <f t="shared" si="24"/>
        <v>1</v>
      </c>
      <c r="L74" s="98"/>
      <c r="M74" s="97"/>
      <c r="N74" s="97"/>
      <c r="O74" s="97"/>
      <c r="P74" s="97">
        <f t="shared" si="25"/>
        <v>0</v>
      </c>
      <c r="Q74" s="378"/>
      <c r="R74" s="260">
        <f t="shared" si="1"/>
        <v>33111.199999999997</v>
      </c>
      <c r="S74" s="97">
        <f t="shared" si="2"/>
        <v>33111.199999999997</v>
      </c>
      <c r="T74" s="97">
        <f t="shared" si="3"/>
        <v>8274.7999999999993</v>
      </c>
      <c r="U74" s="97">
        <f t="shared" si="4"/>
        <v>8274.7999999999993</v>
      </c>
      <c r="V74" s="97">
        <f t="shared" si="5"/>
        <v>0</v>
      </c>
      <c r="W74" s="110">
        <f t="shared" si="0"/>
        <v>1</v>
      </c>
      <c r="X74" s="67"/>
      <c r="Y74" s="67"/>
      <c r="Z74" s="68"/>
      <c r="AA74" s="68"/>
      <c r="AB74" s="68"/>
      <c r="AC74" s="68"/>
      <c r="AD74" s="68"/>
      <c r="AE74" s="68"/>
      <c r="AF74" s="68"/>
      <c r="AG74" s="68"/>
      <c r="AH74" s="68"/>
      <c r="AI74" s="68"/>
      <c r="AJ74" s="68"/>
      <c r="AK74" s="68"/>
      <c r="AL74" s="68"/>
      <c r="AM74" s="68"/>
      <c r="AN74" s="68"/>
      <c r="AO74" s="68"/>
      <c r="AP74" s="68"/>
      <c r="AQ74" s="68"/>
      <c r="AR74" s="68"/>
      <c r="AS74" s="68"/>
      <c r="AT74" s="68"/>
      <c r="AU74" s="68"/>
      <c r="AV74" s="69"/>
      <c r="AW74" s="69"/>
      <c r="AX74" s="69"/>
      <c r="AY74" s="69"/>
      <c r="AZ74" s="69"/>
      <c r="BA74" s="69"/>
      <c r="BB74" s="69"/>
      <c r="BC74" s="69"/>
      <c r="BD74" s="69"/>
      <c r="BE74" s="69"/>
      <c r="BF74" s="69"/>
      <c r="BG74" s="69"/>
      <c r="BH74" s="69"/>
      <c r="BI74" s="69"/>
      <c r="BJ74" s="69"/>
    </row>
    <row r="75" spans="1:62" ht="18.75" hidden="1" customHeight="1" x14ac:dyDescent="0.25">
      <c r="A75" s="47"/>
      <c r="B75" s="28"/>
      <c r="C75" s="180" t="s">
        <v>206</v>
      </c>
      <c r="D75" s="180"/>
      <c r="E75" s="328" t="s">
        <v>205</v>
      </c>
      <c r="F75" s="258"/>
      <c r="G75" s="97">
        <f t="shared" ref="G75:Q75" si="27">SUM(G76:G78)</f>
        <v>367.5</v>
      </c>
      <c r="H75" s="97">
        <f t="shared" si="27"/>
        <v>355.9</v>
      </c>
      <c r="I75" s="97">
        <f t="shared" si="27"/>
        <v>4.2640014760465918E-3</v>
      </c>
      <c r="J75" s="97">
        <f t="shared" si="27"/>
        <v>-11.599999999999994</v>
      </c>
      <c r="K75" s="97">
        <f t="shared" si="27"/>
        <v>2.1032900965264156</v>
      </c>
      <c r="L75" s="97">
        <f t="shared" si="27"/>
        <v>0</v>
      </c>
      <c r="M75" s="97">
        <f t="shared" si="27"/>
        <v>0</v>
      </c>
      <c r="N75" s="97">
        <f t="shared" si="27"/>
        <v>0</v>
      </c>
      <c r="O75" s="97">
        <f t="shared" si="27"/>
        <v>0</v>
      </c>
      <c r="P75" s="97">
        <f t="shared" si="27"/>
        <v>0</v>
      </c>
      <c r="Q75" s="97">
        <f t="shared" si="27"/>
        <v>0</v>
      </c>
      <c r="R75" s="260">
        <f>SUM(F75,L75)</f>
        <v>0</v>
      </c>
      <c r="S75" s="97">
        <f>SUM(F75,M75)</f>
        <v>0</v>
      </c>
      <c r="T75" s="97">
        <f>SUM(G75,N75)</f>
        <v>367.5</v>
      </c>
      <c r="U75" s="97">
        <f>SUM(H75,O75)</f>
        <v>355.9</v>
      </c>
      <c r="V75" s="97">
        <f>U75-T75</f>
        <v>-11.600000000000023</v>
      </c>
      <c r="W75" s="110">
        <f>U75/T75</f>
        <v>0.96843537414965986</v>
      </c>
      <c r="X75" s="15"/>
      <c r="Y75" s="15"/>
      <c r="Z75" s="9"/>
      <c r="AA75" s="9"/>
      <c r="AB75" s="9"/>
      <c r="AC75" s="9"/>
      <c r="AD75" s="9"/>
      <c r="AE75" s="9"/>
      <c r="AF75" s="9"/>
      <c r="AG75" s="9"/>
      <c r="AH75" s="9"/>
      <c r="AI75" s="9"/>
      <c r="AJ75" s="9"/>
      <c r="AK75" s="9"/>
      <c r="AL75" s="9"/>
      <c r="AM75" s="9"/>
      <c r="AN75" s="9"/>
      <c r="AO75" s="9"/>
      <c r="AP75" s="9"/>
      <c r="AQ75" s="9"/>
      <c r="AR75" s="9"/>
      <c r="AS75" s="9"/>
      <c r="AT75" s="9"/>
      <c r="AU75" s="9"/>
      <c r="AV75" s="3"/>
      <c r="AW75" s="3"/>
      <c r="AX75" s="3"/>
      <c r="AY75" s="3"/>
      <c r="AZ75" s="3"/>
      <c r="BA75" s="3"/>
      <c r="BB75" s="3"/>
      <c r="BC75" s="3"/>
      <c r="BD75" s="3"/>
      <c r="BE75" s="3"/>
      <c r="BF75" s="3"/>
      <c r="BG75" s="3"/>
      <c r="BH75" s="3"/>
      <c r="BI75" s="3"/>
      <c r="BJ75" s="3"/>
    </row>
    <row r="76" spans="1:62" ht="21" customHeight="1" x14ac:dyDescent="0.25">
      <c r="A76" s="47"/>
      <c r="B76" s="28" t="s">
        <v>130</v>
      </c>
      <c r="C76" s="28" t="s">
        <v>207</v>
      </c>
      <c r="D76" s="28" t="s">
        <v>199</v>
      </c>
      <c r="E76" s="324" t="s">
        <v>134</v>
      </c>
      <c r="F76" s="258">
        <v>49.3</v>
      </c>
      <c r="G76" s="97">
        <v>12.3</v>
      </c>
      <c r="H76" s="97">
        <v>1.3</v>
      </c>
      <c r="I76" s="91">
        <f>H76/H10</f>
        <v>1.557516695380885E-5</v>
      </c>
      <c r="J76" s="92">
        <f t="shared" si="26"/>
        <v>-11</v>
      </c>
      <c r="K76" s="109">
        <f t="shared" si="24"/>
        <v>0.1056910569105691</v>
      </c>
      <c r="L76" s="97"/>
      <c r="M76" s="97"/>
      <c r="N76" s="97"/>
      <c r="O76" s="97"/>
      <c r="P76" s="97">
        <f t="shared" si="25"/>
        <v>0</v>
      </c>
      <c r="Q76" s="378"/>
      <c r="R76" s="260">
        <f t="shared" si="1"/>
        <v>49.3</v>
      </c>
      <c r="S76" s="97">
        <f t="shared" si="2"/>
        <v>49.3</v>
      </c>
      <c r="T76" s="97">
        <f t="shared" si="3"/>
        <v>12.3</v>
      </c>
      <c r="U76" s="97">
        <f t="shared" si="4"/>
        <v>1.3</v>
      </c>
      <c r="V76" s="97">
        <f t="shared" si="5"/>
        <v>-11</v>
      </c>
      <c r="W76" s="110">
        <f t="shared" si="0"/>
        <v>0.1056910569105691</v>
      </c>
      <c r="X76" s="15"/>
      <c r="Y76" s="15"/>
      <c r="Z76" s="9"/>
      <c r="AA76" s="9"/>
      <c r="AB76" s="9"/>
      <c r="AC76" s="9"/>
      <c r="AD76" s="9"/>
      <c r="AE76" s="9"/>
      <c r="AF76" s="9"/>
      <c r="AG76" s="9"/>
      <c r="AH76" s="9"/>
      <c r="AI76" s="9"/>
      <c r="AJ76" s="9"/>
      <c r="AK76" s="9"/>
      <c r="AL76" s="9"/>
      <c r="AM76" s="9"/>
      <c r="AN76" s="9"/>
      <c r="AO76" s="9"/>
      <c r="AP76" s="9"/>
      <c r="AQ76" s="9"/>
      <c r="AR76" s="9"/>
      <c r="AS76" s="9"/>
      <c r="AT76" s="9"/>
      <c r="AU76" s="9"/>
      <c r="AV76" s="3"/>
      <c r="AW76" s="3"/>
      <c r="AX76" s="3"/>
      <c r="AY76" s="3"/>
      <c r="AZ76" s="3"/>
      <c r="BA76" s="3"/>
      <c r="BB76" s="3"/>
      <c r="BC76" s="3"/>
      <c r="BD76" s="3"/>
      <c r="BE76" s="3"/>
      <c r="BF76" s="3"/>
      <c r="BG76" s="3"/>
      <c r="BH76" s="3"/>
      <c r="BI76" s="3"/>
      <c r="BJ76" s="3"/>
    </row>
    <row r="77" spans="1:62" ht="31.5" customHeight="1" x14ac:dyDescent="0.25">
      <c r="A77" s="47"/>
      <c r="B77" s="28" t="s">
        <v>131</v>
      </c>
      <c r="C77" s="28" t="s">
        <v>208</v>
      </c>
      <c r="D77" s="28" t="s">
        <v>199</v>
      </c>
      <c r="E77" s="324" t="s">
        <v>139</v>
      </c>
      <c r="F77" s="258">
        <v>420.9</v>
      </c>
      <c r="G77" s="97">
        <v>105.3</v>
      </c>
      <c r="H77" s="97">
        <v>105.3</v>
      </c>
      <c r="I77" s="91">
        <f>H77/H10</f>
        <v>1.2615885232585167E-3</v>
      </c>
      <c r="J77" s="92">
        <f t="shared" si="26"/>
        <v>0</v>
      </c>
      <c r="K77" s="109">
        <f t="shared" si="24"/>
        <v>1</v>
      </c>
      <c r="L77" s="97"/>
      <c r="M77" s="97"/>
      <c r="N77" s="97"/>
      <c r="O77" s="97"/>
      <c r="P77" s="97">
        <f t="shared" si="25"/>
        <v>0</v>
      </c>
      <c r="Q77" s="378"/>
      <c r="R77" s="260">
        <f t="shared" si="1"/>
        <v>420.9</v>
      </c>
      <c r="S77" s="97">
        <f t="shared" si="2"/>
        <v>420.9</v>
      </c>
      <c r="T77" s="97">
        <f t="shared" si="3"/>
        <v>105.3</v>
      </c>
      <c r="U77" s="97">
        <f t="shared" si="4"/>
        <v>105.3</v>
      </c>
      <c r="V77" s="97">
        <f t="shared" si="5"/>
        <v>0</v>
      </c>
      <c r="W77" s="110">
        <f t="shared" si="0"/>
        <v>1</v>
      </c>
      <c r="X77" s="15"/>
      <c r="Y77" s="15"/>
      <c r="Z77" s="9"/>
      <c r="AA77" s="9"/>
      <c r="AB77" s="9"/>
      <c r="AC77" s="9"/>
      <c r="AD77" s="9"/>
      <c r="AE77" s="9"/>
      <c r="AF77" s="9"/>
      <c r="AG77" s="9"/>
      <c r="AH77" s="9"/>
      <c r="AI77" s="9"/>
      <c r="AJ77" s="9"/>
      <c r="AK77" s="9"/>
      <c r="AL77" s="9"/>
      <c r="AM77" s="9"/>
      <c r="AN77" s="9"/>
      <c r="AO77" s="9"/>
      <c r="AP77" s="9"/>
      <c r="AQ77" s="9"/>
      <c r="AR77" s="9"/>
      <c r="AS77" s="9"/>
      <c r="AT77" s="9"/>
      <c r="AU77" s="9"/>
      <c r="AV77" s="3"/>
      <c r="AW77" s="3"/>
      <c r="AX77" s="3"/>
      <c r="AY77" s="3"/>
      <c r="AZ77" s="3"/>
      <c r="BA77" s="3"/>
      <c r="BB77" s="3"/>
      <c r="BC77" s="3"/>
      <c r="BD77" s="3"/>
      <c r="BE77" s="3"/>
      <c r="BF77" s="3"/>
      <c r="BG77" s="3"/>
      <c r="BH77" s="3"/>
      <c r="BI77" s="3"/>
      <c r="BJ77" s="3"/>
    </row>
    <row r="78" spans="1:62" ht="20.25" customHeight="1" x14ac:dyDescent="0.25">
      <c r="A78" s="49"/>
      <c r="B78" s="44" t="s">
        <v>132</v>
      </c>
      <c r="C78" s="44" t="s">
        <v>209</v>
      </c>
      <c r="D78" s="44" t="s">
        <v>199</v>
      </c>
      <c r="E78" s="324" t="s">
        <v>133</v>
      </c>
      <c r="F78" s="361">
        <v>999.4</v>
      </c>
      <c r="G78" s="101">
        <v>249.9</v>
      </c>
      <c r="H78" s="101">
        <v>249.3</v>
      </c>
      <c r="I78" s="91">
        <f>H78/H10</f>
        <v>2.9868377858342661E-3</v>
      </c>
      <c r="J78" s="92">
        <f t="shared" si="26"/>
        <v>-0.59999999999999432</v>
      </c>
      <c r="K78" s="109">
        <f t="shared" si="24"/>
        <v>0.99759903961584639</v>
      </c>
      <c r="L78" s="226"/>
      <c r="M78" s="101"/>
      <c r="N78" s="101"/>
      <c r="O78" s="101"/>
      <c r="P78" s="97">
        <f t="shared" si="25"/>
        <v>0</v>
      </c>
      <c r="Q78" s="378"/>
      <c r="R78" s="258">
        <f t="shared" si="1"/>
        <v>999.4</v>
      </c>
      <c r="S78" s="97">
        <f t="shared" si="2"/>
        <v>999.4</v>
      </c>
      <c r="T78" s="97">
        <f t="shared" si="3"/>
        <v>249.9</v>
      </c>
      <c r="U78" s="97">
        <f t="shared" si="4"/>
        <v>249.3</v>
      </c>
      <c r="V78" s="97">
        <f t="shared" si="5"/>
        <v>-0.59999999999999432</v>
      </c>
      <c r="W78" s="110">
        <f t="shared" si="0"/>
        <v>0.99759903961584639</v>
      </c>
      <c r="X78" s="15"/>
      <c r="Y78" s="15"/>
      <c r="Z78" s="9"/>
      <c r="AA78" s="9"/>
      <c r="AB78" s="9"/>
      <c r="AC78" s="9"/>
      <c r="AD78" s="9"/>
      <c r="AE78" s="9"/>
      <c r="AF78" s="9"/>
      <c r="AG78" s="9"/>
      <c r="AH78" s="9"/>
      <c r="AI78" s="9"/>
      <c r="AJ78" s="9"/>
      <c r="AK78" s="9"/>
      <c r="AL78" s="9"/>
      <c r="AM78" s="9"/>
      <c r="AN78" s="9"/>
      <c r="AO78" s="9"/>
      <c r="AP78" s="9"/>
      <c r="AQ78" s="9"/>
      <c r="AR78" s="9"/>
      <c r="AS78" s="9"/>
      <c r="AT78" s="9"/>
      <c r="AU78" s="9"/>
      <c r="AV78" s="3"/>
      <c r="AW78" s="3"/>
      <c r="AX78" s="3"/>
      <c r="AY78" s="3"/>
      <c r="AZ78" s="3"/>
      <c r="BA78" s="3"/>
      <c r="BB78" s="3"/>
      <c r="BC78" s="3"/>
      <c r="BD78" s="3"/>
      <c r="BE78" s="3"/>
      <c r="BF78" s="3"/>
      <c r="BG78" s="3"/>
      <c r="BH78" s="3"/>
      <c r="BI78" s="3"/>
      <c r="BJ78" s="3"/>
    </row>
    <row r="79" spans="1:62" ht="21.75" customHeight="1" thickBot="1" x14ac:dyDescent="0.3">
      <c r="A79" s="47"/>
      <c r="B79" s="28" t="s">
        <v>129</v>
      </c>
      <c r="C79" s="180">
        <v>2220</v>
      </c>
      <c r="D79" s="180" t="s">
        <v>199</v>
      </c>
      <c r="E79" s="178" t="s">
        <v>202</v>
      </c>
      <c r="F79" s="258">
        <v>1287.5</v>
      </c>
      <c r="G79" s="97">
        <v>321.89999999999998</v>
      </c>
      <c r="H79" s="97">
        <v>314.5</v>
      </c>
      <c r="I79" s="91">
        <f>H79/H10</f>
        <v>3.7679923130560637E-3</v>
      </c>
      <c r="J79" s="92">
        <f>H79-G79</f>
        <v>-7.3999999999999773</v>
      </c>
      <c r="K79" s="109">
        <f>H79/G79</f>
        <v>0.97701149425287359</v>
      </c>
      <c r="L79" s="97"/>
      <c r="M79" s="97"/>
      <c r="N79" s="97"/>
      <c r="O79" s="97"/>
      <c r="P79" s="97">
        <f>O79-N79</f>
        <v>0</v>
      </c>
      <c r="Q79" s="378"/>
      <c r="R79" s="260">
        <f>SUM(F79,L79)</f>
        <v>1287.5</v>
      </c>
      <c r="S79" s="93">
        <f>SUM(F79,M79)</f>
        <v>1287.5</v>
      </c>
      <c r="T79" s="93">
        <f>SUM(G79,N79)</f>
        <v>321.89999999999998</v>
      </c>
      <c r="U79" s="93">
        <f>SUM(H79,O79)</f>
        <v>314.5</v>
      </c>
      <c r="V79" s="93">
        <f>U79-T79</f>
        <v>-7.3999999999999773</v>
      </c>
      <c r="W79" s="109">
        <f>U79/T79</f>
        <v>0.97701149425287359</v>
      </c>
      <c r="X79" s="15"/>
      <c r="Y79" s="15"/>
      <c r="Z79" s="9"/>
      <c r="AA79" s="9"/>
      <c r="AB79" s="9"/>
      <c r="AC79" s="9"/>
      <c r="AD79" s="9"/>
      <c r="AE79" s="9"/>
      <c r="AF79" s="9"/>
      <c r="AG79" s="9"/>
      <c r="AH79" s="9"/>
      <c r="AI79" s="9"/>
      <c r="AJ79" s="9"/>
      <c r="AK79" s="9"/>
      <c r="AL79" s="9"/>
      <c r="AM79" s="9"/>
      <c r="AN79" s="9"/>
      <c r="AO79" s="9"/>
      <c r="AP79" s="9"/>
      <c r="AQ79" s="9"/>
      <c r="AR79" s="9"/>
      <c r="AS79" s="9"/>
      <c r="AT79" s="9"/>
      <c r="AU79" s="9"/>
      <c r="AV79" s="3"/>
      <c r="AW79" s="3"/>
      <c r="AX79" s="3"/>
      <c r="AY79" s="3"/>
      <c r="AZ79" s="3"/>
      <c r="BA79" s="3"/>
      <c r="BB79" s="3"/>
      <c r="BC79" s="3"/>
      <c r="BD79" s="3"/>
      <c r="BE79" s="3"/>
      <c r="BF79" s="3"/>
      <c r="BG79" s="3"/>
      <c r="BH79" s="3"/>
      <c r="BI79" s="3"/>
      <c r="BJ79" s="3"/>
    </row>
    <row r="80" spans="1:62" s="373" customFormat="1" ht="22.5" customHeight="1" thickBot="1" x14ac:dyDescent="0.3">
      <c r="A80" s="45">
        <v>4</v>
      </c>
      <c r="B80" s="37" t="s">
        <v>26</v>
      </c>
      <c r="C80" s="37" t="s">
        <v>358</v>
      </c>
      <c r="D80" s="37"/>
      <c r="E80" s="370" t="s">
        <v>92</v>
      </c>
      <c r="F80" s="114">
        <f>SUM(F81:F86)</f>
        <v>9613.6</v>
      </c>
      <c r="G80" s="88">
        <f>SUM(G81:G86)</f>
        <v>2198.3000000000002</v>
      </c>
      <c r="H80" s="88">
        <f>SUM(H81,H83,H85,H86)</f>
        <v>1958.6999999999998</v>
      </c>
      <c r="I80" s="103">
        <f>H80/H10</f>
        <v>2.346698424032722E-2</v>
      </c>
      <c r="J80" s="88">
        <f>SUM(J81,J83,J85,J86)</f>
        <v>-239.6</v>
      </c>
      <c r="K80" s="371">
        <f>H80/G80</f>
        <v>0.89100668698539764</v>
      </c>
      <c r="L80" s="104">
        <f>SUM(L81:L86)</f>
        <v>1603.8</v>
      </c>
      <c r="M80" s="88">
        <f>SUM(M81,M83,M85,M86)</f>
        <v>1682.6000000000001</v>
      </c>
      <c r="N80" s="88">
        <f>SUM(N81,N83,N85,N86)</f>
        <v>300.70000000000005</v>
      </c>
      <c r="O80" s="88">
        <f>SUM(O81,O83,O85,O86)</f>
        <v>152.70000000000002</v>
      </c>
      <c r="P80" s="88">
        <f t="shared" si="25"/>
        <v>-148.00000000000003</v>
      </c>
      <c r="Q80" s="254">
        <f>O80/N80</f>
        <v>0.50781509810442305</v>
      </c>
      <c r="R80" s="114">
        <f>SUM(R81,R83,R85,R86)</f>
        <v>11217.399999999998</v>
      </c>
      <c r="S80" s="88">
        <f>SUM(S81,S83,S85,S86)</f>
        <v>11296.2</v>
      </c>
      <c r="T80" s="88">
        <f>SUM(T81,T83,T85,T86)</f>
        <v>2499</v>
      </c>
      <c r="U80" s="88">
        <f>SUM(U81,U83,U85,U86)</f>
        <v>2111.4</v>
      </c>
      <c r="V80" s="88">
        <f>SUM(V81,V83,V85,V86)</f>
        <v>-387.6</v>
      </c>
      <c r="W80" s="372">
        <f t="shared" si="0"/>
        <v>0.8448979591836735</v>
      </c>
      <c r="X80" s="25"/>
      <c r="Y80" s="25"/>
      <c r="Z80" s="184"/>
      <c r="AA80" s="184"/>
      <c r="AB80" s="184"/>
      <c r="AC80" s="184"/>
      <c r="AD80" s="184"/>
      <c r="AE80" s="184"/>
      <c r="AF80" s="184"/>
      <c r="AG80" s="184"/>
      <c r="AH80" s="184"/>
      <c r="AI80" s="184"/>
      <c r="AJ80" s="184"/>
      <c r="AK80" s="184"/>
      <c r="AL80" s="184"/>
      <c r="AM80" s="184"/>
      <c r="AN80" s="184"/>
      <c r="AO80" s="184"/>
      <c r="AP80" s="184"/>
      <c r="AQ80" s="184"/>
      <c r="AR80" s="184"/>
      <c r="AS80" s="184"/>
      <c r="AT80" s="184"/>
      <c r="AU80" s="184"/>
      <c r="AV80" s="185"/>
      <c r="AW80" s="185"/>
      <c r="AX80" s="185"/>
      <c r="AY80" s="185"/>
      <c r="AZ80" s="185"/>
      <c r="BA80" s="185"/>
      <c r="BB80" s="185"/>
      <c r="BC80" s="185"/>
      <c r="BD80" s="185"/>
      <c r="BE80" s="185"/>
      <c r="BF80" s="185"/>
      <c r="BG80" s="185"/>
      <c r="BH80" s="185"/>
      <c r="BI80" s="185"/>
      <c r="BJ80" s="185"/>
    </row>
    <row r="81" spans="1:62" ht="21" customHeight="1" x14ac:dyDescent="0.25">
      <c r="A81" s="46"/>
      <c r="B81" s="33" t="s">
        <v>56</v>
      </c>
      <c r="C81" s="29" t="s">
        <v>210</v>
      </c>
      <c r="D81" s="29" t="s">
        <v>211</v>
      </c>
      <c r="E81" s="334" t="s">
        <v>212</v>
      </c>
      <c r="F81" s="260">
        <v>2421.9</v>
      </c>
      <c r="G81" s="93">
        <v>615.29999999999995</v>
      </c>
      <c r="H81" s="93">
        <v>529</v>
      </c>
      <c r="I81" s="91">
        <f>H81/H10</f>
        <v>6.3378948604345233E-3</v>
      </c>
      <c r="J81" s="92">
        <f t="shared" si="26"/>
        <v>-86.299999999999955</v>
      </c>
      <c r="K81" s="109">
        <f>H81/G81</f>
        <v>0.8597432146920202</v>
      </c>
      <c r="L81" s="227">
        <v>1036.8</v>
      </c>
      <c r="M81" s="93">
        <v>1081.7</v>
      </c>
      <c r="N81" s="93">
        <v>68.400000000000006</v>
      </c>
      <c r="O81" s="93">
        <v>59.9</v>
      </c>
      <c r="P81" s="93">
        <f t="shared" ref="P81:P87" si="28">O81-N81</f>
        <v>-8.5000000000000071</v>
      </c>
      <c r="Q81" s="290">
        <f t="shared" ref="Q81:Q87" si="29">O81/N81</f>
        <v>0.87573099415204669</v>
      </c>
      <c r="R81" s="260">
        <f t="shared" si="1"/>
        <v>3458.7</v>
      </c>
      <c r="S81" s="93">
        <f t="shared" si="2"/>
        <v>3503.6000000000004</v>
      </c>
      <c r="T81" s="93">
        <f t="shared" si="3"/>
        <v>683.69999999999993</v>
      </c>
      <c r="U81" s="93">
        <f t="shared" si="4"/>
        <v>588.9</v>
      </c>
      <c r="V81" s="93">
        <f t="shared" si="5"/>
        <v>-94.799999999999955</v>
      </c>
      <c r="W81" s="109">
        <f t="shared" si="0"/>
        <v>0.86134269416410714</v>
      </c>
      <c r="X81" s="15"/>
      <c r="Y81" s="15"/>
      <c r="Z81" s="9"/>
      <c r="AA81" s="9"/>
      <c r="AB81" s="9"/>
      <c r="AC81" s="9"/>
      <c r="AD81" s="9"/>
      <c r="AE81" s="9"/>
      <c r="AF81" s="9"/>
      <c r="AG81" s="9"/>
      <c r="AH81" s="9"/>
      <c r="AI81" s="9"/>
      <c r="AJ81" s="9"/>
      <c r="AK81" s="9"/>
      <c r="AL81" s="9"/>
      <c r="AM81" s="9"/>
      <c r="AN81" s="9"/>
      <c r="AO81" s="9"/>
      <c r="AP81" s="9"/>
      <c r="AQ81" s="9"/>
      <c r="AR81" s="9"/>
      <c r="AS81" s="9"/>
      <c r="AT81" s="9"/>
      <c r="AU81" s="9"/>
      <c r="AV81" s="3"/>
      <c r="AW81" s="3"/>
      <c r="AX81" s="3"/>
      <c r="AY81" s="3"/>
      <c r="AZ81" s="3"/>
      <c r="BA81" s="3"/>
      <c r="BB81" s="3"/>
      <c r="BC81" s="3"/>
      <c r="BD81" s="3"/>
      <c r="BE81" s="3"/>
      <c r="BF81" s="3"/>
      <c r="BG81" s="3"/>
      <c r="BH81" s="3"/>
      <c r="BI81" s="3"/>
      <c r="BJ81" s="3"/>
    </row>
    <row r="82" spans="1:62" ht="18.75" hidden="1" customHeight="1" x14ac:dyDescent="0.25">
      <c r="A82" s="47"/>
      <c r="B82" s="28"/>
      <c r="C82" s="29"/>
      <c r="D82" s="29"/>
      <c r="E82" s="324"/>
      <c r="F82" s="258"/>
      <c r="G82" s="97"/>
      <c r="H82" s="97"/>
      <c r="I82" s="95"/>
      <c r="J82" s="92">
        <f t="shared" si="26"/>
        <v>0</v>
      </c>
      <c r="K82" s="110"/>
      <c r="L82" s="98"/>
      <c r="M82" s="97"/>
      <c r="N82" s="97"/>
      <c r="O82" s="97"/>
      <c r="P82" s="97">
        <f t="shared" si="28"/>
        <v>0</v>
      </c>
      <c r="Q82" s="378" t="e">
        <f t="shared" si="29"/>
        <v>#DIV/0!</v>
      </c>
      <c r="R82" s="260">
        <f t="shared" ref="R82:R154" si="30">SUM(F82,L82)</f>
        <v>0</v>
      </c>
      <c r="S82" s="97">
        <f t="shared" ref="S82:S154" si="31">SUM(F82,M82)</f>
        <v>0</v>
      </c>
      <c r="T82" s="97">
        <f t="shared" ref="T82:T154" si="32">SUM(G82,N82)</f>
        <v>0</v>
      </c>
      <c r="U82" s="97">
        <f t="shared" ref="U82:U154" si="33">SUM(H82,O82)</f>
        <v>0</v>
      </c>
      <c r="V82" s="97">
        <f t="shared" ref="V82:V154" si="34">U82-T82</f>
        <v>0</v>
      </c>
      <c r="W82" s="110" t="e">
        <f t="shared" ref="W82:W154" si="35">U82/T82</f>
        <v>#DIV/0!</v>
      </c>
      <c r="X82" s="15"/>
      <c r="Y82" s="15"/>
      <c r="Z82" s="9"/>
      <c r="AA82" s="9"/>
      <c r="AB82" s="9"/>
      <c r="AC82" s="9"/>
      <c r="AD82" s="9"/>
      <c r="AE82" s="9"/>
      <c r="AF82" s="9"/>
      <c r="AG82" s="9"/>
      <c r="AH82" s="9"/>
      <c r="AI82" s="9"/>
      <c r="AJ82" s="9"/>
      <c r="AK82" s="9"/>
      <c r="AL82" s="9"/>
      <c r="AM82" s="9"/>
      <c r="AN82" s="9"/>
      <c r="AO82" s="9"/>
      <c r="AP82" s="9"/>
      <c r="AQ82" s="9"/>
      <c r="AR82" s="9"/>
      <c r="AS82" s="9"/>
      <c r="AT82" s="9"/>
      <c r="AU82" s="9"/>
      <c r="AV82" s="3"/>
      <c r="AW82" s="3"/>
      <c r="AX82" s="3"/>
      <c r="AY82" s="3"/>
      <c r="AZ82" s="3"/>
      <c r="BA82" s="3"/>
      <c r="BB82" s="3"/>
      <c r="BC82" s="3"/>
      <c r="BD82" s="3"/>
      <c r="BE82" s="3"/>
      <c r="BF82" s="3"/>
      <c r="BG82" s="3"/>
      <c r="BH82" s="3"/>
      <c r="BI82" s="3"/>
      <c r="BJ82" s="3"/>
    </row>
    <row r="83" spans="1:62" ht="30.75" customHeight="1" x14ac:dyDescent="0.25">
      <c r="A83" s="47"/>
      <c r="B83" s="28" t="s">
        <v>77</v>
      </c>
      <c r="C83" s="29" t="s">
        <v>213</v>
      </c>
      <c r="D83" s="29" t="s">
        <v>214</v>
      </c>
      <c r="E83" s="324" t="s">
        <v>215</v>
      </c>
      <c r="F83" s="258">
        <v>1099.8</v>
      </c>
      <c r="G83" s="97">
        <v>236.1</v>
      </c>
      <c r="H83" s="97">
        <v>179.9</v>
      </c>
      <c r="I83" s="95">
        <f>H83/H10</f>
        <v>2.155363488454009E-3</v>
      </c>
      <c r="J83" s="92">
        <f t="shared" si="26"/>
        <v>-56.199999999999989</v>
      </c>
      <c r="K83" s="110">
        <f>H83/G83</f>
        <v>0.76196526895383321</v>
      </c>
      <c r="L83" s="98">
        <v>89.3</v>
      </c>
      <c r="M83" s="97">
        <v>96.7</v>
      </c>
      <c r="N83" s="97">
        <v>24.4</v>
      </c>
      <c r="O83" s="97">
        <v>24.4</v>
      </c>
      <c r="P83" s="97">
        <f t="shared" si="28"/>
        <v>0</v>
      </c>
      <c r="Q83" s="378">
        <f t="shared" si="29"/>
        <v>1</v>
      </c>
      <c r="R83" s="260">
        <f t="shared" si="30"/>
        <v>1189.0999999999999</v>
      </c>
      <c r="S83" s="97">
        <f t="shared" si="31"/>
        <v>1196.5</v>
      </c>
      <c r="T83" s="97">
        <f t="shared" si="32"/>
        <v>260.5</v>
      </c>
      <c r="U83" s="97">
        <f t="shared" si="33"/>
        <v>204.3</v>
      </c>
      <c r="V83" s="97">
        <f t="shared" si="34"/>
        <v>-56.199999999999989</v>
      </c>
      <c r="W83" s="110">
        <f t="shared" si="35"/>
        <v>0.78426103646833023</v>
      </c>
      <c r="X83" s="15"/>
      <c r="Y83" s="15"/>
      <c r="Z83" s="9"/>
      <c r="AA83" s="9"/>
      <c r="AB83" s="9"/>
      <c r="AC83" s="9"/>
      <c r="AD83" s="9"/>
      <c r="AE83" s="9"/>
      <c r="AF83" s="9"/>
      <c r="AG83" s="9"/>
      <c r="AH83" s="9"/>
      <c r="AI83" s="9"/>
      <c r="AJ83" s="9"/>
      <c r="AK83" s="9"/>
      <c r="AL83" s="9"/>
      <c r="AM83" s="9"/>
      <c r="AN83" s="9"/>
      <c r="AO83" s="9"/>
      <c r="AP83" s="9"/>
      <c r="AQ83" s="9"/>
      <c r="AR83" s="9"/>
      <c r="AS83" s="9"/>
      <c r="AT83" s="9"/>
      <c r="AU83" s="9"/>
      <c r="AV83" s="3"/>
      <c r="AW83" s="3"/>
      <c r="AX83" s="3"/>
      <c r="AY83" s="3"/>
      <c r="AZ83" s="3"/>
      <c r="BA83" s="3"/>
      <c r="BB83" s="3"/>
      <c r="BC83" s="3"/>
      <c r="BD83" s="3"/>
      <c r="BE83" s="3"/>
      <c r="BF83" s="3"/>
      <c r="BG83" s="3"/>
      <c r="BH83" s="3"/>
      <c r="BI83" s="3"/>
      <c r="BJ83" s="3"/>
    </row>
    <row r="84" spans="1:62" ht="18.75" hidden="1" customHeight="1" x14ac:dyDescent="0.25">
      <c r="A84" s="47"/>
      <c r="B84" s="28"/>
      <c r="C84" s="29" t="s">
        <v>216</v>
      </c>
      <c r="D84" s="29" t="s">
        <v>188</v>
      </c>
      <c r="E84" s="334" t="s">
        <v>217</v>
      </c>
      <c r="F84" s="258"/>
      <c r="G84" s="97"/>
      <c r="H84" s="97"/>
      <c r="I84" s="95"/>
      <c r="J84" s="92">
        <f t="shared" si="26"/>
        <v>0</v>
      </c>
      <c r="K84" s="110"/>
      <c r="L84" s="98"/>
      <c r="M84" s="97"/>
      <c r="N84" s="97"/>
      <c r="O84" s="97"/>
      <c r="P84" s="97">
        <f t="shared" si="28"/>
        <v>0</v>
      </c>
      <c r="Q84" s="378" t="e">
        <f t="shared" si="29"/>
        <v>#DIV/0!</v>
      </c>
      <c r="R84" s="260">
        <f t="shared" si="30"/>
        <v>0</v>
      </c>
      <c r="S84" s="97">
        <f t="shared" si="31"/>
        <v>0</v>
      </c>
      <c r="T84" s="97">
        <f t="shared" si="32"/>
        <v>0</v>
      </c>
      <c r="U84" s="97">
        <f t="shared" si="33"/>
        <v>0</v>
      </c>
      <c r="V84" s="97">
        <f t="shared" si="34"/>
        <v>0</v>
      </c>
      <c r="W84" s="110" t="e">
        <f t="shared" si="35"/>
        <v>#DIV/0!</v>
      </c>
      <c r="X84" s="15"/>
      <c r="Y84" s="15"/>
      <c r="Z84" s="9"/>
      <c r="AA84" s="9"/>
      <c r="AB84" s="9"/>
      <c r="AC84" s="9"/>
      <c r="AD84" s="9"/>
      <c r="AE84" s="9"/>
      <c r="AF84" s="9"/>
      <c r="AG84" s="9"/>
      <c r="AH84" s="9"/>
      <c r="AI84" s="9"/>
      <c r="AJ84" s="9"/>
      <c r="AK84" s="9"/>
      <c r="AL84" s="9"/>
      <c r="AM84" s="9"/>
      <c r="AN84" s="9"/>
      <c r="AO84" s="9"/>
      <c r="AP84" s="9"/>
      <c r="AQ84" s="9"/>
      <c r="AR84" s="9"/>
      <c r="AS84" s="9"/>
      <c r="AT84" s="9"/>
      <c r="AU84" s="9"/>
      <c r="AV84" s="3"/>
      <c r="AW84" s="3"/>
      <c r="AX84" s="3"/>
      <c r="AY84" s="3"/>
      <c r="AZ84" s="3"/>
      <c r="BA84" s="3"/>
      <c r="BB84" s="3"/>
      <c r="BC84" s="3"/>
      <c r="BD84" s="3"/>
      <c r="BE84" s="3"/>
      <c r="BF84" s="3"/>
      <c r="BG84" s="3"/>
      <c r="BH84" s="3"/>
      <c r="BI84" s="3"/>
      <c r="BJ84" s="3"/>
    </row>
    <row r="85" spans="1:62" ht="21.75" customHeight="1" x14ac:dyDescent="0.25">
      <c r="A85" s="47"/>
      <c r="B85" s="28" t="s">
        <v>57</v>
      </c>
      <c r="C85" s="29" t="s">
        <v>216</v>
      </c>
      <c r="D85" s="29" t="s">
        <v>188</v>
      </c>
      <c r="E85" s="334" t="s">
        <v>217</v>
      </c>
      <c r="F85" s="258">
        <v>4318.1000000000004</v>
      </c>
      <c r="G85" s="97">
        <v>1033.9000000000001</v>
      </c>
      <c r="H85" s="97">
        <v>999.2</v>
      </c>
      <c r="I85" s="95">
        <f>H85/H10</f>
        <v>1.1971312938650617E-2</v>
      </c>
      <c r="J85" s="92">
        <f t="shared" si="26"/>
        <v>-34.700000000000045</v>
      </c>
      <c r="K85" s="110">
        <f t="shared" ref="K85:K96" si="36">H85/G85</f>
        <v>0.96643775993809844</v>
      </c>
      <c r="L85" s="98">
        <v>309.2</v>
      </c>
      <c r="M85" s="97">
        <v>315.7</v>
      </c>
      <c r="N85" s="97">
        <v>47.1</v>
      </c>
      <c r="O85" s="97">
        <v>47.1</v>
      </c>
      <c r="P85" s="97">
        <f t="shared" si="28"/>
        <v>0</v>
      </c>
      <c r="Q85" s="378">
        <f t="shared" si="29"/>
        <v>1</v>
      </c>
      <c r="R85" s="260">
        <f t="shared" si="30"/>
        <v>4627.3</v>
      </c>
      <c r="S85" s="97">
        <f t="shared" si="31"/>
        <v>4633.8</v>
      </c>
      <c r="T85" s="97">
        <f t="shared" si="32"/>
        <v>1081</v>
      </c>
      <c r="U85" s="97">
        <f t="shared" si="33"/>
        <v>1046.3</v>
      </c>
      <c r="V85" s="97">
        <f t="shared" si="34"/>
        <v>-34.700000000000045</v>
      </c>
      <c r="W85" s="110">
        <f t="shared" si="35"/>
        <v>0.96790009250693798</v>
      </c>
      <c r="X85" s="15"/>
      <c r="Y85" s="15"/>
      <c r="Z85" s="9"/>
      <c r="AA85" s="9"/>
      <c r="AB85" s="9"/>
      <c r="AC85" s="9"/>
      <c r="AD85" s="9"/>
      <c r="AE85" s="9"/>
      <c r="AF85" s="9"/>
      <c r="AG85" s="9"/>
      <c r="AH85" s="9"/>
      <c r="AI85" s="9"/>
      <c r="AJ85" s="9"/>
      <c r="AK85" s="9"/>
      <c r="AL85" s="9"/>
      <c r="AM85" s="9"/>
      <c r="AN85" s="9"/>
      <c r="AO85" s="9"/>
      <c r="AP85" s="9"/>
      <c r="AQ85" s="9"/>
      <c r="AR85" s="9"/>
      <c r="AS85" s="9"/>
      <c r="AT85" s="9"/>
      <c r="AU85" s="9"/>
      <c r="AV85" s="3"/>
      <c r="AW85" s="3"/>
      <c r="AX85" s="3"/>
      <c r="AY85" s="3"/>
      <c r="AZ85" s="3"/>
      <c r="BA85" s="3"/>
      <c r="BB85" s="3"/>
      <c r="BC85" s="3"/>
      <c r="BD85" s="3"/>
      <c r="BE85" s="3"/>
      <c r="BF85" s="3"/>
      <c r="BG85" s="3"/>
      <c r="BH85" s="3"/>
      <c r="BI85" s="3"/>
      <c r="BJ85" s="3"/>
    </row>
    <row r="86" spans="1:62" ht="21.75" customHeight="1" thickBot="1" x14ac:dyDescent="0.3">
      <c r="A86" s="48"/>
      <c r="B86" s="34" t="s">
        <v>58</v>
      </c>
      <c r="C86" s="29" t="s">
        <v>218</v>
      </c>
      <c r="D86" s="29" t="s">
        <v>219</v>
      </c>
      <c r="E86" s="335" t="s">
        <v>62</v>
      </c>
      <c r="F86" s="362">
        <v>1773.8</v>
      </c>
      <c r="G86" s="106">
        <v>313</v>
      </c>
      <c r="H86" s="106">
        <v>250.6</v>
      </c>
      <c r="I86" s="99">
        <f>H86/H10</f>
        <v>3.0024129527880749E-3</v>
      </c>
      <c r="J86" s="105">
        <f t="shared" si="26"/>
        <v>-62.400000000000006</v>
      </c>
      <c r="K86" s="119">
        <f t="shared" si="36"/>
        <v>0.80063897763578273</v>
      </c>
      <c r="L86" s="229">
        <v>168.5</v>
      </c>
      <c r="M86" s="106">
        <v>188.5</v>
      </c>
      <c r="N86" s="106">
        <v>160.80000000000001</v>
      </c>
      <c r="O86" s="106">
        <v>21.3</v>
      </c>
      <c r="P86" s="106">
        <f t="shared" si="28"/>
        <v>-139.5</v>
      </c>
      <c r="Q86" s="379">
        <f t="shared" si="29"/>
        <v>0.13246268656716417</v>
      </c>
      <c r="R86" s="261">
        <f t="shared" si="30"/>
        <v>1942.3</v>
      </c>
      <c r="S86" s="108">
        <f t="shared" si="31"/>
        <v>1962.3</v>
      </c>
      <c r="T86" s="108">
        <f t="shared" si="32"/>
        <v>473.8</v>
      </c>
      <c r="U86" s="108">
        <f t="shared" si="33"/>
        <v>271.89999999999998</v>
      </c>
      <c r="V86" s="108">
        <f t="shared" si="34"/>
        <v>-201.90000000000003</v>
      </c>
      <c r="W86" s="111">
        <f t="shared" si="35"/>
        <v>0.57387083157450391</v>
      </c>
      <c r="X86" s="15"/>
      <c r="Y86" s="15"/>
      <c r="Z86" s="9"/>
      <c r="AA86" s="9"/>
      <c r="AB86" s="9"/>
      <c r="AC86" s="9"/>
      <c r="AD86" s="9"/>
      <c r="AE86" s="9"/>
      <c r="AF86" s="9"/>
      <c r="AG86" s="9"/>
      <c r="AH86" s="9"/>
      <c r="AI86" s="9"/>
      <c r="AJ86" s="9"/>
      <c r="AK86" s="9"/>
      <c r="AL86" s="9"/>
      <c r="AM86" s="9"/>
      <c r="AN86" s="9"/>
      <c r="AO86" s="9"/>
      <c r="AP86" s="9"/>
      <c r="AQ86" s="9"/>
      <c r="AR86" s="9"/>
      <c r="AS86" s="9"/>
      <c r="AT86" s="9"/>
      <c r="AU86" s="9"/>
      <c r="AV86" s="3"/>
      <c r="AW86" s="3"/>
      <c r="AX86" s="3"/>
      <c r="AY86" s="3"/>
      <c r="AZ86" s="3"/>
      <c r="BA86" s="3"/>
      <c r="BB86" s="3"/>
      <c r="BC86" s="3"/>
      <c r="BD86" s="3"/>
      <c r="BE86" s="3"/>
      <c r="BF86" s="3"/>
      <c r="BG86" s="3"/>
      <c r="BH86" s="3"/>
      <c r="BI86" s="3"/>
      <c r="BJ86" s="3"/>
    </row>
    <row r="87" spans="1:62" s="7" customFormat="1" ht="23.25" customHeight="1" thickBot="1" x14ac:dyDescent="0.3">
      <c r="A87" s="45">
        <v>5</v>
      </c>
      <c r="B87" s="39" t="s">
        <v>27</v>
      </c>
      <c r="C87" s="39" t="s">
        <v>360</v>
      </c>
      <c r="D87" s="39"/>
      <c r="E87" s="336" t="s">
        <v>93</v>
      </c>
      <c r="F87" s="114">
        <f>SUM(F89,F90,F92)</f>
        <v>1774.6</v>
      </c>
      <c r="G87" s="88">
        <f>SUM(G89,G90,G92)</f>
        <v>487.6</v>
      </c>
      <c r="H87" s="88">
        <f>SUM(H89,H90,H92)</f>
        <v>367.40000000000003</v>
      </c>
      <c r="I87" s="89">
        <f>H87/H10</f>
        <v>4.4017817990995162E-3</v>
      </c>
      <c r="J87" s="88">
        <f>SUM(J89,J90,J92)</f>
        <v>-120.2</v>
      </c>
      <c r="K87" s="146">
        <f t="shared" si="36"/>
        <v>0.75348646431501232</v>
      </c>
      <c r="L87" s="114">
        <f>SUM(L89,L90,L92)</f>
        <v>36.799999999999997</v>
      </c>
      <c r="M87" s="88">
        <f>SUM(M89,M90,M92)</f>
        <v>37.799999999999997</v>
      </c>
      <c r="N87" s="88">
        <f>SUM(N89,N90,N92)</f>
        <v>1</v>
      </c>
      <c r="O87" s="88">
        <f>SUM(O89,O90,O92)</f>
        <v>1</v>
      </c>
      <c r="P87" s="88">
        <f t="shared" si="28"/>
        <v>0</v>
      </c>
      <c r="Q87" s="372">
        <f t="shared" si="29"/>
        <v>1</v>
      </c>
      <c r="R87" s="312">
        <f>SUM(R89,R90,R92)</f>
        <v>1811.4</v>
      </c>
      <c r="S87" s="369">
        <f>SUM(S89,S90,S92)</f>
        <v>1812.4</v>
      </c>
      <c r="T87" s="369">
        <f>SUM(T89,T90,T92)</f>
        <v>488.6</v>
      </c>
      <c r="U87" s="369">
        <f>SUM(U89,U90,U92)</f>
        <v>368.40000000000003</v>
      </c>
      <c r="V87" s="88">
        <f>SUM(V89,V90,V92)</f>
        <v>-120.2</v>
      </c>
      <c r="W87" s="112">
        <f t="shared" si="35"/>
        <v>0.75399099467867381</v>
      </c>
      <c r="X87" s="15"/>
      <c r="Y87" s="15"/>
      <c r="Z87" s="9"/>
      <c r="AA87" s="9"/>
      <c r="AB87" s="9"/>
      <c r="AC87" s="9"/>
      <c r="AD87" s="9"/>
      <c r="AE87" s="9"/>
      <c r="AF87" s="9"/>
      <c r="AG87" s="9"/>
      <c r="AH87" s="9"/>
      <c r="AI87" s="9"/>
      <c r="AJ87" s="9"/>
      <c r="AK87" s="9"/>
      <c r="AL87" s="9"/>
      <c r="AM87" s="9"/>
      <c r="AN87" s="9"/>
      <c r="AO87" s="9"/>
      <c r="AP87" s="9"/>
      <c r="AQ87" s="9"/>
      <c r="AR87" s="9"/>
      <c r="AS87" s="9"/>
      <c r="AT87" s="9"/>
      <c r="AU87" s="9"/>
      <c r="AV87" s="3"/>
      <c r="AW87" s="3"/>
      <c r="AX87" s="3"/>
      <c r="AY87" s="3"/>
      <c r="AZ87" s="3"/>
      <c r="BA87" s="3"/>
      <c r="BB87" s="3"/>
      <c r="BC87" s="3"/>
      <c r="BD87" s="3"/>
      <c r="BE87" s="3"/>
      <c r="BF87" s="3"/>
      <c r="BG87" s="3"/>
      <c r="BH87" s="3"/>
      <c r="BI87" s="3"/>
      <c r="BJ87" s="3"/>
    </row>
    <row r="88" spans="1:62" ht="22.5" hidden="1" customHeight="1" x14ac:dyDescent="0.25">
      <c r="A88" s="46"/>
      <c r="B88" s="33" t="s">
        <v>73</v>
      </c>
      <c r="C88" s="180" t="s">
        <v>220</v>
      </c>
      <c r="D88" s="180"/>
      <c r="E88" s="337" t="s">
        <v>221</v>
      </c>
      <c r="F88" s="260"/>
      <c r="G88" s="93"/>
      <c r="H88" s="93"/>
      <c r="I88" s="91">
        <f>H88/H10</f>
        <v>0</v>
      </c>
      <c r="J88" s="92">
        <f t="shared" si="26"/>
        <v>0</v>
      </c>
      <c r="K88" s="223" t="e">
        <f t="shared" si="36"/>
        <v>#DIV/0!</v>
      </c>
      <c r="L88" s="260"/>
      <c r="M88" s="93"/>
      <c r="N88" s="93"/>
      <c r="O88" s="93"/>
      <c r="P88" s="93"/>
      <c r="Q88" s="380"/>
      <c r="R88" s="260">
        <f>SUM(F88,L88)</f>
        <v>0</v>
      </c>
      <c r="S88" s="97">
        <f t="shared" ref="S88:U91" si="37">SUM(F88,M88)</f>
        <v>0</v>
      </c>
      <c r="T88" s="97">
        <f t="shared" si="37"/>
        <v>0</v>
      </c>
      <c r="U88" s="97">
        <f t="shared" si="37"/>
        <v>0</v>
      </c>
      <c r="V88" s="97">
        <f>U88-T88</f>
        <v>0</v>
      </c>
      <c r="W88" s="110" t="e">
        <f>U88/T88</f>
        <v>#DIV/0!</v>
      </c>
      <c r="X88" s="15"/>
      <c r="Y88" s="15"/>
      <c r="Z88" s="9"/>
      <c r="AA88" s="9"/>
      <c r="AB88" s="9"/>
      <c r="AC88" s="9"/>
      <c r="AD88" s="9"/>
      <c r="AE88" s="9"/>
      <c r="AF88" s="9"/>
      <c r="AG88" s="9"/>
      <c r="AH88" s="9"/>
      <c r="AI88" s="9"/>
      <c r="AJ88" s="9"/>
      <c r="AK88" s="9"/>
      <c r="AL88" s="9"/>
      <c r="AM88" s="9"/>
      <c r="AN88" s="9"/>
      <c r="AO88" s="9"/>
      <c r="AP88" s="9"/>
      <c r="AQ88" s="9"/>
      <c r="AR88" s="9"/>
      <c r="AS88" s="9"/>
      <c r="AT88" s="9"/>
      <c r="AU88" s="9"/>
      <c r="AV88" s="3"/>
      <c r="AW88" s="3"/>
      <c r="AX88" s="3"/>
      <c r="AY88" s="3"/>
      <c r="AZ88" s="3"/>
      <c r="BA88" s="3"/>
      <c r="BB88" s="3"/>
      <c r="BC88" s="3"/>
      <c r="BD88" s="3"/>
      <c r="BE88" s="3"/>
      <c r="BF88" s="3"/>
      <c r="BG88" s="3"/>
      <c r="BH88" s="3"/>
      <c r="BI88" s="3"/>
      <c r="BJ88" s="3"/>
    </row>
    <row r="89" spans="1:62" ht="29.25" customHeight="1" x14ac:dyDescent="0.25">
      <c r="A89" s="48"/>
      <c r="B89" s="33" t="s">
        <v>73</v>
      </c>
      <c r="C89" s="180" t="s">
        <v>222</v>
      </c>
      <c r="D89" s="180" t="s">
        <v>223</v>
      </c>
      <c r="E89" s="326" t="s">
        <v>224</v>
      </c>
      <c r="F89" s="363">
        <v>162.9</v>
      </c>
      <c r="G89" s="97">
        <v>61.6</v>
      </c>
      <c r="H89" s="97">
        <v>40</v>
      </c>
      <c r="I89" s="99">
        <f>H89/H10</f>
        <v>4.7923590627104145E-4</v>
      </c>
      <c r="J89" s="96">
        <f t="shared" si="26"/>
        <v>-21.6</v>
      </c>
      <c r="K89" s="110">
        <f t="shared" si="36"/>
        <v>0.64935064935064934</v>
      </c>
      <c r="L89" s="258"/>
      <c r="M89" s="97"/>
      <c r="N89" s="97"/>
      <c r="O89" s="97"/>
      <c r="P89" s="97"/>
      <c r="Q89" s="377"/>
      <c r="R89" s="258">
        <f>SUM(F89,L89)</f>
        <v>162.9</v>
      </c>
      <c r="S89" s="97">
        <f t="shared" si="37"/>
        <v>162.9</v>
      </c>
      <c r="T89" s="97">
        <f t="shared" si="37"/>
        <v>61.6</v>
      </c>
      <c r="U89" s="97">
        <f t="shared" si="37"/>
        <v>40</v>
      </c>
      <c r="V89" s="97">
        <f>U89-T89</f>
        <v>-21.6</v>
      </c>
      <c r="W89" s="110">
        <f>U89/T89</f>
        <v>0.64935064935064934</v>
      </c>
      <c r="X89" s="15"/>
      <c r="Y89" s="15"/>
      <c r="Z89" s="9"/>
      <c r="AA89" s="9"/>
      <c r="AB89" s="9"/>
      <c r="AC89" s="9"/>
      <c r="AD89" s="9"/>
      <c r="AE89" s="9"/>
      <c r="AF89" s="9"/>
      <c r="AG89" s="9"/>
      <c r="AH89" s="9"/>
      <c r="AI89" s="9"/>
      <c r="AJ89" s="9"/>
      <c r="AK89" s="9"/>
      <c r="AL89" s="9"/>
      <c r="AM89" s="9"/>
      <c r="AN89" s="9"/>
      <c r="AO89" s="9"/>
      <c r="AP89" s="9"/>
      <c r="AQ89" s="9"/>
      <c r="AR89" s="9"/>
      <c r="AS89" s="9"/>
      <c r="AT89" s="9"/>
      <c r="AU89" s="9"/>
      <c r="AV89" s="3"/>
      <c r="AW89" s="3"/>
      <c r="AX89" s="3"/>
      <c r="AY89" s="3"/>
      <c r="AZ89" s="3"/>
      <c r="BA89" s="3"/>
      <c r="BB89" s="3"/>
      <c r="BC89" s="3"/>
      <c r="BD89" s="3"/>
      <c r="BE89" s="3"/>
      <c r="BF89" s="3"/>
      <c r="BG89" s="3"/>
      <c r="BH89" s="3"/>
      <c r="BI89" s="3"/>
      <c r="BJ89" s="3"/>
    </row>
    <row r="90" spans="1:62" ht="29.25" customHeight="1" x14ac:dyDescent="0.25">
      <c r="A90" s="47"/>
      <c r="B90" s="33" t="s">
        <v>73</v>
      </c>
      <c r="C90" s="180" t="s">
        <v>225</v>
      </c>
      <c r="D90" s="180" t="s">
        <v>223</v>
      </c>
      <c r="E90" s="326" t="s">
        <v>226</v>
      </c>
      <c r="F90" s="363">
        <v>58.2</v>
      </c>
      <c r="G90" s="97">
        <v>38.700000000000003</v>
      </c>
      <c r="H90" s="97">
        <v>13.6</v>
      </c>
      <c r="I90" s="99">
        <f>H90/H10</f>
        <v>1.629402081321541E-4</v>
      </c>
      <c r="J90" s="96">
        <f t="shared" si="26"/>
        <v>-25.1</v>
      </c>
      <c r="K90" s="110">
        <f t="shared" si="36"/>
        <v>0.35142118863049093</v>
      </c>
      <c r="L90" s="258"/>
      <c r="M90" s="97"/>
      <c r="N90" s="97"/>
      <c r="O90" s="97"/>
      <c r="P90" s="97"/>
      <c r="Q90" s="377"/>
      <c r="R90" s="258">
        <f>SUM(F90,L90)</f>
        <v>58.2</v>
      </c>
      <c r="S90" s="97">
        <f t="shared" si="37"/>
        <v>58.2</v>
      </c>
      <c r="T90" s="97">
        <f t="shared" si="37"/>
        <v>38.700000000000003</v>
      </c>
      <c r="U90" s="97">
        <f t="shared" si="37"/>
        <v>13.6</v>
      </c>
      <c r="V90" s="97">
        <f>U90-T90</f>
        <v>-25.1</v>
      </c>
      <c r="W90" s="110">
        <f>U90/T90</f>
        <v>0.35142118863049093</v>
      </c>
      <c r="X90" s="15"/>
      <c r="Y90" s="15"/>
      <c r="Z90" s="9"/>
      <c r="AA90" s="9"/>
      <c r="AB90" s="9"/>
      <c r="AC90" s="9"/>
      <c r="AD90" s="9"/>
      <c r="AE90" s="9"/>
      <c r="AF90" s="9"/>
      <c r="AG90" s="9"/>
      <c r="AH90" s="9"/>
      <c r="AI90" s="9"/>
      <c r="AJ90" s="9"/>
      <c r="AK90" s="9"/>
      <c r="AL90" s="9"/>
      <c r="AM90" s="9"/>
      <c r="AN90" s="9"/>
      <c r="AO90" s="9"/>
      <c r="AP90" s="9"/>
      <c r="AQ90" s="9"/>
      <c r="AR90" s="9"/>
      <c r="AS90" s="9"/>
      <c r="AT90" s="9"/>
      <c r="AU90" s="9"/>
      <c r="AV90" s="3"/>
      <c r="AW90" s="3"/>
      <c r="AX90" s="3"/>
      <c r="AY90" s="3"/>
      <c r="AZ90" s="3"/>
      <c r="BA90" s="3"/>
      <c r="BB90" s="3"/>
      <c r="BC90" s="3"/>
      <c r="BD90" s="3"/>
      <c r="BE90" s="3"/>
      <c r="BF90" s="3"/>
      <c r="BG90" s="3"/>
      <c r="BH90" s="3"/>
      <c r="BI90" s="3"/>
      <c r="BJ90" s="3"/>
    </row>
    <row r="91" spans="1:62" ht="21" hidden="1" customHeight="1" thickBot="1" x14ac:dyDescent="0.3">
      <c r="A91" s="49"/>
      <c r="B91" s="28"/>
      <c r="C91" s="29" t="s">
        <v>227</v>
      </c>
      <c r="D91" s="29"/>
      <c r="E91" s="334" t="s">
        <v>228</v>
      </c>
      <c r="F91" s="258"/>
      <c r="G91" s="97">
        <f t="shared" ref="G91:Q91" si="38">SUM(G92)</f>
        <v>387.3</v>
      </c>
      <c r="H91" s="97"/>
      <c r="I91" s="97"/>
      <c r="J91" s="93"/>
      <c r="K91" s="97">
        <f t="shared" si="38"/>
        <v>0.8102246320681642</v>
      </c>
      <c r="L91" s="97"/>
      <c r="M91" s="97"/>
      <c r="N91" s="97">
        <f t="shared" si="38"/>
        <v>1</v>
      </c>
      <c r="O91" s="97">
        <f t="shared" si="38"/>
        <v>1</v>
      </c>
      <c r="P91" s="97">
        <f t="shared" si="38"/>
        <v>0</v>
      </c>
      <c r="Q91" s="97">
        <f t="shared" si="38"/>
        <v>1</v>
      </c>
      <c r="R91" s="381">
        <f>SUM(F91,L91)</f>
        <v>0</v>
      </c>
      <c r="S91" s="131">
        <f t="shared" si="37"/>
        <v>0</v>
      </c>
      <c r="T91" s="131">
        <f t="shared" si="37"/>
        <v>388.3</v>
      </c>
      <c r="U91" s="131">
        <f t="shared" si="37"/>
        <v>1</v>
      </c>
      <c r="V91" s="131">
        <f>U91-T91</f>
        <v>-387.3</v>
      </c>
      <c r="W91" s="132">
        <f>U91/T91</f>
        <v>2.5753283543651813E-3</v>
      </c>
      <c r="X91" s="15"/>
      <c r="Y91" s="15"/>
      <c r="Z91" s="9"/>
      <c r="AA91" s="9"/>
      <c r="AB91" s="9"/>
      <c r="AC91" s="9"/>
      <c r="AD91" s="9"/>
      <c r="AE91" s="9"/>
      <c r="AF91" s="9"/>
      <c r="AG91" s="9"/>
      <c r="AH91" s="9"/>
      <c r="AI91" s="9"/>
      <c r="AJ91" s="9"/>
      <c r="AK91" s="9"/>
      <c r="AL91" s="9"/>
      <c r="AM91" s="9"/>
      <c r="AN91" s="9"/>
      <c r="AO91" s="9"/>
      <c r="AP91" s="9"/>
      <c r="AQ91" s="9"/>
      <c r="AR91" s="9"/>
      <c r="AS91" s="9"/>
      <c r="AT91" s="9"/>
      <c r="AU91" s="9"/>
      <c r="AV91" s="3"/>
      <c r="AW91" s="3"/>
      <c r="AX91" s="3"/>
      <c r="AY91" s="3"/>
      <c r="AZ91" s="3"/>
      <c r="BA91" s="3"/>
      <c r="BB91" s="3"/>
      <c r="BC91" s="3"/>
      <c r="BD91" s="3"/>
      <c r="BE91" s="3"/>
      <c r="BF91" s="3"/>
      <c r="BG91" s="3"/>
      <c r="BH91" s="3"/>
      <c r="BI91" s="3"/>
      <c r="BJ91" s="3"/>
    </row>
    <row r="92" spans="1:62" s="182" customFormat="1" ht="33" customHeight="1" thickBot="1" x14ac:dyDescent="0.3">
      <c r="A92" s="48"/>
      <c r="B92" s="34" t="s">
        <v>46</v>
      </c>
      <c r="C92" s="272" t="s">
        <v>229</v>
      </c>
      <c r="D92" s="272" t="s">
        <v>223</v>
      </c>
      <c r="E92" s="338" t="s">
        <v>230</v>
      </c>
      <c r="F92" s="362">
        <v>1553.5</v>
      </c>
      <c r="G92" s="106">
        <v>387.3</v>
      </c>
      <c r="H92" s="106">
        <v>313.8</v>
      </c>
      <c r="I92" s="99">
        <f>H92/H10</f>
        <v>3.7596056846963205E-3</v>
      </c>
      <c r="J92" s="105">
        <f t="shared" si="26"/>
        <v>-73.5</v>
      </c>
      <c r="K92" s="129">
        <f t="shared" si="36"/>
        <v>0.8102246320681642</v>
      </c>
      <c r="L92" s="261">
        <v>36.799999999999997</v>
      </c>
      <c r="M92" s="108">
        <v>37.799999999999997</v>
      </c>
      <c r="N92" s="108">
        <v>1</v>
      </c>
      <c r="O92" s="108">
        <v>1</v>
      </c>
      <c r="P92" s="108">
        <f>O92-N92</f>
        <v>0</v>
      </c>
      <c r="Q92" s="382">
        <f>O92/N92</f>
        <v>1</v>
      </c>
      <c r="R92" s="381">
        <f t="shared" si="30"/>
        <v>1590.3</v>
      </c>
      <c r="S92" s="131">
        <f t="shared" si="31"/>
        <v>1591.3</v>
      </c>
      <c r="T92" s="131">
        <f t="shared" si="32"/>
        <v>388.3</v>
      </c>
      <c r="U92" s="131">
        <f t="shared" si="33"/>
        <v>314.8</v>
      </c>
      <c r="V92" s="131">
        <f t="shared" si="34"/>
        <v>-73.5</v>
      </c>
      <c r="W92" s="132">
        <f t="shared" si="35"/>
        <v>0.81071336595415922</v>
      </c>
      <c r="X92" s="15"/>
      <c r="Y92" s="15"/>
      <c r="Z92" s="9"/>
      <c r="AA92" s="9"/>
      <c r="AB92" s="9"/>
      <c r="AC92" s="9"/>
      <c r="AD92" s="9"/>
      <c r="AE92" s="9"/>
      <c r="AF92" s="9"/>
      <c r="AG92" s="9"/>
      <c r="AH92" s="9"/>
      <c r="AI92" s="9"/>
      <c r="AJ92" s="9"/>
      <c r="AK92" s="9"/>
      <c r="AL92" s="9"/>
      <c r="AM92" s="9"/>
      <c r="AN92" s="9"/>
      <c r="AO92" s="9"/>
      <c r="AP92" s="9"/>
      <c r="AQ92" s="9"/>
      <c r="AR92" s="9"/>
      <c r="AS92" s="9"/>
      <c r="AT92" s="9"/>
      <c r="AU92" s="9"/>
      <c r="AV92" s="3"/>
      <c r="AW92" s="3"/>
      <c r="AX92" s="3"/>
      <c r="AY92" s="3"/>
      <c r="AZ92" s="3"/>
      <c r="BA92" s="3"/>
      <c r="BB92" s="3"/>
      <c r="BC92" s="3"/>
      <c r="BD92" s="3"/>
      <c r="BE92" s="3"/>
      <c r="BF92" s="3"/>
      <c r="BG92" s="3"/>
      <c r="BH92" s="3"/>
      <c r="BI92" s="3"/>
      <c r="BJ92" s="3"/>
    </row>
    <row r="93" spans="1:62" s="7" customFormat="1" ht="78" customHeight="1" thickBot="1" x14ac:dyDescent="0.3">
      <c r="A93" s="45">
        <v>6</v>
      </c>
      <c r="B93" s="39" t="s">
        <v>28</v>
      </c>
      <c r="C93" s="39" t="s">
        <v>165</v>
      </c>
      <c r="D93" s="39" t="s">
        <v>168</v>
      </c>
      <c r="E93" s="339" t="s">
        <v>171</v>
      </c>
      <c r="F93" s="114">
        <v>12634.8</v>
      </c>
      <c r="G93" s="88">
        <v>3597</v>
      </c>
      <c r="H93" s="88">
        <v>3219.8</v>
      </c>
      <c r="I93" s="89">
        <f>H93/H10</f>
        <v>3.8576094275287486E-2</v>
      </c>
      <c r="J93" s="83">
        <f t="shared" si="26"/>
        <v>-377.19999999999982</v>
      </c>
      <c r="K93" s="112">
        <f t="shared" si="36"/>
        <v>0.89513483458437593</v>
      </c>
      <c r="L93" s="104">
        <v>92.5</v>
      </c>
      <c r="M93" s="88">
        <v>103.2</v>
      </c>
      <c r="N93" s="88">
        <v>10.7</v>
      </c>
      <c r="O93" s="88">
        <v>10.6</v>
      </c>
      <c r="P93" s="88">
        <f>O93-N93</f>
        <v>-9.9999999999999645E-2</v>
      </c>
      <c r="Q93" s="254">
        <f>O93/N93</f>
        <v>0.99065420560747663</v>
      </c>
      <c r="R93" s="114">
        <f t="shared" si="30"/>
        <v>12727.3</v>
      </c>
      <c r="S93" s="88">
        <f t="shared" si="31"/>
        <v>12738</v>
      </c>
      <c r="T93" s="88">
        <f t="shared" si="32"/>
        <v>3607.7</v>
      </c>
      <c r="U93" s="88">
        <f t="shared" si="33"/>
        <v>3230.4</v>
      </c>
      <c r="V93" s="88">
        <f t="shared" si="34"/>
        <v>-377.29999999999973</v>
      </c>
      <c r="W93" s="112">
        <f t="shared" si="35"/>
        <v>0.89541813343681576</v>
      </c>
      <c r="X93" s="15"/>
      <c r="Y93" s="15"/>
      <c r="Z93" s="9"/>
      <c r="AA93" s="9"/>
      <c r="AB93" s="9"/>
      <c r="AC93" s="9"/>
      <c r="AD93" s="9"/>
      <c r="AE93" s="9"/>
      <c r="AF93" s="9"/>
      <c r="AG93" s="9"/>
      <c r="AH93" s="9"/>
      <c r="AI93" s="9"/>
      <c r="AJ93" s="9"/>
      <c r="AK93" s="9"/>
      <c r="AL93" s="9"/>
      <c r="AM93" s="9"/>
      <c r="AN93" s="9"/>
      <c r="AO93" s="9"/>
      <c r="AP93" s="9"/>
      <c r="AQ93" s="9"/>
      <c r="AR93" s="9"/>
      <c r="AS93" s="9"/>
      <c r="AT93" s="9"/>
      <c r="AU93" s="9"/>
      <c r="AV93" s="3"/>
      <c r="AW93" s="3"/>
      <c r="AX93" s="3"/>
      <c r="AY93" s="3"/>
      <c r="AZ93" s="3"/>
      <c r="BA93" s="3"/>
      <c r="BB93" s="3"/>
      <c r="BC93" s="3"/>
      <c r="BD93" s="3"/>
      <c r="BE93" s="3"/>
      <c r="BF93" s="3"/>
      <c r="BG93" s="3"/>
      <c r="BH93" s="3"/>
      <c r="BI93" s="3"/>
      <c r="BJ93" s="3"/>
    </row>
    <row r="94" spans="1:62" s="23" customFormat="1" ht="45.75" customHeight="1" thickBot="1" x14ac:dyDescent="0.3">
      <c r="A94" s="45">
        <v>7</v>
      </c>
      <c r="B94" s="39" t="s">
        <v>28</v>
      </c>
      <c r="C94" s="39" t="s">
        <v>167</v>
      </c>
      <c r="D94" s="39" t="s">
        <v>168</v>
      </c>
      <c r="E94" s="339" t="s">
        <v>169</v>
      </c>
      <c r="F94" s="114">
        <v>9122.7999999999993</v>
      </c>
      <c r="G94" s="88">
        <v>2593.4</v>
      </c>
      <c r="H94" s="88">
        <v>2326.1999999999998</v>
      </c>
      <c r="I94" s="89">
        <f>H94/H10</f>
        <v>2.7869964129192414E-2</v>
      </c>
      <c r="J94" s="83">
        <f>H94-G94</f>
        <v>-267.20000000000027</v>
      </c>
      <c r="K94" s="112">
        <f>H94/G94</f>
        <v>0.89696922958278702</v>
      </c>
      <c r="L94" s="104">
        <v>142.4</v>
      </c>
      <c r="M94" s="88">
        <v>142.4</v>
      </c>
      <c r="N94" s="88">
        <v>92.9</v>
      </c>
      <c r="O94" s="88"/>
      <c r="P94" s="88">
        <f>O94-N94</f>
        <v>-92.9</v>
      </c>
      <c r="Q94" s="254">
        <f>O94/N94</f>
        <v>0</v>
      </c>
      <c r="R94" s="114">
        <f>SUM(F94,L94)</f>
        <v>9265.1999999999989</v>
      </c>
      <c r="S94" s="88">
        <f>SUM(F94,M94)</f>
        <v>9265.1999999999989</v>
      </c>
      <c r="T94" s="88">
        <f>SUM(G94,N94)</f>
        <v>2686.3</v>
      </c>
      <c r="U94" s="88">
        <f>SUM(H94,O94)</f>
        <v>2326.1999999999998</v>
      </c>
      <c r="V94" s="88">
        <f>U94-T94</f>
        <v>-360.10000000000036</v>
      </c>
      <c r="W94" s="112">
        <f>U94/T94</f>
        <v>0.86594944719502653</v>
      </c>
      <c r="X94" s="15"/>
      <c r="Y94" s="15"/>
      <c r="Z94" s="9"/>
      <c r="AA94" s="9"/>
      <c r="AB94" s="9"/>
      <c r="AC94" s="9"/>
      <c r="AD94" s="9"/>
      <c r="AE94" s="9"/>
      <c r="AF94" s="9"/>
      <c r="AG94" s="9"/>
      <c r="AH94" s="9"/>
      <c r="AI94" s="9"/>
      <c r="AJ94" s="9"/>
      <c r="AK94" s="9"/>
      <c r="AL94" s="9"/>
      <c r="AM94" s="9"/>
      <c r="AN94" s="9"/>
      <c r="AO94" s="9"/>
      <c r="AP94" s="9"/>
      <c r="AQ94" s="9"/>
      <c r="AR94" s="9"/>
      <c r="AS94" s="9"/>
      <c r="AT94" s="9"/>
      <c r="AU94" s="9"/>
      <c r="AV94" s="3"/>
      <c r="AW94" s="3"/>
      <c r="AX94" s="3"/>
      <c r="AY94" s="3"/>
      <c r="AZ94" s="3"/>
      <c r="BA94" s="3"/>
      <c r="BB94" s="3"/>
      <c r="BC94" s="3"/>
      <c r="BD94" s="3"/>
      <c r="BE94" s="3"/>
      <c r="BF94" s="3"/>
      <c r="BG94" s="3"/>
      <c r="BH94" s="3"/>
      <c r="BI94" s="3"/>
      <c r="BJ94" s="3"/>
    </row>
    <row r="95" spans="1:62" s="23" customFormat="1" ht="21" customHeight="1" thickBot="1" x14ac:dyDescent="0.3">
      <c r="A95" s="45">
        <v>8</v>
      </c>
      <c r="B95" s="39" t="s">
        <v>63</v>
      </c>
      <c r="C95" s="39" t="s">
        <v>359</v>
      </c>
      <c r="D95" s="39"/>
      <c r="E95" s="339" t="s">
        <v>243</v>
      </c>
      <c r="F95" s="114">
        <f>SUM(F96,F98,F100,F102,F105,F109)</f>
        <v>12296.1</v>
      </c>
      <c r="G95" s="88">
        <f>SUM(G96,G98,G100,G102,G105,G109)</f>
        <v>3577.1</v>
      </c>
      <c r="H95" s="88">
        <f>SUM(H96,H98,H100,H102,H105,H109)</f>
        <v>2936.3</v>
      </c>
      <c r="I95" s="89">
        <f>H95/H10</f>
        <v>3.517950978959148E-2</v>
      </c>
      <c r="J95" s="88">
        <f>SUM(J96,J98,J100,J102,J105,J109)</f>
        <v>-640.79999999999973</v>
      </c>
      <c r="K95" s="112">
        <f t="shared" si="36"/>
        <v>0.82086047356797409</v>
      </c>
      <c r="L95" s="88">
        <f>SUM(L96,L98,L100,L102,L105,L109)</f>
        <v>9525.2000000000007</v>
      </c>
      <c r="M95" s="88">
        <f>SUM(M96,M98,M100,M102,M105,M109)</f>
        <v>9525.2000000000007</v>
      </c>
      <c r="N95" s="88">
        <f>SUM(N96,N98,N100,N102,N105,N109)</f>
        <v>1872.6</v>
      </c>
      <c r="O95" s="88">
        <f>SUM(O96,O98,O100,O102,O105,O109)</f>
        <v>0</v>
      </c>
      <c r="P95" s="88">
        <f>SUM(P96,P98,P100,P102,P105,P109)</f>
        <v>-1872.6</v>
      </c>
      <c r="Q95" s="254">
        <f>O95/N95</f>
        <v>0</v>
      </c>
      <c r="R95" s="114">
        <f>SUM(R96,R98,R100,R102,R105,R109)</f>
        <v>21821.300000000003</v>
      </c>
      <c r="S95" s="88">
        <f>SUM(S96,S98,S100,S102,S105,S109)</f>
        <v>21821.300000000003</v>
      </c>
      <c r="T95" s="88">
        <f>SUM(T96,T98,T100,T102,T105,T109)</f>
        <v>5449.7</v>
      </c>
      <c r="U95" s="88">
        <f>SUM(U96,U98,U100,U102,U105,U109)</f>
        <v>2936.3</v>
      </c>
      <c r="V95" s="88">
        <f>U95-T95</f>
        <v>-2513.3999999999996</v>
      </c>
      <c r="W95" s="112">
        <f t="shared" si="35"/>
        <v>0.53880030093399645</v>
      </c>
      <c r="X95" s="15"/>
      <c r="Y95" s="15"/>
      <c r="Z95" s="9"/>
      <c r="AA95" s="9"/>
      <c r="AB95" s="9"/>
      <c r="AC95" s="9"/>
      <c r="AD95" s="9"/>
      <c r="AE95" s="9"/>
      <c r="AF95" s="9"/>
      <c r="AG95" s="9"/>
      <c r="AH95" s="9"/>
      <c r="AI95" s="9"/>
      <c r="AJ95" s="9"/>
      <c r="AK95" s="9"/>
      <c r="AL95" s="9"/>
      <c r="AM95" s="9"/>
      <c r="AN95" s="9"/>
      <c r="AO95" s="9"/>
      <c r="AP95" s="9"/>
      <c r="AQ95" s="9"/>
      <c r="AR95" s="9"/>
      <c r="AS95" s="9"/>
      <c r="AT95" s="9"/>
      <c r="AU95" s="9"/>
      <c r="AV95" s="3"/>
      <c r="AW95" s="3"/>
      <c r="AX95" s="3"/>
      <c r="AY95" s="3"/>
      <c r="AZ95" s="3"/>
      <c r="BA95" s="3"/>
      <c r="BB95" s="3"/>
      <c r="BC95" s="3"/>
      <c r="BD95" s="3"/>
      <c r="BE95" s="3"/>
      <c r="BF95" s="3"/>
      <c r="BG95" s="3"/>
      <c r="BH95" s="3"/>
      <c r="BI95" s="3"/>
      <c r="BJ95" s="3"/>
    </row>
    <row r="96" spans="1:62" ht="27.75" customHeight="1" x14ac:dyDescent="0.25">
      <c r="A96" s="46"/>
      <c r="B96" s="33" t="s">
        <v>87</v>
      </c>
      <c r="C96" s="180" t="s">
        <v>240</v>
      </c>
      <c r="D96" s="180" t="s">
        <v>234</v>
      </c>
      <c r="E96" s="327" t="s">
        <v>241</v>
      </c>
      <c r="F96" s="260">
        <v>398</v>
      </c>
      <c r="G96" s="93">
        <v>198</v>
      </c>
      <c r="H96" s="93">
        <v>198</v>
      </c>
      <c r="I96" s="91">
        <f>H96/H10</f>
        <v>2.3722177360416554E-3</v>
      </c>
      <c r="J96" s="92">
        <f t="shared" si="26"/>
        <v>0</v>
      </c>
      <c r="K96" s="110">
        <f t="shared" si="36"/>
        <v>1</v>
      </c>
      <c r="L96" s="227"/>
      <c r="M96" s="93"/>
      <c r="N96" s="93"/>
      <c r="O96" s="93"/>
      <c r="P96" s="93">
        <f t="shared" ref="P96:P103" si="39">O96-N96</f>
        <v>0</v>
      </c>
      <c r="Q96" s="290"/>
      <c r="R96" s="260">
        <f t="shared" si="30"/>
        <v>398</v>
      </c>
      <c r="S96" s="93">
        <f t="shared" si="31"/>
        <v>398</v>
      </c>
      <c r="T96" s="93">
        <f t="shared" si="32"/>
        <v>198</v>
      </c>
      <c r="U96" s="93">
        <f t="shared" si="33"/>
        <v>198</v>
      </c>
      <c r="V96" s="93">
        <f t="shared" si="34"/>
        <v>0</v>
      </c>
      <c r="W96" s="109">
        <f t="shared" si="35"/>
        <v>1</v>
      </c>
      <c r="X96" s="15"/>
      <c r="Y96" s="15"/>
      <c r="Z96" s="9"/>
      <c r="AA96" s="9"/>
      <c r="AB96" s="9"/>
      <c r="AC96" s="9"/>
      <c r="AD96" s="9"/>
      <c r="AE96" s="9"/>
      <c r="AF96" s="9"/>
      <c r="AG96" s="9"/>
      <c r="AH96" s="9"/>
      <c r="AI96" s="9"/>
      <c r="AJ96" s="9"/>
      <c r="AK96" s="9"/>
      <c r="AL96" s="9"/>
      <c r="AM96" s="9"/>
      <c r="AN96" s="9"/>
      <c r="AO96" s="9"/>
      <c r="AP96" s="9"/>
      <c r="AQ96" s="9"/>
      <c r="AR96" s="9"/>
      <c r="AS96" s="9"/>
      <c r="AT96" s="9"/>
      <c r="AU96" s="9"/>
      <c r="AV96" s="3"/>
      <c r="AW96" s="3"/>
      <c r="AX96" s="3"/>
      <c r="AY96" s="3"/>
      <c r="AZ96" s="3"/>
      <c r="BA96" s="3"/>
      <c r="BB96" s="3"/>
      <c r="BC96" s="3"/>
      <c r="BD96" s="3"/>
      <c r="BE96" s="3"/>
      <c r="BF96" s="3"/>
      <c r="BG96" s="3"/>
      <c r="BH96" s="3"/>
      <c r="BI96" s="3"/>
      <c r="BJ96" s="3"/>
    </row>
    <row r="97" spans="1:62" ht="18.75" hidden="1" customHeight="1" x14ac:dyDescent="0.25">
      <c r="A97" s="47"/>
      <c r="B97" s="28" t="s">
        <v>29</v>
      </c>
      <c r="C97" s="180" t="s">
        <v>231</v>
      </c>
      <c r="D97" s="180"/>
      <c r="E97" s="327" t="s">
        <v>232</v>
      </c>
      <c r="F97" s="258"/>
      <c r="G97" s="97"/>
      <c r="H97" s="97"/>
      <c r="I97" s="95"/>
      <c r="J97" s="92">
        <f t="shared" si="26"/>
        <v>0</v>
      </c>
      <c r="K97" s="124"/>
      <c r="L97" s="227"/>
      <c r="M97" s="227"/>
      <c r="N97" s="227">
        <f>SUM(N98)</f>
        <v>1872.6</v>
      </c>
      <c r="O97" s="227">
        <f>SUM(O98)</f>
        <v>0</v>
      </c>
      <c r="P97" s="97">
        <f t="shared" si="39"/>
        <v>-1872.6</v>
      </c>
      <c r="Q97" s="378">
        <f t="shared" ref="Q97:Q108" si="40">O97/N97</f>
        <v>0</v>
      </c>
      <c r="R97" s="260">
        <f t="shared" si="30"/>
        <v>0</v>
      </c>
      <c r="S97" s="97">
        <f t="shared" si="31"/>
        <v>0</v>
      </c>
      <c r="T97" s="97">
        <f t="shared" si="32"/>
        <v>1872.6</v>
      </c>
      <c r="U97" s="97">
        <f t="shared" si="33"/>
        <v>0</v>
      </c>
      <c r="V97" s="97">
        <f t="shared" si="34"/>
        <v>-1872.6</v>
      </c>
      <c r="W97" s="110">
        <f t="shared" si="35"/>
        <v>0</v>
      </c>
      <c r="X97" s="15"/>
      <c r="Y97" s="15"/>
      <c r="Z97" s="9"/>
      <c r="AA97" s="9"/>
      <c r="AB97" s="9"/>
      <c r="AC97" s="9"/>
      <c r="AD97" s="9"/>
      <c r="AE97" s="9"/>
      <c r="AF97" s="9"/>
      <c r="AG97" s="9"/>
      <c r="AH97" s="9"/>
      <c r="AI97" s="9"/>
      <c r="AJ97" s="9"/>
      <c r="AK97" s="9"/>
      <c r="AL97" s="9"/>
      <c r="AM97" s="9"/>
      <c r="AN97" s="9"/>
      <c r="AO97" s="9"/>
      <c r="AP97" s="9"/>
      <c r="AQ97" s="9"/>
      <c r="AR97" s="9"/>
      <c r="AS97" s="9"/>
      <c r="AT97" s="9"/>
      <c r="AU97" s="9"/>
      <c r="AV97" s="3"/>
      <c r="AW97" s="3"/>
      <c r="AX97" s="3"/>
      <c r="AY97" s="3"/>
      <c r="AZ97" s="3"/>
      <c r="BA97" s="3"/>
      <c r="BB97" s="3"/>
      <c r="BC97" s="3"/>
      <c r="BD97" s="3"/>
      <c r="BE97" s="3"/>
      <c r="BF97" s="3"/>
      <c r="BG97" s="3"/>
      <c r="BH97" s="3"/>
      <c r="BI97" s="3"/>
      <c r="BJ97" s="3"/>
    </row>
    <row r="98" spans="1:62" ht="15.75" customHeight="1" x14ac:dyDescent="0.25">
      <c r="A98" s="47"/>
      <c r="B98" s="28" t="s">
        <v>29</v>
      </c>
      <c r="C98" s="180" t="s">
        <v>233</v>
      </c>
      <c r="D98" s="180" t="s">
        <v>234</v>
      </c>
      <c r="E98" s="326" t="s">
        <v>235</v>
      </c>
      <c r="F98" s="258"/>
      <c r="G98" s="97"/>
      <c r="H98" s="97"/>
      <c r="I98" s="95"/>
      <c r="J98" s="92">
        <f t="shared" si="26"/>
        <v>0</v>
      </c>
      <c r="K98" s="124"/>
      <c r="L98" s="227">
        <v>9525.2000000000007</v>
      </c>
      <c r="M98" s="93">
        <v>9525.2000000000007</v>
      </c>
      <c r="N98" s="97">
        <v>1872.6</v>
      </c>
      <c r="O98" s="97"/>
      <c r="P98" s="97">
        <f>O98-N98</f>
        <v>-1872.6</v>
      </c>
      <c r="Q98" s="378">
        <f>O98/N98</f>
        <v>0</v>
      </c>
      <c r="R98" s="260">
        <f t="shared" si="30"/>
        <v>9525.2000000000007</v>
      </c>
      <c r="S98" s="97">
        <f t="shared" si="31"/>
        <v>9525.2000000000007</v>
      </c>
      <c r="T98" s="97">
        <f t="shared" si="32"/>
        <v>1872.6</v>
      </c>
      <c r="U98" s="97">
        <f t="shared" si="33"/>
        <v>0</v>
      </c>
      <c r="V98" s="97">
        <f t="shared" si="34"/>
        <v>-1872.6</v>
      </c>
      <c r="W98" s="110">
        <f t="shared" si="35"/>
        <v>0</v>
      </c>
      <c r="X98" s="15"/>
      <c r="Y98" s="15"/>
      <c r="Z98" s="9"/>
      <c r="AA98" s="9"/>
      <c r="AB98" s="9"/>
      <c r="AC98" s="9"/>
      <c r="AD98" s="9"/>
      <c r="AE98" s="9"/>
      <c r="AF98" s="9"/>
      <c r="AG98" s="9"/>
      <c r="AH98" s="9"/>
      <c r="AI98" s="9"/>
      <c r="AJ98" s="9"/>
      <c r="AK98" s="9"/>
      <c r="AL98" s="9"/>
      <c r="AM98" s="9"/>
      <c r="AN98" s="9"/>
      <c r="AO98" s="9"/>
      <c r="AP98" s="9"/>
      <c r="AQ98" s="9"/>
      <c r="AR98" s="9"/>
      <c r="AS98" s="9"/>
      <c r="AT98" s="9"/>
      <c r="AU98" s="9"/>
      <c r="AV98" s="3"/>
      <c r="AW98" s="3"/>
      <c r="AX98" s="3"/>
      <c r="AY98" s="3"/>
      <c r="AZ98" s="3"/>
      <c r="BA98" s="3"/>
      <c r="BB98" s="3"/>
      <c r="BC98" s="3"/>
      <c r="BD98" s="3"/>
      <c r="BE98" s="3"/>
      <c r="BF98" s="3"/>
      <c r="BG98" s="3"/>
      <c r="BH98" s="3"/>
      <c r="BI98" s="3"/>
      <c r="BJ98" s="3"/>
    </row>
    <row r="99" spans="1:62" ht="18" hidden="1" customHeight="1" x14ac:dyDescent="0.25">
      <c r="A99" s="47"/>
      <c r="B99" s="28"/>
      <c r="C99" s="28"/>
      <c r="D99" s="28"/>
      <c r="E99" s="332"/>
      <c r="F99" s="258"/>
      <c r="G99" s="97"/>
      <c r="H99" s="97"/>
      <c r="I99" s="95"/>
      <c r="J99" s="92"/>
      <c r="K99" s="124"/>
      <c r="L99" s="262"/>
      <c r="M99" s="97"/>
      <c r="N99" s="97"/>
      <c r="O99" s="97"/>
      <c r="P99" s="97"/>
      <c r="Q99" s="378"/>
      <c r="R99" s="260"/>
      <c r="S99" s="97"/>
      <c r="T99" s="97"/>
      <c r="U99" s="97"/>
      <c r="V99" s="97"/>
      <c r="W99" s="110"/>
      <c r="X99" s="15"/>
      <c r="Y99" s="15"/>
      <c r="Z99" s="9"/>
      <c r="AA99" s="9"/>
      <c r="AB99" s="9"/>
      <c r="AC99" s="9"/>
      <c r="AD99" s="9"/>
      <c r="AE99" s="9"/>
      <c r="AF99" s="9"/>
      <c r="AG99" s="9"/>
      <c r="AH99" s="9"/>
      <c r="AI99" s="9"/>
      <c r="AJ99" s="9"/>
      <c r="AK99" s="9"/>
      <c r="AL99" s="9"/>
      <c r="AM99" s="9"/>
      <c r="AN99" s="9"/>
      <c r="AO99" s="9"/>
      <c r="AP99" s="9"/>
      <c r="AQ99" s="9"/>
      <c r="AR99" s="9"/>
      <c r="AS99" s="9"/>
      <c r="AT99" s="9"/>
      <c r="AU99" s="9"/>
      <c r="AV99" s="3"/>
      <c r="AW99" s="3"/>
      <c r="AX99" s="3"/>
      <c r="AY99" s="3"/>
      <c r="AZ99" s="3"/>
      <c r="BA99" s="3"/>
      <c r="BB99" s="3"/>
      <c r="BC99" s="3"/>
      <c r="BD99" s="3"/>
      <c r="BE99" s="3"/>
      <c r="BF99" s="3"/>
      <c r="BG99" s="3"/>
      <c r="BH99" s="3"/>
      <c r="BI99" s="3"/>
      <c r="BJ99" s="3"/>
    </row>
    <row r="100" spans="1:62" ht="18.75" hidden="1" customHeight="1" x14ac:dyDescent="0.25">
      <c r="A100" s="47"/>
      <c r="B100" s="28" t="s">
        <v>145</v>
      </c>
      <c r="C100" s="28"/>
      <c r="D100" s="28"/>
      <c r="E100" s="332"/>
      <c r="F100" s="258"/>
      <c r="G100" s="97"/>
      <c r="H100" s="97"/>
      <c r="I100" s="95">
        <f>H100/H10</f>
        <v>0</v>
      </c>
      <c r="J100" s="92">
        <f t="shared" si="26"/>
        <v>0</v>
      </c>
      <c r="K100" s="124"/>
      <c r="L100" s="98"/>
      <c r="M100" s="97"/>
      <c r="N100" s="97"/>
      <c r="O100" s="97"/>
      <c r="P100" s="97">
        <f t="shared" si="39"/>
        <v>0</v>
      </c>
      <c r="Q100" s="378" t="e">
        <f t="shared" si="40"/>
        <v>#DIV/0!</v>
      </c>
      <c r="R100" s="260">
        <f t="shared" si="30"/>
        <v>0</v>
      </c>
      <c r="S100" s="97">
        <f t="shared" si="31"/>
        <v>0</v>
      </c>
      <c r="T100" s="97">
        <f t="shared" si="32"/>
        <v>0</v>
      </c>
      <c r="U100" s="97">
        <f t="shared" si="33"/>
        <v>0</v>
      </c>
      <c r="V100" s="97">
        <f t="shared" si="34"/>
        <v>0</v>
      </c>
      <c r="W100" s="110" t="e">
        <f t="shared" si="35"/>
        <v>#DIV/0!</v>
      </c>
      <c r="X100" s="15"/>
      <c r="Y100" s="15"/>
      <c r="Z100" s="9"/>
      <c r="AA100" s="9"/>
      <c r="AB100" s="9"/>
      <c r="AC100" s="9"/>
      <c r="AD100" s="9"/>
      <c r="AE100" s="9"/>
      <c r="AF100" s="9"/>
      <c r="AG100" s="9"/>
      <c r="AH100" s="9"/>
      <c r="AI100" s="9"/>
      <c r="AJ100" s="9"/>
      <c r="AK100" s="9"/>
      <c r="AL100" s="9"/>
      <c r="AM100" s="9"/>
      <c r="AN100" s="9"/>
      <c r="AO100" s="9"/>
      <c r="AP100" s="9"/>
      <c r="AQ100" s="9"/>
      <c r="AR100" s="9"/>
      <c r="AS100" s="9"/>
      <c r="AT100" s="9"/>
      <c r="AU100" s="9"/>
      <c r="AV100" s="3"/>
      <c r="AW100" s="3"/>
      <c r="AX100" s="3"/>
      <c r="AY100" s="3"/>
      <c r="AZ100" s="3"/>
      <c r="BA100" s="3"/>
      <c r="BB100" s="3"/>
      <c r="BC100" s="3"/>
      <c r="BD100" s="3"/>
      <c r="BE100" s="3"/>
      <c r="BF100" s="3"/>
      <c r="BG100" s="3"/>
      <c r="BH100" s="3"/>
      <c r="BI100" s="3"/>
      <c r="BJ100" s="3"/>
    </row>
    <row r="101" spans="1:62" ht="19.5" hidden="1" customHeight="1" x14ac:dyDescent="0.25">
      <c r="A101" s="47"/>
      <c r="B101" s="28" t="s">
        <v>66</v>
      </c>
      <c r="C101" s="28"/>
      <c r="D101" s="28"/>
      <c r="E101" s="332" t="s">
        <v>67</v>
      </c>
      <c r="F101" s="258"/>
      <c r="G101" s="97"/>
      <c r="H101" s="97"/>
      <c r="I101" s="95"/>
      <c r="J101" s="92">
        <f t="shared" si="26"/>
        <v>0</v>
      </c>
      <c r="K101" s="124"/>
      <c r="L101" s="98"/>
      <c r="M101" s="97"/>
      <c r="N101" s="97"/>
      <c r="O101" s="97"/>
      <c r="P101" s="97">
        <f t="shared" si="39"/>
        <v>0</v>
      </c>
      <c r="Q101" s="378" t="e">
        <f t="shared" si="40"/>
        <v>#DIV/0!</v>
      </c>
      <c r="R101" s="260">
        <f t="shared" si="30"/>
        <v>0</v>
      </c>
      <c r="S101" s="97">
        <f t="shared" si="31"/>
        <v>0</v>
      </c>
      <c r="T101" s="97">
        <f t="shared" si="32"/>
        <v>0</v>
      </c>
      <c r="U101" s="97">
        <f t="shared" si="33"/>
        <v>0</v>
      </c>
      <c r="V101" s="97">
        <f t="shared" si="34"/>
        <v>0</v>
      </c>
      <c r="W101" s="110" t="e">
        <f t="shared" si="35"/>
        <v>#DIV/0!</v>
      </c>
      <c r="X101" s="15"/>
      <c r="Y101" s="15"/>
      <c r="Z101" s="9"/>
      <c r="AA101" s="9"/>
      <c r="AB101" s="9"/>
      <c r="AC101" s="9"/>
      <c r="AD101" s="9"/>
      <c r="AE101" s="9"/>
      <c r="AF101" s="9"/>
      <c r="AG101" s="9"/>
      <c r="AH101" s="9"/>
      <c r="AI101" s="9"/>
      <c r="AJ101" s="9"/>
      <c r="AK101" s="9"/>
      <c r="AL101" s="9"/>
      <c r="AM101" s="9"/>
      <c r="AN101" s="9"/>
      <c r="AO101" s="9"/>
      <c r="AP101" s="9"/>
      <c r="AQ101" s="9"/>
      <c r="AR101" s="9"/>
      <c r="AS101" s="9"/>
      <c r="AT101" s="9"/>
      <c r="AU101" s="9"/>
      <c r="AV101" s="3"/>
      <c r="AW101" s="3"/>
      <c r="AX101" s="3"/>
      <c r="AY101" s="3"/>
      <c r="AZ101" s="3"/>
      <c r="BA101" s="3"/>
      <c r="BB101" s="3"/>
      <c r="BC101" s="3"/>
      <c r="BD101" s="3"/>
      <c r="BE101" s="3"/>
      <c r="BF101" s="3"/>
      <c r="BG101" s="3"/>
      <c r="BH101" s="3"/>
      <c r="BI101" s="3"/>
      <c r="BJ101" s="3"/>
    </row>
    <row r="102" spans="1:62" ht="17.25" customHeight="1" x14ac:dyDescent="0.25">
      <c r="A102" s="47"/>
      <c r="B102" s="28" t="s">
        <v>30</v>
      </c>
      <c r="C102" s="180" t="s">
        <v>236</v>
      </c>
      <c r="D102" s="180" t="s">
        <v>237</v>
      </c>
      <c r="E102" s="337" t="s">
        <v>96</v>
      </c>
      <c r="F102" s="293">
        <v>9698.1</v>
      </c>
      <c r="G102" s="94">
        <v>2779.1</v>
      </c>
      <c r="H102" s="94">
        <v>2738.3</v>
      </c>
      <c r="I102" s="95">
        <f>H102/H10</f>
        <v>3.2807292053549826E-2</v>
      </c>
      <c r="J102" s="96">
        <f t="shared" si="26"/>
        <v>-40.799999999999727</v>
      </c>
      <c r="K102" s="110">
        <f>H102/G102</f>
        <v>0.98531898816163521</v>
      </c>
      <c r="L102" s="98"/>
      <c r="M102" s="97"/>
      <c r="N102" s="97"/>
      <c r="O102" s="97"/>
      <c r="P102" s="97">
        <f t="shared" si="39"/>
        <v>0</v>
      </c>
      <c r="Q102" s="378" t="e">
        <f>O102/N102</f>
        <v>#DIV/0!</v>
      </c>
      <c r="R102" s="258">
        <f t="shared" si="30"/>
        <v>9698.1</v>
      </c>
      <c r="S102" s="97">
        <f t="shared" si="31"/>
        <v>9698.1</v>
      </c>
      <c r="T102" s="97">
        <f t="shared" si="32"/>
        <v>2779.1</v>
      </c>
      <c r="U102" s="97">
        <f t="shared" si="33"/>
        <v>2738.3</v>
      </c>
      <c r="V102" s="97">
        <f t="shared" si="34"/>
        <v>-40.799999999999727</v>
      </c>
      <c r="W102" s="110">
        <f t="shared" si="35"/>
        <v>0.98531898816163521</v>
      </c>
      <c r="X102" s="15"/>
      <c r="Y102" s="15"/>
      <c r="Z102" s="9"/>
      <c r="AA102" s="9"/>
      <c r="AB102" s="9"/>
      <c r="AC102" s="9"/>
      <c r="AD102" s="9"/>
      <c r="AE102" s="9"/>
      <c r="AF102" s="9"/>
      <c r="AG102" s="9"/>
      <c r="AH102" s="9"/>
      <c r="AI102" s="9"/>
      <c r="AJ102" s="9"/>
      <c r="AK102" s="9"/>
      <c r="AL102" s="9"/>
      <c r="AM102" s="9"/>
      <c r="AN102" s="9"/>
      <c r="AO102" s="9"/>
      <c r="AP102" s="9"/>
      <c r="AQ102" s="9"/>
      <c r="AR102" s="9"/>
      <c r="AS102" s="9"/>
      <c r="AT102" s="9"/>
      <c r="AU102" s="9"/>
      <c r="AV102" s="3"/>
      <c r="AW102" s="3"/>
      <c r="AX102" s="3"/>
      <c r="AY102" s="3"/>
      <c r="AZ102" s="3"/>
      <c r="BA102" s="3"/>
      <c r="BB102" s="3"/>
      <c r="BC102" s="3"/>
      <c r="BD102" s="3"/>
      <c r="BE102" s="3"/>
      <c r="BF102" s="3"/>
      <c r="BG102" s="3"/>
      <c r="BH102" s="3"/>
      <c r="BI102" s="3"/>
      <c r="BJ102" s="3"/>
    </row>
    <row r="103" spans="1:62" s="70" customFormat="1" ht="18.75" hidden="1" customHeight="1" x14ac:dyDescent="0.25">
      <c r="A103" s="47"/>
      <c r="B103" s="28"/>
      <c r="C103" s="28"/>
      <c r="D103" s="28"/>
      <c r="E103" s="332" t="s">
        <v>242</v>
      </c>
      <c r="F103" s="293"/>
      <c r="G103" s="94"/>
      <c r="H103" s="94"/>
      <c r="I103" s="95">
        <f>H103/H10</f>
        <v>0</v>
      </c>
      <c r="J103" s="96">
        <f>H103-G103</f>
        <v>0</v>
      </c>
      <c r="K103" s="110" t="e">
        <f>H103/G103</f>
        <v>#DIV/0!</v>
      </c>
      <c r="L103" s="98"/>
      <c r="M103" s="97"/>
      <c r="N103" s="97"/>
      <c r="O103" s="97"/>
      <c r="P103" s="97">
        <f t="shared" si="39"/>
        <v>0</v>
      </c>
      <c r="Q103" s="378"/>
      <c r="R103" s="260">
        <f t="shared" si="30"/>
        <v>0</v>
      </c>
      <c r="S103" s="93">
        <f t="shared" si="31"/>
        <v>0</v>
      </c>
      <c r="T103" s="93">
        <f t="shared" si="32"/>
        <v>0</v>
      </c>
      <c r="U103" s="93">
        <f t="shared" si="33"/>
        <v>0</v>
      </c>
      <c r="V103" s="93">
        <f t="shared" si="34"/>
        <v>0</v>
      </c>
      <c r="W103" s="109" t="e">
        <f t="shared" si="35"/>
        <v>#DIV/0!</v>
      </c>
      <c r="X103" s="67"/>
      <c r="Y103" s="67"/>
      <c r="Z103" s="68"/>
      <c r="AA103" s="68"/>
      <c r="AB103" s="68"/>
      <c r="AC103" s="68"/>
      <c r="AD103" s="68"/>
      <c r="AE103" s="68"/>
      <c r="AF103" s="68"/>
      <c r="AG103" s="68"/>
      <c r="AH103" s="68"/>
      <c r="AI103" s="68"/>
      <c r="AJ103" s="68"/>
      <c r="AK103" s="68"/>
      <c r="AL103" s="68"/>
      <c r="AM103" s="68"/>
      <c r="AN103" s="68"/>
      <c r="AO103" s="68"/>
      <c r="AP103" s="68"/>
      <c r="AQ103" s="68"/>
      <c r="AR103" s="68"/>
      <c r="AS103" s="68"/>
      <c r="AT103" s="68"/>
      <c r="AU103" s="68"/>
      <c r="AV103" s="69"/>
      <c r="AW103" s="69"/>
      <c r="AX103" s="69"/>
      <c r="AY103" s="69"/>
      <c r="AZ103" s="69"/>
      <c r="BA103" s="69"/>
      <c r="BB103" s="69"/>
      <c r="BC103" s="69"/>
      <c r="BD103" s="69"/>
      <c r="BE103" s="69"/>
      <c r="BF103" s="69"/>
      <c r="BG103" s="69"/>
      <c r="BH103" s="69"/>
      <c r="BI103" s="69"/>
      <c r="BJ103" s="69"/>
    </row>
    <row r="104" spans="1:62" ht="18.75" hidden="1" customHeight="1" x14ac:dyDescent="0.25">
      <c r="A104" s="47"/>
      <c r="B104" s="28"/>
      <c r="C104" s="28"/>
      <c r="D104" s="28"/>
      <c r="E104" s="340" t="s">
        <v>101</v>
      </c>
      <c r="F104" s="293"/>
      <c r="G104" s="94"/>
      <c r="H104" s="94"/>
      <c r="I104" s="95"/>
      <c r="J104" s="92">
        <f t="shared" si="26"/>
        <v>0</v>
      </c>
      <c r="K104" s="124"/>
      <c r="L104" s="98"/>
      <c r="M104" s="97"/>
      <c r="N104" s="97"/>
      <c r="O104" s="97"/>
      <c r="P104" s="97">
        <f t="shared" ref="P104:P111" si="41">O104-N104</f>
        <v>0</v>
      </c>
      <c r="Q104" s="378" t="e">
        <f t="shared" si="40"/>
        <v>#DIV/0!</v>
      </c>
      <c r="R104" s="260">
        <f t="shared" si="30"/>
        <v>0</v>
      </c>
      <c r="S104" s="97">
        <f t="shared" si="31"/>
        <v>0</v>
      </c>
      <c r="T104" s="97">
        <f t="shared" si="32"/>
        <v>0</v>
      </c>
      <c r="U104" s="97">
        <f t="shared" si="33"/>
        <v>0</v>
      </c>
      <c r="V104" s="97">
        <f t="shared" si="34"/>
        <v>0</v>
      </c>
      <c r="W104" s="110" t="e">
        <f t="shared" si="35"/>
        <v>#DIV/0!</v>
      </c>
      <c r="X104" s="15"/>
      <c r="Y104" s="15"/>
      <c r="Z104" s="9"/>
      <c r="AA104" s="9"/>
      <c r="AB104" s="9"/>
      <c r="AC104" s="9"/>
      <c r="AD104" s="9"/>
      <c r="AE104" s="9"/>
      <c r="AF104" s="9"/>
      <c r="AG104" s="9"/>
      <c r="AH104" s="9"/>
      <c r="AI104" s="9"/>
      <c r="AJ104" s="9"/>
      <c r="AK104" s="9"/>
      <c r="AL104" s="9"/>
      <c r="AM104" s="9"/>
      <c r="AN104" s="9"/>
      <c r="AO104" s="9"/>
      <c r="AP104" s="9"/>
      <c r="AQ104" s="9"/>
      <c r="AR104" s="9"/>
      <c r="AS104" s="9"/>
      <c r="AT104" s="9"/>
      <c r="AU104" s="9"/>
      <c r="AV104" s="3"/>
      <c r="AW104" s="3"/>
      <c r="AX104" s="3"/>
      <c r="AY104" s="3"/>
      <c r="AZ104" s="3"/>
      <c r="BA104" s="3"/>
      <c r="BB104" s="3"/>
      <c r="BC104" s="3"/>
      <c r="BD104" s="3"/>
      <c r="BE104" s="3"/>
      <c r="BF104" s="3"/>
      <c r="BG104" s="3"/>
      <c r="BH104" s="3"/>
      <c r="BI104" s="3"/>
      <c r="BJ104" s="3"/>
    </row>
    <row r="105" spans="1:62" s="5" customFormat="1" ht="29.25" customHeight="1" x14ac:dyDescent="0.25">
      <c r="A105" s="47"/>
      <c r="B105" s="28" t="s">
        <v>144</v>
      </c>
      <c r="C105" s="180" t="s">
        <v>238</v>
      </c>
      <c r="D105" s="180" t="s">
        <v>237</v>
      </c>
      <c r="E105" s="337" t="s">
        <v>239</v>
      </c>
      <c r="F105" s="293">
        <v>2200</v>
      </c>
      <c r="G105" s="94">
        <v>600</v>
      </c>
      <c r="H105" s="94"/>
      <c r="I105" s="95">
        <f>H105/H10</f>
        <v>0</v>
      </c>
      <c r="J105" s="96">
        <f t="shared" si="26"/>
        <v>-600</v>
      </c>
      <c r="K105" s="110">
        <f>H105/G105</f>
        <v>0</v>
      </c>
      <c r="L105" s="98"/>
      <c r="M105" s="97"/>
      <c r="N105" s="97"/>
      <c r="O105" s="97"/>
      <c r="P105" s="97">
        <f t="shared" si="41"/>
        <v>0</v>
      </c>
      <c r="Q105" s="378"/>
      <c r="R105" s="258">
        <f t="shared" si="30"/>
        <v>2200</v>
      </c>
      <c r="S105" s="97">
        <f t="shared" si="31"/>
        <v>2200</v>
      </c>
      <c r="T105" s="97">
        <f t="shared" si="32"/>
        <v>600</v>
      </c>
      <c r="U105" s="97">
        <f t="shared" si="33"/>
        <v>0</v>
      </c>
      <c r="V105" s="97">
        <f t="shared" si="34"/>
        <v>-600</v>
      </c>
      <c r="W105" s="110">
        <f t="shared" si="35"/>
        <v>0</v>
      </c>
      <c r="X105" s="15"/>
      <c r="Y105" s="15"/>
      <c r="Z105" s="9"/>
      <c r="AA105" s="9"/>
      <c r="AB105" s="9"/>
      <c r="AC105" s="9"/>
      <c r="AD105" s="9"/>
      <c r="AE105" s="9"/>
      <c r="AF105" s="9"/>
      <c r="AG105" s="9"/>
      <c r="AH105" s="9"/>
      <c r="AI105" s="9"/>
      <c r="AJ105" s="9"/>
      <c r="AK105" s="9"/>
      <c r="AL105" s="9"/>
      <c r="AM105" s="9"/>
      <c r="AN105" s="9"/>
      <c r="AO105" s="9"/>
      <c r="AP105" s="9"/>
      <c r="AQ105" s="9"/>
      <c r="AR105" s="9"/>
      <c r="AS105" s="9"/>
      <c r="AT105" s="9"/>
      <c r="AU105" s="9"/>
      <c r="AV105" s="3"/>
      <c r="AW105" s="3"/>
      <c r="AX105" s="3"/>
      <c r="AY105" s="3"/>
      <c r="AZ105" s="3"/>
      <c r="BA105" s="3"/>
      <c r="BB105" s="3"/>
      <c r="BC105" s="3"/>
      <c r="BD105" s="3"/>
      <c r="BE105" s="3"/>
      <c r="BF105" s="3"/>
      <c r="BG105" s="3"/>
      <c r="BH105" s="3"/>
      <c r="BI105" s="3"/>
      <c r="BJ105" s="3"/>
    </row>
    <row r="106" spans="1:62" ht="30.75" hidden="1" customHeight="1" x14ac:dyDescent="0.25">
      <c r="A106" s="47">
        <v>10</v>
      </c>
      <c r="B106" s="28" t="s">
        <v>31</v>
      </c>
      <c r="C106" s="28"/>
      <c r="D106" s="28"/>
      <c r="E106" s="332" t="s">
        <v>32</v>
      </c>
      <c r="F106" s="258"/>
      <c r="G106" s="97"/>
      <c r="H106" s="94"/>
      <c r="I106" s="95">
        <f>H106/H52</f>
        <v>0</v>
      </c>
      <c r="J106" s="92">
        <f t="shared" si="26"/>
        <v>0</v>
      </c>
      <c r="K106" s="124"/>
      <c r="L106" s="98"/>
      <c r="M106" s="97"/>
      <c r="N106" s="97"/>
      <c r="O106" s="94"/>
      <c r="P106" s="97">
        <f t="shared" si="41"/>
        <v>0</v>
      </c>
      <c r="Q106" s="378" t="e">
        <f t="shared" si="40"/>
        <v>#DIV/0!</v>
      </c>
      <c r="R106" s="260">
        <f t="shared" si="30"/>
        <v>0</v>
      </c>
      <c r="S106" s="97">
        <f t="shared" si="31"/>
        <v>0</v>
      </c>
      <c r="T106" s="97">
        <f t="shared" si="32"/>
        <v>0</v>
      </c>
      <c r="U106" s="97">
        <f t="shared" si="33"/>
        <v>0</v>
      </c>
      <c r="V106" s="97">
        <f t="shared" si="34"/>
        <v>0</v>
      </c>
      <c r="W106" s="110" t="e">
        <f t="shared" si="35"/>
        <v>#DIV/0!</v>
      </c>
      <c r="X106" s="15"/>
      <c r="Y106" s="15"/>
      <c r="Z106" s="9"/>
      <c r="AA106" s="9"/>
      <c r="AB106" s="9"/>
      <c r="AC106" s="9"/>
      <c r="AD106" s="9"/>
      <c r="AE106" s="9"/>
      <c r="AF106" s="9"/>
      <c r="AG106" s="9"/>
      <c r="AH106" s="9"/>
      <c r="AI106" s="9"/>
      <c r="AJ106" s="9"/>
      <c r="AK106" s="9"/>
      <c r="AL106" s="9"/>
      <c r="AM106" s="9"/>
      <c r="AN106" s="9"/>
      <c r="AO106" s="9"/>
      <c r="AP106" s="9"/>
      <c r="AQ106" s="9"/>
      <c r="AR106" s="9"/>
      <c r="AS106" s="9"/>
      <c r="AT106" s="9"/>
      <c r="AU106" s="9"/>
      <c r="AV106" s="3"/>
      <c r="AW106" s="3"/>
      <c r="AX106" s="3"/>
      <c r="AY106" s="3"/>
      <c r="AZ106" s="3"/>
      <c r="BA106" s="3"/>
      <c r="BB106" s="3"/>
      <c r="BC106" s="3"/>
      <c r="BD106" s="3"/>
      <c r="BE106" s="3"/>
      <c r="BF106" s="3"/>
      <c r="BG106" s="3"/>
      <c r="BH106" s="3"/>
      <c r="BI106" s="3"/>
      <c r="BJ106" s="3"/>
    </row>
    <row r="107" spans="1:62" ht="18.75" hidden="1" customHeight="1" x14ac:dyDescent="0.25">
      <c r="A107" s="47">
        <v>11</v>
      </c>
      <c r="B107" s="28" t="s">
        <v>60</v>
      </c>
      <c r="C107" s="28"/>
      <c r="D107" s="28"/>
      <c r="E107" s="341" t="s">
        <v>61</v>
      </c>
      <c r="F107" s="258"/>
      <c r="G107" s="97"/>
      <c r="H107" s="94"/>
      <c r="I107" s="95">
        <f>H107/H53</f>
        <v>0</v>
      </c>
      <c r="J107" s="92">
        <f t="shared" si="26"/>
        <v>0</v>
      </c>
      <c r="K107" s="124"/>
      <c r="L107" s="98"/>
      <c r="M107" s="97"/>
      <c r="N107" s="97"/>
      <c r="O107" s="94"/>
      <c r="P107" s="97">
        <f t="shared" si="41"/>
        <v>0</v>
      </c>
      <c r="Q107" s="378" t="e">
        <f t="shared" si="40"/>
        <v>#DIV/0!</v>
      </c>
      <c r="R107" s="260">
        <f t="shared" si="30"/>
        <v>0</v>
      </c>
      <c r="S107" s="97">
        <f t="shared" si="31"/>
        <v>0</v>
      </c>
      <c r="T107" s="97">
        <f t="shared" si="32"/>
        <v>0</v>
      </c>
      <c r="U107" s="97">
        <f t="shared" si="33"/>
        <v>0</v>
      </c>
      <c r="V107" s="97">
        <f t="shared" si="34"/>
        <v>0</v>
      </c>
      <c r="W107" s="110" t="e">
        <f t="shared" si="35"/>
        <v>#DIV/0!</v>
      </c>
      <c r="X107" s="15"/>
      <c r="Y107" s="15"/>
      <c r="Z107" s="9"/>
      <c r="AA107" s="9"/>
      <c r="AB107" s="9"/>
      <c r="AC107" s="9"/>
      <c r="AD107" s="9"/>
      <c r="AE107" s="9"/>
      <c r="AF107" s="9"/>
      <c r="AG107" s="9"/>
      <c r="AH107" s="9"/>
      <c r="AI107" s="9"/>
      <c r="AJ107" s="9"/>
      <c r="AK107" s="9"/>
      <c r="AL107" s="9"/>
      <c r="AM107" s="9"/>
      <c r="AN107" s="9"/>
      <c r="AO107" s="9"/>
      <c r="AP107" s="9"/>
      <c r="AQ107" s="9"/>
      <c r="AR107" s="9"/>
      <c r="AS107" s="9"/>
      <c r="AT107" s="9"/>
      <c r="AU107" s="9"/>
      <c r="AV107" s="3"/>
      <c r="AW107" s="3"/>
      <c r="AX107" s="3"/>
      <c r="AY107" s="3"/>
      <c r="AZ107" s="3"/>
      <c r="BA107" s="3"/>
      <c r="BB107" s="3"/>
      <c r="BC107" s="3"/>
      <c r="BD107" s="3"/>
      <c r="BE107" s="3"/>
      <c r="BF107" s="3"/>
      <c r="BG107" s="3"/>
      <c r="BH107" s="3"/>
      <c r="BI107" s="3"/>
      <c r="BJ107" s="3"/>
    </row>
    <row r="108" spans="1:62" ht="18.75" hidden="1" customHeight="1" x14ac:dyDescent="0.25">
      <c r="A108" s="47"/>
      <c r="B108" s="28"/>
      <c r="C108" s="28"/>
      <c r="D108" s="28"/>
      <c r="E108" s="332" t="s">
        <v>88</v>
      </c>
      <c r="F108" s="258"/>
      <c r="G108" s="97"/>
      <c r="H108" s="94"/>
      <c r="I108" s="95"/>
      <c r="J108" s="92">
        <f t="shared" si="26"/>
        <v>0</v>
      </c>
      <c r="K108" s="124"/>
      <c r="L108" s="98"/>
      <c r="M108" s="97"/>
      <c r="N108" s="97"/>
      <c r="O108" s="94"/>
      <c r="P108" s="97">
        <f t="shared" si="41"/>
        <v>0</v>
      </c>
      <c r="Q108" s="378" t="e">
        <f t="shared" si="40"/>
        <v>#DIV/0!</v>
      </c>
      <c r="R108" s="260">
        <f t="shared" si="30"/>
        <v>0</v>
      </c>
      <c r="S108" s="97">
        <f t="shared" si="31"/>
        <v>0</v>
      </c>
      <c r="T108" s="97">
        <f t="shared" si="32"/>
        <v>0</v>
      </c>
      <c r="U108" s="97">
        <f t="shared" si="33"/>
        <v>0</v>
      </c>
      <c r="V108" s="97">
        <f t="shared" si="34"/>
        <v>0</v>
      </c>
      <c r="W108" s="110" t="e">
        <f t="shared" si="35"/>
        <v>#DIV/0!</v>
      </c>
      <c r="X108" s="15"/>
      <c r="Y108" s="15"/>
      <c r="Z108" s="9"/>
      <c r="AA108" s="9"/>
      <c r="AB108" s="9"/>
      <c r="AC108" s="9"/>
      <c r="AD108" s="9"/>
      <c r="AE108" s="9"/>
      <c r="AF108" s="9"/>
      <c r="AG108" s="9"/>
      <c r="AH108" s="9"/>
      <c r="AI108" s="9"/>
      <c r="AJ108" s="9"/>
      <c r="AK108" s="9"/>
      <c r="AL108" s="9"/>
      <c r="AM108" s="9"/>
      <c r="AN108" s="9"/>
      <c r="AO108" s="9"/>
      <c r="AP108" s="9"/>
      <c r="AQ108" s="9"/>
      <c r="AR108" s="9"/>
      <c r="AS108" s="9"/>
      <c r="AT108" s="9"/>
      <c r="AU108" s="9"/>
      <c r="AV108" s="3"/>
      <c r="AW108" s="3"/>
      <c r="AX108" s="3"/>
      <c r="AY108" s="3"/>
      <c r="AZ108" s="3"/>
      <c r="BA108" s="3"/>
      <c r="BB108" s="3"/>
      <c r="BC108" s="3"/>
      <c r="BD108" s="3"/>
      <c r="BE108" s="3"/>
      <c r="BF108" s="3"/>
      <c r="BG108" s="3"/>
      <c r="BH108" s="3"/>
      <c r="BI108" s="3"/>
      <c r="BJ108" s="3"/>
    </row>
    <row r="109" spans="1:62" ht="33" hidden="1" customHeight="1" thickBot="1" x14ac:dyDescent="0.3">
      <c r="A109" s="52"/>
      <c r="B109" s="78" t="s">
        <v>31</v>
      </c>
      <c r="C109" s="78"/>
      <c r="D109" s="78"/>
      <c r="E109" s="342"/>
      <c r="F109" s="261"/>
      <c r="G109" s="108"/>
      <c r="H109" s="278"/>
      <c r="I109" s="115">
        <f>H109/H10</f>
        <v>0</v>
      </c>
      <c r="J109" s="105">
        <f t="shared" si="26"/>
        <v>0</v>
      </c>
      <c r="K109" s="111" t="e">
        <f>H109/G109</f>
        <v>#DIV/0!</v>
      </c>
      <c r="L109" s="230"/>
      <c r="M109" s="108"/>
      <c r="N109" s="108"/>
      <c r="O109" s="278"/>
      <c r="P109" s="108">
        <f t="shared" si="41"/>
        <v>0</v>
      </c>
      <c r="Q109" s="383"/>
      <c r="R109" s="261">
        <f t="shared" si="30"/>
        <v>0</v>
      </c>
      <c r="S109" s="108">
        <f t="shared" si="31"/>
        <v>0</v>
      </c>
      <c r="T109" s="108">
        <f t="shared" si="32"/>
        <v>0</v>
      </c>
      <c r="U109" s="108">
        <f t="shared" si="33"/>
        <v>0</v>
      </c>
      <c r="V109" s="108">
        <f t="shared" si="34"/>
        <v>0</v>
      </c>
      <c r="W109" s="111" t="e">
        <f t="shared" si="35"/>
        <v>#DIV/0!</v>
      </c>
      <c r="X109" s="15"/>
      <c r="Y109" s="15"/>
      <c r="Z109" s="9"/>
      <c r="AA109" s="9"/>
      <c r="AB109" s="9"/>
      <c r="AC109" s="9"/>
      <c r="AD109" s="9"/>
      <c r="AE109" s="9"/>
      <c r="AF109" s="9"/>
      <c r="AG109" s="9"/>
      <c r="AH109" s="9"/>
      <c r="AI109" s="9"/>
      <c r="AJ109" s="9"/>
      <c r="AK109" s="9"/>
      <c r="AL109" s="9"/>
      <c r="AM109" s="9"/>
      <c r="AN109" s="9"/>
      <c r="AO109" s="9"/>
      <c r="AP109" s="9"/>
      <c r="AQ109" s="9"/>
      <c r="AR109" s="9"/>
      <c r="AS109" s="9"/>
      <c r="AT109" s="9"/>
      <c r="AU109" s="9"/>
      <c r="AV109" s="3"/>
      <c r="AW109" s="3"/>
      <c r="AX109" s="3"/>
      <c r="AY109" s="3"/>
      <c r="AZ109" s="3"/>
      <c r="BA109" s="3"/>
      <c r="BB109" s="3"/>
      <c r="BC109" s="3"/>
      <c r="BD109" s="3"/>
      <c r="BE109" s="3"/>
      <c r="BF109" s="3"/>
      <c r="BG109" s="3"/>
      <c r="BH109" s="3"/>
      <c r="BI109" s="3"/>
      <c r="BJ109" s="3"/>
    </row>
    <row r="110" spans="1:62" ht="79.5" hidden="1" customHeight="1" thickBot="1" x14ac:dyDescent="0.3">
      <c r="A110" s="49"/>
      <c r="B110" s="44" t="s">
        <v>120</v>
      </c>
      <c r="C110" s="44"/>
      <c r="D110" s="44"/>
      <c r="E110" s="343" t="s">
        <v>353</v>
      </c>
      <c r="F110" s="361"/>
      <c r="G110" s="101"/>
      <c r="H110" s="279"/>
      <c r="I110" s="116"/>
      <c r="J110" s="92">
        <f t="shared" si="26"/>
        <v>0</v>
      </c>
      <c r="K110" s="149"/>
      <c r="L110" s="226"/>
      <c r="M110" s="101"/>
      <c r="N110" s="101"/>
      <c r="O110" s="279"/>
      <c r="P110" s="101">
        <f t="shared" si="41"/>
        <v>0</v>
      </c>
      <c r="Q110" s="290" t="e">
        <f>O110/N110</f>
        <v>#DIV/0!</v>
      </c>
      <c r="R110" s="260">
        <f t="shared" si="30"/>
        <v>0</v>
      </c>
      <c r="S110" s="93">
        <f t="shared" si="31"/>
        <v>0</v>
      </c>
      <c r="T110" s="93">
        <f t="shared" si="32"/>
        <v>0</v>
      </c>
      <c r="U110" s="93">
        <f t="shared" si="33"/>
        <v>0</v>
      </c>
      <c r="V110" s="93">
        <f t="shared" si="34"/>
        <v>0</v>
      </c>
      <c r="W110" s="109" t="e">
        <f t="shared" si="35"/>
        <v>#DIV/0!</v>
      </c>
      <c r="X110" s="15"/>
      <c r="Y110" s="15"/>
      <c r="Z110" s="9"/>
      <c r="AA110" s="9"/>
      <c r="AB110" s="9"/>
      <c r="AC110" s="9"/>
      <c r="AD110" s="9"/>
      <c r="AE110" s="9"/>
      <c r="AF110" s="9"/>
      <c r="AG110" s="9"/>
      <c r="AH110" s="9"/>
      <c r="AI110" s="9"/>
      <c r="AJ110" s="9"/>
      <c r="AK110" s="9"/>
      <c r="AL110" s="9"/>
      <c r="AM110" s="9"/>
      <c r="AN110" s="9"/>
      <c r="AO110" s="9"/>
      <c r="AP110" s="9"/>
      <c r="AQ110" s="9"/>
      <c r="AR110" s="9"/>
      <c r="AS110" s="9"/>
      <c r="AT110" s="9"/>
      <c r="AU110" s="9"/>
      <c r="AV110" s="3"/>
      <c r="AW110" s="3"/>
      <c r="AX110" s="3"/>
      <c r="AY110" s="3"/>
      <c r="AZ110" s="3"/>
      <c r="BA110" s="3"/>
      <c r="BB110" s="3"/>
      <c r="BC110" s="3"/>
      <c r="BD110" s="3"/>
      <c r="BE110" s="3"/>
      <c r="BF110" s="3"/>
      <c r="BG110" s="3"/>
      <c r="BH110" s="3"/>
      <c r="BI110" s="3"/>
      <c r="BJ110" s="3"/>
    </row>
    <row r="111" spans="1:62" ht="18.75" hidden="1" customHeight="1" x14ac:dyDescent="0.25">
      <c r="A111" s="60">
        <v>7</v>
      </c>
      <c r="B111" s="61" t="s">
        <v>33</v>
      </c>
      <c r="C111" s="61"/>
      <c r="D111" s="61"/>
      <c r="E111" s="344" t="s">
        <v>90</v>
      </c>
      <c r="F111" s="364"/>
      <c r="G111" s="280"/>
      <c r="H111" s="280"/>
      <c r="I111" s="117">
        <f>H111/H10</f>
        <v>0</v>
      </c>
      <c r="J111" s="100">
        <f t="shared" si="26"/>
        <v>0</v>
      </c>
      <c r="K111" s="224" t="e">
        <f>H111/G111</f>
        <v>#DIV/0!</v>
      </c>
      <c r="L111" s="263"/>
      <c r="M111" s="118"/>
      <c r="N111" s="118"/>
      <c r="O111" s="280"/>
      <c r="P111" s="118">
        <f t="shared" si="41"/>
        <v>0</v>
      </c>
      <c r="Q111" s="287"/>
      <c r="R111" s="361">
        <f t="shared" si="30"/>
        <v>0</v>
      </c>
      <c r="S111" s="106">
        <f t="shared" si="31"/>
        <v>0</v>
      </c>
      <c r="T111" s="106">
        <f t="shared" si="32"/>
        <v>0</v>
      </c>
      <c r="U111" s="106">
        <f t="shared" si="33"/>
        <v>0</v>
      </c>
      <c r="V111" s="106">
        <f t="shared" si="34"/>
        <v>0</v>
      </c>
      <c r="W111" s="119" t="e">
        <f t="shared" si="35"/>
        <v>#DIV/0!</v>
      </c>
      <c r="X111" s="15"/>
      <c r="Y111" s="15"/>
      <c r="Z111" s="9"/>
      <c r="AA111" s="9"/>
      <c r="AB111" s="9"/>
      <c r="AC111" s="9"/>
      <c r="AD111" s="9"/>
      <c r="AE111" s="9"/>
      <c r="AF111" s="9"/>
      <c r="AG111" s="9"/>
      <c r="AH111" s="9"/>
      <c r="AI111" s="9"/>
      <c r="AJ111" s="9"/>
      <c r="AK111" s="9"/>
      <c r="AL111" s="9"/>
      <c r="AM111" s="9"/>
      <c r="AN111" s="9"/>
      <c r="AO111" s="9"/>
      <c r="AP111" s="9"/>
      <c r="AQ111" s="9"/>
      <c r="AR111" s="9"/>
      <c r="AS111" s="9"/>
      <c r="AT111" s="9"/>
      <c r="AU111" s="9"/>
      <c r="AV111" s="3"/>
      <c r="AW111" s="3"/>
      <c r="AX111" s="3"/>
      <c r="AY111" s="3"/>
      <c r="AZ111" s="3"/>
      <c r="BA111" s="3"/>
      <c r="BB111" s="3"/>
      <c r="BC111" s="3"/>
      <c r="BD111" s="3"/>
      <c r="BE111" s="3"/>
      <c r="BF111" s="3"/>
      <c r="BG111" s="3"/>
      <c r="BH111" s="3"/>
      <c r="BI111" s="3"/>
      <c r="BJ111" s="3"/>
    </row>
    <row r="112" spans="1:62" s="65" customFormat="1" ht="30" customHeight="1" thickBot="1" x14ac:dyDescent="0.3">
      <c r="A112" s="52">
        <v>9</v>
      </c>
      <c r="B112" s="62">
        <v>150101</v>
      </c>
      <c r="C112" s="203" t="s">
        <v>244</v>
      </c>
      <c r="D112" s="296" t="s">
        <v>245</v>
      </c>
      <c r="E112" s="345" t="s">
        <v>246</v>
      </c>
      <c r="F112" s="365"/>
      <c r="G112" s="297"/>
      <c r="H112" s="297">
        <v>0</v>
      </c>
      <c r="I112" s="120"/>
      <c r="J112" s="105">
        <f t="shared" si="26"/>
        <v>0</v>
      </c>
      <c r="K112" s="121"/>
      <c r="L112" s="264">
        <f>SUM(L113:L126)</f>
        <v>257</v>
      </c>
      <c r="M112" s="102">
        <f>SUM(M113:M126)</f>
        <v>257</v>
      </c>
      <c r="N112" s="102">
        <f>SUM(N113:N126)</f>
        <v>0</v>
      </c>
      <c r="O112" s="102">
        <f>SUM(O113:O126)</f>
        <v>0</v>
      </c>
      <c r="P112" s="102">
        <f t="shared" ref="P112:P149" si="42">O112-N112</f>
        <v>0</v>
      </c>
      <c r="Q112" s="288" t="e">
        <f t="shared" ref="Q112:Q123" si="43">O112/N112</f>
        <v>#DIV/0!</v>
      </c>
      <c r="R112" s="270">
        <f t="shared" si="30"/>
        <v>257</v>
      </c>
      <c r="S112" s="102">
        <f t="shared" si="31"/>
        <v>257</v>
      </c>
      <c r="T112" s="102">
        <f t="shared" si="32"/>
        <v>0</v>
      </c>
      <c r="U112" s="102">
        <f t="shared" si="33"/>
        <v>0</v>
      </c>
      <c r="V112" s="102">
        <f t="shared" si="34"/>
        <v>0</v>
      </c>
      <c r="W112" s="121" t="e">
        <f t="shared" si="35"/>
        <v>#DIV/0!</v>
      </c>
      <c r="X112" s="63"/>
      <c r="Y112" s="63"/>
      <c r="Z112" s="64"/>
      <c r="AA112" s="64"/>
      <c r="AB112" s="64"/>
      <c r="AC112" s="64"/>
      <c r="AD112" s="64"/>
      <c r="AE112" s="64"/>
      <c r="AF112" s="64"/>
      <c r="AG112" s="64"/>
      <c r="AH112" s="64"/>
      <c r="AI112" s="64"/>
      <c r="AJ112" s="64"/>
      <c r="AK112" s="64"/>
      <c r="AL112" s="64"/>
      <c r="AM112" s="64"/>
      <c r="AN112" s="64"/>
      <c r="AO112" s="64"/>
      <c r="AP112" s="64"/>
      <c r="AQ112" s="64"/>
      <c r="AR112" s="64"/>
      <c r="AS112" s="64"/>
      <c r="AT112" s="64"/>
      <c r="AU112" s="64"/>
    </row>
    <row r="113" spans="1:62" ht="21.75" hidden="1" customHeight="1" x14ac:dyDescent="0.25">
      <c r="A113" s="46"/>
      <c r="B113" s="40"/>
      <c r="C113" s="40"/>
      <c r="D113" s="40"/>
      <c r="E113" s="346" t="s">
        <v>109</v>
      </c>
      <c r="F113" s="366"/>
      <c r="G113" s="232"/>
      <c r="H113" s="232"/>
      <c r="I113" s="122"/>
      <c r="J113" s="92">
        <f t="shared" si="26"/>
        <v>0</v>
      </c>
      <c r="K113" s="139"/>
      <c r="L113" s="265"/>
      <c r="M113" s="93"/>
      <c r="N113" s="93"/>
      <c r="O113" s="93"/>
      <c r="P113" s="93">
        <f t="shared" si="42"/>
        <v>0</v>
      </c>
      <c r="Q113" s="290" t="e">
        <f t="shared" si="43"/>
        <v>#DIV/0!</v>
      </c>
      <c r="R113" s="260">
        <f t="shared" si="30"/>
        <v>0</v>
      </c>
      <c r="S113" s="93">
        <f t="shared" si="31"/>
        <v>0</v>
      </c>
      <c r="T113" s="93">
        <f t="shared" si="32"/>
        <v>0</v>
      </c>
      <c r="U113" s="93">
        <f t="shared" si="33"/>
        <v>0</v>
      </c>
      <c r="V113" s="93">
        <f t="shared" si="34"/>
        <v>0</v>
      </c>
      <c r="W113" s="109" t="e">
        <f t="shared" si="35"/>
        <v>#DIV/0!</v>
      </c>
      <c r="X113" s="15"/>
      <c r="Y113" s="15"/>
      <c r="Z113" s="9"/>
      <c r="AA113" s="9"/>
      <c r="AB113" s="9"/>
      <c r="AC113" s="9"/>
      <c r="AD113" s="9"/>
      <c r="AE113" s="9"/>
      <c r="AF113" s="9"/>
      <c r="AG113" s="9"/>
      <c r="AH113" s="9"/>
      <c r="AI113" s="9"/>
      <c r="AJ113" s="9"/>
      <c r="AK113" s="9"/>
      <c r="AL113" s="9"/>
      <c r="AM113" s="9"/>
      <c r="AN113" s="9"/>
      <c r="AO113" s="9"/>
      <c r="AP113" s="9"/>
      <c r="AQ113" s="9"/>
      <c r="AR113" s="9"/>
      <c r="AS113" s="9"/>
      <c r="AT113" s="9"/>
      <c r="AU113" s="9"/>
      <c r="AV113" s="3"/>
      <c r="AW113" s="3"/>
      <c r="AX113" s="3"/>
      <c r="AY113" s="3"/>
      <c r="AZ113" s="3"/>
      <c r="BA113" s="3"/>
      <c r="BB113" s="3"/>
      <c r="BC113" s="3"/>
      <c r="BD113" s="3"/>
      <c r="BE113" s="3"/>
      <c r="BF113" s="3"/>
      <c r="BG113" s="3"/>
      <c r="BH113" s="3"/>
      <c r="BI113" s="3"/>
      <c r="BJ113" s="3"/>
    </row>
    <row r="114" spans="1:62" s="3" customFormat="1" ht="20.25" hidden="1" customHeight="1" x14ac:dyDescent="0.25">
      <c r="A114" s="47"/>
      <c r="B114" s="27"/>
      <c r="C114" s="27"/>
      <c r="D114" s="27"/>
      <c r="E114" s="340" t="s">
        <v>108</v>
      </c>
      <c r="F114" s="367"/>
      <c r="G114" s="233"/>
      <c r="H114" s="233"/>
      <c r="I114" s="123"/>
      <c r="J114" s="92">
        <f t="shared" si="26"/>
        <v>0</v>
      </c>
      <c r="K114" s="124"/>
      <c r="L114" s="98"/>
      <c r="M114" s="97"/>
      <c r="N114" s="97"/>
      <c r="O114" s="97"/>
      <c r="P114" s="97">
        <f t="shared" si="42"/>
        <v>0</v>
      </c>
      <c r="Q114" s="378" t="e">
        <f t="shared" si="43"/>
        <v>#DIV/0!</v>
      </c>
      <c r="R114" s="260">
        <f t="shared" si="30"/>
        <v>0</v>
      </c>
      <c r="S114" s="97">
        <f t="shared" si="31"/>
        <v>0</v>
      </c>
      <c r="T114" s="97">
        <f t="shared" si="32"/>
        <v>0</v>
      </c>
      <c r="U114" s="97">
        <f t="shared" si="33"/>
        <v>0</v>
      </c>
      <c r="V114" s="97">
        <f t="shared" si="34"/>
        <v>0</v>
      </c>
      <c r="W114" s="110" t="e">
        <f t="shared" si="35"/>
        <v>#DIV/0!</v>
      </c>
      <c r="X114" s="15"/>
      <c r="Y114" s="15"/>
      <c r="Z114" s="9"/>
      <c r="AA114" s="9"/>
      <c r="AB114" s="9"/>
      <c r="AC114" s="9"/>
      <c r="AD114" s="9"/>
      <c r="AE114" s="9"/>
      <c r="AF114" s="9"/>
      <c r="AG114" s="9"/>
      <c r="AH114" s="9"/>
      <c r="AI114" s="9"/>
      <c r="AJ114" s="9"/>
      <c r="AK114" s="9"/>
      <c r="AL114" s="9"/>
      <c r="AM114" s="9"/>
      <c r="AN114" s="9"/>
      <c r="AO114" s="9"/>
      <c r="AP114" s="9"/>
      <c r="AQ114" s="9"/>
      <c r="AR114" s="9"/>
      <c r="AS114" s="9"/>
      <c r="AT114" s="9"/>
      <c r="AU114" s="9"/>
    </row>
    <row r="115" spans="1:62" s="3" customFormat="1" ht="30" hidden="1" customHeight="1" x14ac:dyDescent="0.25">
      <c r="A115" s="47"/>
      <c r="B115" s="27"/>
      <c r="C115" s="27"/>
      <c r="D115" s="27"/>
      <c r="E115" s="319" t="s">
        <v>140</v>
      </c>
      <c r="F115" s="367"/>
      <c r="G115" s="233"/>
      <c r="H115" s="233"/>
      <c r="I115" s="123"/>
      <c r="J115" s="96">
        <f t="shared" si="26"/>
        <v>0</v>
      </c>
      <c r="K115" s="124"/>
      <c r="L115" s="98"/>
      <c r="M115" s="97"/>
      <c r="N115" s="97"/>
      <c r="O115" s="97"/>
      <c r="P115" s="97">
        <f>O115-N115</f>
        <v>0</v>
      </c>
      <c r="Q115" s="378" t="e">
        <f>O115/N115</f>
        <v>#DIV/0!</v>
      </c>
      <c r="R115" s="258">
        <f t="shared" si="30"/>
        <v>0</v>
      </c>
      <c r="S115" s="97">
        <f t="shared" si="31"/>
        <v>0</v>
      </c>
      <c r="T115" s="97">
        <f t="shared" si="32"/>
        <v>0</v>
      </c>
      <c r="U115" s="97">
        <f t="shared" si="33"/>
        <v>0</v>
      </c>
      <c r="V115" s="97">
        <f t="shared" si="34"/>
        <v>0</v>
      </c>
      <c r="W115" s="110" t="e">
        <f t="shared" si="35"/>
        <v>#DIV/0!</v>
      </c>
      <c r="X115" s="15"/>
      <c r="Y115" s="15"/>
      <c r="Z115" s="9"/>
      <c r="AA115" s="9"/>
      <c r="AB115" s="9"/>
      <c r="AC115" s="9"/>
      <c r="AD115" s="9"/>
      <c r="AE115" s="9"/>
      <c r="AF115" s="9"/>
      <c r="AG115" s="9"/>
      <c r="AH115" s="9"/>
      <c r="AI115" s="9"/>
      <c r="AJ115" s="9"/>
      <c r="AK115" s="9"/>
      <c r="AL115" s="9"/>
      <c r="AM115" s="9"/>
      <c r="AN115" s="9"/>
      <c r="AO115" s="9"/>
      <c r="AP115" s="9"/>
      <c r="AQ115" s="9"/>
      <c r="AR115" s="9"/>
      <c r="AS115" s="9"/>
      <c r="AT115" s="9"/>
      <c r="AU115" s="9"/>
    </row>
    <row r="116" spans="1:62" s="24" customFormat="1" ht="29.25" hidden="1" customHeight="1" x14ac:dyDescent="0.25">
      <c r="A116" s="48"/>
      <c r="B116" s="41"/>
      <c r="C116" s="41"/>
      <c r="D116" s="41"/>
      <c r="E116" s="317" t="s">
        <v>150</v>
      </c>
      <c r="F116" s="368"/>
      <c r="G116" s="126"/>
      <c r="H116" s="126"/>
      <c r="I116" s="127"/>
      <c r="J116" s="107">
        <f t="shared" si="26"/>
        <v>0</v>
      </c>
      <c r="K116" s="128"/>
      <c r="L116" s="98"/>
      <c r="M116" s="97"/>
      <c r="N116" s="97"/>
      <c r="O116" s="97"/>
      <c r="P116" s="97">
        <f t="shared" si="42"/>
        <v>0</v>
      </c>
      <c r="Q116" s="378" t="e">
        <f t="shared" si="43"/>
        <v>#DIV/0!</v>
      </c>
      <c r="R116" s="260">
        <f t="shared" si="30"/>
        <v>0</v>
      </c>
      <c r="S116" s="93">
        <f t="shared" si="31"/>
        <v>0</v>
      </c>
      <c r="T116" s="93">
        <f t="shared" si="32"/>
        <v>0</v>
      </c>
      <c r="U116" s="93">
        <f t="shared" si="33"/>
        <v>0</v>
      </c>
      <c r="V116" s="93">
        <f t="shared" si="34"/>
        <v>0</v>
      </c>
      <c r="W116" s="109" t="e">
        <f t="shared" si="35"/>
        <v>#DIV/0!</v>
      </c>
      <c r="X116" s="15"/>
      <c r="Y116" s="15"/>
      <c r="Z116" s="9"/>
      <c r="AA116" s="9"/>
      <c r="AB116" s="9"/>
      <c r="AC116" s="9"/>
      <c r="AD116" s="9"/>
      <c r="AE116" s="9"/>
      <c r="AF116" s="9"/>
      <c r="AG116" s="9"/>
      <c r="AH116" s="9"/>
      <c r="AI116" s="9"/>
      <c r="AJ116" s="9"/>
      <c r="AK116" s="9"/>
      <c r="AL116" s="9"/>
      <c r="AM116" s="9"/>
      <c r="AN116" s="9"/>
      <c r="AO116" s="9"/>
      <c r="AP116" s="9"/>
      <c r="AQ116" s="9"/>
      <c r="AR116" s="9"/>
      <c r="AS116" s="9"/>
      <c r="AT116" s="9"/>
      <c r="AU116" s="9"/>
    </row>
    <row r="117" spans="1:62" s="3" customFormat="1" ht="30" customHeight="1" thickBot="1" x14ac:dyDescent="0.3">
      <c r="A117" s="45"/>
      <c r="B117" s="255"/>
      <c r="C117" s="255"/>
      <c r="D117" s="255"/>
      <c r="E117" s="347" t="s">
        <v>149</v>
      </c>
      <c r="F117" s="151"/>
      <c r="G117" s="133"/>
      <c r="H117" s="133"/>
      <c r="I117" s="134"/>
      <c r="J117" s="86">
        <f t="shared" si="26"/>
        <v>0</v>
      </c>
      <c r="K117" s="112"/>
      <c r="L117" s="230">
        <v>257</v>
      </c>
      <c r="M117" s="108">
        <v>257</v>
      </c>
      <c r="N117" s="108"/>
      <c r="O117" s="108"/>
      <c r="P117" s="108">
        <f>O117-N117</f>
        <v>0</v>
      </c>
      <c r="Q117" s="383" t="e">
        <f t="shared" si="43"/>
        <v>#DIV/0!</v>
      </c>
      <c r="R117" s="384">
        <f>SUM(F117,L117)</f>
        <v>257</v>
      </c>
      <c r="S117" s="108">
        <f>SUM(F117,M117)</f>
        <v>257</v>
      </c>
      <c r="T117" s="131">
        <f t="shared" si="32"/>
        <v>0</v>
      </c>
      <c r="U117" s="131">
        <f t="shared" si="33"/>
        <v>0</v>
      </c>
      <c r="V117" s="131">
        <f t="shared" si="34"/>
        <v>0</v>
      </c>
      <c r="W117" s="132" t="e">
        <f t="shared" si="35"/>
        <v>#DIV/0!</v>
      </c>
      <c r="X117" s="15"/>
      <c r="Y117" s="15"/>
      <c r="Z117" s="9"/>
      <c r="AA117" s="9"/>
      <c r="AB117" s="9"/>
      <c r="AC117" s="9"/>
      <c r="AD117" s="9"/>
      <c r="AE117" s="9"/>
      <c r="AF117" s="9"/>
      <c r="AG117" s="9"/>
      <c r="AH117" s="9"/>
      <c r="AI117" s="9"/>
      <c r="AJ117" s="9"/>
      <c r="AK117" s="9"/>
      <c r="AL117" s="9"/>
      <c r="AM117" s="9"/>
      <c r="AN117" s="9"/>
      <c r="AO117" s="9"/>
      <c r="AP117" s="9"/>
      <c r="AQ117" s="9"/>
      <c r="AR117" s="9"/>
      <c r="AS117" s="9"/>
      <c r="AT117" s="9"/>
      <c r="AU117" s="9"/>
    </row>
    <row r="118" spans="1:62" ht="18.75" hidden="1" customHeight="1" x14ac:dyDescent="0.25">
      <c r="A118" s="46"/>
      <c r="B118" s="40"/>
      <c r="C118" s="40"/>
      <c r="D118" s="40"/>
      <c r="E118" s="190" t="s">
        <v>160</v>
      </c>
      <c r="F118" s="234"/>
      <c r="G118" s="232"/>
      <c r="H118" s="232"/>
      <c r="I118" s="122"/>
      <c r="J118" s="92">
        <f t="shared" si="26"/>
        <v>0</v>
      </c>
      <c r="K118" s="139"/>
      <c r="L118" s="227"/>
      <c r="M118" s="93"/>
      <c r="N118" s="93"/>
      <c r="O118" s="93"/>
      <c r="P118" s="93">
        <f t="shared" si="42"/>
        <v>0</v>
      </c>
      <c r="Q118" s="290" t="e">
        <f t="shared" si="43"/>
        <v>#DIV/0!</v>
      </c>
      <c r="R118" s="260">
        <f t="shared" si="30"/>
        <v>0</v>
      </c>
      <c r="S118" s="93">
        <f t="shared" si="31"/>
        <v>0</v>
      </c>
      <c r="T118" s="93">
        <f t="shared" si="32"/>
        <v>0</v>
      </c>
      <c r="U118" s="93">
        <f t="shared" si="33"/>
        <v>0</v>
      </c>
      <c r="V118" s="93">
        <f t="shared" si="34"/>
        <v>0</v>
      </c>
      <c r="W118" s="109" t="e">
        <f t="shared" si="35"/>
        <v>#DIV/0!</v>
      </c>
      <c r="X118" s="15"/>
      <c r="Y118" s="15"/>
      <c r="Z118" s="9"/>
      <c r="AA118" s="9"/>
      <c r="AB118" s="9"/>
      <c r="AC118" s="9"/>
      <c r="AD118" s="9"/>
      <c r="AE118" s="9"/>
      <c r="AF118" s="9"/>
      <c r="AG118" s="9"/>
      <c r="AH118" s="9"/>
      <c r="AI118" s="9"/>
      <c r="AJ118" s="9"/>
      <c r="AK118" s="9"/>
      <c r="AL118" s="9"/>
      <c r="AM118" s="9"/>
      <c r="AN118" s="9"/>
      <c r="AO118" s="9"/>
      <c r="AP118" s="9"/>
      <c r="AQ118" s="9"/>
      <c r="AR118" s="9"/>
      <c r="AS118" s="9"/>
      <c r="AT118" s="9"/>
      <c r="AU118" s="9"/>
      <c r="AV118" s="3"/>
      <c r="AW118" s="3"/>
      <c r="AX118" s="3"/>
      <c r="AY118" s="3"/>
      <c r="AZ118" s="3"/>
      <c r="BA118" s="3"/>
      <c r="BB118" s="3"/>
      <c r="BC118" s="3"/>
      <c r="BD118" s="3"/>
      <c r="BE118" s="3"/>
      <c r="BF118" s="3"/>
      <c r="BG118" s="3"/>
      <c r="BH118" s="3"/>
      <c r="BI118" s="3"/>
      <c r="BJ118" s="3"/>
    </row>
    <row r="119" spans="1:62" ht="30" hidden="1" customHeight="1" x14ac:dyDescent="0.25">
      <c r="A119" s="47"/>
      <c r="B119" s="27"/>
      <c r="C119" s="27"/>
      <c r="D119" s="27"/>
      <c r="E119" s="298" t="s">
        <v>151</v>
      </c>
      <c r="F119" s="235"/>
      <c r="G119" s="233"/>
      <c r="H119" s="233"/>
      <c r="I119" s="123"/>
      <c r="J119" s="92">
        <f t="shared" si="26"/>
        <v>0</v>
      </c>
      <c r="K119" s="124"/>
      <c r="L119" s="98"/>
      <c r="M119" s="97"/>
      <c r="N119" s="97"/>
      <c r="O119" s="97"/>
      <c r="P119" s="97">
        <f t="shared" si="42"/>
        <v>0</v>
      </c>
      <c r="Q119" s="378" t="e">
        <f t="shared" si="43"/>
        <v>#DIV/0!</v>
      </c>
      <c r="R119" s="260">
        <f t="shared" si="30"/>
        <v>0</v>
      </c>
      <c r="S119" s="97">
        <f t="shared" si="31"/>
        <v>0</v>
      </c>
      <c r="T119" s="97">
        <f t="shared" si="32"/>
        <v>0</v>
      </c>
      <c r="U119" s="97">
        <f t="shared" si="33"/>
        <v>0</v>
      </c>
      <c r="V119" s="97">
        <f t="shared" si="34"/>
        <v>0</v>
      </c>
      <c r="W119" s="110" t="e">
        <f t="shared" si="35"/>
        <v>#DIV/0!</v>
      </c>
      <c r="X119" s="15"/>
      <c r="Y119" s="15"/>
      <c r="Z119" s="9"/>
      <c r="AA119" s="9"/>
      <c r="AB119" s="9"/>
      <c r="AC119" s="9"/>
      <c r="AD119" s="9"/>
      <c r="AE119" s="9"/>
      <c r="AF119" s="9"/>
      <c r="AG119" s="9"/>
      <c r="AH119" s="9"/>
      <c r="AI119" s="9"/>
      <c r="AJ119" s="9"/>
      <c r="AK119" s="9"/>
      <c r="AL119" s="9"/>
      <c r="AM119" s="9"/>
      <c r="AN119" s="9"/>
      <c r="AO119" s="9"/>
      <c r="AP119" s="9"/>
      <c r="AQ119" s="9"/>
      <c r="AR119" s="9"/>
      <c r="AS119" s="9"/>
      <c r="AT119" s="9"/>
      <c r="AU119" s="9"/>
      <c r="AV119" s="3"/>
      <c r="AW119" s="3"/>
      <c r="AX119" s="3"/>
      <c r="AY119" s="3"/>
      <c r="AZ119" s="3"/>
      <c r="BA119" s="3"/>
      <c r="BB119" s="3"/>
      <c r="BC119" s="3"/>
      <c r="BD119" s="3"/>
      <c r="BE119" s="3"/>
      <c r="BF119" s="3"/>
      <c r="BG119" s="3"/>
      <c r="BH119" s="3"/>
      <c r="BI119" s="3"/>
      <c r="BJ119" s="3"/>
    </row>
    <row r="120" spans="1:62" ht="8.25" hidden="1" customHeight="1" x14ac:dyDescent="0.25">
      <c r="A120" s="47"/>
      <c r="B120" s="27"/>
      <c r="C120" s="27"/>
      <c r="D120" s="27"/>
      <c r="E120" s="197" t="s">
        <v>89</v>
      </c>
      <c r="F120" s="235"/>
      <c r="G120" s="233"/>
      <c r="H120" s="233"/>
      <c r="I120" s="123"/>
      <c r="J120" s="92">
        <f t="shared" si="26"/>
        <v>0</v>
      </c>
      <c r="K120" s="124"/>
      <c r="L120" s="98"/>
      <c r="M120" s="97"/>
      <c r="N120" s="97"/>
      <c r="O120" s="97"/>
      <c r="P120" s="97">
        <f t="shared" si="42"/>
        <v>0</v>
      </c>
      <c r="Q120" s="378" t="e">
        <f t="shared" si="43"/>
        <v>#DIV/0!</v>
      </c>
      <c r="R120" s="260">
        <f t="shared" si="30"/>
        <v>0</v>
      </c>
      <c r="S120" s="97">
        <f t="shared" si="31"/>
        <v>0</v>
      </c>
      <c r="T120" s="97">
        <f t="shared" si="32"/>
        <v>0</v>
      </c>
      <c r="U120" s="97">
        <f t="shared" si="33"/>
        <v>0</v>
      </c>
      <c r="V120" s="97">
        <f t="shared" si="34"/>
        <v>0</v>
      </c>
      <c r="W120" s="110" t="e">
        <f t="shared" si="35"/>
        <v>#DIV/0!</v>
      </c>
      <c r="X120" s="15"/>
      <c r="Y120" s="15"/>
      <c r="Z120" s="9"/>
      <c r="AA120" s="9"/>
      <c r="AB120" s="9"/>
      <c r="AC120" s="9"/>
      <c r="AD120" s="9"/>
      <c r="AE120" s="9"/>
      <c r="AF120" s="9"/>
      <c r="AG120" s="9"/>
      <c r="AH120" s="9"/>
      <c r="AI120" s="9"/>
      <c r="AJ120" s="9"/>
      <c r="AK120" s="9"/>
      <c r="AL120" s="9"/>
      <c r="AM120" s="9"/>
      <c r="AN120" s="9"/>
      <c r="AO120" s="9"/>
      <c r="AP120" s="9"/>
      <c r="AQ120" s="9"/>
      <c r="AR120" s="9"/>
      <c r="AS120" s="9"/>
      <c r="AT120" s="9"/>
      <c r="AU120" s="9"/>
      <c r="AV120" s="3"/>
      <c r="AW120" s="3"/>
      <c r="AX120" s="3"/>
      <c r="AY120" s="3"/>
      <c r="AZ120" s="3"/>
      <c r="BA120" s="3"/>
      <c r="BB120" s="3"/>
      <c r="BC120" s="3"/>
      <c r="BD120" s="3"/>
      <c r="BE120" s="3"/>
      <c r="BF120" s="3"/>
      <c r="BG120" s="3"/>
      <c r="BH120" s="3"/>
      <c r="BI120" s="3"/>
      <c r="BJ120" s="3"/>
    </row>
    <row r="121" spans="1:62" ht="18.75" hidden="1" customHeight="1" x14ac:dyDescent="0.25">
      <c r="A121" s="47"/>
      <c r="B121" s="27"/>
      <c r="C121" s="27"/>
      <c r="D121" s="27"/>
      <c r="E121" s="197" t="s">
        <v>156</v>
      </c>
      <c r="F121" s="235"/>
      <c r="G121" s="233"/>
      <c r="H121" s="233"/>
      <c r="I121" s="123"/>
      <c r="J121" s="96">
        <f t="shared" si="26"/>
        <v>0</v>
      </c>
      <c r="K121" s="124"/>
      <c r="L121" s="98"/>
      <c r="M121" s="97"/>
      <c r="N121" s="97"/>
      <c r="O121" s="97"/>
      <c r="P121" s="97">
        <f t="shared" si="42"/>
        <v>0</v>
      </c>
      <c r="Q121" s="378" t="e">
        <f t="shared" si="43"/>
        <v>#DIV/0!</v>
      </c>
      <c r="R121" s="258">
        <f t="shared" si="30"/>
        <v>0</v>
      </c>
      <c r="S121" s="97">
        <f t="shared" si="31"/>
        <v>0</v>
      </c>
      <c r="T121" s="97">
        <f t="shared" si="32"/>
        <v>0</v>
      </c>
      <c r="U121" s="97">
        <f t="shared" si="33"/>
        <v>0</v>
      </c>
      <c r="V121" s="97">
        <f t="shared" si="34"/>
        <v>0</v>
      </c>
      <c r="W121" s="110" t="e">
        <f t="shared" si="35"/>
        <v>#DIV/0!</v>
      </c>
      <c r="X121" s="15"/>
      <c r="Y121" s="15"/>
      <c r="Z121" s="9"/>
      <c r="AA121" s="9"/>
      <c r="AB121" s="9"/>
      <c r="AC121" s="9"/>
      <c r="AD121" s="9"/>
      <c r="AE121" s="9"/>
      <c r="AF121" s="9"/>
      <c r="AG121" s="9"/>
      <c r="AH121" s="9"/>
      <c r="AI121" s="9"/>
      <c r="AJ121" s="9"/>
      <c r="AK121" s="9"/>
      <c r="AL121" s="9"/>
      <c r="AM121" s="9"/>
      <c r="AN121" s="9"/>
      <c r="AO121" s="9"/>
      <c r="AP121" s="9"/>
      <c r="AQ121" s="9"/>
      <c r="AR121" s="9"/>
      <c r="AS121" s="9"/>
      <c r="AT121" s="9"/>
      <c r="AU121" s="9"/>
      <c r="AV121" s="3"/>
      <c r="AW121" s="3"/>
      <c r="AX121" s="3"/>
      <c r="AY121" s="3"/>
      <c r="AZ121" s="3"/>
      <c r="BA121" s="3"/>
      <c r="BB121" s="3"/>
      <c r="BC121" s="3"/>
      <c r="BD121" s="3"/>
      <c r="BE121" s="3"/>
      <c r="BF121" s="3"/>
      <c r="BG121" s="3"/>
      <c r="BH121" s="3"/>
      <c r="BI121" s="3"/>
      <c r="BJ121" s="3"/>
    </row>
    <row r="122" spans="1:62" ht="29.25" hidden="1" customHeight="1" x14ac:dyDescent="0.25">
      <c r="A122" s="47"/>
      <c r="B122" s="27"/>
      <c r="C122" s="27"/>
      <c r="D122" s="27"/>
      <c r="E122" s="298" t="s">
        <v>157</v>
      </c>
      <c r="F122" s="235"/>
      <c r="G122" s="233"/>
      <c r="H122" s="233"/>
      <c r="I122" s="123"/>
      <c r="J122" s="92">
        <f t="shared" si="26"/>
        <v>0</v>
      </c>
      <c r="K122" s="124"/>
      <c r="L122" s="98"/>
      <c r="M122" s="98"/>
      <c r="N122" s="98"/>
      <c r="O122" s="97"/>
      <c r="P122" s="97">
        <f t="shared" si="42"/>
        <v>0</v>
      </c>
      <c r="Q122" s="378" t="e">
        <f t="shared" si="43"/>
        <v>#DIV/0!</v>
      </c>
      <c r="R122" s="260">
        <f t="shared" si="30"/>
        <v>0</v>
      </c>
      <c r="S122" s="93">
        <f t="shared" si="31"/>
        <v>0</v>
      </c>
      <c r="T122" s="93">
        <f t="shared" si="32"/>
        <v>0</v>
      </c>
      <c r="U122" s="93">
        <f t="shared" si="33"/>
        <v>0</v>
      </c>
      <c r="V122" s="93">
        <f t="shared" si="34"/>
        <v>0</v>
      </c>
      <c r="W122" s="109" t="e">
        <f t="shared" si="35"/>
        <v>#DIV/0!</v>
      </c>
      <c r="X122" s="15"/>
      <c r="Y122" s="15"/>
      <c r="Z122" s="9"/>
      <c r="AA122" s="9"/>
      <c r="AB122" s="9"/>
      <c r="AC122" s="9"/>
      <c r="AD122" s="9"/>
      <c r="AE122" s="9"/>
      <c r="AF122" s="9"/>
      <c r="AG122" s="9"/>
      <c r="AH122" s="9"/>
      <c r="AI122" s="9"/>
      <c r="AJ122" s="9"/>
      <c r="AK122" s="9"/>
      <c r="AL122" s="9"/>
      <c r="AM122" s="9"/>
      <c r="AN122" s="9"/>
      <c r="AO122" s="9"/>
      <c r="AP122" s="9"/>
      <c r="AQ122" s="9"/>
      <c r="AR122" s="9"/>
      <c r="AS122" s="9"/>
      <c r="AT122" s="9"/>
      <c r="AU122" s="9"/>
      <c r="AV122" s="3"/>
      <c r="AW122" s="3"/>
      <c r="AX122" s="3"/>
      <c r="AY122" s="3"/>
      <c r="AZ122" s="3"/>
      <c r="BA122" s="3"/>
      <c r="BB122" s="3"/>
      <c r="BC122" s="3"/>
      <c r="BD122" s="3"/>
      <c r="BE122" s="3"/>
      <c r="BF122" s="3"/>
      <c r="BG122" s="3"/>
      <c r="BH122" s="3"/>
      <c r="BI122" s="3"/>
      <c r="BJ122" s="3"/>
    </row>
    <row r="123" spans="1:62" ht="28.5" hidden="1" customHeight="1" x14ac:dyDescent="0.25">
      <c r="A123" s="47"/>
      <c r="B123" s="27"/>
      <c r="C123" s="27"/>
      <c r="D123" s="27"/>
      <c r="E123" s="298" t="s">
        <v>158</v>
      </c>
      <c r="F123" s="235"/>
      <c r="G123" s="233"/>
      <c r="H123" s="233"/>
      <c r="I123" s="123"/>
      <c r="J123" s="92">
        <f t="shared" si="26"/>
        <v>0</v>
      </c>
      <c r="K123" s="124"/>
      <c r="L123" s="98"/>
      <c r="M123" s="98"/>
      <c r="N123" s="98"/>
      <c r="O123" s="97"/>
      <c r="P123" s="97">
        <f>O123-N123</f>
        <v>0</v>
      </c>
      <c r="Q123" s="378" t="e">
        <f t="shared" si="43"/>
        <v>#DIV/0!</v>
      </c>
      <c r="R123" s="260">
        <f t="shared" si="30"/>
        <v>0</v>
      </c>
      <c r="S123" s="97">
        <f t="shared" si="31"/>
        <v>0</v>
      </c>
      <c r="T123" s="97">
        <f t="shared" si="32"/>
        <v>0</v>
      </c>
      <c r="U123" s="97">
        <f t="shared" si="33"/>
        <v>0</v>
      </c>
      <c r="V123" s="97">
        <f t="shared" si="34"/>
        <v>0</v>
      </c>
      <c r="W123" s="110" t="e">
        <f t="shared" si="35"/>
        <v>#DIV/0!</v>
      </c>
      <c r="X123" s="15"/>
      <c r="Y123" s="15"/>
      <c r="Z123" s="9"/>
      <c r="AA123" s="9"/>
      <c r="AB123" s="9"/>
      <c r="AC123" s="9"/>
      <c r="AD123" s="9"/>
      <c r="AE123" s="9"/>
      <c r="AF123" s="9"/>
      <c r="AG123" s="9"/>
      <c r="AH123" s="9"/>
      <c r="AI123" s="9"/>
      <c r="AJ123" s="9"/>
      <c r="AK123" s="9"/>
      <c r="AL123" s="9"/>
      <c r="AM123" s="9"/>
      <c r="AN123" s="9"/>
      <c r="AO123" s="9"/>
      <c r="AP123" s="9"/>
      <c r="AQ123" s="9"/>
      <c r="AR123" s="9"/>
      <c r="AS123" s="9"/>
      <c r="AT123" s="9"/>
      <c r="AU123" s="9"/>
      <c r="AV123" s="3"/>
      <c r="AW123" s="3"/>
      <c r="AX123" s="3"/>
      <c r="AY123" s="3"/>
      <c r="AZ123" s="3"/>
      <c r="BA123" s="3"/>
      <c r="BB123" s="3"/>
      <c r="BC123" s="3"/>
      <c r="BD123" s="3"/>
      <c r="BE123" s="3"/>
      <c r="BF123" s="3"/>
      <c r="BG123" s="3"/>
      <c r="BH123" s="3"/>
      <c r="BI123" s="3"/>
      <c r="BJ123" s="3"/>
    </row>
    <row r="124" spans="1:62" ht="29.25" hidden="1" customHeight="1" x14ac:dyDescent="0.25">
      <c r="A124" s="47"/>
      <c r="B124" s="27"/>
      <c r="C124" s="27"/>
      <c r="D124" s="27"/>
      <c r="E124" s="298" t="s">
        <v>159</v>
      </c>
      <c r="F124" s="235"/>
      <c r="G124" s="233"/>
      <c r="H124" s="233"/>
      <c r="I124" s="123"/>
      <c r="J124" s="92">
        <f t="shared" si="26"/>
        <v>0</v>
      </c>
      <c r="K124" s="124"/>
      <c r="L124" s="98"/>
      <c r="M124" s="97"/>
      <c r="N124" s="97"/>
      <c r="O124" s="97"/>
      <c r="P124" s="97">
        <f>O124-N124</f>
        <v>0</v>
      </c>
      <c r="Q124" s="378" t="e">
        <f>O124/N124</f>
        <v>#DIV/0!</v>
      </c>
      <c r="R124" s="260">
        <f t="shared" si="30"/>
        <v>0</v>
      </c>
      <c r="S124" s="97">
        <f t="shared" si="31"/>
        <v>0</v>
      </c>
      <c r="T124" s="97">
        <f t="shared" si="32"/>
        <v>0</v>
      </c>
      <c r="U124" s="97">
        <f t="shared" si="33"/>
        <v>0</v>
      </c>
      <c r="V124" s="97">
        <f t="shared" si="34"/>
        <v>0</v>
      </c>
      <c r="W124" s="110" t="e">
        <f t="shared" si="35"/>
        <v>#DIV/0!</v>
      </c>
      <c r="X124" s="15"/>
      <c r="Y124" s="15"/>
      <c r="Z124" s="9"/>
      <c r="AA124" s="9"/>
      <c r="AB124" s="9"/>
      <c r="AC124" s="9"/>
      <c r="AD124" s="9"/>
      <c r="AE124" s="9"/>
      <c r="AF124" s="9"/>
      <c r="AG124" s="9"/>
      <c r="AH124" s="9"/>
      <c r="AI124" s="9"/>
      <c r="AJ124" s="9"/>
      <c r="AK124" s="9"/>
      <c r="AL124" s="9"/>
      <c r="AM124" s="9"/>
      <c r="AN124" s="9"/>
      <c r="AO124" s="9"/>
      <c r="AP124" s="9"/>
      <c r="AQ124" s="9"/>
      <c r="AR124" s="9"/>
      <c r="AS124" s="9"/>
      <c r="AT124" s="9"/>
      <c r="AU124" s="9"/>
      <c r="AV124" s="3"/>
      <c r="AW124" s="3"/>
      <c r="AX124" s="3"/>
      <c r="AY124" s="3"/>
      <c r="AZ124" s="3"/>
      <c r="BA124" s="3"/>
      <c r="BB124" s="3"/>
      <c r="BC124" s="3"/>
      <c r="BD124" s="3"/>
      <c r="BE124" s="3"/>
      <c r="BF124" s="3"/>
      <c r="BG124" s="3"/>
      <c r="BH124" s="3"/>
      <c r="BI124" s="3"/>
      <c r="BJ124" s="3"/>
    </row>
    <row r="125" spans="1:62" ht="19.5" hidden="1" customHeight="1" thickBot="1" x14ac:dyDescent="0.3">
      <c r="A125" s="48"/>
      <c r="B125" s="41"/>
      <c r="C125" s="41"/>
      <c r="D125" s="41"/>
      <c r="E125" s="298" t="s">
        <v>146</v>
      </c>
      <c r="F125" s="236"/>
      <c r="G125" s="126"/>
      <c r="H125" s="126"/>
      <c r="I125" s="127"/>
      <c r="J125" s="105"/>
      <c r="K125" s="128"/>
      <c r="L125" s="229"/>
      <c r="M125" s="106"/>
      <c r="N125" s="106"/>
      <c r="O125" s="97"/>
      <c r="P125" s="106">
        <f>O125-N125</f>
        <v>0</v>
      </c>
      <c r="Q125" s="379" t="e">
        <f>O125/N125</f>
        <v>#DIV/0!</v>
      </c>
      <c r="R125" s="261">
        <f t="shared" si="30"/>
        <v>0</v>
      </c>
      <c r="S125" s="108">
        <f t="shared" si="31"/>
        <v>0</v>
      </c>
      <c r="T125" s="108">
        <f t="shared" si="32"/>
        <v>0</v>
      </c>
      <c r="U125" s="108">
        <f>SUM(H125,O125)</f>
        <v>0</v>
      </c>
      <c r="V125" s="108">
        <f>U125-T125</f>
        <v>0</v>
      </c>
      <c r="W125" s="111" t="e">
        <f>U125/T125</f>
        <v>#DIV/0!</v>
      </c>
      <c r="X125" s="15"/>
      <c r="Y125" s="15"/>
      <c r="Z125" s="9"/>
      <c r="AA125" s="9"/>
      <c r="AB125" s="9"/>
      <c r="AC125" s="9"/>
      <c r="AD125" s="9"/>
      <c r="AE125" s="9"/>
      <c r="AF125" s="9"/>
      <c r="AG125" s="9"/>
      <c r="AH125" s="9"/>
      <c r="AI125" s="9"/>
      <c r="AJ125" s="9"/>
      <c r="AK125" s="9"/>
      <c r="AL125" s="9"/>
      <c r="AM125" s="9"/>
      <c r="AN125" s="9"/>
      <c r="AO125" s="9"/>
      <c r="AP125" s="9"/>
      <c r="AQ125" s="9"/>
      <c r="AR125" s="9"/>
      <c r="AS125" s="9"/>
      <c r="AT125" s="9"/>
      <c r="AU125" s="9"/>
      <c r="AV125" s="3"/>
      <c r="AW125" s="3"/>
      <c r="AX125" s="3"/>
      <c r="AY125" s="3"/>
      <c r="AZ125" s="3"/>
      <c r="BA125" s="3"/>
      <c r="BB125" s="3"/>
      <c r="BC125" s="3"/>
      <c r="BD125" s="3"/>
      <c r="BE125" s="3"/>
      <c r="BF125" s="3"/>
      <c r="BG125" s="3"/>
      <c r="BH125" s="3"/>
      <c r="BI125" s="3"/>
      <c r="BJ125" s="3"/>
    </row>
    <row r="126" spans="1:62" ht="18.75" hidden="1" customHeight="1" thickBot="1" x14ac:dyDescent="0.3">
      <c r="A126" s="48"/>
      <c r="B126" s="41"/>
      <c r="C126" s="41"/>
      <c r="D126" s="41"/>
      <c r="E126" s="189" t="s">
        <v>98</v>
      </c>
      <c r="F126" s="236"/>
      <c r="G126" s="126"/>
      <c r="H126" s="126"/>
      <c r="I126" s="127"/>
      <c r="J126" s="130">
        <f t="shared" si="26"/>
        <v>0</v>
      </c>
      <c r="K126" s="121"/>
      <c r="L126" s="230"/>
      <c r="M126" s="108"/>
      <c r="N126" s="108"/>
      <c r="O126" s="108"/>
      <c r="P126" s="108">
        <f t="shared" si="42"/>
        <v>0</v>
      </c>
      <c r="Q126" s="383" t="e">
        <f>O126/N126</f>
        <v>#DIV/0!</v>
      </c>
      <c r="R126" s="384">
        <f t="shared" si="30"/>
        <v>0</v>
      </c>
      <c r="S126" s="131">
        <f t="shared" si="31"/>
        <v>0</v>
      </c>
      <c r="T126" s="131">
        <f t="shared" si="32"/>
        <v>0</v>
      </c>
      <c r="U126" s="131">
        <f>SUM(H126,O126)</f>
        <v>0</v>
      </c>
      <c r="V126" s="131">
        <f>U126-T126</f>
        <v>0</v>
      </c>
      <c r="W126" s="132" t="e">
        <f>U126/T126</f>
        <v>#DIV/0!</v>
      </c>
      <c r="X126" s="15"/>
      <c r="Y126" s="15"/>
      <c r="Z126" s="9"/>
      <c r="AA126" s="9"/>
      <c r="AB126" s="9"/>
      <c r="AC126" s="9"/>
      <c r="AD126" s="9"/>
      <c r="AE126" s="9"/>
      <c r="AF126" s="9"/>
      <c r="AG126" s="9"/>
      <c r="AH126" s="9"/>
      <c r="AI126" s="9"/>
      <c r="AJ126" s="9"/>
      <c r="AK126" s="9"/>
      <c r="AL126" s="9"/>
      <c r="AM126" s="9"/>
      <c r="AN126" s="9"/>
      <c r="AO126" s="9"/>
      <c r="AP126" s="9"/>
      <c r="AQ126" s="9"/>
      <c r="AR126" s="9"/>
      <c r="AS126" s="9"/>
      <c r="AT126" s="9"/>
      <c r="AU126" s="9"/>
      <c r="AV126" s="3"/>
      <c r="AW126" s="3"/>
      <c r="AX126" s="3"/>
      <c r="AY126" s="3"/>
      <c r="AZ126" s="3"/>
      <c r="BA126" s="3"/>
      <c r="BB126" s="3"/>
      <c r="BC126" s="3"/>
      <c r="BD126" s="3"/>
      <c r="BE126" s="3"/>
      <c r="BF126" s="3"/>
      <c r="BG126" s="3"/>
      <c r="BH126" s="3"/>
      <c r="BI126" s="3"/>
      <c r="BJ126" s="3"/>
    </row>
    <row r="127" spans="1:62" ht="9.75" hidden="1" customHeight="1" thickBot="1" x14ac:dyDescent="0.3">
      <c r="A127" s="60">
        <v>9</v>
      </c>
      <c r="B127" s="219">
        <v>150118</v>
      </c>
      <c r="C127" s="219"/>
      <c r="D127" s="219"/>
      <c r="E127" s="220" t="s">
        <v>113</v>
      </c>
      <c r="F127" s="231"/>
      <c r="G127" s="280"/>
      <c r="H127" s="280"/>
      <c r="I127" s="221"/>
      <c r="J127" s="100">
        <f t="shared" si="26"/>
        <v>0</v>
      </c>
      <c r="K127" s="149"/>
      <c r="L127" s="266"/>
      <c r="M127" s="281"/>
      <c r="N127" s="281"/>
      <c r="O127" s="281"/>
      <c r="P127" s="281">
        <f>O127-N127</f>
        <v>0</v>
      </c>
      <c r="Q127" s="289" t="e">
        <f>O127/N127</f>
        <v>#DIV/0!</v>
      </c>
      <c r="R127" s="361">
        <f t="shared" si="30"/>
        <v>0</v>
      </c>
      <c r="S127" s="101">
        <f t="shared" si="31"/>
        <v>0</v>
      </c>
      <c r="T127" s="101">
        <f t="shared" si="32"/>
        <v>0</v>
      </c>
      <c r="U127" s="101">
        <f>SUM(H127,O127)</f>
        <v>0</v>
      </c>
      <c r="V127" s="101">
        <f>U127-T127</f>
        <v>0</v>
      </c>
      <c r="W127" s="222" t="e">
        <f>U127/T127</f>
        <v>#DIV/0!</v>
      </c>
      <c r="X127" s="15"/>
      <c r="Y127" s="15"/>
      <c r="Z127" s="9"/>
      <c r="AA127" s="9"/>
      <c r="AB127" s="9"/>
      <c r="AC127" s="9"/>
      <c r="AD127" s="9"/>
      <c r="AE127" s="9"/>
      <c r="AF127" s="9"/>
      <c r="AG127" s="9"/>
      <c r="AH127" s="9"/>
      <c r="AI127" s="9"/>
      <c r="AJ127" s="9"/>
      <c r="AK127" s="9"/>
      <c r="AL127" s="9"/>
      <c r="AM127" s="9"/>
      <c r="AN127" s="9"/>
      <c r="AO127" s="9"/>
      <c r="AP127" s="9"/>
      <c r="AQ127" s="9"/>
      <c r="AR127" s="9"/>
      <c r="AS127" s="9"/>
      <c r="AT127" s="9"/>
      <c r="AU127" s="9"/>
      <c r="AV127" s="3"/>
      <c r="AW127" s="3"/>
      <c r="AX127" s="3"/>
      <c r="AY127" s="3"/>
      <c r="AZ127" s="3"/>
      <c r="BA127" s="3"/>
      <c r="BB127" s="3"/>
      <c r="BC127" s="3"/>
      <c r="BD127" s="3"/>
      <c r="BE127" s="3"/>
      <c r="BF127" s="3"/>
      <c r="BG127" s="3"/>
      <c r="BH127" s="3"/>
      <c r="BI127" s="3"/>
      <c r="BJ127" s="3"/>
    </row>
    <row r="128" spans="1:62" ht="22.5" customHeight="1" thickBot="1" x14ac:dyDescent="0.3">
      <c r="A128" s="52">
        <v>10</v>
      </c>
      <c r="B128" s="53">
        <v>160101</v>
      </c>
      <c r="C128" s="203" t="s">
        <v>247</v>
      </c>
      <c r="D128" s="296" t="s">
        <v>248</v>
      </c>
      <c r="E128" s="518" t="s">
        <v>249</v>
      </c>
      <c r="F128" s="519">
        <v>126.4</v>
      </c>
      <c r="G128" s="297">
        <v>63.4</v>
      </c>
      <c r="H128" s="297"/>
      <c r="I128" s="141">
        <f>H128/H10</f>
        <v>0</v>
      </c>
      <c r="J128" s="81">
        <f t="shared" si="26"/>
        <v>-63.4</v>
      </c>
      <c r="K128" s="121">
        <f>H128/G128</f>
        <v>0</v>
      </c>
      <c r="L128" s="264"/>
      <c r="M128" s="102"/>
      <c r="N128" s="102"/>
      <c r="O128" s="102"/>
      <c r="P128" s="102">
        <f t="shared" si="42"/>
        <v>0</v>
      </c>
      <c r="Q128" s="288"/>
      <c r="R128" s="270">
        <f t="shared" si="30"/>
        <v>126.4</v>
      </c>
      <c r="S128" s="102">
        <f t="shared" si="31"/>
        <v>126.4</v>
      </c>
      <c r="T128" s="102">
        <f t="shared" si="32"/>
        <v>63.4</v>
      </c>
      <c r="U128" s="108">
        <f>SUM(H128,O128)</f>
        <v>0</v>
      </c>
      <c r="V128" s="108">
        <f>U128-T128</f>
        <v>-63.4</v>
      </c>
      <c r="W128" s="111">
        <f>U128/T128</f>
        <v>0</v>
      </c>
      <c r="X128" s="15"/>
      <c r="Y128" s="15"/>
      <c r="Z128" s="9"/>
      <c r="AA128" s="9"/>
      <c r="AB128" s="9"/>
      <c r="AC128" s="9"/>
      <c r="AD128" s="9"/>
      <c r="AE128" s="9"/>
      <c r="AF128" s="9"/>
      <c r="AG128" s="9"/>
      <c r="AH128" s="9"/>
      <c r="AI128" s="9"/>
      <c r="AJ128" s="9"/>
      <c r="AK128" s="9"/>
      <c r="AL128" s="9"/>
      <c r="AM128" s="9"/>
      <c r="AN128" s="9"/>
      <c r="AO128" s="9"/>
      <c r="AP128" s="9"/>
      <c r="AQ128" s="9"/>
      <c r="AR128" s="9"/>
      <c r="AS128" s="9"/>
      <c r="AT128" s="9"/>
      <c r="AU128" s="9"/>
      <c r="AV128" s="3"/>
      <c r="AW128" s="3"/>
      <c r="AX128" s="3"/>
      <c r="AY128" s="3"/>
      <c r="AZ128" s="3"/>
      <c r="BA128" s="3"/>
      <c r="BB128" s="3"/>
      <c r="BC128" s="3"/>
      <c r="BD128" s="3"/>
      <c r="BE128" s="3"/>
      <c r="BF128" s="3"/>
      <c r="BG128" s="3"/>
      <c r="BH128" s="3"/>
      <c r="BI128" s="3"/>
      <c r="BJ128" s="3"/>
    </row>
    <row r="129" spans="1:62" ht="33" hidden="1" customHeight="1" thickBot="1" x14ac:dyDescent="0.3">
      <c r="A129" s="45">
        <v>10</v>
      </c>
      <c r="B129" s="39" t="s">
        <v>34</v>
      </c>
      <c r="C129" s="39"/>
      <c r="D129" s="39"/>
      <c r="E129" s="188" t="s">
        <v>82</v>
      </c>
      <c r="F129" s="104"/>
      <c r="G129" s="88"/>
      <c r="H129" s="88"/>
      <c r="I129" s="89">
        <f>H129/H10</f>
        <v>0</v>
      </c>
      <c r="J129" s="83">
        <f t="shared" si="26"/>
        <v>0</v>
      </c>
      <c r="K129" s="112" t="e">
        <f>H129/G129</f>
        <v>#DIV/0!</v>
      </c>
      <c r="L129" s="104"/>
      <c r="M129" s="88"/>
      <c r="N129" s="88"/>
      <c r="O129" s="88"/>
      <c r="P129" s="88">
        <f t="shared" si="42"/>
        <v>0</v>
      </c>
      <c r="Q129" s="254"/>
      <c r="R129" s="114">
        <f t="shared" si="30"/>
        <v>0</v>
      </c>
      <c r="S129" s="88">
        <f t="shared" si="31"/>
        <v>0</v>
      </c>
      <c r="T129" s="88">
        <f t="shared" si="32"/>
        <v>0</v>
      </c>
      <c r="U129" s="88">
        <f t="shared" si="33"/>
        <v>0</v>
      </c>
      <c r="V129" s="88">
        <f t="shared" si="34"/>
        <v>0</v>
      </c>
      <c r="W129" s="112" t="e">
        <f t="shared" si="35"/>
        <v>#DIV/0!</v>
      </c>
      <c r="X129" s="15"/>
      <c r="Y129" s="15"/>
      <c r="Z129" s="9"/>
      <c r="AA129" s="9"/>
      <c r="AB129" s="9"/>
      <c r="AC129" s="9"/>
      <c r="AD129" s="9"/>
      <c r="AE129" s="9"/>
      <c r="AF129" s="9"/>
      <c r="AG129" s="9"/>
      <c r="AH129" s="9"/>
      <c r="AI129" s="9"/>
      <c r="AJ129" s="9"/>
      <c r="AK129" s="9"/>
      <c r="AL129" s="9"/>
      <c r="AM129" s="9"/>
      <c r="AN129" s="9"/>
      <c r="AO129" s="9"/>
      <c r="AP129" s="9"/>
      <c r="AQ129" s="9"/>
      <c r="AR129" s="9"/>
      <c r="AS129" s="9"/>
      <c r="AT129" s="9"/>
      <c r="AU129" s="9"/>
      <c r="AV129" s="3"/>
      <c r="AW129" s="3"/>
      <c r="AX129" s="3"/>
      <c r="AY129" s="3"/>
      <c r="AZ129" s="3"/>
      <c r="BA129" s="3"/>
      <c r="BB129" s="3"/>
      <c r="BC129" s="3"/>
      <c r="BD129" s="3"/>
      <c r="BE129" s="3"/>
      <c r="BF129" s="3"/>
      <c r="BG129" s="3"/>
      <c r="BH129" s="3"/>
      <c r="BI129" s="3"/>
      <c r="BJ129" s="3"/>
    </row>
    <row r="130" spans="1:62" s="4" customFormat="1" ht="21" customHeight="1" thickBot="1" x14ac:dyDescent="0.3">
      <c r="A130" s="45">
        <v>11</v>
      </c>
      <c r="B130" s="43">
        <v>170703</v>
      </c>
      <c r="C130" s="205" t="s">
        <v>250</v>
      </c>
      <c r="D130" s="205" t="s">
        <v>251</v>
      </c>
      <c r="E130" s="206" t="s">
        <v>252</v>
      </c>
      <c r="F130" s="156">
        <v>1000</v>
      </c>
      <c r="G130" s="135">
        <v>100</v>
      </c>
      <c r="H130" s="135"/>
      <c r="I130" s="89">
        <f>H130/H10</f>
        <v>0</v>
      </c>
      <c r="J130" s="90">
        <f t="shared" si="26"/>
        <v>-100</v>
      </c>
      <c r="K130" s="112">
        <f>H130/G130</f>
        <v>0</v>
      </c>
      <c r="L130" s="267">
        <v>6688.5</v>
      </c>
      <c r="M130" s="88">
        <v>6688.5</v>
      </c>
      <c r="N130" s="88">
        <v>1288.5</v>
      </c>
      <c r="O130" s="88"/>
      <c r="P130" s="88">
        <f t="shared" si="42"/>
        <v>-1288.5</v>
      </c>
      <c r="Q130" s="372">
        <f>O130/N130</f>
        <v>0</v>
      </c>
      <c r="R130" s="114">
        <f t="shared" si="30"/>
        <v>7688.5</v>
      </c>
      <c r="S130" s="88">
        <f t="shared" si="31"/>
        <v>7688.5</v>
      </c>
      <c r="T130" s="88">
        <f t="shared" si="32"/>
        <v>1388.5</v>
      </c>
      <c r="U130" s="88">
        <f t="shared" si="33"/>
        <v>0</v>
      </c>
      <c r="V130" s="88">
        <f t="shared" si="34"/>
        <v>-1388.5</v>
      </c>
      <c r="W130" s="112">
        <f t="shared" si="35"/>
        <v>0</v>
      </c>
      <c r="X130" s="26"/>
      <c r="Y130" s="26"/>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6"/>
      <c r="AW130" s="6"/>
      <c r="AX130" s="6"/>
      <c r="AY130" s="6"/>
      <c r="AZ130" s="6"/>
      <c r="BA130" s="6"/>
      <c r="BB130" s="6"/>
      <c r="BC130" s="6"/>
      <c r="BD130" s="6"/>
      <c r="BE130" s="6"/>
      <c r="BF130" s="6"/>
      <c r="BG130" s="6"/>
      <c r="BH130" s="6"/>
      <c r="BI130" s="6"/>
      <c r="BJ130" s="6"/>
    </row>
    <row r="131" spans="1:62" s="20" customFormat="1" ht="30.75" hidden="1" customHeight="1" x14ac:dyDescent="0.25">
      <c r="A131" s="46"/>
      <c r="B131" s="42"/>
      <c r="C131" s="42"/>
      <c r="D131" s="42"/>
      <c r="E131" s="190" t="s">
        <v>110</v>
      </c>
      <c r="F131" s="237"/>
      <c r="G131" s="282"/>
      <c r="H131" s="282"/>
      <c r="I131" s="136"/>
      <c r="J131" s="137">
        <f t="shared" si="26"/>
        <v>0</v>
      </c>
      <c r="K131" s="139"/>
      <c r="L131" s="268"/>
      <c r="M131" s="93"/>
      <c r="N131" s="93"/>
      <c r="O131" s="93"/>
      <c r="P131" s="93">
        <f t="shared" si="42"/>
        <v>0</v>
      </c>
      <c r="Q131" s="290" t="e">
        <f>O131/N131</f>
        <v>#DIV/0!</v>
      </c>
      <c r="R131" s="385">
        <f t="shared" si="30"/>
        <v>0</v>
      </c>
      <c r="S131" s="138">
        <f t="shared" si="31"/>
        <v>0</v>
      </c>
      <c r="T131" s="138">
        <f t="shared" si="32"/>
        <v>0</v>
      </c>
      <c r="U131" s="138">
        <f t="shared" si="33"/>
        <v>0</v>
      </c>
      <c r="V131" s="138">
        <f t="shared" si="34"/>
        <v>0</v>
      </c>
      <c r="W131" s="139" t="e">
        <f t="shared" si="35"/>
        <v>#DIV/0!</v>
      </c>
      <c r="X131" s="25"/>
      <c r="Y131" s="25"/>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19"/>
      <c r="AW131" s="19"/>
      <c r="AX131" s="19"/>
      <c r="AY131" s="19"/>
      <c r="AZ131" s="19"/>
      <c r="BA131" s="19"/>
      <c r="BB131" s="19"/>
      <c r="BC131" s="19"/>
      <c r="BD131" s="19"/>
      <c r="BE131" s="19"/>
      <c r="BF131" s="19"/>
      <c r="BG131" s="19"/>
      <c r="BH131" s="19"/>
      <c r="BI131" s="19"/>
      <c r="BJ131" s="19"/>
    </row>
    <row r="132" spans="1:62" ht="31.5" hidden="1" customHeight="1" x14ac:dyDescent="0.25">
      <c r="A132" s="47"/>
      <c r="B132" s="32"/>
      <c r="C132" s="32"/>
      <c r="D132" s="32"/>
      <c r="E132" s="191" t="s">
        <v>100</v>
      </c>
      <c r="F132" s="238"/>
      <c r="G132" s="299"/>
      <c r="H132" s="299"/>
      <c r="I132" s="123"/>
      <c r="J132" s="137">
        <f t="shared" si="26"/>
        <v>0</v>
      </c>
      <c r="K132" s="124"/>
      <c r="L132" s="98"/>
      <c r="M132" s="97"/>
      <c r="N132" s="97"/>
      <c r="O132" s="97"/>
      <c r="P132" s="97">
        <f>O132-N132</f>
        <v>0</v>
      </c>
      <c r="Q132" s="378" t="e">
        <f>O132/N132</f>
        <v>#DIV/0!</v>
      </c>
      <c r="R132" s="385">
        <f t="shared" si="30"/>
        <v>0</v>
      </c>
      <c r="S132" s="140">
        <f t="shared" si="31"/>
        <v>0</v>
      </c>
      <c r="T132" s="140">
        <f t="shared" si="32"/>
        <v>0</v>
      </c>
      <c r="U132" s="140">
        <f t="shared" si="33"/>
        <v>0</v>
      </c>
      <c r="V132" s="140">
        <f t="shared" si="34"/>
        <v>0</v>
      </c>
      <c r="W132" s="124" t="e">
        <f t="shared" si="35"/>
        <v>#DIV/0!</v>
      </c>
      <c r="X132" s="15"/>
      <c r="Y132" s="15"/>
      <c r="Z132" s="9"/>
      <c r="AA132" s="9"/>
      <c r="AB132" s="9"/>
      <c r="AC132" s="9"/>
      <c r="AD132" s="9"/>
      <c r="AE132" s="9"/>
      <c r="AF132" s="9"/>
      <c r="AG132" s="9"/>
      <c r="AH132" s="9"/>
      <c r="AI132" s="9"/>
      <c r="AJ132" s="9"/>
      <c r="AK132" s="9"/>
      <c r="AL132" s="9"/>
      <c r="AM132" s="9"/>
      <c r="AN132" s="9"/>
      <c r="AO132" s="9"/>
      <c r="AP132" s="9"/>
      <c r="AQ132" s="9"/>
      <c r="AR132" s="9"/>
      <c r="AS132" s="9"/>
      <c r="AT132" s="9"/>
      <c r="AU132" s="9"/>
      <c r="AV132" s="3"/>
      <c r="AW132" s="3"/>
      <c r="AX132" s="3"/>
      <c r="AY132" s="3"/>
      <c r="AZ132" s="3"/>
      <c r="BA132" s="3"/>
      <c r="BB132" s="3"/>
      <c r="BC132" s="3"/>
      <c r="BD132" s="3"/>
      <c r="BE132" s="3"/>
      <c r="BF132" s="3"/>
      <c r="BG132" s="3"/>
      <c r="BH132" s="3"/>
      <c r="BI132" s="3"/>
      <c r="BJ132" s="3"/>
    </row>
    <row r="133" spans="1:62" s="4" customFormat="1" ht="27" hidden="1" customHeight="1" x14ac:dyDescent="0.25">
      <c r="A133" s="47">
        <v>14</v>
      </c>
      <c r="B133" s="32">
        <v>180000</v>
      </c>
      <c r="C133" s="32"/>
      <c r="D133" s="32"/>
      <c r="E133" s="202" t="s">
        <v>116</v>
      </c>
      <c r="F133" s="238"/>
      <c r="G133" s="299"/>
      <c r="H133" s="299"/>
      <c r="I133" s="123"/>
      <c r="J133" s="137">
        <f t="shared" si="26"/>
        <v>0</v>
      </c>
      <c r="K133" s="124"/>
      <c r="L133" s="269"/>
      <c r="M133" s="140"/>
      <c r="N133" s="140"/>
      <c r="O133" s="233"/>
      <c r="P133" s="140"/>
      <c r="Q133" s="386"/>
      <c r="R133" s="385">
        <f t="shared" si="30"/>
        <v>0</v>
      </c>
      <c r="S133" s="140">
        <f t="shared" si="31"/>
        <v>0</v>
      </c>
      <c r="T133" s="140">
        <f t="shared" si="32"/>
        <v>0</v>
      </c>
      <c r="U133" s="140">
        <f t="shared" si="33"/>
        <v>0</v>
      </c>
      <c r="V133" s="140">
        <f t="shared" si="34"/>
        <v>0</v>
      </c>
      <c r="W133" s="124" t="e">
        <f t="shared" si="35"/>
        <v>#DIV/0!</v>
      </c>
      <c r="X133" s="26"/>
      <c r="Y133" s="26"/>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6"/>
      <c r="AW133" s="6"/>
      <c r="AX133" s="6"/>
      <c r="AY133" s="6"/>
      <c r="AZ133" s="6"/>
      <c r="BA133" s="6"/>
      <c r="BB133" s="6"/>
      <c r="BC133" s="6"/>
      <c r="BD133" s="6"/>
      <c r="BE133" s="6"/>
      <c r="BF133" s="6"/>
      <c r="BG133" s="6"/>
      <c r="BH133" s="6"/>
      <c r="BI133" s="6"/>
      <c r="BJ133" s="6"/>
    </row>
    <row r="134" spans="1:62" s="23" customFormat="1" ht="21" customHeight="1" thickBot="1" x14ac:dyDescent="0.3">
      <c r="A134" s="52">
        <v>12</v>
      </c>
      <c r="B134" s="53">
        <v>180107</v>
      </c>
      <c r="C134" s="204" t="s">
        <v>255</v>
      </c>
      <c r="D134" s="207" t="s">
        <v>256</v>
      </c>
      <c r="E134" s="208" t="s">
        <v>257</v>
      </c>
      <c r="F134" s="239"/>
      <c r="G134" s="247"/>
      <c r="H134" s="247"/>
      <c r="I134" s="141">
        <f>H134/H10</f>
        <v>0</v>
      </c>
      <c r="J134" s="83">
        <f t="shared" si="26"/>
        <v>0</v>
      </c>
      <c r="K134" s="112" t="e">
        <f>H134/G134</f>
        <v>#DIV/0!</v>
      </c>
      <c r="L134" s="264">
        <v>7079.5</v>
      </c>
      <c r="M134" s="102">
        <v>7079.5</v>
      </c>
      <c r="N134" s="102"/>
      <c r="O134" s="247"/>
      <c r="P134" s="88">
        <f t="shared" si="42"/>
        <v>0</v>
      </c>
      <c r="Q134" s="372" t="e">
        <f>O134/N134</f>
        <v>#DIV/0!</v>
      </c>
      <c r="R134" s="271">
        <f t="shared" si="30"/>
        <v>7079.5</v>
      </c>
      <c r="S134" s="102">
        <f t="shared" si="31"/>
        <v>7079.5</v>
      </c>
      <c r="T134" s="102">
        <f t="shared" si="32"/>
        <v>0</v>
      </c>
      <c r="U134" s="102">
        <f t="shared" si="33"/>
        <v>0</v>
      </c>
      <c r="V134" s="102">
        <f t="shared" si="34"/>
        <v>0</v>
      </c>
      <c r="W134" s="121" t="e">
        <f t="shared" si="35"/>
        <v>#DIV/0!</v>
      </c>
      <c r="X134" s="54"/>
      <c r="Y134" s="54"/>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row>
    <row r="135" spans="1:62" ht="27" hidden="1" customHeight="1" x14ac:dyDescent="0.25">
      <c r="A135" s="46"/>
      <c r="B135" s="56"/>
      <c r="C135" s="200"/>
      <c r="D135" s="200"/>
      <c r="E135" s="201" t="s">
        <v>74</v>
      </c>
      <c r="F135" s="240"/>
      <c r="G135" s="252"/>
      <c r="H135" s="252"/>
      <c r="I135" s="142">
        <f>H135/H10</f>
        <v>0</v>
      </c>
      <c r="J135" s="137">
        <f t="shared" si="26"/>
        <v>0</v>
      </c>
      <c r="K135" s="149"/>
      <c r="L135" s="268"/>
      <c r="M135" s="138"/>
      <c r="N135" s="138"/>
      <c r="O135" s="282"/>
      <c r="P135" s="138"/>
      <c r="Q135" s="387"/>
      <c r="R135" s="385">
        <f t="shared" si="30"/>
        <v>0</v>
      </c>
      <c r="S135" s="138">
        <f t="shared" si="31"/>
        <v>0</v>
      </c>
      <c r="T135" s="138">
        <f t="shared" si="32"/>
        <v>0</v>
      </c>
      <c r="U135" s="138">
        <f t="shared" si="33"/>
        <v>0</v>
      </c>
      <c r="V135" s="138">
        <f t="shared" si="34"/>
        <v>0</v>
      </c>
      <c r="W135" s="139" t="e">
        <f t="shared" si="35"/>
        <v>#DIV/0!</v>
      </c>
      <c r="X135" s="15"/>
      <c r="Y135" s="15"/>
      <c r="Z135" s="9"/>
      <c r="AA135" s="9"/>
      <c r="AB135" s="9"/>
      <c r="AC135" s="9"/>
      <c r="AD135" s="9"/>
      <c r="AE135" s="9"/>
      <c r="AF135" s="9"/>
      <c r="AG135" s="9"/>
      <c r="AH135" s="9"/>
      <c r="AI135" s="9"/>
      <c r="AJ135" s="9"/>
      <c r="AK135" s="9"/>
      <c r="AL135" s="9"/>
      <c r="AM135" s="9"/>
      <c r="AN135" s="9"/>
      <c r="AO135" s="9"/>
      <c r="AP135" s="9"/>
      <c r="AQ135" s="9"/>
      <c r="AR135" s="9"/>
      <c r="AS135" s="9"/>
      <c r="AT135" s="9"/>
      <c r="AU135" s="9"/>
      <c r="AV135" s="3"/>
      <c r="AW135" s="3"/>
      <c r="AX135" s="3"/>
      <c r="AY135" s="3"/>
      <c r="AZ135" s="3"/>
      <c r="BA135" s="3"/>
      <c r="BB135" s="3"/>
      <c r="BC135" s="3"/>
      <c r="BD135" s="3"/>
      <c r="BE135" s="3"/>
      <c r="BF135" s="3"/>
      <c r="BG135" s="3"/>
      <c r="BH135" s="3"/>
      <c r="BI135" s="3"/>
      <c r="BJ135" s="3"/>
    </row>
    <row r="136" spans="1:62" s="23" customFormat="1" ht="27.75" customHeight="1" thickBot="1" x14ac:dyDescent="0.3">
      <c r="A136" s="52">
        <v>13</v>
      </c>
      <c r="B136" s="199">
        <v>180404</v>
      </c>
      <c r="C136" s="209" t="s">
        <v>258</v>
      </c>
      <c r="D136" s="205" t="s">
        <v>254</v>
      </c>
      <c r="E136" s="300" t="s">
        <v>259</v>
      </c>
      <c r="F136" s="239">
        <v>194.6</v>
      </c>
      <c r="G136" s="247">
        <v>103.9</v>
      </c>
      <c r="H136" s="247">
        <v>1.6</v>
      </c>
      <c r="I136" s="141">
        <f>H136/H10</f>
        <v>1.916943625084166E-5</v>
      </c>
      <c r="J136" s="81">
        <f t="shared" si="26"/>
        <v>-102.30000000000001</v>
      </c>
      <c r="K136" s="121">
        <f>H136/G136</f>
        <v>1.5399422521655439E-2</v>
      </c>
      <c r="L136" s="264"/>
      <c r="M136" s="102"/>
      <c r="N136" s="102"/>
      <c r="O136" s="247"/>
      <c r="P136" s="88">
        <f t="shared" si="42"/>
        <v>0</v>
      </c>
      <c r="Q136" s="288"/>
      <c r="R136" s="270">
        <f t="shared" si="30"/>
        <v>194.6</v>
      </c>
      <c r="S136" s="102">
        <f t="shared" si="31"/>
        <v>194.6</v>
      </c>
      <c r="T136" s="102">
        <f t="shared" si="32"/>
        <v>103.9</v>
      </c>
      <c r="U136" s="102">
        <f t="shared" si="33"/>
        <v>1.6</v>
      </c>
      <c r="V136" s="102">
        <f t="shared" si="34"/>
        <v>-102.30000000000001</v>
      </c>
      <c r="W136" s="121">
        <f t="shared" si="35"/>
        <v>1.5399422521655439E-2</v>
      </c>
      <c r="X136" s="54"/>
      <c r="Y136" s="54"/>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row>
    <row r="137" spans="1:62" s="20" customFormat="1" ht="30.75" customHeight="1" thickBot="1" x14ac:dyDescent="0.3">
      <c r="A137" s="45">
        <v>14</v>
      </c>
      <c r="B137" s="198">
        <v>180409</v>
      </c>
      <c r="C137" s="209" t="s">
        <v>260</v>
      </c>
      <c r="D137" s="211" t="s">
        <v>245</v>
      </c>
      <c r="E137" s="301" t="s">
        <v>261</v>
      </c>
      <c r="F137" s="156"/>
      <c r="G137" s="135"/>
      <c r="H137" s="135"/>
      <c r="I137" s="143"/>
      <c r="J137" s="86">
        <f t="shared" si="26"/>
        <v>0</v>
      </c>
      <c r="K137" s="146"/>
      <c r="L137" s="114">
        <f>SUM(L138:L141)</f>
        <v>81</v>
      </c>
      <c r="M137" s="88">
        <f>SUM(M138:M141)</f>
        <v>81</v>
      </c>
      <c r="N137" s="88">
        <f>SUM(N138:N141)</f>
        <v>81</v>
      </c>
      <c r="O137" s="88">
        <f>SUM(O138:O141)</f>
        <v>0</v>
      </c>
      <c r="P137" s="88">
        <f>SUM(P138:P141)</f>
        <v>-81</v>
      </c>
      <c r="Q137" s="372">
        <f t="shared" ref="Q137:Q160" si="44">O137/N137</f>
        <v>0</v>
      </c>
      <c r="R137" s="114">
        <f t="shared" si="30"/>
        <v>81</v>
      </c>
      <c r="S137" s="88">
        <f t="shared" si="31"/>
        <v>81</v>
      </c>
      <c r="T137" s="88">
        <f t="shared" si="32"/>
        <v>81</v>
      </c>
      <c r="U137" s="88">
        <f t="shared" si="33"/>
        <v>0</v>
      </c>
      <c r="V137" s="88">
        <f t="shared" si="34"/>
        <v>-81</v>
      </c>
      <c r="W137" s="112">
        <f t="shared" si="35"/>
        <v>0</v>
      </c>
      <c r="X137" s="25"/>
      <c r="Y137" s="25"/>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19"/>
      <c r="AW137" s="19"/>
      <c r="AX137" s="19"/>
      <c r="AY137" s="19"/>
      <c r="AZ137" s="19"/>
      <c r="BA137" s="19"/>
      <c r="BB137" s="19"/>
      <c r="BC137" s="19"/>
      <c r="BD137" s="19"/>
      <c r="BE137" s="19"/>
      <c r="BF137" s="19"/>
      <c r="BG137" s="19"/>
      <c r="BH137" s="19"/>
      <c r="BI137" s="19"/>
      <c r="BJ137" s="19"/>
    </row>
    <row r="138" spans="1:62" ht="18" hidden="1" customHeight="1" x14ac:dyDescent="0.25">
      <c r="A138" s="46"/>
      <c r="B138" s="56"/>
      <c r="C138" s="56"/>
      <c r="D138" s="56"/>
      <c r="E138" s="190" t="s">
        <v>152</v>
      </c>
      <c r="F138" s="237"/>
      <c r="G138" s="282"/>
      <c r="H138" s="282"/>
      <c r="I138" s="122"/>
      <c r="J138" s="92">
        <f t="shared" si="26"/>
        <v>0</v>
      </c>
      <c r="K138" s="152"/>
      <c r="L138" s="260"/>
      <c r="M138" s="227"/>
      <c r="N138" s="227"/>
      <c r="O138" s="252"/>
      <c r="P138" s="93">
        <f t="shared" si="42"/>
        <v>0</v>
      </c>
      <c r="Q138" s="380" t="e">
        <f t="shared" si="44"/>
        <v>#DIV/0!</v>
      </c>
      <c r="R138" s="385">
        <f t="shared" si="30"/>
        <v>0</v>
      </c>
      <c r="S138" s="138">
        <f t="shared" si="31"/>
        <v>0</v>
      </c>
      <c r="T138" s="138">
        <f t="shared" si="32"/>
        <v>0</v>
      </c>
      <c r="U138" s="138">
        <f t="shared" si="33"/>
        <v>0</v>
      </c>
      <c r="V138" s="138">
        <f t="shared" si="34"/>
        <v>0</v>
      </c>
      <c r="W138" s="139" t="e">
        <f t="shared" si="35"/>
        <v>#DIV/0!</v>
      </c>
      <c r="X138" s="15"/>
      <c r="Y138" s="15"/>
      <c r="Z138" s="9"/>
      <c r="AA138" s="9"/>
      <c r="AB138" s="9"/>
      <c r="AC138" s="9"/>
      <c r="AD138" s="9"/>
      <c r="AE138" s="9"/>
      <c r="AF138" s="9"/>
      <c r="AG138" s="9"/>
      <c r="AH138" s="9"/>
      <c r="AI138" s="9"/>
      <c r="AJ138" s="9"/>
      <c r="AK138" s="9"/>
      <c r="AL138" s="9"/>
      <c r="AM138" s="9"/>
      <c r="AN138" s="9"/>
      <c r="AO138" s="9"/>
      <c r="AP138" s="9"/>
      <c r="AQ138" s="9"/>
      <c r="AR138" s="9"/>
      <c r="AS138" s="9"/>
      <c r="AT138" s="9"/>
      <c r="AU138" s="9"/>
      <c r="AV138" s="3"/>
      <c r="AW138" s="3"/>
      <c r="AX138" s="3"/>
      <c r="AY138" s="3"/>
      <c r="AZ138" s="3"/>
      <c r="BA138" s="3"/>
      <c r="BB138" s="3"/>
      <c r="BC138" s="3"/>
      <c r="BD138" s="3"/>
      <c r="BE138" s="3"/>
      <c r="BF138" s="3"/>
      <c r="BG138" s="3"/>
      <c r="BH138" s="3"/>
      <c r="BI138" s="3"/>
      <c r="BJ138" s="3"/>
    </row>
    <row r="139" spans="1:62" ht="21" customHeight="1" thickBot="1" x14ac:dyDescent="0.3">
      <c r="A139" s="52"/>
      <c r="B139" s="53"/>
      <c r="C139" s="53"/>
      <c r="D139" s="53"/>
      <c r="E139" s="192" t="s">
        <v>262</v>
      </c>
      <c r="F139" s="239"/>
      <c r="G139" s="247"/>
      <c r="H139" s="247"/>
      <c r="I139" s="144"/>
      <c r="J139" s="105">
        <f t="shared" si="26"/>
        <v>0</v>
      </c>
      <c r="K139" s="225"/>
      <c r="L139" s="261">
        <v>81</v>
      </c>
      <c r="M139" s="230">
        <v>81</v>
      </c>
      <c r="N139" s="230">
        <v>81</v>
      </c>
      <c r="O139" s="283"/>
      <c r="P139" s="108">
        <f t="shared" si="42"/>
        <v>-81</v>
      </c>
      <c r="Q139" s="382">
        <f t="shared" si="44"/>
        <v>0</v>
      </c>
      <c r="R139" s="270">
        <f t="shared" si="30"/>
        <v>81</v>
      </c>
      <c r="S139" s="102">
        <f t="shared" si="31"/>
        <v>81</v>
      </c>
      <c r="T139" s="102">
        <f t="shared" si="32"/>
        <v>81</v>
      </c>
      <c r="U139" s="102">
        <f t="shared" si="33"/>
        <v>0</v>
      </c>
      <c r="V139" s="102">
        <f t="shared" si="34"/>
        <v>-81</v>
      </c>
      <c r="W139" s="121">
        <f t="shared" si="35"/>
        <v>0</v>
      </c>
      <c r="X139" s="15"/>
      <c r="Y139" s="15"/>
      <c r="Z139" s="9"/>
      <c r="AA139" s="9"/>
      <c r="AB139" s="9"/>
      <c r="AC139" s="9"/>
      <c r="AD139" s="9"/>
      <c r="AE139" s="9"/>
      <c r="AF139" s="9"/>
      <c r="AG139" s="9"/>
      <c r="AH139" s="9"/>
      <c r="AI139" s="9"/>
      <c r="AJ139" s="9"/>
      <c r="AK139" s="9"/>
      <c r="AL139" s="9"/>
      <c r="AM139" s="9"/>
      <c r="AN139" s="9"/>
      <c r="AO139" s="9"/>
      <c r="AP139" s="9"/>
      <c r="AQ139" s="9"/>
      <c r="AR139" s="9"/>
      <c r="AS139" s="9"/>
      <c r="AT139" s="9"/>
      <c r="AU139" s="9"/>
      <c r="AV139" s="3"/>
      <c r="AW139" s="3"/>
      <c r="AX139" s="3"/>
      <c r="AY139" s="3"/>
      <c r="AZ139" s="3"/>
      <c r="BA139" s="3"/>
      <c r="BB139" s="3"/>
      <c r="BC139" s="3"/>
      <c r="BD139" s="3"/>
      <c r="BE139" s="3"/>
      <c r="BF139" s="3"/>
      <c r="BG139" s="3"/>
      <c r="BH139" s="3"/>
      <c r="BI139" s="3"/>
      <c r="BJ139" s="3"/>
    </row>
    <row r="140" spans="1:62" ht="20.25" hidden="1" customHeight="1" thickBot="1" x14ac:dyDescent="0.3">
      <c r="A140" s="46"/>
      <c r="B140" s="56"/>
      <c r="C140" s="56"/>
      <c r="D140" s="56"/>
      <c r="E140" s="192" t="s">
        <v>148</v>
      </c>
      <c r="F140" s="237"/>
      <c r="G140" s="282"/>
      <c r="H140" s="282"/>
      <c r="I140" s="122"/>
      <c r="J140" s="92">
        <f t="shared" si="26"/>
        <v>0</v>
      </c>
      <c r="K140" s="152"/>
      <c r="L140" s="260"/>
      <c r="M140" s="93"/>
      <c r="N140" s="93"/>
      <c r="O140" s="252"/>
      <c r="P140" s="93">
        <f t="shared" si="42"/>
        <v>0</v>
      </c>
      <c r="Q140" s="380" t="e">
        <f t="shared" si="44"/>
        <v>#DIV/0!</v>
      </c>
      <c r="R140" s="385">
        <f t="shared" si="30"/>
        <v>0</v>
      </c>
      <c r="S140" s="138">
        <f t="shared" si="31"/>
        <v>0</v>
      </c>
      <c r="T140" s="138">
        <f t="shared" si="32"/>
        <v>0</v>
      </c>
      <c r="U140" s="138">
        <f t="shared" si="33"/>
        <v>0</v>
      </c>
      <c r="V140" s="138">
        <f t="shared" si="34"/>
        <v>0</v>
      </c>
      <c r="W140" s="139" t="e">
        <f t="shared" si="35"/>
        <v>#DIV/0!</v>
      </c>
      <c r="X140" s="15"/>
      <c r="Y140" s="15"/>
      <c r="Z140" s="9"/>
      <c r="AA140" s="9"/>
      <c r="AB140" s="9"/>
      <c r="AC140" s="9"/>
      <c r="AD140" s="9"/>
      <c r="AE140" s="9"/>
      <c r="AF140" s="9"/>
      <c r="AG140" s="9"/>
      <c r="AH140" s="9"/>
      <c r="AI140" s="9"/>
      <c r="AJ140" s="9"/>
      <c r="AK140" s="9"/>
      <c r="AL140" s="9"/>
      <c r="AM140" s="9"/>
      <c r="AN140" s="9"/>
      <c r="AO140" s="9"/>
      <c r="AP140" s="9"/>
      <c r="AQ140" s="9"/>
      <c r="AR140" s="9"/>
      <c r="AS140" s="9"/>
      <c r="AT140" s="9"/>
      <c r="AU140" s="9"/>
      <c r="AV140" s="3"/>
      <c r="AW140" s="3"/>
      <c r="AX140" s="3"/>
      <c r="AY140" s="3"/>
      <c r="AZ140" s="3"/>
      <c r="BA140" s="3"/>
      <c r="BB140" s="3"/>
      <c r="BC140" s="3"/>
      <c r="BD140" s="3"/>
      <c r="BE140" s="3"/>
      <c r="BF140" s="3"/>
      <c r="BG140" s="3"/>
      <c r="BH140" s="3"/>
      <c r="BI140" s="3"/>
      <c r="BJ140" s="3"/>
    </row>
    <row r="141" spans="1:62" ht="21.75" hidden="1" customHeight="1" thickBot="1" x14ac:dyDescent="0.3">
      <c r="A141" s="48"/>
      <c r="B141" s="169"/>
      <c r="C141" s="169"/>
      <c r="D141" s="169"/>
      <c r="E141" s="189" t="s">
        <v>79</v>
      </c>
      <c r="F141" s="241"/>
      <c r="G141" s="302"/>
      <c r="H141" s="302"/>
      <c r="I141" s="127"/>
      <c r="J141" s="100">
        <f t="shared" si="26"/>
        <v>0</v>
      </c>
      <c r="K141" s="155"/>
      <c r="L141" s="258"/>
      <c r="M141" s="97"/>
      <c r="N141" s="97"/>
      <c r="O141" s="253"/>
      <c r="P141" s="106">
        <f t="shared" si="42"/>
        <v>0</v>
      </c>
      <c r="Q141" s="388" t="e">
        <f t="shared" si="44"/>
        <v>#DIV/0!</v>
      </c>
      <c r="R141" s="385">
        <f t="shared" si="30"/>
        <v>0</v>
      </c>
      <c r="S141" s="140">
        <f t="shared" si="31"/>
        <v>0</v>
      </c>
      <c r="T141" s="140">
        <f t="shared" si="32"/>
        <v>0</v>
      </c>
      <c r="U141" s="140">
        <f t="shared" si="33"/>
        <v>0</v>
      </c>
      <c r="V141" s="140">
        <f t="shared" si="34"/>
        <v>0</v>
      </c>
      <c r="W141" s="124" t="e">
        <f t="shared" si="35"/>
        <v>#DIV/0!</v>
      </c>
      <c r="X141" s="15"/>
      <c r="Y141" s="15"/>
      <c r="Z141" s="9"/>
      <c r="AA141" s="9"/>
      <c r="AB141" s="9"/>
      <c r="AC141" s="9"/>
      <c r="AD141" s="9"/>
      <c r="AE141" s="9"/>
      <c r="AF141" s="9"/>
      <c r="AG141" s="9"/>
      <c r="AH141" s="9"/>
      <c r="AI141" s="9"/>
      <c r="AJ141" s="9"/>
      <c r="AK141" s="9"/>
      <c r="AL141" s="9"/>
      <c r="AM141" s="9"/>
      <c r="AN141" s="9"/>
      <c r="AO141" s="9"/>
      <c r="AP141" s="9"/>
      <c r="AQ141" s="9"/>
      <c r="AR141" s="9"/>
      <c r="AS141" s="9"/>
      <c r="AT141" s="9"/>
      <c r="AU141" s="9"/>
      <c r="AV141" s="3"/>
      <c r="AW141" s="3"/>
      <c r="AX141" s="3"/>
      <c r="AY141" s="3"/>
      <c r="AZ141" s="3"/>
      <c r="BA141" s="3"/>
      <c r="BB141" s="3"/>
      <c r="BC141" s="3"/>
      <c r="BD141" s="3"/>
      <c r="BE141" s="3"/>
      <c r="BF141" s="3"/>
      <c r="BG141" s="3"/>
      <c r="BH141" s="3"/>
      <c r="BI141" s="3"/>
      <c r="BJ141" s="3"/>
    </row>
    <row r="142" spans="1:62" s="59" customFormat="1" ht="22.5" customHeight="1" thickBot="1" x14ac:dyDescent="0.3">
      <c r="A142" s="45">
        <v>15</v>
      </c>
      <c r="B142" s="43">
        <v>180410</v>
      </c>
      <c r="C142" s="205" t="s">
        <v>253</v>
      </c>
      <c r="D142" s="205" t="s">
        <v>254</v>
      </c>
      <c r="E142" s="300" t="s">
        <v>153</v>
      </c>
      <c r="F142" s="156"/>
      <c r="G142" s="135"/>
      <c r="H142" s="135"/>
      <c r="I142" s="134"/>
      <c r="J142" s="90"/>
      <c r="K142" s="112"/>
      <c r="L142" s="270">
        <v>482.2</v>
      </c>
      <c r="M142" s="102">
        <v>482.2</v>
      </c>
      <c r="N142" s="102"/>
      <c r="O142" s="247"/>
      <c r="P142" s="102">
        <f t="shared" si="42"/>
        <v>0</v>
      </c>
      <c r="Q142" s="389" t="e">
        <f t="shared" si="44"/>
        <v>#DIV/0!</v>
      </c>
      <c r="R142" s="270">
        <f>SUM(F142,L142)</f>
        <v>482.2</v>
      </c>
      <c r="S142" s="102">
        <f>SUM(F142,M142)</f>
        <v>482.2</v>
      </c>
      <c r="T142" s="102">
        <f>SUM(G142,N142)</f>
        <v>0</v>
      </c>
      <c r="U142" s="102">
        <f>SUM(H142,O142)</f>
        <v>0</v>
      </c>
      <c r="V142" s="102">
        <f>U142-T142</f>
        <v>0</v>
      </c>
      <c r="W142" s="121" t="e">
        <f>U142/T142</f>
        <v>#DIV/0!</v>
      </c>
      <c r="X142" s="57"/>
      <c r="Y142" s="57"/>
      <c r="Z142" s="58"/>
      <c r="AA142" s="58"/>
      <c r="AB142" s="58"/>
      <c r="AC142" s="58"/>
      <c r="AD142" s="58"/>
      <c r="AE142" s="58"/>
      <c r="AF142" s="58"/>
      <c r="AG142" s="58"/>
      <c r="AH142" s="58"/>
      <c r="AI142" s="58"/>
      <c r="AJ142" s="58"/>
      <c r="AK142" s="58"/>
      <c r="AL142" s="58"/>
      <c r="AM142" s="58"/>
      <c r="AN142" s="58"/>
      <c r="AO142" s="58"/>
      <c r="AP142" s="58"/>
      <c r="AQ142" s="58"/>
      <c r="AR142" s="58"/>
      <c r="AS142" s="58"/>
      <c r="AT142" s="58"/>
      <c r="AU142" s="58"/>
    </row>
    <row r="143" spans="1:62" ht="36.75" customHeight="1" thickBot="1" x14ac:dyDescent="0.3">
      <c r="A143" s="157">
        <v>16</v>
      </c>
      <c r="B143" s="77" t="s">
        <v>45</v>
      </c>
      <c r="C143" s="77" t="s">
        <v>266</v>
      </c>
      <c r="D143" s="77" t="s">
        <v>265</v>
      </c>
      <c r="E143" s="193" t="s">
        <v>103</v>
      </c>
      <c r="F143" s="242">
        <v>594.5</v>
      </c>
      <c r="G143" s="248">
        <v>594.5</v>
      </c>
      <c r="H143" s="248">
        <v>594.29999999999995</v>
      </c>
      <c r="I143" s="80">
        <f>H143/H10</f>
        <v>7.1202474774219983E-3</v>
      </c>
      <c r="J143" s="130">
        <f t="shared" si="26"/>
        <v>-0.20000000000004547</v>
      </c>
      <c r="K143" s="145">
        <f>H143/G143</f>
        <v>0.99966358284272494</v>
      </c>
      <c r="L143" s="271"/>
      <c r="M143" s="79"/>
      <c r="N143" s="79"/>
      <c r="O143" s="248"/>
      <c r="P143" s="79">
        <f>O143-N143</f>
        <v>0</v>
      </c>
      <c r="Q143" s="390"/>
      <c r="R143" s="271">
        <f t="shared" si="30"/>
        <v>594.5</v>
      </c>
      <c r="S143" s="79">
        <f t="shared" si="31"/>
        <v>594.5</v>
      </c>
      <c r="T143" s="79">
        <f t="shared" si="32"/>
        <v>594.5</v>
      </c>
      <c r="U143" s="79">
        <f t="shared" si="33"/>
        <v>594.29999999999995</v>
      </c>
      <c r="V143" s="79">
        <f t="shared" si="34"/>
        <v>-0.20000000000004547</v>
      </c>
      <c r="W143" s="113">
        <f t="shared" si="35"/>
        <v>0.99966358284272494</v>
      </c>
      <c r="X143" s="15"/>
      <c r="Y143" s="15"/>
      <c r="Z143" s="9"/>
      <c r="AA143" s="9"/>
      <c r="AB143" s="9"/>
      <c r="AC143" s="9"/>
      <c r="AD143" s="9"/>
      <c r="AE143" s="9"/>
      <c r="AF143" s="9"/>
      <c r="AG143" s="9"/>
      <c r="AH143" s="9"/>
      <c r="AI143" s="9"/>
      <c r="AJ143" s="9"/>
      <c r="AK143" s="9"/>
      <c r="AL143" s="9"/>
      <c r="AM143" s="9"/>
      <c r="AN143" s="9"/>
      <c r="AO143" s="9"/>
      <c r="AP143" s="9"/>
      <c r="AQ143" s="9"/>
      <c r="AR143" s="9"/>
      <c r="AS143" s="9"/>
      <c r="AT143" s="9"/>
      <c r="AU143" s="9"/>
      <c r="AV143" s="3"/>
      <c r="AW143" s="3"/>
      <c r="AX143" s="3"/>
      <c r="AY143" s="3"/>
      <c r="AZ143" s="3"/>
      <c r="BA143" s="3"/>
      <c r="BB143" s="3"/>
      <c r="BC143" s="3"/>
      <c r="BD143" s="3"/>
      <c r="BE143" s="3"/>
      <c r="BF143" s="3"/>
      <c r="BG143" s="3"/>
      <c r="BH143" s="3"/>
      <c r="BI143" s="3"/>
      <c r="BJ143" s="3"/>
    </row>
    <row r="144" spans="1:62" s="70" customFormat="1" ht="24.75" hidden="1" customHeight="1" thickBot="1" x14ac:dyDescent="0.3">
      <c r="A144" s="49"/>
      <c r="B144" s="218"/>
      <c r="C144" s="218"/>
      <c r="D144" s="218"/>
      <c r="E144" s="201" t="s">
        <v>161</v>
      </c>
      <c r="F144" s="243"/>
      <c r="G144" s="284"/>
      <c r="H144" s="284"/>
      <c r="I144" s="85">
        <f>H144/H10</f>
        <v>0</v>
      </c>
      <c r="J144" s="86">
        <f t="shared" si="26"/>
        <v>0</v>
      </c>
      <c r="K144" s="87" t="e">
        <f>H144/G144</f>
        <v>#DIV/0!</v>
      </c>
      <c r="L144" s="266"/>
      <c r="M144" s="281"/>
      <c r="N144" s="281"/>
      <c r="O144" s="284"/>
      <c r="P144" s="281"/>
      <c r="Q144" s="289"/>
      <c r="R144" s="391">
        <f t="shared" si="30"/>
        <v>0</v>
      </c>
      <c r="S144" s="79">
        <f t="shared" si="31"/>
        <v>0</v>
      </c>
      <c r="T144" s="79">
        <f>SUM(G144,N144)</f>
        <v>0</v>
      </c>
      <c r="U144" s="79">
        <f>SUM(H144,O144)</f>
        <v>0</v>
      </c>
      <c r="V144" s="79">
        <f>U144-T144</f>
        <v>0</v>
      </c>
      <c r="W144" s="113" t="e">
        <f>U144/T144</f>
        <v>#DIV/0!</v>
      </c>
      <c r="X144" s="67"/>
      <c r="Y144" s="67"/>
      <c r="Z144" s="68"/>
      <c r="AA144" s="68"/>
      <c r="AB144" s="68"/>
      <c r="AC144" s="68"/>
      <c r="AD144" s="68"/>
      <c r="AE144" s="68"/>
      <c r="AF144" s="68"/>
      <c r="AG144" s="68"/>
      <c r="AH144" s="68"/>
      <c r="AI144" s="68"/>
      <c r="AJ144" s="68"/>
      <c r="AK144" s="68"/>
      <c r="AL144" s="68"/>
      <c r="AM144" s="68"/>
      <c r="AN144" s="68"/>
      <c r="AO144" s="68"/>
      <c r="AP144" s="68"/>
      <c r="AQ144" s="68"/>
      <c r="AR144" s="68"/>
      <c r="AS144" s="68"/>
      <c r="AT144" s="68"/>
      <c r="AU144" s="68"/>
      <c r="AV144" s="69"/>
      <c r="AW144" s="69"/>
      <c r="AX144" s="69"/>
      <c r="AY144" s="69"/>
      <c r="AZ144" s="69"/>
      <c r="BA144" s="69"/>
      <c r="BB144" s="69"/>
      <c r="BC144" s="69"/>
      <c r="BD144" s="69"/>
      <c r="BE144" s="69"/>
      <c r="BF144" s="69"/>
      <c r="BG144" s="69"/>
      <c r="BH144" s="69"/>
      <c r="BI144" s="69"/>
      <c r="BJ144" s="69"/>
    </row>
    <row r="145" spans="1:62" ht="30.75" hidden="1" customHeight="1" thickBot="1" x14ac:dyDescent="0.3">
      <c r="A145" s="45">
        <v>17</v>
      </c>
      <c r="B145" s="39" t="s">
        <v>107</v>
      </c>
      <c r="C145" s="39"/>
      <c r="D145" s="39"/>
      <c r="E145" s="186" t="s">
        <v>147</v>
      </c>
      <c r="F145" s="156"/>
      <c r="G145" s="135"/>
      <c r="H145" s="135"/>
      <c r="I145" s="89">
        <f>H145/H10</f>
        <v>0</v>
      </c>
      <c r="J145" s="90">
        <f t="shared" si="26"/>
        <v>0</v>
      </c>
      <c r="K145" s="112" t="e">
        <f>H145/G145</f>
        <v>#DIV/0!</v>
      </c>
      <c r="L145" s="104"/>
      <c r="M145" s="88"/>
      <c r="N145" s="88"/>
      <c r="O145" s="133"/>
      <c r="P145" s="88">
        <f>O145-N145</f>
        <v>0</v>
      </c>
      <c r="Q145" s="254"/>
      <c r="R145" s="114">
        <f t="shared" si="30"/>
        <v>0</v>
      </c>
      <c r="S145" s="88">
        <f t="shared" si="31"/>
        <v>0</v>
      </c>
      <c r="T145" s="88">
        <f t="shared" si="32"/>
        <v>0</v>
      </c>
      <c r="U145" s="88">
        <f t="shared" si="33"/>
        <v>0</v>
      </c>
      <c r="V145" s="88">
        <f t="shared" si="34"/>
        <v>0</v>
      </c>
      <c r="W145" s="112" t="e">
        <f t="shared" si="35"/>
        <v>#DIV/0!</v>
      </c>
      <c r="X145" s="15"/>
      <c r="Y145" s="15"/>
      <c r="Z145" s="9"/>
      <c r="AA145" s="9"/>
      <c r="AB145" s="9"/>
      <c r="AC145" s="9"/>
      <c r="AD145" s="9"/>
      <c r="AE145" s="9"/>
      <c r="AF145" s="9"/>
      <c r="AG145" s="9"/>
      <c r="AH145" s="9"/>
      <c r="AI145" s="9"/>
      <c r="AJ145" s="9"/>
      <c r="AK145" s="9"/>
      <c r="AL145" s="9"/>
      <c r="AM145" s="9"/>
      <c r="AN145" s="9"/>
      <c r="AO145" s="9"/>
      <c r="AP145" s="9"/>
      <c r="AQ145" s="9"/>
      <c r="AR145" s="9"/>
      <c r="AS145" s="9"/>
      <c r="AT145" s="9"/>
      <c r="AU145" s="9"/>
      <c r="AV145" s="3"/>
      <c r="AW145" s="3"/>
      <c r="AX145" s="3"/>
      <c r="AY145" s="3"/>
      <c r="AZ145" s="3"/>
      <c r="BA145" s="3"/>
      <c r="BB145" s="3"/>
      <c r="BC145" s="3"/>
      <c r="BD145" s="3"/>
      <c r="BE145" s="3"/>
      <c r="BF145" s="3"/>
      <c r="BG145" s="3"/>
      <c r="BH145" s="3"/>
      <c r="BI145" s="3"/>
      <c r="BJ145" s="3"/>
    </row>
    <row r="146" spans="1:62" s="70" customFormat="1" ht="29.25" hidden="1" customHeight="1" thickBot="1" x14ac:dyDescent="0.3">
      <c r="A146" s="45"/>
      <c r="B146" s="39"/>
      <c r="C146" s="218"/>
      <c r="D146" s="218"/>
      <c r="E146" s="201" t="s">
        <v>162</v>
      </c>
      <c r="F146" s="244"/>
      <c r="G146" s="303"/>
      <c r="H146" s="303"/>
      <c r="I146" s="85">
        <f>H146/H10</f>
        <v>0</v>
      </c>
      <c r="J146" s="86">
        <f>H146-G146</f>
        <v>0</v>
      </c>
      <c r="K146" s="87" t="e">
        <f>H146/G146</f>
        <v>#DIV/0!</v>
      </c>
      <c r="L146" s="104"/>
      <c r="M146" s="88"/>
      <c r="N146" s="88"/>
      <c r="O146" s="133"/>
      <c r="P146" s="88"/>
      <c r="Q146" s="254"/>
      <c r="R146" s="271">
        <f t="shared" si="30"/>
        <v>0</v>
      </c>
      <c r="S146" s="79">
        <f t="shared" si="31"/>
        <v>0</v>
      </c>
      <c r="T146" s="88">
        <f>SUM(G146,N146)</f>
        <v>0</v>
      </c>
      <c r="U146" s="88">
        <f>SUM(H146,O146)</f>
        <v>0</v>
      </c>
      <c r="V146" s="88">
        <f>U146-T146</f>
        <v>0</v>
      </c>
      <c r="W146" s="112" t="e">
        <f>U146/T146</f>
        <v>#DIV/0!</v>
      </c>
      <c r="X146" s="67"/>
      <c r="Y146" s="67"/>
      <c r="Z146" s="68"/>
      <c r="AA146" s="68"/>
      <c r="AB146" s="68"/>
      <c r="AC146" s="68"/>
      <c r="AD146" s="68"/>
      <c r="AE146" s="68"/>
      <c r="AF146" s="68"/>
      <c r="AG146" s="68"/>
      <c r="AH146" s="68"/>
      <c r="AI146" s="68"/>
      <c r="AJ146" s="68"/>
      <c r="AK146" s="68"/>
      <c r="AL146" s="68"/>
      <c r="AM146" s="68"/>
      <c r="AN146" s="68"/>
      <c r="AO146" s="68"/>
      <c r="AP146" s="68"/>
      <c r="AQ146" s="68"/>
      <c r="AR146" s="68"/>
      <c r="AS146" s="68"/>
      <c r="AT146" s="68"/>
      <c r="AU146" s="68"/>
      <c r="AV146" s="69"/>
      <c r="AW146" s="69"/>
      <c r="AX146" s="69"/>
      <c r="AY146" s="69"/>
      <c r="AZ146" s="69"/>
      <c r="BA146" s="69"/>
      <c r="BB146" s="69"/>
      <c r="BC146" s="69"/>
      <c r="BD146" s="69"/>
      <c r="BE146" s="69"/>
      <c r="BF146" s="69"/>
      <c r="BG146" s="69"/>
      <c r="BH146" s="69"/>
      <c r="BI146" s="69"/>
      <c r="BJ146" s="69"/>
    </row>
    <row r="147" spans="1:62" ht="34.5" customHeight="1" thickBot="1" x14ac:dyDescent="0.3">
      <c r="A147" s="60">
        <v>17</v>
      </c>
      <c r="B147" s="61" t="s">
        <v>137</v>
      </c>
      <c r="C147" s="210" t="s">
        <v>263</v>
      </c>
      <c r="D147" s="210" t="s">
        <v>264</v>
      </c>
      <c r="E147" s="304" t="s">
        <v>138</v>
      </c>
      <c r="F147" s="156">
        <v>50</v>
      </c>
      <c r="G147" s="135">
        <v>35</v>
      </c>
      <c r="H147" s="135"/>
      <c r="I147" s="89">
        <f>H147/H10</f>
        <v>0</v>
      </c>
      <c r="J147" s="83">
        <f t="shared" ref="J147:J168" si="45">H147-G147</f>
        <v>-35</v>
      </c>
      <c r="K147" s="112">
        <f>H147/G147</f>
        <v>0</v>
      </c>
      <c r="L147" s="104"/>
      <c r="M147" s="88"/>
      <c r="N147" s="88"/>
      <c r="O147" s="133"/>
      <c r="P147" s="88">
        <f t="shared" si="42"/>
        <v>0</v>
      </c>
      <c r="Q147" s="254"/>
      <c r="R147" s="271">
        <f>SUM(F147,L147)</f>
        <v>50</v>
      </c>
      <c r="S147" s="79">
        <f>SUM(F147,M147)</f>
        <v>50</v>
      </c>
      <c r="T147" s="79">
        <f>SUM(G147,N147)</f>
        <v>35</v>
      </c>
      <c r="U147" s="79">
        <f>SUM(H147,O147)</f>
        <v>0</v>
      </c>
      <c r="V147" s="79">
        <f>U147-T147</f>
        <v>-35</v>
      </c>
      <c r="W147" s="113">
        <f>U147/T147</f>
        <v>0</v>
      </c>
      <c r="X147" s="15"/>
      <c r="Y147" s="15"/>
      <c r="Z147" s="9"/>
      <c r="AA147" s="9"/>
      <c r="AB147" s="9"/>
      <c r="AC147" s="9"/>
      <c r="AD147" s="9"/>
      <c r="AE147" s="9"/>
      <c r="AF147" s="9"/>
      <c r="AG147" s="9"/>
      <c r="AH147" s="9"/>
      <c r="AI147" s="9"/>
      <c r="AJ147" s="9"/>
      <c r="AK147" s="9"/>
      <c r="AL147" s="9"/>
      <c r="AM147" s="9"/>
      <c r="AN147" s="9"/>
      <c r="AO147" s="9"/>
      <c r="AP147" s="9"/>
      <c r="AQ147" s="9"/>
      <c r="AR147" s="9"/>
      <c r="AS147" s="9"/>
      <c r="AT147" s="9"/>
      <c r="AU147" s="9"/>
      <c r="AV147" s="3"/>
      <c r="AW147" s="3"/>
      <c r="AX147" s="3"/>
      <c r="AY147" s="3"/>
      <c r="AZ147" s="3"/>
      <c r="BA147" s="3"/>
      <c r="BB147" s="3"/>
      <c r="BC147" s="3"/>
      <c r="BD147" s="3"/>
      <c r="BE147" s="3"/>
      <c r="BF147" s="3"/>
      <c r="BG147" s="3"/>
      <c r="BH147" s="3"/>
      <c r="BI147" s="3"/>
      <c r="BJ147" s="3"/>
    </row>
    <row r="148" spans="1:62" ht="27" customHeight="1" thickBot="1" x14ac:dyDescent="0.3">
      <c r="A148" s="45">
        <v>18</v>
      </c>
      <c r="B148" s="39" t="s">
        <v>35</v>
      </c>
      <c r="C148" s="205" t="s">
        <v>270</v>
      </c>
      <c r="D148" s="205" t="s">
        <v>271</v>
      </c>
      <c r="E148" s="188" t="s">
        <v>76</v>
      </c>
      <c r="F148" s="228"/>
      <c r="G148" s="133"/>
      <c r="H148" s="133"/>
      <c r="I148" s="89">
        <f>H148/H10</f>
        <v>0</v>
      </c>
      <c r="J148" s="86">
        <f t="shared" si="45"/>
        <v>0</v>
      </c>
      <c r="K148" s="112"/>
      <c r="L148" s="267">
        <v>50</v>
      </c>
      <c r="M148" s="88">
        <v>50</v>
      </c>
      <c r="N148" s="88">
        <v>38.700000000000003</v>
      </c>
      <c r="O148" s="133"/>
      <c r="P148" s="88">
        <f t="shared" si="42"/>
        <v>-38.700000000000003</v>
      </c>
      <c r="Q148" s="254">
        <f t="shared" si="44"/>
        <v>0</v>
      </c>
      <c r="R148" s="114">
        <f t="shared" si="30"/>
        <v>50</v>
      </c>
      <c r="S148" s="88">
        <f t="shared" si="31"/>
        <v>50</v>
      </c>
      <c r="T148" s="88">
        <f t="shared" si="32"/>
        <v>38.700000000000003</v>
      </c>
      <c r="U148" s="88">
        <f t="shared" si="33"/>
        <v>0</v>
      </c>
      <c r="V148" s="88">
        <f t="shared" si="34"/>
        <v>-38.700000000000003</v>
      </c>
      <c r="W148" s="112">
        <f t="shared" si="35"/>
        <v>0</v>
      </c>
      <c r="X148" s="15"/>
      <c r="Y148" s="15"/>
      <c r="Z148" s="9"/>
      <c r="AA148" s="9"/>
      <c r="AB148" s="9"/>
      <c r="AC148" s="9"/>
      <c r="AD148" s="9"/>
      <c r="AE148" s="9"/>
      <c r="AF148" s="9"/>
      <c r="AG148" s="9"/>
      <c r="AH148" s="9"/>
      <c r="AI148" s="9"/>
      <c r="AJ148" s="9"/>
      <c r="AK148" s="9"/>
      <c r="AL148" s="9"/>
      <c r="AM148" s="9"/>
      <c r="AN148" s="9"/>
      <c r="AO148" s="9"/>
      <c r="AP148" s="9"/>
      <c r="AQ148" s="9"/>
      <c r="AR148" s="9"/>
      <c r="AS148" s="9"/>
      <c r="AT148" s="9"/>
      <c r="AU148" s="9"/>
      <c r="AV148" s="3"/>
      <c r="AW148" s="3"/>
      <c r="AX148" s="3"/>
      <c r="AY148" s="3"/>
      <c r="AZ148" s="3"/>
      <c r="BA148" s="3"/>
      <c r="BB148" s="3"/>
      <c r="BC148" s="3"/>
      <c r="BD148" s="3"/>
      <c r="BE148" s="3"/>
      <c r="BF148" s="3"/>
      <c r="BG148" s="3"/>
      <c r="BH148" s="3"/>
      <c r="BI148" s="3"/>
      <c r="BJ148" s="3"/>
    </row>
    <row r="149" spans="1:62" ht="34.5" customHeight="1" thickBot="1" x14ac:dyDescent="0.3">
      <c r="A149" s="45">
        <v>19</v>
      </c>
      <c r="B149" s="39" t="s">
        <v>36</v>
      </c>
      <c r="C149" s="205" t="s">
        <v>272</v>
      </c>
      <c r="D149" s="211" t="s">
        <v>273</v>
      </c>
      <c r="E149" s="187" t="s">
        <v>37</v>
      </c>
      <c r="F149" s="148"/>
      <c r="G149" s="84"/>
      <c r="H149" s="133"/>
      <c r="I149" s="89">
        <f>H149/H10</f>
        <v>0</v>
      </c>
      <c r="J149" s="130">
        <f t="shared" si="45"/>
        <v>0</v>
      </c>
      <c r="K149" s="112"/>
      <c r="L149" s="267">
        <v>105</v>
      </c>
      <c r="M149" s="88">
        <v>105</v>
      </c>
      <c r="N149" s="88"/>
      <c r="O149" s="133"/>
      <c r="P149" s="88">
        <f t="shared" si="42"/>
        <v>0</v>
      </c>
      <c r="Q149" s="372" t="e">
        <f>O149/N149</f>
        <v>#DIV/0!</v>
      </c>
      <c r="R149" s="114">
        <f t="shared" si="30"/>
        <v>105</v>
      </c>
      <c r="S149" s="88">
        <f t="shared" si="31"/>
        <v>105</v>
      </c>
      <c r="T149" s="88">
        <f t="shared" si="32"/>
        <v>0</v>
      </c>
      <c r="U149" s="88">
        <f t="shared" si="33"/>
        <v>0</v>
      </c>
      <c r="V149" s="88">
        <f t="shared" si="34"/>
        <v>0</v>
      </c>
      <c r="W149" s="112" t="e">
        <f t="shared" si="35"/>
        <v>#DIV/0!</v>
      </c>
      <c r="X149" s="15"/>
      <c r="Y149" s="15"/>
      <c r="Z149" s="9"/>
      <c r="AA149" s="9"/>
      <c r="AB149" s="9"/>
      <c r="AC149" s="9"/>
      <c r="AD149" s="9"/>
      <c r="AE149" s="9"/>
      <c r="AF149" s="9"/>
      <c r="AG149" s="9"/>
      <c r="AH149" s="9"/>
      <c r="AI149" s="9"/>
      <c r="AJ149" s="9"/>
      <c r="AK149" s="9"/>
      <c r="AL149" s="9"/>
      <c r="AM149" s="9"/>
      <c r="AN149" s="9"/>
      <c r="AO149" s="9"/>
      <c r="AP149" s="9"/>
      <c r="AQ149" s="9"/>
      <c r="AR149" s="9"/>
      <c r="AS149" s="9"/>
      <c r="AT149" s="9"/>
      <c r="AU149" s="9"/>
      <c r="AV149" s="3"/>
      <c r="AW149" s="3"/>
      <c r="AX149" s="3"/>
      <c r="AY149" s="3"/>
      <c r="AZ149" s="3"/>
      <c r="BA149" s="3"/>
      <c r="BB149" s="3"/>
      <c r="BC149" s="3"/>
      <c r="BD149" s="3"/>
      <c r="BE149" s="3"/>
      <c r="BF149" s="3"/>
      <c r="BG149" s="3"/>
      <c r="BH149" s="3"/>
      <c r="BI149" s="3"/>
      <c r="BJ149" s="3"/>
    </row>
    <row r="150" spans="1:62" ht="24.75" customHeight="1" thickBot="1" x14ac:dyDescent="0.3">
      <c r="A150" s="45">
        <v>20</v>
      </c>
      <c r="B150" s="39" t="s">
        <v>38</v>
      </c>
      <c r="C150" s="212" t="s">
        <v>267</v>
      </c>
      <c r="D150" s="212" t="s">
        <v>268</v>
      </c>
      <c r="E150" s="213" t="s">
        <v>39</v>
      </c>
      <c r="F150" s="228">
        <v>2275.6999999999998</v>
      </c>
      <c r="G150" s="133">
        <v>245.5</v>
      </c>
      <c r="H150" s="133"/>
      <c r="I150" s="89">
        <f>H150/H10</f>
        <v>0</v>
      </c>
      <c r="J150" s="90">
        <f t="shared" si="45"/>
        <v>-245.5</v>
      </c>
      <c r="K150" s="112">
        <f>H150/G150</f>
        <v>0</v>
      </c>
      <c r="L150" s="104"/>
      <c r="M150" s="88"/>
      <c r="N150" s="88"/>
      <c r="O150" s="133"/>
      <c r="P150" s="88"/>
      <c r="Q150" s="254"/>
      <c r="R150" s="271">
        <f t="shared" si="30"/>
        <v>2275.6999999999998</v>
      </c>
      <c r="S150" s="79">
        <f t="shared" si="31"/>
        <v>2275.6999999999998</v>
      </c>
      <c r="T150" s="79">
        <f t="shared" si="32"/>
        <v>245.5</v>
      </c>
      <c r="U150" s="79">
        <f t="shared" si="33"/>
        <v>0</v>
      </c>
      <c r="V150" s="79">
        <f t="shared" si="34"/>
        <v>-245.5</v>
      </c>
      <c r="W150" s="113">
        <f t="shared" si="35"/>
        <v>0</v>
      </c>
      <c r="X150" s="15"/>
      <c r="Y150" s="15"/>
      <c r="Z150" s="9"/>
      <c r="AA150" s="9"/>
      <c r="AB150" s="9"/>
      <c r="AC150" s="9"/>
      <c r="AD150" s="9"/>
      <c r="AE150" s="9"/>
      <c r="AF150" s="9"/>
      <c r="AG150" s="9"/>
      <c r="AH150" s="9"/>
      <c r="AI150" s="9"/>
      <c r="AJ150" s="9"/>
      <c r="AK150" s="9"/>
      <c r="AL150" s="9"/>
      <c r="AM150" s="9"/>
      <c r="AN150" s="9"/>
      <c r="AO150" s="9"/>
      <c r="AP150" s="9"/>
      <c r="AQ150" s="9"/>
      <c r="AR150" s="9"/>
      <c r="AS150" s="9"/>
      <c r="AT150" s="9"/>
      <c r="AU150" s="9"/>
      <c r="AV150" s="3"/>
      <c r="AW150" s="3"/>
      <c r="AX150" s="3"/>
      <c r="AY150" s="3"/>
      <c r="AZ150" s="3"/>
      <c r="BA150" s="3"/>
      <c r="BB150" s="3"/>
      <c r="BC150" s="3"/>
      <c r="BD150" s="3"/>
      <c r="BE150" s="3"/>
      <c r="BF150" s="3"/>
      <c r="BG150" s="3"/>
      <c r="BH150" s="3"/>
      <c r="BI150" s="3"/>
      <c r="BJ150" s="3"/>
    </row>
    <row r="151" spans="1:62" s="3" customFormat="1" ht="30" hidden="1" customHeight="1" thickBot="1" x14ac:dyDescent="0.3">
      <c r="A151" s="45">
        <v>19</v>
      </c>
      <c r="B151" s="39" t="s">
        <v>84</v>
      </c>
      <c r="C151" s="39"/>
      <c r="D151" s="39"/>
      <c r="E151" s="187" t="s">
        <v>85</v>
      </c>
      <c r="F151" s="228"/>
      <c r="G151" s="133"/>
      <c r="H151" s="133"/>
      <c r="I151" s="89">
        <f>H151/H10</f>
        <v>0</v>
      </c>
      <c r="J151" s="92">
        <f t="shared" si="45"/>
        <v>0</v>
      </c>
      <c r="K151" s="112"/>
      <c r="L151" s="104"/>
      <c r="M151" s="88"/>
      <c r="N151" s="88"/>
      <c r="O151" s="133"/>
      <c r="P151" s="88"/>
      <c r="Q151" s="254"/>
      <c r="R151" s="385">
        <f t="shared" si="30"/>
        <v>0</v>
      </c>
      <c r="S151" s="138">
        <f t="shared" si="31"/>
        <v>0</v>
      </c>
      <c r="T151" s="138">
        <f t="shared" si="32"/>
        <v>0</v>
      </c>
      <c r="U151" s="138">
        <f t="shared" si="33"/>
        <v>0</v>
      </c>
      <c r="V151" s="138">
        <f t="shared" si="34"/>
        <v>0</v>
      </c>
      <c r="W151" s="139" t="e">
        <f t="shared" si="35"/>
        <v>#DIV/0!</v>
      </c>
      <c r="X151" s="15"/>
      <c r="Y151" s="15"/>
      <c r="Z151" s="9"/>
      <c r="AA151" s="9"/>
      <c r="AB151" s="9"/>
      <c r="AC151" s="9"/>
      <c r="AD151" s="9"/>
      <c r="AE151" s="9"/>
      <c r="AF151" s="9"/>
      <c r="AG151" s="9"/>
      <c r="AH151" s="9"/>
      <c r="AI151" s="9"/>
      <c r="AJ151" s="9"/>
      <c r="AK151" s="9"/>
      <c r="AL151" s="9"/>
      <c r="AM151" s="9"/>
      <c r="AN151" s="9"/>
      <c r="AO151" s="9"/>
      <c r="AP151" s="9"/>
      <c r="AQ151" s="9"/>
      <c r="AR151" s="9"/>
      <c r="AS151" s="9"/>
      <c r="AT151" s="9"/>
      <c r="AU151" s="9"/>
    </row>
    <row r="152" spans="1:62" s="3" customFormat="1" ht="23.25" customHeight="1" thickBot="1" x14ac:dyDescent="0.3">
      <c r="A152" s="45">
        <v>21</v>
      </c>
      <c r="B152" s="39" t="s">
        <v>40</v>
      </c>
      <c r="C152" s="214" t="s">
        <v>269</v>
      </c>
      <c r="D152" s="214" t="s">
        <v>167</v>
      </c>
      <c r="E152" s="187" t="s">
        <v>154</v>
      </c>
      <c r="F152" s="228">
        <v>37004.699999999997</v>
      </c>
      <c r="G152" s="133">
        <v>9251.4</v>
      </c>
      <c r="H152" s="133">
        <v>9251.4</v>
      </c>
      <c r="I152" s="89">
        <f>H152/H10</f>
        <v>0.11084007658189782</v>
      </c>
      <c r="J152" s="105">
        <f t="shared" si="45"/>
        <v>0</v>
      </c>
      <c r="K152" s="112">
        <f>H152/G152</f>
        <v>1</v>
      </c>
      <c r="L152" s="104"/>
      <c r="M152" s="88"/>
      <c r="N152" s="88"/>
      <c r="O152" s="133"/>
      <c r="P152" s="88"/>
      <c r="Q152" s="254"/>
      <c r="R152" s="270">
        <f t="shared" si="30"/>
        <v>37004.699999999997</v>
      </c>
      <c r="S152" s="102">
        <f t="shared" si="31"/>
        <v>37004.699999999997</v>
      </c>
      <c r="T152" s="102">
        <f t="shared" si="32"/>
        <v>9251.4</v>
      </c>
      <c r="U152" s="102">
        <f t="shared" si="33"/>
        <v>9251.4</v>
      </c>
      <c r="V152" s="102">
        <f t="shared" si="34"/>
        <v>0</v>
      </c>
      <c r="W152" s="121">
        <f t="shared" si="35"/>
        <v>1</v>
      </c>
      <c r="X152" s="15"/>
      <c r="Y152" s="15"/>
      <c r="Z152" s="9"/>
      <c r="AA152" s="9"/>
      <c r="AB152" s="9"/>
      <c r="AC152" s="9"/>
      <c r="AD152" s="9"/>
      <c r="AE152" s="9"/>
      <c r="AF152" s="9"/>
      <c r="AG152" s="9"/>
      <c r="AH152" s="9"/>
      <c r="AI152" s="9"/>
      <c r="AJ152" s="9"/>
      <c r="AK152" s="9"/>
      <c r="AL152" s="9"/>
      <c r="AM152" s="9"/>
      <c r="AN152" s="9"/>
      <c r="AO152" s="9"/>
      <c r="AP152" s="9"/>
      <c r="AQ152" s="9"/>
      <c r="AR152" s="9"/>
      <c r="AS152" s="9"/>
      <c r="AT152" s="9"/>
      <c r="AU152" s="9"/>
    </row>
    <row r="153" spans="1:62" s="3" customFormat="1" ht="21" hidden="1" customHeight="1" thickBot="1" x14ac:dyDescent="0.3">
      <c r="A153" s="45">
        <v>18</v>
      </c>
      <c r="B153" s="39" t="s">
        <v>44</v>
      </c>
      <c r="C153" s="39"/>
      <c r="D153" s="39"/>
      <c r="E153" s="187" t="s">
        <v>72</v>
      </c>
      <c r="F153" s="228"/>
      <c r="G153" s="133"/>
      <c r="H153" s="133"/>
      <c r="I153" s="89">
        <f>H153/H10</f>
        <v>0</v>
      </c>
      <c r="J153" s="92">
        <f t="shared" si="45"/>
        <v>0</v>
      </c>
      <c r="K153" s="112"/>
      <c r="L153" s="104"/>
      <c r="M153" s="88"/>
      <c r="N153" s="88"/>
      <c r="O153" s="133"/>
      <c r="P153" s="88"/>
      <c r="Q153" s="254" t="e">
        <f t="shared" si="44"/>
        <v>#DIV/0!</v>
      </c>
      <c r="R153" s="385">
        <f t="shared" si="30"/>
        <v>0</v>
      </c>
      <c r="S153" s="138">
        <f t="shared" si="31"/>
        <v>0</v>
      </c>
      <c r="T153" s="138">
        <f t="shared" si="32"/>
        <v>0</v>
      </c>
      <c r="U153" s="138">
        <f t="shared" si="33"/>
        <v>0</v>
      </c>
      <c r="V153" s="138">
        <f t="shared" si="34"/>
        <v>0</v>
      </c>
      <c r="W153" s="139" t="e">
        <f t="shared" si="35"/>
        <v>#DIV/0!</v>
      </c>
      <c r="X153" s="15"/>
      <c r="Y153" s="15"/>
      <c r="Z153" s="9"/>
      <c r="AA153" s="9"/>
      <c r="AB153" s="9"/>
      <c r="AC153" s="9"/>
      <c r="AD153" s="9"/>
      <c r="AE153" s="9"/>
      <c r="AF153" s="9"/>
      <c r="AG153" s="9"/>
      <c r="AH153" s="9"/>
      <c r="AI153" s="9"/>
      <c r="AJ153" s="9"/>
      <c r="AK153" s="9"/>
      <c r="AL153" s="9"/>
      <c r="AM153" s="9"/>
      <c r="AN153" s="9"/>
      <c r="AO153" s="9"/>
      <c r="AP153" s="9"/>
      <c r="AQ153" s="9"/>
      <c r="AR153" s="9"/>
      <c r="AS153" s="9"/>
      <c r="AT153" s="9"/>
      <c r="AU153" s="9"/>
    </row>
    <row r="154" spans="1:62" s="3" customFormat="1" ht="26.25" hidden="1" customHeight="1" thickBot="1" x14ac:dyDescent="0.3">
      <c r="A154" s="45"/>
      <c r="B154" s="36"/>
      <c r="C154" s="36"/>
      <c r="D154" s="36"/>
      <c r="E154" s="194" t="s">
        <v>71</v>
      </c>
      <c r="F154" s="245"/>
      <c r="G154" s="147"/>
      <c r="H154" s="147"/>
      <c r="I154" s="85">
        <f>H154/H10</f>
        <v>0</v>
      </c>
      <c r="J154" s="92">
        <f t="shared" si="45"/>
        <v>0</v>
      </c>
      <c r="K154" s="112"/>
      <c r="L154" s="148"/>
      <c r="M154" s="84"/>
      <c r="N154" s="84"/>
      <c r="O154" s="147"/>
      <c r="P154" s="84"/>
      <c r="Q154" s="254" t="e">
        <f t="shared" si="44"/>
        <v>#DIV/0!</v>
      </c>
      <c r="R154" s="385">
        <f t="shared" si="30"/>
        <v>0</v>
      </c>
      <c r="S154" s="140">
        <f t="shared" si="31"/>
        <v>0</v>
      </c>
      <c r="T154" s="140">
        <f t="shared" si="32"/>
        <v>0</v>
      </c>
      <c r="U154" s="140">
        <f t="shared" si="33"/>
        <v>0</v>
      </c>
      <c r="V154" s="140">
        <f t="shared" si="34"/>
        <v>0</v>
      </c>
      <c r="W154" s="124" t="e">
        <f t="shared" si="35"/>
        <v>#DIV/0!</v>
      </c>
      <c r="X154" s="15"/>
      <c r="Y154" s="15"/>
      <c r="Z154" s="9"/>
      <c r="AA154" s="9"/>
      <c r="AB154" s="9"/>
      <c r="AC154" s="9"/>
      <c r="AD154" s="9"/>
      <c r="AE154" s="9"/>
      <c r="AF154" s="9"/>
      <c r="AG154" s="9"/>
      <c r="AH154" s="9"/>
      <c r="AI154" s="9"/>
      <c r="AJ154" s="9"/>
      <c r="AK154" s="9"/>
      <c r="AL154" s="9"/>
      <c r="AM154" s="9"/>
      <c r="AN154" s="9"/>
      <c r="AO154" s="9"/>
      <c r="AP154" s="9"/>
      <c r="AQ154" s="9"/>
      <c r="AR154" s="9"/>
      <c r="AS154" s="9"/>
      <c r="AT154" s="9"/>
      <c r="AU154" s="9"/>
    </row>
    <row r="155" spans="1:62" s="6" customFormat="1" ht="42.75" hidden="1" customHeight="1" thickBot="1" x14ac:dyDescent="0.3">
      <c r="A155" s="45">
        <v>18</v>
      </c>
      <c r="B155" s="39" t="s">
        <v>114</v>
      </c>
      <c r="C155" s="39"/>
      <c r="D155" s="39"/>
      <c r="E155" s="187" t="s">
        <v>354</v>
      </c>
      <c r="F155" s="228"/>
      <c r="G155" s="133"/>
      <c r="H155" s="133"/>
      <c r="I155" s="89">
        <f>H155/H10</f>
        <v>0</v>
      </c>
      <c r="J155" s="92">
        <f t="shared" si="45"/>
        <v>0</v>
      </c>
      <c r="K155" s="112" t="e">
        <f t="shared" ref="K155:K166" si="46">H155/G155</f>
        <v>#DIV/0!</v>
      </c>
      <c r="L155" s="104"/>
      <c r="M155" s="88"/>
      <c r="N155" s="88"/>
      <c r="O155" s="133"/>
      <c r="P155" s="88">
        <f>O155-N155</f>
        <v>0</v>
      </c>
      <c r="Q155" s="254" t="e">
        <f t="shared" si="44"/>
        <v>#DIV/0!</v>
      </c>
      <c r="R155" s="385">
        <f t="shared" ref="R155:R174" si="47">SUM(F155,L155)</f>
        <v>0</v>
      </c>
      <c r="S155" s="140">
        <f t="shared" ref="S155:S174" si="48">SUM(F155,M155)</f>
        <v>0</v>
      </c>
      <c r="T155" s="140">
        <f t="shared" ref="T155:T174" si="49">SUM(G155,N155)</f>
        <v>0</v>
      </c>
      <c r="U155" s="140">
        <f t="shared" ref="U155:U174" si="50">SUM(H155,O155)</f>
        <v>0</v>
      </c>
      <c r="V155" s="140">
        <f t="shared" ref="V155:V174" si="51">U155-T155</f>
        <v>0</v>
      </c>
      <c r="W155" s="124" t="e">
        <f t="shared" ref="W155:W174" si="52">U155/T155</f>
        <v>#DIV/0!</v>
      </c>
      <c r="X155" s="26"/>
      <c r="Y155" s="26"/>
      <c r="Z155" s="14"/>
      <c r="AA155" s="14"/>
      <c r="AB155" s="14"/>
      <c r="AC155" s="14"/>
      <c r="AD155" s="14"/>
      <c r="AE155" s="14"/>
      <c r="AF155" s="14"/>
      <c r="AG155" s="14"/>
      <c r="AH155" s="14"/>
      <c r="AI155" s="14"/>
      <c r="AJ155" s="14"/>
      <c r="AK155" s="14"/>
      <c r="AL155" s="14"/>
      <c r="AM155" s="14"/>
      <c r="AN155" s="14"/>
      <c r="AO155" s="14"/>
      <c r="AP155" s="14"/>
      <c r="AQ155" s="14"/>
      <c r="AR155" s="14"/>
      <c r="AS155" s="14"/>
      <c r="AT155" s="14"/>
      <c r="AU155" s="14"/>
    </row>
    <row r="156" spans="1:62" s="3" customFormat="1" ht="33" hidden="1" customHeight="1" thickBot="1" x14ac:dyDescent="0.3">
      <c r="A156" s="45">
        <v>17</v>
      </c>
      <c r="B156" s="39" t="s">
        <v>65</v>
      </c>
      <c r="C156" s="39"/>
      <c r="D156" s="39"/>
      <c r="E156" s="187" t="s">
        <v>97</v>
      </c>
      <c r="F156" s="228">
        <f>SUM(F157:F158)</f>
        <v>0</v>
      </c>
      <c r="G156" s="133">
        <f>SUM(G157:G158)</f>
        <v>0</v>
      </c>
      <c r="H156" s="133">
        <f>SUM(H157:H158)</f>
        <v>0</v>
      </c>
      <c r="I156" s="89" t="e">
        <f>H156/#REF!</f>
        <v>#REF!</v>
      </c>
      <c r="J156" s="92">
        <f t="shared" si="45"/>
        <v>0</v>
      </c>
      <c r="K156" s="112"/>
      <c r="L156" s="228">
        <f>SUM(L157:L158)</f>
        <v>0</v>
      </c>
      <c r="M156" s="133">
        <f>SUM(M157:M158)</f>
        <v>0</v>
      </c>
      <c r="N156" s="133">
        <f>SUM(N157:N158)</f>
        <v>0</v>
      </c>
      <c r="O156" s="133">
        <f>SUM(O157:O158)</f>
        <v>0</v>
      </c>
      <c r="P156" s="88">
        <f>O156-N156</f>
        <v>0</v>
      </c>
      <c r="Q156" s="254" t="e">
        <f t="shared" si="44"/>
        <v>#DIV/0!</v>
      </c>
      <c r="R156" s="385">
        <f t="shared" si="47"/>
        <v>0</v>
      </c>
      <c r="S156" s="140">
        <f t="shared" si="48"/>
        <v>0</v>
      </c>
      <c r="T156" s="140">
        <f t="shared" si="49"/>
        <v>0</v>
      </c>
      <c r="U156" s="140">
        <f t="shared" si="50"/>
        <v>0</v>
      </c>
      <c r="V156" s="140">
        <f t="shared" si="51"/>
        <v>0</v>
      </c>
      <c r="W156" s="124" t="e">
        <f t="shared" si="52"/>
        <v>#DIV/0!</v>
      </c>
      <c r="X156" s="15"/>
      <c r="Y156" s="15"/>
      <c r="Z156" s="9"/>
      <c r="AA156" s="9"/>
      <c r="AB156" s="9"/>
      <c r="AC156" s="9"/>
      <c r="AD156" s="9"/>
      <c r="AE156" s="9"/>
      <c r="AF156" s="9"/>
      <c r="AG156" s="9"/>
      <c r="AH156" s="9"/>
      <c r="AI156" s="9"/>
      <c r="AJ156" s="9"/>
      <c r="AK156" s="9"/>
      <c r="AL156" s="9"/>
      <c r="AM156" s="9"/>
      <c r="AN156" s="9"/>
      <c r="AO156" s="9"/>
      <c r="AP156" s="9"/>
      <c r="AQ156" s="9"/>
      <c r="AR156" s="9"/>
      <c r="AS156" s="9"/>
      <c r="AT156" s="9"/>
      <c r="AU156" s="9"/>
    </row>
    <row r="157" spans="1:62" s="306" customFormat="1" ht="24.75" hidden="1" customHeight="1" thickBot="1" x14ac:dyDescent="0.3">
      <c r="A157" s="45"/>
      <c r="B157" s="36"/>
      <c r="C157" s="36"/>
      <c r="D157" s="36"/>
      <c r="E157" s="194" t="s">
        <v>69</v>
      </c>
      <c r="F157" s="245"/>
      <c r="G157" s="147"/>
      <c r="H157" s="147">
        <v>0</v>
      </c>
      <c r="I157" s="89" t="e">
        <f>H157/#REF!</f>
        <v>#REF!</v>
      </c>
      <c r="J157" s="92">
        <f t="shared" si="45"/>
        <v>0</v>
      </c>
      <c r="K157" s="112"/>
      <c r="L157" s="148"/>
      <c r="M157" s="84"/>
      <c r="N157" s="84"/>
      <c r="O157" s="147"/>
      <c r="P157" s="84">
        <f>O157-N157</f>
        <v>0</v>
      </c>
      <c r="Q157" s="254" t="e">
        <f t="shared" si="44"/>
        <v>#DIV/0!</v>
      </c>
      <c r="R157" s="385">
        <f t="shared" si="47"/>
        <v>0</v>
      </c>
      <c r="S157" s="140">
        <f t="shared" si="48"/>
        <v>0</v>
      </c>
      <c r="T157" s="140">
        <f t="shared" si="49"/>
        <v>0</v>
      </c>
      <c r="U157" s="140">
        <f t="shared" si="50"/>
        <v>0</v>
      </c>
      <c r="V157" s="140">
        <f t="shared" si="51"/>
        <v>0</v>
      </c>
      <c r="W157" s="124" t="e">
        <f t="shared" si="52"/>
        <v>#DIV/0!</v>
      </c>
      <c r="X157" s="15"/>
      <c r="Y157" s="15"/>
      <c r="Z157" s="305"/>
      <c r="AA157" s="305"/>
      <c r="AB157" s="305"/>
      <c r="AC157" s="305"/>
      <c r="AD157" s="305"/>
      <c r="AE157" s="305"/>
      <c r="AF157" s="305"/>
      <c r="AG157" s="305"/>
      <c r="AH157" s="305"/>
      <c r="AI157" s="305"/>
      <c r="AJ157" s="305"/>
      <c r="AK157" s="305"/>
      <c r="AL157" s="305"/>
      <c r="AM157" s="305"/>
      <c r="AN157" s="305"/>
      <c r="AO157" s="305"/>
      <c r="AP157" s="305"/>
      <c r="AQ157" s="305"/>
      <c r="AR157" s="305"/>
      <c r="AS157" s="305"/>
      <c r="AT157" s="305"/>
      <c r="AU157" s="305"/>
    </row>
    <row r="158" spans="1:62" s="306" customFormat="1" ht="29.25" hidden="1" customHeight="1" thickBot="1" x14ac:dyDescent="0.3">
      <c r="A158" s="45"/>
      <c r="B158" s="36"/>
      <c r="C158" s="36"/>
      <c r="D158" s="36"/>
      <c r="E158" s="194" t="s">
        <v>86</v>
      </c>
      <c r="F158" s="245"/>
      <c r="G158" s="147"/>
      <c r="H158" s="147"/>
      <c r="I158" s="89">
        <f>H158/H15</f>
        <v>0</v>
      </c>
      <c r="J158" s="92">
        <f t="shared" si="45"/>
        <v>0</v>
      </c>
      <c r="K158" s="112"/>
      <c r="L158" s="148"/>
      <c r="M158" s="84"/>
      <c r="N158" s="84"/>
      <c r="O158" s="147"/>
      <c r="P158" s="84"/>
      <c r="Q158" s="254" t="e">
        <f t="shared" si="44"/>
        <v>#DIV/0!</v>
      </c>
      <c r="R158" s="385">
        <f t="shared" si="47"/>
        <v>0</v>
      </c>
      <c r="S158" s="140">
        <f t="shared" si="48"/>
        <v>0</v>
      </c>
      <c r="T158" s="140">
        <f t="shared" si="49"/>
        <v>0</v>
      </c>
      <c r="U158" s="140">
        <f t="shared" si="50"/>
        <v>0</v>
      </c>
      <c r="V158" s="140">
        <f t="shared" si="51"/>
        <v>0</v>
      </c>
      <c r="W158" s="124" t="e">
        <f t="shared" si="52"/>
        <v>#DIV/0!</v>
      </c>
      <c r="X158" s="15"/>
      <c r="Y158" s="15"/>
      <c r="Z158" s="305"/>
      <c r="AA158" s="305"/>
      <c r="AB158" s="305"/>
      <c r="AC158" s="305"/>
      <c r="AD158" s="305"/>
      <c r="AE158" s="305"/>
      <c r="AF158" s="305"/>
      <c r="AG158" s="305"/>
      <c r="AH158" s="305"/>
      <c r="AI158" s="305"/>
      <c r="AJ158" s="305"/>
      <c r="AK158" s="305"/>
      <c r="AL158" s="305"/>
      <c r="AM158" s="305"/>
      <c r="AN158" s="305"/>
      <c r="AO158" s="305"/>
      <c r="AP158" s="305"/>
      <c r="AQ158" s="305"/>
      <c r="AR158" s="305"/>
      <c r="AS158" s="305"/>
      <c r="AT158" s="305"/>
      <c r="AU158" s="305"/>
    </row>
    <row r="159" spans="1:62" s="308" customFormat="1" ht="43.5" hidden="1" customHeight="1" thickBot="1" x14ac:dyDescent="0.3">
      <c r="A159" s="45">
        <v>22</v>
      </c>
      <c r="B159" s="39" t="s">
        <v>115</v>
      </c>
      <c r="C159" s="39"/>
      <c r="D159" s="39"/>
      <c r="E159" s="187" t="s">
        <v>355</v>
      </c>
      <c r="F159" s="228"/>
      <c r="G159" s="133"/>
      <c r="H159" s="133"/>
      <c r="I159" s="89">
        <f>H159/H10</f>
        <v>0</v>
      </c>
      <c r="J159" s="92">
        <f t="shared" si="45"/>
        <v>0</v>
      </c>
      <c r="K159" s="112"/>
      <c r="L159" s="104"/>
      <c r="M159" s="88"/>
      <c r="N159" s="88"/>
      <c r="O159" s="133"/>
      <c r="P159" s="88"/>
      <c r="Q159" s="254" t="e">
        <f t="shared" si="44"/>
        <v>#DIV/0!</v>
      </c>
      <c r="R159" s="385">
        <f t="shared" si="47"/>
        <v>0</v>
      </c>
      <c r="S159" s="140">
        <f t="shared" si="48"/>
        <v>0</v>
      </c>
      <c r="T159" s="140">
        <f t="shared" si="49"/>
        <v>0</v>
      </c>
      <c r="U159" s="140">
        <f t="shared" si="50"/>
        <v>0</v>
      </c>
      <c r="V159" s="140">
        <f t="shared" si="51"/>
        <v>0</v>
      </c>
      <c r="W159" s="124" t="e">
        <f t="shared" si="52"/>
        <v>#DIV/0!</v>
      </c>
      <c r="X159" s="26"/>
      <c r="Y159" s="26"/>
      <c r="Z159" s="307"/>
      <c r="AA159" s="307"/>
      <c r="AB159" s="307"/>
      <c r="AC159" s="307"/>
      <c r="AD159" s="307"/>
      <c r="AE159" s="307"/>
      <c r="AF159" s="307"/>
      <c r="AG159" s="307"/>
      <c r="AH159" s="307"/>
      <c r="AI159" s="307"/>
      <c r="AJ159" s="307"/>
      <c r="AK159" s="307"/>
      <c r="AL159" s="307"/>
      <c r="AM159" s="307"/>
      <c r="AN159" s="307"/>
      <c r="AO159" s="307"/>
      <c r="AP159" s="307"/>
      <c r="AQ159" s="307"/>
      <c r="AR159" s="307"/>
      <c r="AS159" s="307"/>
      <c r="AT159" s="307"/>
      <c r="AU159" s="307"/>
    </row>
    <row r="160" spans="1:62" s="306" customFormat="1" ht="29.25" hidden="1" customHeight="1" thickBot="1" x14ac:dyDescent="0.3">
      <c r="A160" s="45">
        <v>23</v>
      </c>
      <c r="B160" s="39" t="s">
        <v>75</v>
      </c>
      <c r="C160" s="39"/>
      <c r="D160" s="39"/>
      <c r="E160" s="186" t="s">
        <v>365</v>
      </c>
      <c r="F160" s="228">
        <f>SUM(F161)</f>
        <v>0</v>
      </c>
      <c r="G160" s="133">
        <f>SUM(G161)</f>
        <v>0</v>
      </c>
      <c r="H160" s="133">
        <f>SUM(H161)</f>
        <v>0</v>
      </c>
      <c r="I160" s="89">
        <f>H160/H10</f>
        <v>0</v>
      </c>
      <c r="J160" s="105">
        <f t="shared" si="45"/>
        <v>0</v>
      </c>
      <c r="K160" s="112"/>
      <c r="L160" s="104"/>
      <c r="M160" s="88"/>
      <c r="N160" s="88"/>
      <c r="O160" s="133"/>
      <c r="P160" s="88">
        <f>O160-N160</f>
        <v>0</v>
      </c>
      <c r="Q160" s="254" t="e">
        <f t="shared" si="44"/>
        <v>#DIV/0!</v>
      </c>
      <c r="R160" s="385">
        <f t="shared" si="47"/>
        <v>0</v>
      </c>
      <c r="S160" s="140">
        <f t="shared" si="48"/>
        <v>0</v>
      </c>
      <c r="T160" s="140">
        <f t="shared" si="49"/>
        <v>0</v>
      </c>
      <c r="U160" s="140">
        <f t="shared" si="50"/>
        <v>0</v>
      </c>
      <c r="V160" s="140">
        <f t="shared" si="51"/>
        <v>0</v>
      </c>
      <c r="W160" s="124" t="e">
        <f t="shared" si="52"/>
        <v>#DIV/0!</v>
      </c>
      <c r="X160" s="15"/>
      <c r="Y160" s="15"/>
      <c r="Z160" s="305"/>
      <c r="AA160" s="305"/>
      <c r="AB160" s="305"/>
      <c r="AC160" s="305"/>
      <c r="AD160" s="305"/>
      <c r="AE160" s="305"/>
      <c r="AF160" s="305"/>
      <c r="AG160" s="305"/>
      <c r="AH160" s="305"/>
      <c r="AI160" s="305"/>
      <c r="AJ160" s="305"/>
      <c r="AK160" s="305"/>
      <c r="AL160" s="305"/>
      <c r="AM160" s="305"/>
      <c r="AN160" s="305"/>
      <c r="AO160" s="305"/>
      <c r="AP160" s="305"/>
      <c r="AQ160" s="305"/>
      <c r="AR160" s="305"/>
      <c r="AS160" s="305"/>
      <c r="AT160" s="305"/>
      <c r="AU160" s="305"/>
    </row>
    <row r="161" spans="1:47" s="306" customFormat="1" ht="32.25" hidden="1" customHeight="1" thickBot="1" x14ac:dyDescent="0.3">
      <c r="A161" s="49"/>
      <c r="B161" s="44"/>
      <c r="C161" s="44"/>
      <c r="D161" s="44"/>
      <c r="E161" s="195" t="s">
        <v>121</v>
      </c>
      <c r="F161" s="246"/>
      <c r="G161" s="279"/>
      <c r="H161" s="279"/>
      <c r="I161" s="116">
        <f>H161/H10</f>
        <v>0</v>
      </c>
      <c r="J161" s="92">
        <f t="shared" si="45"/>
        <v>0</v>
      </c>
      <c r="K161" s="149" t="e">
        <f t="shared" si="46"/>
        <v>#DIV/0!</v>
      </c>
      <c r="L161" s="226"/>
      <c r="M161" s="101"/>
      <c r="N161" s="101"/>
      <c r="O161" s="279"/>
      <c r="P161" s="101"/>
      <c r="Q161" s="392"/>
      <c r="R161" s="393">
        <f t="shared" si="47"/>
        <v>0</v>
      </c>
      <c r="S161" s="150">
        <f t="shared" si="48"/>
        <v>0</v>
      </c>
      <c r="T161" s="150">
        <f t="shared" si="49"/>
        <v>0</v>
      </c>
      <c r="U161" s="150">
        <f t="shared" si="50"/>
        <v>0</v>
      </c>
      <c r="V161" s="150">
        <f t="shared" si="51"/>
        <v>0</v>
      </c>
      <c r="W161" s="128" t="e">
        <f t="shared" si="52"/>
        <v>#DIV/0!</v>
      </c>
      <c r="X161" s="15"/>
      <c r="Y161" s="15"/>
      <c r="Z161" s="305"/>
      <c r="AA161" s="305"/>
      <c r="AB161" s="305"/>
      <c r="AC161" s="305"/>
      <c r="AD161" s="305"/>
      <c r="AE161" s="305"/>
      <c r="AF161" s="305"/>
      <c r="AG161" s="305"/>
      <c r="AH161" s="305"/>
      <c r="AI161" s="305"/>
      <c r="AJ161" s="305"/>
      <c r="AK161" s="305"/>
      <c r="AL161" s="305"/>
      <c r="AM161" s="305"/>
      <c r="AN161" s="305"/>
      <c r="AO161" s="305"/>
      <c r="AP161" s="305"/>
      <c r="AQ161" s="305"/>
      <c r="AR161" s="305"/>
      <c r="AS161" s="305"/>
      <c r="AT161" s="305"/>
      <c r="AU161" s="305"/>
    </row>
    <row r="162" spans="1:47" s="311" customFormat="1" ht="21.75" customHeight="1" thickBot="1" x14ac:dyDescent="0.3">
      <c r="A162" s="45">
        <v>22</v>
      </c>
      <c r="B162" s="37" t="s">
        <v>41</v>
      </c>
      <c r="C162" s="205" t="s">
        <v>274</v>
      </c>
      <c r="D162" s="211" t="s">
        <v>268</v>
      </c>
      <c r="E162" s="186" t="s">
        <v>70</v>
      </c>
      <c r="F162" s="228">
        <f>SUM(F163:F169)</f>
        <v>680</v>
      </c>
      <c r="G162" s="228">
        <f>SUM(G163:G169)</f>
        <v>125.5</v>
      </c>
      <c r="H162" s="133">
        <f>SUM(H163:H169)</f>
        <v>100</v>
      </c>
      <c r="I162" s="80">
        <f>H162/H10</f>
        <v>1.1980897656776036E-3</v>
      </c>
      <c r="J162" s="81">
        <f t="shared" si="45"/>
        <v>-25.5</v>
      </c>
      <c r="K162" s="112">
        <f t="shared" si="46"/>
        <v>0.79681274900398402</v>
      </c>
      <c r="L162" s="133">
        <f>SUM(L163:L169)</f>
        <v>0</v>
      </c>
      <c r="M162" s="133">
        <f>SUM(M163:M169)</f>
        <v>1.5</v>
      </c>
      <c r="N162" s="133">
        <f>SUM(N163:N169)</f>
        <v>0.8</v>
      </c>
      <c r="O162" s="133">
        <f>SUM(O163:O169)</f>
        <v>0.8</v>
      </c>
      <c r="P162" s="88">
        <f>O162-N162</f>
        <v>0</v>
      </c>
      <c r="Q162" s="372">
        <f>O162/N162</f>
        <v>1</v>
      </c>
      <c r="R162" s="151">
        <f>SUM(R163:R169)</f>
        <v>680</v>
      </c>
      <c r="S162" s="133">
        <f>SUM(S163:S169)</f>
        <v>681.5</v>
      </c>
      <c r="T162" s="133">
        <f>SUM(T163:T169)</f>
        <v>126.3</v>
      </c>
      <c r="U162" s="133">
        <f>SUM(U163:U169)</f>
        <v>100.8</v>
      </c>
      <c r="V162" s="88">
        <f t="shared" si="51"/>
        <v>-25.5</v>
      </c>
      <c r="W162" s="112">
        <f t="shared" si="52"/>
        <v>0.79809976247030878</v>
      </c>
      <c r="X162" s="309"/>
      <c r="Y162" s="309"/>
      <c r="Z162" s="310"/>
      <c r="AA162" s="310"/>
      <c r="AB162" s="310"/>
      <c r="AC162" s="310"/>
      <c r="AD162" s="310"/>
      <c r="AE162" s="310"/>
      <c r="AF162" s="310"/>
      <c r="AG162" s="310"/>
      <c r="AH162" s="310"/>
      <c r="AI162" s="310"/>
      <c r="AJ162" s="310"/>
      <c r="AK162" s="310"/>
      <c r="AL162" s="310"/>
      <c r="AM162" s="310"/>
      <c r="AN162" s="310"/>
      <c r="AO162" s="310"/>
      <c r="AP162" s="310"/>
      <c r="AQ162" s="310"/>
      <c r="AR162" s="310"/>
      <c r="AS162" s="310"/>
      <c r="AT162" s="310"/>
      <c r="AU162" s="310"/>
    </row>
    <row r="163" spans="1:47" s="3" customFormat="1" ht="27.75" customHeight="1" x14ac:dyDescent="0.25">
      <c r="A163" s="170"/>
      <c r="B163" s="172"/>
      <c r="C163" s="172"/>
      <c r="D163" s="172"/>
      <c r="E163" s="408" t="s">
        <v>94</v>
      </c>
      <c r="F163" s="350">
        <v>500</v>
      </c>
      <c r="G163" s="277">
        <v>80.5</v>
      </c>
      <c r="H163" s="277">
        <v>80</v>
      </c>
      <c r="I163" s="351">
        <f>H163/H10</f>
        <v>9.584718125420829E-4</v>
      </c>
      <c r="J163" s="285">
        <f t="shared" si="45"/>
        <v>-0.5</v>
      </c>
      <c r="K163" s="286">
        <f t="shared" si="46"/>
        <v>0.99378881987577639</v>
      </c>
      <c r="L163" s="227"/>
      <c r="M163" s="93"/>
      <c r="N163" s="93"/>
      <c r="O163" s="249"/>
      <c r="P163" s="138"/>
      <c r="Q163" s="387"/>
      <c r="R163" s="260">
        <f t="shared" si="47"/>
        <v>500</v>
      </c>
      <c r="S163" s="93">
        <f t="shared" si="48"/>
        <v>500</v>
      </c>
      <c r="T163" s="93">
        <f t="shared" si="49"/>
        <v>80.5</v>
      </c>
      <c r="U163" s="93">
        <f t="shared" si="50"/>
        <v>80</v>
      </c>
      <c r="V163" s="93">
        <f t="shared" si="51"/>
        <v>-0.5</v>
      </c>
      <c r="W163" s="109">
        <f t="shared" si="52"/>
        <v>0.99378881987577639</v>
      </c>
      <c r="X163" s="15"/>
      <c r="Y163" s="15"/>
      <c r="Z163" s="9"/>
      <c r="AA163" s="9"/>
      <c r="AB163" s="9"/>
      <c r="AC163" s="9"/>
      <c r="AD163" s="9"/>
      <c r="AE163" s="9"/>
      <c r="AF163" s="9"/>
      <c r="AG163" s="9"/>
      <c r="AH163" s="9"/>
      <c r="AI163" s="9"/>
      <c r="AJ163" s="9"/>
      <c r="AK163" s="9"/>
      <c r="AL163" s="9"/>
      <c r="AM163" s="9"/>
      <c r="AN163" s="9"/>
      <c r="AO163" s="9"/>
      <c r="AP163" s="9"/>
      <c r="AQ163" s="9"/>
      <c r="AR163" s="9"/>
      <c r="AS163" s="9"/>
      <c r="AT163" s="9"/>
      <c r="AU163" s="9"/>
    </row>
    <row r="164" spans="1:47" s="3" customFormat="1" ht="18" hidden="1" customHeight="1" x14ac:dyDescent="0.25">
      <c r="A164" s="47"/>
      <c r="B164" s="28"/>
      <c r="C164" s="28"/>
      <c r="D164" s="28"/>
      <c r="E164" s="332" t="s">
        <v>142</v>
      </c>
      <c r="F164" s="293"/>
      <c r="G164" s="94"/>
      <c r="H164" s="94"/>
      <c r="I164" s="95">
        <f>H164/H10</f>
        <v>0</v>
      </c>
      <c r="J164" s="92">
        <f t="shared" si="45"/>
        <v>0</v>
      </c>
      <c r="K164" s="110" t="e">
        <f t="shared" si="46"/>
        <v>#DIV/0!</v>
      </c>
      <c r="L164" s="98"/>
      <c r="M164" s="97"/>
      <c r="N164" s="97"/>
      <c r="O164" s="94"/>
      <c r="P164" s="140"/>
      <c r="Q164" s="386"/>
      <c r="R164" s="260">
        <f t="shared" si="47"/>
        <v>0</v>
      </c>
      <c r="S164" s="97">
        <f t="shared" si="48"/>
        <v>0</v>
      </c>
      <c r="T164" s="97">
        <f t="shared" si="49"/>
        <v>0</v>
      </c>
      <c r="U164" s="97">
        <f t="shared" si="50"/>
        <v>0</v>
      </c>
      <c r="V164" s="97">
        <f t="shared" si="51"/>
        <v>0</v>
      </c>
      <c r="W164" s="110" t="e">
        <f t="shared" si="52"/>
        <v>#DIV/0!</v>
      </c>
      <c r="X164" s="15"/>
      <c r="Y164" s="15"/>
      <c r="Z164" s="9"/>
      <c r="AA164" s="9"/>
      <c r="AB164" s="9"/>
      <c r="AC164" s="9"/>
      <c r="AD164" s="9"/>
      <c r="AE164" s="9"/>
      <c r="AF164" s="9"/>
      <c r="AG164" s="9"/>
      <c r="AH164" s="9"/>
      <c r="AI164" s="9"/>
      <c r="AJ164" s="9"/>
      <c r="AK164" s="9"/>
      <c r="AL164" s="9"/>
      <c r="AM164" s="9"/>
      <c r="AN164" s="9"/>
      <c r="AO164" s="9"/>
      <c r="AP164" s="9"/>
      <c r="AQ164" s="9"/>
      <c r="AR164" s="9"/>
      <c r="AS164" s="9"/>
      <c r="AT164" s="9"/>
      <c r="AU164" s="9"/>
    </row>
    <row r="165" spans="1:47" s="3" customFormat="1" ht="24" hidden="1" customHeight="1" x14ac:dyDescent="0.25">
      <c r="A165" s="47"/>
      <c r="B165" s="28"/>
      <c r="C165" s="28"/>
      <c r="D165" s="28"/>
      <c r="E165" s="332" t="s">
        <v>102</v>
      </c>
      <c r="F165" s="293"/>
      <c r="G165" s="94"/>
      <c r="H165" s="94"/>
      <c r="I165" s="95">
        <f>H165/H10</f>
        <v>0</v>
      </c>
      <c r="J165" s="92">
        <f t="shared" si="45"/>
        <v>0</v>
      </c>
      <c r="K165" s="110" t="e">
        <f t="shared" si="46"/>
        <v>#DIV/0!</v>
      </c>
      <c r="L165" s="98"/>
      <c r="M165" s="97"/>
      <c r="N165" s="97"/>
      <c r="O165" s="94"/>
      <c r="P165" s="140"/>
      <c r="Q165" s="386"/>
      <c r="R165" s="260">
        <f t="shared" si="47"/>
        <v>0</v>
      </c>
      <c r="S165" s="97">
        <f t="shared" si="48"/>
        <v>0</v>
      </c>
      <c r="T165" s="97">
        <f t="shared" si="49"/>
        <v>0</v>
      </c>
      <c r="U165" s="97">
        <f t="shared" si="50"/>
        <v>0</v>
      </c>
      <c r="V165" s="97">
        <f t="shared" si="51"/>
        <v>0</v>
      </c>
      <c r="W165" s="110" t="e">
        <f t="shared" si="52"/>
        <v>#DIV/0!</v>
      </c>
      <c r="X165" s="15"/>
      <c r="Y165" s="15"/>
      <c r="Z165" s="9"/>
      <c r="AA165" s="9"/>
      <c r="AB165" s="9"/>
      <c r="AC165" s="9"/>
      <c r="AD165" s="9"/>
      <c r="AE165" s="9"/>
      <c r="AF165" s="9"/>
      <c r="AG165" s="9"/>
      <c r="AH165" s="9"/>
      <c r="AI165" s="9"/>
      <c r="AJ165" s="9"/>
      <c r="AK165" s="9"/>
      <c r="AL165" s="9"/>
      <c r="AM165" s="9"/>
      <c r="AN165" s="9"/>
      <c r="AO165" s="9"/>
      <c r="AP165" s="9"/>
      <c r="AQ165" s="9"/>
      <c r="AR165" s="9"/>
      <c r="AS165" s="9"/>
      <c r="AT165" s="9"/>
      <c r="AU165" s="9"/>
    </row>
    <row r="166" spans="1:47" s="3" customFormat="1" ht="31.5" hidden="1" customHeight="1" x14ac:dyDescent="0.25">
      <c r="A166" s="47"/>
      <c r="B166" s="28"/>
      <c r="C166" s="28"/>
      <c r="D166" s="28"/>
      <c r="E166" s="332" t="s">
        <v>122</v>
      </c>
      <c r="F166" s="293"/>
      <c r="G166" s="94"/>
      <c r="H166" s="94"/>
      <c r="I166" s="95">
        <f>H166/H10</f>
        <v>0</v>
      </c>
      <c r="J166" s="92">
        <f t="shared" si="45"/>
        <v>0</v>
      </c>
      <c r="K166" s="110" t="e">
        <f t="shared" si="46"/>
        <v>#DIV/0!</v>
      </c>
      <c r="L166" s="98"/>
      <c r="M166" s="97"/>
      <c r="N166" s="97"/>
      <c r="O166" s="94"/>
      <c r="P166" s="140"/>
      <c r="Q166" s="386"/>
      <c r="R166" s="260">
        <f t="shared" si="47"/>
        <v>0</v>
      </c>
      <c r="S166" s="97">
        <f t="shared" si="48"/>
        <v>0</v>
      </c>
      <c r="T166" s="97">
        <f t="shared" si="49"/>
        <v>0</v>
      </c>
      <c r="U166" s="97">
        <f t="shared" si="50"/>
        <v>0</v>
      </c>
      <c r="V166" s="97">
        <f t="shared" si="51"/>
        <v>0</v>
      </c>
      <c r="W166" s="110" t="e">
        <f t="shared" si="52"/>
        <v>#DIV/0!</v>
      </c>
      <c r="X166" s="15"/>
      <c r="Y166" s="15"/>
      <c r="Z166" s="9"/>
      <c r="AA166" s="9"/>
      <c r="AB166" s="9"/>
      <c r="AC166" s="9"/>
      <c r="AD166" s="9"/>
      <c r="AE166" s="9"/>
      <c r="AF166" s="9"/>
      <c r="AG166" s="9"/>
      <c r="AH166" s="9"/>
      <c r="AI166" s="9"/>
      <c r="AJ166" s="9"/>
      <c r="AK166" s="9"/>
      <c r="AL166" s="9"/>
      <c r="AM166" s="9"/>
      <c r="AN166" s="9"/>
      <c r="AO166" s="9"/>
      <c r="AP166" s="9"/>
      <c r="AQ166" s="9"/>
      <c r="AR166" s="9"/>
      <c r="AS166" s="9"/>
      <c r="AT166" s="9"/>
      <c r="AU166" s="9"/>
    </row>
    <row r="167" spans="1:47" s="3" customFormat="1" ht="33" customHeight="1" x14ac:dyDescent="0.25">
      <c r="A167" s="47"/>
      <c r="B167" s="28"/>
      <c r="C167" s="28"/>
      <c r="D167" s="28"/>
      <c r="E167" s="332" t="s">
        <v>123</v>
      </c>
      <c r="F167" s="293">
        <v>180</v>
      </c>
      <c r="G167" s="94">
        <v>45</v>
      </c>
      <c r="H167" s="94">
        <v>20</v>
      </c>
      <c r="I167" s="95">
        <f>H167/H10</f>
        <v>2.3961795313552072E-4</v>
      </c>
      <c r="J167" s="92">
        <f t="shared" si="45"/>
        <v>-25</v>
      </c>
      <c r="K167" s="110">
        <f>H167/G167</f>
        <v>0.44444444444444442</v>
      </c>
      <c r="L167" s="98"/>
      <c r="M167" s="97"/>
      <c r="N167" s="97"/>
      <c r="O167" s="94"/>
      <c r="P167" s="140"/>
      <c r="Q167" s="386"/>
      <c r="R167" s="260">
        <f t="shared" si="47"/>
        <v>180</v>
      </c>
      <c r="S167" s="97">
        <f t="shared" si="48"/>
        <v>180</v>
      </c>
      <c r="T167" s="97">
        <f t="shared" si="49"/>
        <v>45</v>
      </c>
      <c r="U167" s="97">
        <f t="shared" si="50"/>
        <v>20</v>
      </c>
      <c r="V167" s="97">
        <f t="shared" si="51"/>
        <v>-25</v>
      </c>
      <c r="W167" s="110">
        <f t="shared" si="52"/>
        <v>0.44444444444444442</v>
      </c>
      <c r="X167" s="15"/>
      <c r="Y167" s="15"/>
      <c r="Z167" s="9"/>
      <c r="AA167" s="9"/>
      <c r="AB167" s="9"/>
      <c r="AC167" s="9"/>
      <c r="AD167" s="9"/>
      <c r="AE167" s="9"/>
      <c r="AF167" s="9"/>
      <c r="AG167" s="9"/>
      <c r="AH167" s="9"/>
      <c r="AI167" s="9"/>
      <c r="AJ167" s="9"/>
      <c r="AK167" s="9"/>
      <c r="AL167" s="9"/>
      <c r="AM167" s="9"/>
      <c r="AN167" s="9"/>
      <c r="AO167" s="9"/>
      <c r="AP167" s="9"/>
      <c r="AQ167" s="9"/>
      <c r="AR167" s="9"/>
      <c r="AS167" s="9"/>
      <c r="AT167" s="9"/>
      <c r="AU167" s="9"/>
    </row>
    <row r="168" spans="1:47" s="3" customFormat="1" ht="22.5" hidden="1" customHeight="1" thickBot="1" x14ac:dyDescent="0.3">
      <c r="A168" s="46"/>
      <c r="B168" s="33"/>
      <c r="C168" s="33"/>
      <c r="D168" s="33"/>
      <c r="E168" s="409" t="s">
        <v>117</v>
      </c>
      <c r="F168" s="293"/>
      <c r="G168" s="94"/>
      <c r="H168" s="153"/>
      <c r="I168" s="95">
        <f>H168/H10</f>
        <v>0</v>
      </c>
      <c r="J168" s="92">
        <f t="shared" si="45"/>
        <v>0</v>
      </c>
      <c r="K168" s="110" t="e">
        <f>H168/G168</f>
        <v>#DIV/0!</v>
      </c>
      <c r="L168" s="98"/>
      <c r="M168" s="97"/>
      <c r="N168" s="97"/>
      <c r="O168" s="94"/>
      <c r="P168" s="97"/>
      <c r="Q168" s="386"/>
      <c r="R168" s="261">
        <f t="shared" si="47"/>
        <v>0</v>
      </c>
      <c r="S168" s="108">
        <f t="shared" si="48"/>
        <v>0</v>
      </c>
      <c r="T168" s="108">
        <f t="shared" si="49"/>
        <v>0</v>
      </c>
      <c r="U168" s="108">
        <f t="shared" si="50"/>
        <v>0</v>
      </c>
      <c r="V168" s="108">
        <f t="shared" si="51"/>
        <v>0</v>
      </c>
      <c r="W168" s="111" t="e">
        <f t="shared" si="52"/>
        <v>#DIV/0!</v>
      </c>
      <c r="X168" s="15"/>
      <c r="Y168" s="15"/>
      <c r="Z168" s="9"/>
      <c r="AA168" s="9"/>
      <c r="AB168" s="9"/>
      <c r="AC168" s="9"/>
      <c r="AD168" s="9"/>
      <c r="AE168" s="9"/>
      <c r="AF168" s="9"/>
      <c r="AG168" s="9"/>
      <c r="AH168" s="9"/>
      <c r="AI168" s="9"/>
      <c r="AJ168" s="9"/>
      <c r="AK168" s="9"/>
      <c r="AL168" s="9"/>
      <c r="AM168" s="9"/>
      <c r="AN168" s="9"/>
      <c r="AO168" s="9"/>
      <c r="AP168" s="9"/>
      <c r="AQ168" s="9"/>
      <c r="AR168" s="9"/>
      <c r="AS168" s="9"/>
      <c r="AT168" s="9"/>
      <c r="AU168" s="9"/>
    </row>
    <row r="169" spans="1:47" s="3" customFormat="1" ht="47.25" customHeight="1" thickBot="1" x14ac:dyDescent="0.3">
      <c r="A169" s="47"/>
      <c r="B169" s="28"/>
      <c r="C169" s="28"/>
      <c r="D169" s="28"/>
      <c r="E169" s="340" t="s">
        <v>368</v>
      </c>
      <c r="F169" s="413"/>
      <c r="G169" s="278"/>
      <c r="H169" s="278"/>
      <c r="I169" s="115">
        <f>H169/H14</f>
        <v>0</v>
      </c>
      <c r="J169" s="105"/>
      <c r="K169" s="121"/>
      <c r="L169" s="98"/>
      <c r="M169" s="97">
        <v>1.5</v>
      </c>
      <c r="N169" s="97">
        <v>0.8</v>
      </c>
      <c r="O169" s="94">
        <v>0.8</v>
      </c>
      <c r="P169" s="97"/>
      <c r="Q169" s="378">
        <f>O169/N169</f>
        <v>1</v>
      </c>
      <c r="R169" s="260">
        <f t="shared" si="47"/>
        <v>0</v>
      </c>
      <c r="S169" s="93">
        <f t="shared" si="48"/>
        <v>1.5</v>
      </c>
      <c r="T169" s="93">
        <f t="shared" si="49"/>
        <v>0.8</v>
      </c>
      <c r="U169" s="93">
        <f t="shared" si="50"/>
        <v>0.8</v>
      </c>
      <c r="V169" s="93">
        <f t="shared" si="51"/>
        <v>0</v>
      </c>
      <c r="W169" s="109">
        <f t="shared" si="52"/>
        <v>1</v>
      </c>
      <c r="X169" s="15"/>
      <c r="Y169" s="15"/>
      <c r="Z169" s="9"/>
      <c r="AA169" s="9"/>
      <c r="AB169" s="9"/>
      <c r="AC169" s="9"/>
      <c r="AD169" s="9"/>
      <c r="AE169" s="9"/>
      <c r="AF169" s="9"/>
      <c r="AG169" s="9"/>
      <c r="AH169" s="9"/>
      <c r="AI169" s="9"/>
      <c r="AJ169" s="9"/>
      <c r="AK169" s="9"/>
      <c r="AL169" s="9"/>
      <c r="AM169" s="9"/>
      <c r="AN169" s="9"/>
      <c r="AO169" s="9"/>
      <c r="AP169" s="9"/>
      <c r="AQ169" s="9"/>
      <c r="AR169" s="9"/>
      <c r="AS169" s="9"/>
      <c r="AT169" s="9"/>
      <c r="AU169" s="9"/>
    </row>
    <row r="170" spans="1:47" s="308" customFormat="1" ht="20.25" hidden="1" customHeight="1" thickBot="1" x14ac:dyDescent="0.3">
      <c r="A170" s="48">
        <v>20</v>
      </c>
      <c r="B170" s="158" t="s">
        <v>59</v>
      </c>
      <c r="C170" s="158"/>
      <c r="D170" s="158"/>
      <c r="E170" s="66" t="s">
        <v>68</v>
      </c>
      <c r="F170" s="410"/>
      <c r="G170" s="410"/>
      <c r="H170" s="410"/>
      <c r="I170" s="411">
        <f>H170/H10</f>
        <v>0</v>
      </c>
      <c r="J170" s="412"/>
      <c r="K170" s="149" t="e">
        <f>H170/G170</f>
        <v>#DIV/0!</v>
      </c>
      <c r="L170" s="154"/>
      <c r="M170" s="150"/>
      <c r="N170" s="150"/>
      <c r="O170" s="126"/>
      <c r="P170" s="150"/>
      <c r="Q170" s="394"/>
      <c r="R170" s="361">
        <f t="shared" si="47"/>
        <v>0</v>
      </c>
      <c r="S170" s="106">
        <f t="shared" si="48"/>
        <v>0</v>
      </c>
      <c r="T170" s="106">
        <f t="shared" si="49"/>
        <v>0</v>
      </c>
      <c r="U170" s="106">
        <f t="shared" si="50"/>
        <v>0</v>
      </c>
      <c r="V170" s="106">
        <f t="shared" si="51"/>
        <v>0</v>
      </c>
      <c r="W170" s="119" t="e">
        <f t="shared" si="52"/>
        <v>#DIV/0!</v>
      </c>
      <c r="X170" s="15"/>
      <c r="Y170" s="15"/>
      <c r="Z170" s="307"/>
      <c r="AA170" s="307"/>
      <c r="AB170" s="307"/>
      <c r="AC170" s="307"/>
      <c r="AD170" s="307"/>
      <c r="AE170" s="307"/>
      <c r="AF170" s="307"/>
      <c r="AG170" s="307"/>
      <c r="AH170" s="307"/>
      <c r="AI170" s="307"/>
      <c r="AJ170" s="307"/>
      <c r="AK170" s="307"/>
      <c r="AL170" s="307"/>
      <c r="AM170" s="307"/>
      <c r="AN170" s="307"/>
      <c r="AO170" s="307"/>
      <c r="AP170" s="307"/>
      <c r="AQ170" s="307"/>
      <c r="AR170" s="307"/>
      <c r="AS170" s="307"/>
      <c r="AT170" s="307"/>
      <c r="AU170" s="307"/>
    </row>
    <row r="171" spans="1:47" s="3" customFormat="1" ht="24" customHeight="1" thickBot="1" x14ac:dyDescent="0.3">
      <c r="A171" s="562" t="s">
        <v>5</v>
      </c>
      <c r="B171" s="563"/>
      <c r="C171" s="563"/>
      <c r="D171" s="563"/>
      <c r="E171" s="564"/>
      <c r="F171" s="114">
        <f>SUM(F12,F52,F72,F80,F87,F93:F95,F112,F128,F129,F130,F134,F136,F137,F142,F143,F145,F147,F148,F149,F150,F152,F160,F162)</f>
        <v>379254.59999999992</v>
      </c>
      <c r="G171" s="88">
        <f>SUM(G12,G52,G72,G80,G87,G93:G95,G112,G128,G129,G130,G134,G136,G137,G142,G143,G145,G147,G148,G149,G150,G152,G160,G162)</f>
        <v>93846.1</v>
      </c>
      <c r="H171" s="88">
        <f>SUM(H12,H52,H72,H80,H87,H93:H95,H112,H128,H129,H130,H134,H136,H137,H142,H143,H145,H147,H148,H149,H150,H152,H160,H162)</f>
        <v>83466.2</v>
      </c>
      <c r="I171" s="89">
        <f>H171/H10</f>
        <v>1</v>
      </c>
      <c r="J171" s="88">
        <f>SUM(J12,J52,J72,J80,J87,J93:J95,J112,J128,J129,J130,J134,J136,J137,J142,J143,J145,J147,J148,J149,J150,J152,J160,J162)</f>
        <v>-10379.900000000003</v>
      </c>
      <c r="K171" s="112">
        <f>H171/G171</f>
        <v>0.88939444473451734</v>
      </c>
      <c r="L171" s="88">
        <f>SUM(L12,L52,L72,L80,L87,L93:L95,L112,L128,L129,L130,L134,L136,L137,L142,L143,L145,L147,L148,L149,L150,L152,L160,L162)</f>
        <v>38920.899999999994</v>
      </c>
      <c r="M171" s="88">
        <f>SUM(M12,M52,M72,M80,M87,M93:M95,M112,M128,M129,M130,M134,M136,M137,M142,M143,M145,M147,M148,M149,M150,M152,M160,M162)</f>
        <v>39372.899999999994</v>
      </c>
      <c r="N171" s="88">
        <f>SUM(N12,N52,N72,N80,N87,N93:N95,N112,N128,N129,N130,N134,N136,N137,N142,N143,N145,N147,N148,N149,N150,N152,N160,N162)</f>
        <v>7697.4</v>
      </c>
      <c r="O171" s="88">
        <f>SUM(O12,O52,O72,O80,O87,O93:O95,O112,O128,O129,O130,O134,O136,O137,O142,O143,O145,O147,O148,O149,O150,O152,O160,O162)</f>
        <v>2188.9</v>
      </c>
      <c r="P171" s="88">
        <f>SUM(P12,P52,P72,P80,P87,P93:P95,P112,P128,P129,P130,P134,P136,P137,P142,P143,P145,P147,P148,P149,P150,P152,P160,P162)</f>
        <v>-5508.5</v>
      </c>
      <c r="Q171" s="254">
        <f>O171/N171</f>
        <v>0.2843687478888976</v>
      </c>
      <c r="R171" s="312">
        <f>SUM(R12,R52,R72,R80,R87,R93:R95,R112,R128,R129,R130,R134,R136,R137,R142,R143,R145,R147,R148,R149,R150,R152,R160,R162)</f>
        <v>418175.50000000006</v>
      </c>
      <c r="S171" s="88">
        <f>SUM(S12,S52,S72,S80,S87,S93:S95,S112,S128,S129,S130,S134,S136,S137,S142,S143,S145,S147,S148,S149,S150,S152,S160,S162)</f>
        <v>418627.50000000012</v>
      </c>
      <c r="T171" s="104">
        <f>SUM(T12,T52,T72,T80,T87,T93:T95,T112,T128,T129,T130,T134,T136,T137,T142,T143,T145,T147,T148,T149,T150,T152,T160,T162)</f>
        <v>101543.49999999999</v>
      </c>
      <c r="U171" s="104">
        <f>SUM(U12,U52,U72,U80,U87,U93:U95,U112,U128,U129,U130,U134,U136,U137,U142,U143,U145,U147,U148,U149,U150,U152,U160,U162)</f>
        <v>85655.099999999991</v>
      </c>
      <c r="V171" s="104">
        <f>SUM(V12,V52,V72,V80,V87,V93:V95,V112,V128,V129,V130,V134,V136,V137,V142,V143,V145,V147,V148,V149,V150,V152,V160,V162)</f>
        <v>-15888.400000000001</v>
      </c>
      <c r="W171" s="112">
        <f t="shared" si="52"/>
        <v>0.84353109750993416</v>
      </c>
      <c r="X171" s="15"/>
      <c r="Y171" s="15"/>
      <c r="Z171" s="9"/>
      <c r="AA171" s="9"/>
      <c r="AB171" s="9"/>
      <c r="AC171" s="9"/>
      <c r="AD171" s="9"/>
      <c r="AE171" s="9"/>
      <c r="AF171" s="9"/>
      <c r="AG171" s="9"/>
      <c r="AH171" s="9"/>
      <c r="AI171" s="9"/>
      <c r="AJ171" s="9"/>
      <c r="AK171" s="9"/>
      <c r="AL171" s="9"/>
      <c r="AM171" s="9"/>
      <c r="AN171" s="9"/>
      <c r="AO171" s="9"/>
      <c r="AP171" s="9"/>
      <c r="AQ171" s="9"/>
      <c r="AR171" s="9"/>
      <c r="AS171" s="9"/>
      <c r="AT171" s="9"/>
      <c r="AU171" s="9"/>
    </row>
    <row r="172" spans="1:47" s="306" customFormat="1" ht="40.5" hidden="1" customHeight="1" thickBot="1" x14ac:dyDescent="0.3">
      <c r="A172" s="45">
        <v>21</v>
      </c>
      <c r="B172" s="43">
        <v>250908</v>
      </c>
      <c r="C172" s="43"/>
      <c r="D172" s="43"/>
      <c r="E172" s="330" t="s">
        <v>42</v>
      </c>
      <c r="F172" s="416"/>
      <c r="G172" s="147"/>
      <c r="H172" s="147"/>
      <c r="I172" s="89"/>
      <c r="J172" s="86"/>
      <c r="K172" s="112"/>
      <c r="L172" s="148"/>
      <c r="M172" s="84"/>
      <c r="N172" s="84"/>
      <c r="O172" s="147"/>
      <c r="P172" s="84">
        <f>O172-N172</f>
        <v>0</v>
      </c>
      <c r="Q172" s="254" t="e">
        <f>O172/N172</f>
        <v>#DIV/0!</v>
      </c>
      <c r="R172" s="260">
        <f t="shared" si="47"/>
        <v>0</v>
      </c>
      <c r="S172" s="93">
        <f t="shared" si="48"/>
        <v>0</v>
      </c>
      <c r="T172" s="93">
        <f t="shared" si="49"/>
        <v>0</v>
      </c>
      <c r="U172" s="93">
        <f t="shared" si="50"/>
        <v>0</v>
      </c>
      <c r="V172" s="93">
        <f t="shared" si="51"/>
        <v>0</v>
      </c>
      <c r="W172" s="109" t="e">
        <f t="shared" si="52"/>
        <v>#DIV/0!</v>
      </c>
      <c r="X172" s="15"/>
      <c r="Y172" s="15"/>
      <c r="Z172" s="305"/>
      <c r="AA172" s="305"/>
      <c r="AB172" s="305"/>
      <c r="AC172" s="305"/>
      <c r="AD172" s="305"/>
      <c r="AE172" s="305"/>
      <c r="AF172" s="305"/>
      <c r="AG172" s="305"/>
      <c r="AH172" s="305"/>
      <c r="AI172" s="305"/>
      <c r="AJ172" s="305"/>
      <c r="AK172" s="305"/>
      <c r="AL172" s="305"/>
      <c r="AM172" s="305"/>
      <c r="AN172" s="305"/>
      <c r="AO172" s="305"/>
      <c r="AP172" s="305"/>
      <c r="AQ172" s="305"/>
      <c r="AR172" s="305"/>
      <c r="AS172" s="305"/>
      <c r="AT172" s="305"/>
      <c r="AU172" s="305"/>
    </row>
    <row r="173" spans="1:47" s="276" customFormat="1" ht="47.25" customHeight="1" thickBot="1" x14ac:dyDescent="0.3">
      <c r="A173" s="45">
        <v>23</v>
      </c>
      <c r="B173" s="43">
        <v>250909</v>
      </c>
      <c r="C173" s="43">
        <v>8104</v>
      </c>
      <c r="D173" s="43">
        <v>1060</v>
      </c>
      <c r="E173" s="414" t="s">
        <v>432</v>
      </c>
      <c r="F173" s="151"/>
      <c r="G173" s="133"/>
      <c r="H173" s="133"/>
      <c r="I173" s="273"/>
      <c r="J173" s="274"/>
      <c r="K173" s="112"/>
      <c r="L173" s="148"/>
      <c r="M173" s="84"/>
      <c r="N173" s="84"/>
      <c r="O173" s="147">
        <v>-17</v>
      </c>
      <c r="P173" s="84">
        <f>O173-N173</f>
        <v>-17</v>
      </c>
      <c r="Q173" s="371" t="e">
        <f>O173/N173</f>
        <v>#DIV/0!</v>
      </c>
      <c r="R173" s="261">
        <f t="shared" si="47"/>
        <v>0</v>
      </c>
      <c r="S173" s="108">
        <f t="shared" si="48"/>
        <v>0</v>
      </c>
      <c r="T173" s="108">
        <f t="shared" si="49"/>
        <v>0</v>
      </c>
      <c r="U173" s="108">
        <f t="shared" si="50"/>
        <v>-17</v>
      </c>
      <c r="V173" s="108">
        <f t="shared" si="51"/>
        <v>-17</v>
      </c>
      <c r="W173" s="111" t="e">
        <f t="shared" si="52"/>
        <v>#DIV/0!</v>
      </c>
      <c r="X173" s="15"/>
      <c r="Y173" s="15"/>
      <c r="Z173" s="275"/>
      <c r="AA173" s="275"/>
      <c r="AB173" s="275"/>
      <c r="AC173" s="275"/>
      <c r="AD173" s="275"/>
      <c r="AE173" s="275"/>
      <c r="AF173" s="275"/>
      <c r="AG173" s="275"/>
      <c r="AH173" s="275"/>
      <c r="AI173" s="275"/>
      <c r="AJ173" s="275"/>
      <c r="AK173" s="275"/>
      <c r="AL173" s="275"/>
      <c r="AM173" s="275"/>
      <c r="AN173" s="275"/>
      <c r="AO173" s="275"/>
      <c r="AP173" s="275"/>
      <c r="AQ173" s="275"/>
      <c r="AR173" s="275"/>
      <c r="AS173" s="275"/>
      <c r="AT173" s="275"/>
      <c r="AU173" s="275"/>
    </row>
    <row r="174" spans="1:47" s="314" customFormat="1" ht="30" customHeight="1" thickBot="1" x14ac:dyDescent="0.35">
      <c r="A174" s="159"/>
      <c r="B174" s="43"/>
      <c r="C174" s="43"/>
      <c r="D174" s="43"/>
      <c r="E174" s="415" t="s">
        <v>78</v>
      </c>
      <c r="F174" s="417">
        <f>SUM(F171:F173)</f>
        <v>379254.59999999992</v>
      </c>
      <c r="G174" s="135">
        <f>SUM(G171:G173)</f>
        <v>93846.1</v>
      </c>
      <c r="H174" s="135">
        <f>SUM(H171:H173)</f>
        <v>83466.2</v>
      </c>
      <c r="I174" s="89">
        <v>1</v>
      </c>
      <c r="J174" s="90">
        <f>H174-G174</f>
        <v>-10379.900000000009</v>
      </c>
      <c r="K174" s="112">
        <f>H174/G174</f>
        <v>0.88939444473451734</v>
      </c>
      <c r="L174" s="156">
        <f>SUM(L171:L173)</f>
        <v>38920.899999999994</v>
      </c>
      <c r="M174" s="135">
        <f>SUM(M171:M173)</f>
        <v>39372.899999999994</v>
      </c>
      <c r="N174" s="135">
        <f>SUM(N171:N173)</f>
        <v>7697.4</v>
      </c>
      <c r="O174" s="135">
        <f>SUM(O171:O173)</f>
        <v>2171.9</v>
      </c>
      <c r="P174" s="135">
        <f>SUM(P171:P173)</f>
        <v>-5525.5</v>
      </c>
      <c r="Q174" s="254">
        <f>O174/N174</f>
        <v>0.28216020994101909</v>
      </c>
      <c r="R174" s="114">
        <f t="shared" si="47"/>
        <v>418175.49999999988</v>
      </c>
      <c r="S174" s="88">
        <f t="shared" si="48"/>
        <v>418627.49999999988</v>
      </c>
      <c r="T174" s="88">
        <f t="shared" si="49"/>
        <v>101543.5</v>
      </c>
      <c r="U174" s="88">
        <f t="shared" si="50"/>
        <v>85638.099999999991</v>
      </c>
      <c r="V174" s="88">
        <f t="shared" si="51"/>
        <v>-15905.400000000009</v>
      </c>
      <c r="W174" s="112">
        <f t="shared" si="52"/>
        <v>0.8433636815748915</v>
      </c>
      <c r="X174" s="15"/>
      <c r="Y174" s="15"/>
      <c r="Z174" s="313"/>
      <c r="AA174" s="313"/>
      <c r="AB174" s="313"/>
      <c r="AC174" s="313"/>
      <c r="AD174" s="313"/>
      <c r="AE174" s="313"/>
      <c r="AF174" s="313"/>
      <c r="AG174" s="313"/>
      <c r="AH174" s="313"/>
      <c r="AI174" s="313"/>
      <c r="AJ174" s="313"/>
      <c r="AK174" s="313"/>
      <c r="AL174" s="313"/>
      <c r="AM174" s="313"/>
      <c r="AN174" s="313"/>
      <c r="AO174" s="313"/>
      <c r="AP174" s="313"/>
      <c r="AQ174" s="313"/>
      <c r="AR174" s="313"/>
      <c r="AS174" s="313"/>
      <c r="AT174" s="313"/>
      <c r="AU174" s="313"/>
    </row>
    <row r="175" spans="1:47" ht="19.5" customHeight="1" x14ac:dyDescent="0.2">
      <c r="C175" s="398"/>
      <c r="D175" s="18"/>
      <c r="E175" s="18"/>
      <c r="F175" s="21"/>
      <c r="G175" s="1"/>
      <c r="H175" s="1"/>
      <c r="I175" s="12"/>
      <c r="J175" s="21"/>
      <c r="K175" s="1"/>
      <c r="L175" s="21"/>
      <c r="M175" s="21"/>
      <c r="N175" s="399"/>
      <c r="O175" s="1"/>
      <c r="P175" s="1"/>
      <c r="Q175" s="1"/>
      <c r="R175" s="1"/>
      <c r="S175" s="1"/>
      <c r="T175" s="1"/>
      <c r="U175" s="1"/>
      <c r="V175" s="1"/>
      <c r="W175" s="1"/>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0"/>
    </row>
    <row r="176" spans="1:47" x14ac:dyDescent="0.2">
      <c r="C176" s="398"/>
      <c r="D176" s="18"/>
      <c r="E176" s="18"/>
      <c r="F176" s="21"/>
      <c r="G176" s="1"/>
      <c r="H176" s="1"/>
      <c r="I176" s="12"/>
      <c r="J176" s="21"/>
      <c r="K176" s="1"/>
      <c r="L176" s="21"/>
      <c r="M176" s="395"/>
      <c r="N176" s="399"/>
      <c r="O176" s="1"/>
      <c r="P176" s="400"/>
      <c r="Q176" s="400"/>
      <c r="R176" s="400"/>
      <c r="S176" s="1"/>
      <c r="T176" s="1"/>
      <c r="U176" s="1"/>
      <c r="V176" s="1"/>
      <c r="W176" s="1"/>
      <c r="X176" s="10"/>
      <c r="Y176" s="10"/>
      <c r="Z176" s="10"/>
      <c r="AA176" s="10"/>
      <c r="AB176" s="10"/>
      <c r="AC176" s="10"/>
      <c r="AD176" s="10"/>
      <c r="AE176" s="10"/>
      <c r="AF176" s="10"/>
      <c r="AG176" s="10"/>
      <c r="AH176" s="10"/>
      <c r="AI176" s="10"/>
      <c r="AJ176" s="10"/>
      <c r="AK176" s="10"/>
      <c r="AL176" s="10"/>
      <c r="AM176" s="10"/>
      <c r="AN176" s="10"/>
      <c r="AO176" s="10"/>
      <c r="AP176" s="10"/>
      <c r="AQ176" s="10"/>
      <c r="AR176" s="10"/>
      <c r="AS176" s="10"/>
    </row>
    <row r="177" spans="3:47" ht="23.25" x14ac:dyDescent="0.35">
      <c r="C177" s="558"/>
      <c r="D177" s="559"/>
      <c r="E177" s="559"/>
      <c r="F177" s="559"/>
      <c r="G177" s="559"/>
      <c r="H177" s="560"/>
      <c r="I177" s="560"/>
      <c r="J177" s="560"/>
      <c r="K177" s="560"/>
      <c r="L177" s="560"/>
      <c r="M177" s="21"/>
      <c r="N177" s="399"/>
      <c r="O177" s="1"/>
      <c r="P177" s="401"/>
      <c r="Q177" s="401"/>
      <c r="R177" s="401"/>
      <c r="S177" s="401"/>
      <c r="T177" s="401"/>
      <c r="U177" s="51"/>
      <c r="V177" s="1"/>
      <c r="W177" s="1"/>
      <c r="X177" s="10"/>
      <c r="Y177" s="10"/>
      <c r="Z177" s="10"/>
      <c r="AA177" s="10"/>
      <c r="AB177" s="10"/>
      <c r="AC177" s="10"/>
      <c r="AD177" s="10"/>
      <c r="AE177" s="10"/>
      <c r="AF177" s="10"/>
      <c r="AG177" s="10"/>
      <c r="AH177" s="10"/>
      <c r="AI177" s="10"/>
      <c r="AJ177" s="10"/>
      <c r="AK177" s="10"/>
      <c r="AL177" s="10"/>
      <c r="AM177" s="10"/>
      <c r="AN177" s="10"/>
      <c r="AO177" s="10"/>
      <c r="AP177" s="10"/>
      <c r="AQ177" s="10"/>
      <c r="AR177" s="10"/>
      <c r="AS177" s="10"/>
    </row>
    <row r="178" spans="3:47" ht="23.25" x14ac:dyDescent="0.35">
      <c r="C178" s="2"/>
      <c r="D178" s="404"/>
      <c r="E178" s="407" t="s">
        <v>373</v>
      </c>
      <c r="F178" s="406"/>
      <c r="G178" s="404"/>
      <c r="H178" s="405"/>
      <c r="I178" s="405"/>
      <c r="K178" s="2"/>
      <c r="L178" s="2"/>
      <c r="M178" s="402" t="s">
        <v>372</v>
      </c>
      <c r="N178" s="403"/>
      <c r="O178" s="1"/>
      <c r="P178" s="401"/>
      <c r="Q178" s="401"/>
      <c r="R178" s="401"/>
      <c r="S178" s="401"/>
      <c r="T178" s="401"/>
      <c r="U178" s="51"/>
      <c r="V178" s="1"/>
      <c r="W178" s="1"/>
      <c r="X178" s="10"/>
      <c r="Y178" s="10"/>
      <c r="Z178" s="10"/>
      <c r="AA178" s="10"/>
      <c r="AB178" s="10"/>
      <c r="AC178" s="10"/>
      <c r="AD178" s="10"/>
      <c r="AE178" s="10"/>
      <c r="AF178" s="10"/>
      <c r="AG178" s="10"/>
      <c r="AH178" s="10"/>
      <c r="AI178" s="10"/>
      <c r="AJ178" s="10"/>
      <c r="AK178" s="10"/>
      <c r="AL178" s="10"/>
      <c r="AM178" s="10"/>
      <c r="AN178" s="10"/>
      <c r="AO178" s="10"/>
      <c r="AP178" s="10"/>
      <c r="AQ178" s="10"/>
      <c r="AR178" s="10"/>
      <c r="AS178" s="10"/>
    </row>
    <row r="179" spans="3:47" ht="15" x14ac:dyDescent="0.25">
      <c r="F179" s="18"/>
      <c r="G179" s="18"/>
      <c r="H179" s="21"/>
      <c r="I179" s="1"/>
      <c r="J179" s="1"/>
      <c r="K179" s="12"/>
      <c r="L179" s="21"/>
      <c r="M179" s="71"/>
      <c r="N179" s="21"/>
      <c r="O179" s="71"/>
      <c r="P179" s="395"/>
      <c r="Q179" s="21"/>
      <c r="R179" s="21"/>
      <c r="S179" s="21"/>
      <c r="T179" s="21"/>
      <c r="U179" s="396"/>
      <c r="V179" s="315"/>
      <c r="W179" s="51"/>
      <c r="X179" s="1"/>
      <c r="Y179" s="1"/>
      <c r="Z179" s="10"/>
      <c r="AA179" s="10"/>
      <c r="AB179" s="10"/>
      <c r="AC179" s="10"/>
      <c r="AD179" s="10"/>
      <c r="AE179" s="10"/>
      <c r="AF179" s="10"/>
      <c r="AG179" s="10"/>
      <c r="AH179" s="10"/>
      <c r="AI179" s="10"/>
      <c r="AJ179" s="10"/>
      <c r="AK179" s="10"/>
      <c r="AL179" s="10"/>
      <c r="AM179" s="10"/>
      <c r="AN179" s="10"/>
      <c r="AO179" s="10"/>
      <c r="AP179" s="10"/>
      <c r="AQ179" s="10"/>
      <c r="AR179" s="10"/>
      <c r="AS179" s="10"/>
      <c r="AT179" s="10"/>
      <c r="AU179" s="10"/>
    </row>
    <row r="180" spans="3:47" x14ac:dyDescent="0.2">
      <c r="F180" s="18"/>
      <c r="G180" s="18"/>
      <c r="H180" s="21"/>
      <c r="I180" s="1"/>
      <c r="J180" s="1"/>
      <c r="K180" s="12"/>
      <c r="L180" s="21"/>
      <c r="M180" s="71"/>
      <c r="N180" s="21"/>
      <c r="O180" s="71"/>
      <c r="P180" s="395"/>
      <c r="Q180" s="21"/>
      <c r="R180" s="21"/>
      <c r="S180" s="21"/>
      <c r="T180" s="21"/>
      <c r="U180" s="21"/>
      <c r="V180" s="1"/>
      <c r="W180" s="1"/>
      <c r="X180" s="1"/>
      <c r="Y180" s="1"/>
      <c r="Z180" s="10"/>
      <c r="AA180" s="10"/>
      <c r="AB180" s="10"/>
      <c r="AC180" s="10"/>
      <c r="AD180" s="10"/>
      <c r="AE180" s="10"/>
      <c r="AF180" s="10"/>
      <c r="AG180" s="10"/>
      <c r="AH180" s="10"/>
      <c r="AI180" s="10"/>
      <c r="AJ180" s="10"/>
      <c r="AK180" s="10"/>
      <c r="AL180" s="10"/>
      <c r="AM180" s="10"/>
      <c r="AN180" s="10"/>
      <c r="AO180" s="10"/>
      <c r="AP180" s="10"/>
      <c r="AQ180" s="10"/>
      <c r="AR180" s="10"/>
      <c r="AS180" s="10"/>
      <c r="AT180" s="10"/>
      <c r="AU180" s="10"/>
    </row>
    <row r="181" spans="3:47" x14ac:dyDescent="0.2">
      <c r="F181" s="18"/>
      <c r="G181" s="18"/>
      <c r="H181" s="21"/>
      <c r="I181" s="1"/>
      <c r="J181" s="1"/>
      <c r="K181" s="12"/>
      <c r="L181" s="21"/>
      <c r="M181" s="71"/>
      <c r="N181" s="21"/>
      <c r="O181" s="71"/>
      <c r="P181" s="395"/>
      <c r="Q181" s="21"/>
      <c r="R181" s="21"/>
      <c r="S181" s="21"/>
      <c r="T181" s="21"/>
      <c r="U181" s="21"/>
      <c r="V181" s="1"/>
      <c r="W181" s="1"/>
      <c r="X181" s="1"/>
      <c r="Y181" s="1"/>
      <c r="Z181" s="10"/>
      <c r="AA181" s="10"/>
      <c r="AB181" s="10"/>
      <c r="AC181" s="10"/>
      <c r="AD181" s="10"/>
      <c r="AE181" s="10"/>
      <c r="AF181" s="10"/>
      <c r="AG181" s="10"/>
      <c r="AH181" s="10"/>
      <c r="AI181" s="10"/>
      <c r="AJ181" s="10"/>
      <c r="AK181" s="10"/>
      <c r="AL181" s="10"/>
      <c r="AM181" s="10"/>
      <c r="AN181" s="10"/>
      <c r="AO181" s="10"/>
      <c r="AP181" s="10"/>
      <c r="AQ181" s="10"/>
      <c r="AR181" s="10"/>
      <c r="AS181" s="10"/>
      <c r="AT181" s="10"/>
      <c r="AU181" s="10"/>
    </row>
    <row r="182" spans="3:47" x14ac:dyDescent="0.2">
      <c r="F182" s="18"/>
      <c r="G182" s="18"/>
      <c r="H182" s="21"/>
      <c r="I182" s="1"/>
      <c r="J182" s="1"/>
      <c r="K182" s="12"/>
      <c r="L182" s="21"/>
      <c r="M182" s="71"/>
      <c r="N182" s="21"/>
      <c r="O182" s="71"/>
      <c r="P182" s="395"/>
      <c r="Q182" s="21"/>
      <c r="R182" s="21"/>
      <c r="S182" s="21"/>
      <c r="T182" s="21"/>
      <c r="U182" s="21"/>
      <c r="V182" s="1"/>
      <c r="W182" s="1"/>
      <c r="X182" s="1"/>
      <c r="Y182" s="1"/>
      <c r="Z182" s="10"/>
      <c r="AA182" s="10"/>
      <c r="AB182" s="10"/>
      <c r="AC182" s="10"/>
      <c r="AD182" s="10"/>
      <c r="AE182" s="10"/>
      <c r="AF182" s="10"/>
      <c r="AG182" s="10"/>
      <c r="AH182" s="10"/>
      <c r="AI182" s="10"/>
      <c r="AJ182" s="10"/>
      <c r="AK182" s="10"/>
      <c r="AL182" s="10"/>
      <c r="AM182" s="10"/>
      <c r="AN182" s="10"/>
      <c r="AO182" s="10"/>
      <c r="AP182" s="10"/>
      <c r="AQ182" s="10"/>
      <c r="AR182" s="10"/>
      <c r="AS182" s="10"/>
      <c r="AT182" s="10"/>
      <c r="AU182" s="10"/>
    </row>
    <row r="183" spans="3:47" x14ac:dyDescent="0.2">
      <c r="F183" s="18"/>
      <c r="G183" s="18"/>
      <c r="H183" s="21"/>
      <c r="I183" s="1"/>
      <c r="J183" s="1"/>
      <c r="K183" s="12"/>
      <c r="L183" s="21"/>
      <c r="M183" s="71"/>
      <c r="N183" s="21"/>
      <c r="O183" s="71"/>
      <c r="P183" s="395"/>
      <c r="Q183" s="21"/>
      <c r="R183" s="21"/>
      <c r="S183" s="21"/>
      <c r="T183" s="21"/>
      <c r="U183" s="21"/>
      <c r="V183" s="1"/>
      <c r="W183" s="1"/>
      <c r="X183" s="1"/>
      <c r="Y183" s="1"/>
      <c r="Z183" s="10"/>
      <c r="AA183" s="10"/>
      <c r="AB183" s="10"/>
      <c r="AC183" s="10"/>
      <c r="AD183" s="10"/>
      <c r="AE183" s="10"/>
      <c r="AF183" s="10"/>
      <c r="AG183" s="10"/>
      <c r="AH183" s="10"/>
      <c r="AI183" s="10"/>
      <c r="AJ183" s="10"/>
      <c r="AK183" s="10"/>
      <c r="AL183" s="10"/>
      <c r="AM183" s="10"/>
      <c r="AN183" s="10"/>
      <c r="AO183" s="10"/>
      <c r="AP183" s="10"/>
      <c r="AQ183" s="10"/>
      <c r="AR183" s="10"/>
      <c r="AS183" s="10"/>
      <c r="AT183" s="10"/>
      <c r="AU183" s="10"/>
    </row>
    <row r="184" spans="3:47" x14ac:dyDescent="0.2">
      <c r="F184" s="18"/>
      <c r="G184" s="18"/>
      <c r="H184" s="21"/>
      <c r="I184" s="1"/>
      <c r="J184" s="1"/>
      <c r="K184" s="12"/>
      <c r="L184" s="21"/>
      <c r="M184" s="71"/>
      <c r="N184" s="21"/>
      <c r="O184" s="71"/>
      <c r="P184" s="395"/>
      <c r="Q184" s="21"/>
      <c r="R184" s="21"/>
      <c r="S184" s="21"/>
      <c r="T184" s="21"/>
      <c r="U184" s="21"/>
      <c r="V184" s="1"/>
      <c r="W184" s="1"/>
      <c r="X184" s="1"/>
      <c r="Y184" s="1"/>
      <c r="Z184" s="10"/>
      <c r="AA184" s="10"/>
      <c r="AB184" s="10"/>
      <c r="AC184" s="10"/>
      <c r="AD184" s="10"/>
      <c r="AE184" s="10"/>
      <c r="AF184" s="10"/>
      <c r="AG184" s="10"/>
      <c r="AH184" s="10"/>
      <c r="AI184" s="10"/>
      <c r="AJ184" s="10"/>
      <c r="AK184" s="10"/>
      <c r="AL184" s="10"/>
      <c r="AM184" s="10"/>
      <c r="AN184" s="10"/>
      <c r="AO184" s="10"/>
      <c r="AP184" s="10"/>
      <c r="AQ184" s="10"/>
      <c r="AR184" s="10"/>
      <c r="AS184" s="10"/>
      <c r="AT184" s="10"/>
      <c r="AU184" s="10"/>
    </row>
    <row r="185" spans="3:47" x14ac:dyDescent="0.2">
      <c r="F185" s="18"/>
      <c r="G185" s="18"/>
      <c r="H185" s="21"/>
      <c r="I185" s="1"/>
      <c r="J185" s="1"/>
      <c r="K185" s="12"/>
      <c r="L185" s="21"/>
      <c r="M185" s="71"/>
      <c r="N185" s="21"/>
      <c r="O185" s="71"/>
      <c r="P185" s="395"/>
      <c r="Q185" s="21"/>
      <c r="R185" s="21"/>
      <c r="S185" s="21"/>
      <c r="T185" s="21"/>
      <c r="U185" s="21"/>
      <c r="V185" s="1"/>
      <c r="W185" s="1"/>
      <c r="X185" s="1"/>
      <c r="Y185" s="1"/>
      <c r="Z185" s="10"/>
      <c r="AA185" s="10"/>
      <c r="AB185" s="10"/>
      <c r="AC185" s="10"/>
      <c r="AD185" s="10"/>
      <c r="AE185" s="10"/>
      <c r="AF185" s="10"/>
      <c r="AG185" s="10"/>
      <c r="AH185" s="10"/>
      <c r="AI185" s="10"/>
      <c r="AJ185" s="10"/>
      <c r="AK185" s="10"/>
      <c r="AL185" s="10"/>
      <c r="AM185" s="10"/>
      <c r="AN185" s="10"/>
      <c r="AO185" s="10"/>
      <c r="AP185" s="10"/>
      <c r="AQ185" s="10"/>
      <c r="AR185" s="10"/>
      <c r="AS185" s="10"/>
      <c r="AT185" s="10"/>
      <c r="AU185" s="10"/>
    </row>
    <row r="186" spans="3:47" x14ac:dyDescent="0.2">
      <c r="F186" s="18"/>
      <c r="G186" s="18"/>
      <c r="H186" s="21"/>
      <c r="I186" s="1"/>
      <c r="J186" s="1"/>
      <c r="K186" s="12"/>
      <c r="L186" s="21"/>
      <c r="M186" s="71"/>
      <c r="N186" s="21"/>
      <c r="O186" s="71"/>
      <c r="P186" s="395"/>
      <c r="Q186" s="21"/>
      <c r="R186" s="21"/>
      <c r="S186" s="21"/>
      <c r="T186" s="21"/>
      <c r="U186" s="21"/>
      <c r="V186" s="1"/>
      <c r="W186" s="1"/>
      <c r="X186" s="1"/>
      <c r="Y186" s="1"/>
      <c r="Z186" s="10"/>
      <c r="AA186" s="10"/>
      <c r="AB186" s="10"/>
      <c r="AC186" s="10"/>
      <c r="AD186" s="10"/>
      <c r="AE186" s="10"/>
      <c r="AF186" s="10"/>
      <c r="AG186" s="10"/>
      <c r="AH186" s="10"/>
      <c r="AI186" s="10"/>
      <c r="AJ186" s="10"/>
      <c r="AK186" s="10"/>
      <c r="AL186" s="10"/>
      <c r="AM186" s="10"/>
      <c r="AN186" s="10"/>
      <c r="AO186" s="10"/>
      <c r="AP186" s="10"/>
      <c r="AQ186" s="10"/>
      <c r="AR186" s="10"/>
      <c r="AS186" s="10"/>
      <c r="AT186" s="10"/>
      <c r="AU186" s="10"/>
    </row>
    <row r="187" spans="3:47" x14ac:dyDescent="0.2">
      <c r="F187" s="18"/>
      <c r="G187" s="18"/>
      <c r="H187" s="21"/>
      <c r="I187" s="1"/>
      <c r="J187" s="1"/>
      <c r="K187" s="12"/>
      <c r="L187" s="21"/>
      <c r="M187" s="71"/>
      <c r="N187" s="21"/>
      <c r="O187" s="71"/>
      <c r="P187" s="395"/>
      <c r="Q187" s="21"/>
      <c r="R187" s="21"/>
      <c r="S187" s="21"/>
      <c r="T187" s="21"/>
      <c r="U187" s="21"/>
      <c r="V187" s="1"/>
      <c r="W187" s="1"/>
      <c r="X187" s="1"/>
      <c r="Y187" s="1"/>
      <c r="Z187" s="10"/>
      <c r="AA187" s="10"/>
      <c r="AB187" s="10"/>
      <c r="AC187" s="10"/>
      <c r="AD187" s="10"/>
      <c r="AE187" s="10"/>
      <c r="AF187" s="10"/>
      <c r="AG187" s="10"/>
      <c r="AH187" s="10"/>
      <c r="AI187" s="10"/>
      <c r="AJ187" s="10"/>
      <c r="AK187" s="10"/>
      <c r="AL187" s="10"/>
      <c r="AM187" s="10"/>
      <c r="AN187" s="10"/>
      <c r="AO187" s="10"/>
      <c r="AP187" s="10"/>
      <c r="AQ187" s="10"/>
      <c r="AR187" s="10"/>
      <c r="AS187" s="10"/>
      <c r="AT187" s="10"/>
      <c r="AU187" s="10"/>
    </row>
    <row r="188" spans="3:47" x14ac:dyDescent="0.2">
      <c r="F188" s="18"/>
      <c r="G188" s="18"/>
      <c r="H188" s="21"/>
      <c r="I188" s="1"/>
      <c r="J188" s="1"/>
      <c r="K188" s="12"/>
      <c r="L188" s="21"/>
      <c r="M188" s="71"/>
      <c r="N188" s="21"/>
      <c r="O188" s="71"/>
      <c r="P188" s="395"/>
      <c r="Q188" s="21"/>
      <c r="R188" s="21"/>
      <c r="S188" s="21"/>
      <c r="T188" s="21"/>
      <c r="U188" s="21"/>
      <c r="V188" s="1"/>
      <c r="W188" s="1"/>
      <c r="X188" s="1"/>
      <c r="Y188" s="1"/>
      <c r="Z188" s="10"/>
      <c r="AA188" s="10"/>
      <c r="AB188" s="10"/>
      <c r="AC188" s="10"/>
      <c r="AD188" s="10"/>
      <c r="AE188" s="10"/>
      <c r="AF188" s="10"/>
      <c r="AG188" s="10"/>
      <c r="AH188" s="10"/>
      <c r="AI188" s="10"/>
      <c r="AJ188" s="10"/>
      <c r="AK188" s="10"/>
      <c r="AL188" s="10"/>
      <c r="AM188" s="10"/>
      <c r="AN188" s="10"/>
      <c r="AO188" s="10"/>
      <c r="AP188" s="10"/>
      <c r="AQ188" s="10"/>
      <c r="AR188" s="10"/>
      <c r="AS188" s="10"/>
      <c r="AT188" s="10"/>
      <c r="AU188" s="10"/>
    </row>
    <row r="189" spans="3:47" x14ac:dyDescent="0.2">
      <c r="F189" s="18"/>
      <c r="G189" s="18"/>
      <c r="H189" s="21"/>
      <c r="I189" s="1"/>
      <c r="J189" s="1"/>
      <c r="K189" s="12"/>
      <c r="L189" s="21"/>
      <c r="M189" s="71"/>
      <c r="N189" s="21"/>
      <c r="O189" s="71"/>
      <c r="P189" s="395"/>
      <c r="Q189" s="21"/>
      <c r="R189" s="21"/>
      <c r="S189" s="21"/>
      <c r="T189" s="21"/>
      <c r="U189" s="21"/>
      <c r="V189" s="1"/>
      <c r="W189" s="1"/>
      <c r="X189" s="1"/>
      <c r="Y189" s="1"/>
      <c r="Z189" s="10"/>
      <c r="AA189" s="10"/>
      <c r="AB189" s="10"/>
      <c r="AC189" s="10"/>
      <c r="AD189" s="10"/>
      <c r="AE189" s="10"/>
      <c r="AF189" s="10"/>
      <c r="AG189" s="10"/>
      <c r="AH189" s="10"/>
      <c r="AI189" s="10"/>
      <c r="AJ189" s="10"/>
      <c r="AK189" s="10"/>
      <c r="AL189" s="10"/>
      <c r="AM189" s="10"/>
      <c r="AN189" s="10"/>
      <c r="AO189" s="10"/>
      <c r="AP189" s="10"/>
      <c r="AQ189" s="10"/>
      <c r="AR189" s="10"/>
      <c r="AS189" s="10"/>
      <c r="AT189" s="10"/>
      <c r="AU189" s="10"/>
    </row>
    <row r="190" spans="3:47" x14ac:dyDescent="0.2">
      <c r="F190" s="18"/>
      <c r="G190" s="18"/>
      <c r="H190" s="21"/>
      <c r="I190" s="1"/>
      <c r="J190" s="1"/>
      <c r="K190" s="12"/>
      <c r="L190" s="21"/>
      <c r="M190" s="71"/>
      <c r="N190" s="21"/>
      <c r="O190" s="71"/>
      <c r="P190" s="395"/>
      <c r="Q190" s="21"/>
      <c r="R190" s="21"/>
      <c r="S190" s="21"/>
      <c r="T190" s="21"/>
      <c r="U190" s="21"/>
      <c r="V190" s="1"/>
      <c r="W190" s="1"/>
      <c r="X190" s="1"/>
      <c r="Y190" s="1"/>
      <c r="Z190" s="10"/>
      <c r="AA190" s="10"/>
      <c r="AB190" s="10"/>
      <c r="AC190" s="10"/>
      <c r="AD190" s="10"/>
      <c r="AE190" s="10"/>
      <c r="AF190" s="10"/>
      <c r="AG190" s="10"/>
      <c r="AH190" s="10"/>
      <c r="AI190" s="10"/>
      <c r="AJ190" s="10"/>
      <c r="AK190" s="10"/>
      <c r="AL190" s="10"/>
      <c r="AM190" s="10"/>
      <c r="AN190" s="10"/>
      <c r="AO190" s="10"/>
      <c r="AP190" s="10"/>
      <c r="AQ190" s="10"/>
      <c r="AR190" s="10"/>
      <c r="AS190" s="10"/>
      <c r="AT190" s="10"/>
      <c r="AU190" s="10"/>
    </row>
    <row r="191" spans="3:47" x14ac:dyDescent="0.2">
      <c r="F191" s="18"/>
      <c r="G191" s="18"/>
      <c r="H191" s="21"/>
      <c r="I191" s="1"/>
      <c r="J191" s="1"/>
      <c r="K191" s="12"/>
      <c r="L191" s="21"/>
      <c r="M191" s="71"/>
      <c r="N191" s="21"/>
      <c r="O191" s="71"/>
      <c r="P191" s="395"/>
      <c r="Q191" s="21"/>
      <c r="R191" s="21"/>
      <c r="S191" s="21"/>
      <c r="T191" s="21"/>
      <c r="U191" s="21"/>
      <c r="V191" s="1"/>
      <c r="W191" s="1"/>
      <c r="X191" s="1"/>
      <c r="Y191" s="1"/>
      <c r="Z191" s="10"/>
      <c r="AA191" s="10"/>
      <c r="AB191" s="10"/>
      <c r="AC191" s="10"/>
      <c r="AD191" s="10"/>
      <c r="AE191" s="10"/>
      <c r="AF191" s="10"/>
      <c r="AG191" s="10"/>
      <c r="AH191" s="10"/>
      <c r="AI191" s="10"/>
      <c r="AJ191" s="10"/>
      <c r="AK191" s="10"/>
      <c r="AL191" s="10"/>
      <c r="AM191" s="10"/>
      <c r="AN191" s="10"/>
      <c r="AO191" s="10"/>
      <c r="AP191" s="10"/>
      <c r="AQ191" s="10"/>
      <c r="AR191" s="10"/>
      <c r="AS191" s="10"/>
      <c r="AT191" s="10"/>
      <c r="AU191" s="10"/>
    </row>
    <row r="192" spans="3:47" x14ac:dyDescent="0.2">
      <c r="F192" s="18"/>
      <c r="G192" s="18"/>
      <c r="H192" s="21"/>
      <c r="I192" s="1"/>
      <c r="J192" s="1"/>
      <c r="K192" s="12"/>
      <c r="L192" s="21"/>
      <c r="M192" s="71"/>
      <c r="N192" s="21"/>
      <c r="O192" s="71"/>
      <c r="P192" s="395"/>
      <c r="Q192" s="21"/>
      <c r="R192" s="21"/>
      <c r="S192" s="21"/>
      <c r="T192" s="21"/>
      <c r="U192" s="21"/>
      <c r="V192" s="1"/>
      <c r="W192" s="1"/>
      <c r="X192" s="1"/>
      <c r="Y192" s="1"/>
      <c r="Z192" s="10"/>
      <c r="AA192" s="10"/>
      <c r="AB192" s="10"/>
      <c r="AC192" s="10"/>
      <c r="AD192" s="10"/>
      <c r="AE192" s="10"/>
      <c r="AF192" s="10"/>
      <c r="AG192" s="10"/>
      <c r="AH192" s="10"/>
      <c r="AI192" s="10"/>
      <c r="AJ192" s="10"/>
      <c r="AK192" s="10"/>
      <c r="AL192" s="10"/>
      <c r="AM192" s="10"/>
      <c r="AN192" s="10"/>
      <c r="AO192" s="10"/>
      <c r="AP192" s="10"/>
      <c r="AQ192" s="10"/>
      <c r="AR192" s="10"/>
      <c r="AS192" s="10"/>
      <c r="AT192" s="10"/>
      <c r="AU192" s="10"/>
    </row>
    <row r="193" spans="6:47" x14ac:dyDescent="0.2">
      <c r="F193" s="18"/>
      <c r="G193" s="18"/>
      <c r="H193" s="21"/>
      <c r="I193" s="1"/>
      <c r="J193" s="1"/>
      <c r="K193" s="12"/>
      <c r="L193" s="21"/>
      <c r="M193" s="71"/>
      <c r="N193" s="21"/>
      <c r="O193" s="71"/>
      <c r="P193" s="395"/>
      <c r="Q193" s="21"/>
      <c r="R193" s="21"/>
      <c r="S193" s="21"/>
      <c r="T193" s="21"/>
      <c r="U193" s="21"/>
      <c r="V193" s="1"/>
      <c r="W193" s="1"/>
      <c r="X193" s="1"/>
      <c r="Y193" s="1"/>
      <c r="Z193" s="10"/>
      <c r="AA193" s="10"/>
      <c r="AB193" s="10"/>
      <c r="AC193" s="10"/>
      <c r="AD193" s="10"/>
      <c r="AE193" s="10"/>
      <c r="AF193" s="10"/>
      <c r="AG193" s="10"/>
      <c r="AH193" s="10"/>
      <c r="AI193" s="10"/>
      <c r="AJ193" s="10"/>
      <c r="AK193" s="10"/>
      <c r="AL193" s="10"/>
      <c r="AM193" s="10"/>
      <c r="AN193" s="10"/>
      <c r="AO193" s="10"/>
      <c r="AP193" s="10"/>
      <c r="AQ193" s="10"/>
      <c r="AR193" s="10"/>
      <c r="AS193" s="10"/>
      <c r="AT193" s="10"/>
      <c r="AU193" s="10"/>
    </row>
    <row r="194" spans="6:47" x14ac:dyDescent="0.2">
      <c r="F194" s="18"/>
      <c r="G194" s="18"/>
      <c r="H194" s="21"/>
      <c r="I194" s="1"/>
      <c r="J194" s="1"/>
      <c r="K194" s="12"/>
      <c r="L194" s="21"/>
      <c r="M194" s="71"/>
      <c r="N194" s="21"/>
      <c r="O194" s="71"/>
      <c r="P194" s="395"/>
      <c r="Q194" s="21"/>
      <c r="R194" s="21"/>
      <c r="S194" s="21"/>
      <c r="T194" s="21"/>
      <c r="U194" s="21"/>
      <c r="V194" s="1"/>
      <c r="W194" s="1"/>
      <c r="X194" s="1"/>
      <c r="Y194" s="1"/>
      <c r="Z194" s="10"/>
      <c r="AA194" s="10"/>
      <c r="AB194" s="10"/>
      <c r="AC194" s="10"/>
      <c r="AD194" s="10"/>
      <c r="AE194" s="10"/>
      <c r="AF194" s="10"/>
      <c r="AG194" s="10"/>
      <c r="AH194" s="10"/>
      <c r="AI194" s="10"/>
      <c r="AJ194" s="10"/>
      <c r="AK194" s="10"/>
      <c r="AL194" s="10"/>
      <c r="AM194" s="10"/>
      <c r="AN194" s="10"/>
      <c r="AO194" s="10"/>
      <c r="AP194" s="10"/>
      <c r="AQ194" s="10"/>
      <c r="AR194" s="10"/>
      <c r="AS194" s="10"/>
      <c r="AT194" s="10"/>
      <c r="AU194" s="10"/>
    </row>
    <row r="195" spans="6:47" x14ac:dyDescent="0.2">
      <c r="F195" s="18"/>
      <c r="G195" s="18"/>
      <c r="H195" s="21"/>
      <c r="I195" s="1"/>
      <c r="J195" s="1"/>
      <c r="K195" s="12"/>
      <c r="L195" s="21"/>
      <c r="M195" s="71"/>
      <c r="N195" s="21"/>
      <c r="O195" s="71"/>
      <c r="P195" s="395"/>
      <c r="Q195" s="21"/>
      <c r="R195" s="21"/>
      <c r="S195" s="21"/>
      <c r="T195" s="21"/>
      <c r="U195" s="21"/>
      <c r="V195" s="1"/>
      <c r="W195" s="1"/>
      <c r="X195" s="1"/>
      <c r="Y195" s="1"/>
      <c r="Z195" s="10"/>
      <c r="AA195" s="10"/>
      <c r="AB195" s="10"/>
      <c r="AC195" s="10"/>
      <c r="AD195" s="10"/>
      <c r="AE195" s="10"/>
      <c r="AF195" s="10"/>
      <c r="AG195" s="10"/>
      <c r="AH195" s="10"/>
      <c r="AI195" s="10"/>
      <c r="AJ195" s="10"/>
      <c r="AK195" s="10"/>
      <c r="AL195" s="10"/>
      <c r="AM195" s="10"/>
      <c r="AN195" s="10"/>
      <c r="AO195" s="10"/>
      <c r="AP195" s="10"/>
      <c r="AQ195" s="10"/>
      <c r="AR195" s="10"/>
      <c r="AS195" s="10"/>
      <c r="AT195" s="10"/>
      <c r="AU195" s="10"/>
    </row>
    <row r="196" spans="6:47" x14ac:dyDescent="0.2">
      <c r="F196" s="18"/>
      <c r="G196" s="18"/>
      <c r="H196" s="21"/>
      <c r="I196" s="1"/>
      <c r="J196" s="1"/>
      <c r="K196" s="12"/>
      <c r="L196" s="21"/>
      <c r="M196" s="71"/>
      <c r="N196" s="21"/>
      <c r="O196" s="71"/>
      <c r="P196" s="395"/>
      <c r="Q196" s="21"/>
      <c r="R196" s="21"/>
      <c r="S196" s="21"/>
      <c r="T196" s="21"/>
      <c r="U196" s="21"/>
      <c r="V196" s="1"/>
      <c r="W196" s="1"/>
      <c r="X196" s="1"/>
      <c r="Y196" s="1"/>
      <c r="Z196" s="10"/>
      <c r="AA196" s="10"/>
      <c r="AB196" s="10"/>
      <c r="AC196" s="10"/>
      <c r="AD196" s="10"/>
      <c r="AE196" s="10"/>
      <c r="AF196" s="10"/>
      <c r="AG196" s="10"/>
      <c r="AH196" s="10"/>
      <c r="AI196" s="10"/>
      <c r="AJ196" s="10"/>
      <c r="AK196" s="10"/>
      <c r="AL196" s="10"/>
      <c r="AM196" s="10"/>
      <c r="AN196" s="10"/>
      <c r="AO196" s="10"/>
      <c r="AP196" s="10"/>
      <c r="AQ196" s="10"/>
      <c r="AR196" s="10"/>
      <c r="AS196" s="10"/>
      <c r="AT196" s="10"/>
      <c r="AU196" s="10"/>
    </row>
    <row r="197" spans="6:47" x14ac:dyDescent="0.2">
      <c r="F197" s="18"/>
      <c r="G197" s="18"/>
      <c r="H197" s="21"/>
      <c r="I197" s="1"/>
      <c r="J197" s="1"/>
      <c r="K197" s="12"/>
      <c r="L197" s="21"/>
      <c r="M197" s="71"/>
      <c r="N197" s="21"/>
      <c r="O197" s="71"/>
      <c r="P197" s="395"/>
      <c r="Q197" s="21"/>
      <c r="R197" s="21"/>
      <c r="S197" s="21"/>
      <c r="T197" s="21"/>
      <c r="U197" s="21"/>
      <c r="V197" s="1"/>
      <c r="W197" s="1"/>
      <c r="X197" s="1"/>
      <c r="Y197" s="1"/>
      <c r="Z197" s="10"/>
      <c r="AA197" s="10"/>
      <c r="AB197" s="10"/>
      <c r="AC197" s="10"/>
      <c r="AD197" s="10"/>
      <c r="AE197" s="10"/>
      <c r="AF197" s="10"/>
      <c r="AG197" s="10"/>
      <c r="AH197" s="10"/>
      <c r="AI197" s="10"/>
      <c r="AJ197" s="10"/>
      <c r="AK197" s="10"/>
      <c r="AL197" s="10"/>
      <c r="AM197" s="10"/>
      <c r="AN197" s="10"/>
      <c r="AO197" s="10"/>
      <c r="AP197" s="10"/>
      <c r="AQ197" s="10"/>
      <c r="AR197" s="10"/>
      <c r="AS197" s="10"/>
      <c r="AT197" s="10"/>
      <c r="AU197" s="10"/>
    </row>
    <row r="198" spans="6:47" x14ac:dyDescent="0.2">
      <c r="F198" s="18"/>
      <c r="G198" s="18"/>
      <c r="H198" s="21"/>
      <c r="I198" s="1"/>
      <c r="J198" s="1"/>
      <c r="K198" s="12"/>
      <c r="L198" s="21"/>
      <c r="M198" s="71"/>
      <c r="N198" s="21"/>
      <c r="O198" s="71"/>
      <c r="P198" s="395"/>
      <c r="Q198" s="21"/>
      <c r="R198" s="21"/>
      <c r="S198" s="21"/>
      <c r="T198" s="21"/>
      <c r="U198" s="21"/>
      <c r="V198" s="1"/>
      <c r="W198" s="1"/>
      <c r="X198" s="1"/>
      <c r="Y198" s="1"/>
      <c r="Z198" s="10"/>
      <c r="AA198" s="10"/>
      <c r="AB198" s="10"/>
      <c r="AC198" s="10"/>
      <c r="AD198" s="10"/>
      <c r="AE198" s="10"/>
      <c r="AF198" s="10"/>
      <c r="AG198" s="10"/>
      <c r="AH198" s="10"/>
      <c r="AI198" s="10"/>
      <c r="AJ198" s="10"/>
      <c r="AK198" s="10"/>
      <c r="AL198" s="10"/>
      <c r="AM198" s="10"/>
      <c r="AN198" s="10"/>
      <c r="AO198" s="10"/>
      <c r="AP198" s="10"/>
      <c r="AQ198" s="10"/>
      <c r="AR198" s="10"/>
      <c r="AS198" s="10"/>
      <c r="AT198" s="10"/>
      <c r="AU198" s="10"/>
    </row>
    <row r="199" spans="6:47" x14ac:dyDescent="0.2">
      <c r="F199" s="18"/>
      <c r="G199" s="18"/>
      <c r="H199" s="21"/>
      <c r="I199" s="1"/>
      <c r="J199" s="1"/>
      <c r="K199" s="12"/>
      <c r="L199" s="21"/>
      <c r="M199" s="71"/>
      <c r="N199" s="21"/>
      <c r="O199" s="71"/>
      <c r="P199" s="395"/>
      <c r="Q199" s="21"/>
      <c r="R199" s="21"/>
      <c r="S199" s="21"/>
      <c r="T199" s="21"/>
      <c r="U199" s="21"/>
      <c r="V199" s="1"/>
      <c r="W199" s="1"/>
      <c r="X199" s="1"/>
      <c r="Y199" s="1"/>
      <c r="Z199" s="10"/>
      <c r="AA199" s="10"/>
      <c r="AB199" s="10"/>
      <c r="AC199" s="10"/>
      <c r="AD199" s="10"/>
      <c r="AE199" s="10"/>
      <c r="AF199" s="10"/>
      <c r="AG199" s="10"/>
      <c r="AH199" s="10"/>
      <c r="AI199" s="10"/>
      <c r="AJ199" s="10"/>
      <c r="AK199" s="10"/>
      <c r="AL199" s="10"/>
      <c r="AM199" s="10"/>
      <c r="AN199" s="10"/>
      <c r="AO199" s="10"/>
      <c r="AP199" s="10"/>
      <c r="AQ199" s="10"/>
      <c r="AR199" s="10"/>
      <c r="AS199" s="10"/>
      <c r="AT199" s="10"/>
      <c r="AU199" s="10"/>
    </row>
    <row r="200" spans="6:47" x14ac:dyDescent="0.2">
      <c r="F200" s="18"/>
      <c r="G200" s="18"/>
      <c r="H200" s="21"/>
      <c r="I200" s="1"/>
      <c r="J200" s="1"/>
      <c r="K200" s="12"/>
      <c r="L200" s="21"/>
      <c r="M200" s="71"/>
      <c r="N200" s="21"/>
      <c r="O200" s="71"/>
      <c r="P200" s="395"/>
      <c r="Q200" s="21"/>
      <c r="R200" s="21"/>
      <c r="S200" s="21"/>
      <c r="T200" s="21"/>
      <c r="U200" s="21"/>
      <c r="V200" s="1"/>
      <c r="W200" s="1"/>
      <c r="X200" s="1"/>
      <c r="Y200" s="1"/>
      <c r="Z200" s="10"/>
      <c r="AA200" s="10"/>
      <c r="AB200" s="10"/>
      <c r="AC200" s="10"/>
      <c r="AD200" s="10"/>
      <c r="AE200" s="10"/>
      <c r="AF200" s="10"/>
      <c r="AG200" s="10"/>
      <c r="AH200" s="10"/>
      <c r="AI200" s="10"/>
      <c r="AJ200" s="10"/>
      <c r="AK200" s="10"/>
      <c r="AL200" s="10"/>
      <c r="AM200" s="10"/>
      <c r="AN200" s="10"/>
      <c r="AO200" s="10"/>
      <c r="AP200" s="10"/>
      <c r="AQ200" s="10"/>
      <c r="AR200" s="10"/>
      <c r="AS200" s="10"/>
      <c r="AT200" s="10"/>
      <c r="AU200" s="10"/>
    </row>
    <row r="201" spans="6:47" x14ac:dyDescent="0.2">
      <c r="F201" s="18"/>
      <c r="G201" s="18"/>
      <c r="H201" s="21"/>
      <c r="I201" s="1"/>
      <c r="J201" s="1"/>
      <c r="K201" s="12"/>
      <c r="L201" s="21"/>
      <c r="M201" s="71"/>
      <c r="N201" s="21"/>
      <c r="O201" s="71"/>
      <c r="P201" s="395"/>
      <c r="Q201" s="21"/>
      <c r="R201" s="21"/>
      <c r="S201" s="21"/>
      <c r="T201" s="21"/>
      <c r="U201" s="21"/>
      <c r="V201" s="1"/>
      <c r="W201" s="1"/>
      <c r="X201" s="1"/>
      <c r="Y201" s="1"/>
      <c r="Z201" s="10"/>
      <c r="AA201" s="10"/>
      <c r="AB201" s="10"/>
      <c r="AC201" s="10"/>
      <c r="AD201" s="10"/>
      <c r="AE201" s="10"/>
      <c r="AF201" s="10"/>
      <c r="AG201" s="10"/>
      <c r="AH201" s="10"/>
      <c r="AI201" s="10"/>
      <c r="AJ201" s="10"/>
      <c r="AK201" s="10"/>
      <c r="AL201" s="10"/>
      <c r="AM201" s="10"/>
      <c r="AN201" s="10"/>
      <c r="AO201" s="10"/>
      <c r="AP201" s="10"/>
      <c r="AQ201" s="10"/>
      <c r="AR201" s="10"/>
      <c r="AS201" s="10"/>
      <c r="AT201" s="10"/>
      <c r="AU201" s="10"/>
    </row>
    <row r="202" spans="6:47" x14ac:dyDescent="0.2">
      <c r="F202" s="18"/>
      <c r="G202" s="18"/>
      <c r="H202" s="21"/>
      <c r="I202" s="1"/>
      <c r="J202" s="1"/>
      <c r="K202" s="12"/>
      <c r="L202" s="21"/>
      <c r="M202" s="71"/>
      <c r="N202" s="21"/>
      <c r="O202" s="71"/>
      <c r="P202" s="395"/>
      <c r="Q202" s="21"/>
      <c r="R202" s="21"/>
      <c r="S202" s="21"/>
      <c r="T202" s="21"/>
      <c r="U202" s="21"/>
      <c r="V202" s="1"/>
      <c r="W202" s="1"/>
      <c r="X202" s="1"/>
      <c r="Y202" s="1"/>
      <c r="Z202" s="10"/>
      <c r="AA202" s="10"/>
      <c r="AB202" s="10"/>
      <c r="AC202" s="10"/>
      <c r="AD202" s="10"/>
      <c r="AE202" s="10"/>
      <c r="AF202" s="10"/>
      <c r="AG202" s="10"/>
      <c r="AH202" s="10"/>
      <c r="AI202" s="10"/>
      <c r="AJ202" s="10"/>
      <c r="AK202" s="10"/>
      <c r="AL202" s="10"/>
      <c r="AM202" s="10"/>
      <c r="AN202" s="10"/>
      <c r="AO202" s="10"/>
      <c r="AP202" s="10"/>
      <c r="AQ202" s="10"/>
      <c r="AR202" s="10"/>
      <c r="AS202" s="10"/>
      <c r="AT202" s="10"/>
      <c r="AU202" s="10"/>
    </row>
    <row r="203" spans="6:47" x14ac:dyDescent="0.2">
      <c r="F203" s="18"/>
      <c r="G203" s="18"/>
      <c r="H203" s="21"/>
      <c r="I203" s="1"/>
      <c r="J203" s="1"/>
      <c r="K203" s="12"/>
      <c r="L203" s="21"/>
      <c r="M203" s="71"/>
      <c r="N203" s="21"/>
      <c r="O203" s="71"/>
      <c r="P203" s="395"/>
      <c r="Q203" s="21"/>
      <c r="R203" s="21"/>
      <c r="S203" s="21"/>
      <c r="T203" s="21"/>
      <c r="U203" s="21"/>
      <c r="V203" s="1"/>
      <c r="W203" s="1"/>
      <c r="X203" s="1"/>
      <c r="Y203" s="1"/>
      <c r="Z203" s="10"/>
      <c r="AA203" s="10"/>
      <c r="AB203" s="10"/>
      <c r="AC203" s="10"/>
      <c r="AD203" s="10"/>
      <c r="AE203" s="10"/>
      <c r="AF203" s="10"/>
      <c r="AG203" s="10"/>
      <c r="AH203" s="10"/>
      <c r="AI203" s="10"/>
      <c r="AJ203" s="10"/>
      <c r="AK203" s="10"/>
      <c r="AL203" s="10"/>
      <c r="AM203" s="10"/>
      <c r="AN203" s="10"/>
      <c r="AO203" s="10"/>
      <c r="AP203" s="10"/>
      <c r="AQ203" s="10"/>
      <c r="AR203" s="10"/>
      <c r="AS203" s="10"/>
      <c r="AT203" s="10"/>
      <c r="AU203" s="10"/>
    </row>
    <row r="204" spans="6:47" x14ac:dyDescent="0.2">
      <c r="F204" s="18"/>
      <c r="G204" s="18"/>
      <c r="H204" s="21"/>
      <c r="I204" s="1"/>
      <c r="J204" s="1"/>
      <c r="K204" s="12"/>
      <c r="L204" s="21"/>
      <c r="M204" s="71"/>
      <c r="N204" s="21"/>
      <c r="O204" s="71"/>
      <c r="P204" s="395"/>
      <c r="Q204" s="21"/>
      <c r="R204" s="21"/>
      <c r="S204" s="21"/>
      <c r="T204" s="21"/>
      <c r="U204" s="21"/>
      <c r="V204" s="1"/>
      <c r="W204" s="1"/>
      <c r="X204" s="1"/>
      <c r="Y204" s="1"/>
      <c r="Z204" s="10"/>
      <c r="AA204" s="10"/>
      <c r="AB204" s="10"/>
      <c r="AC204" s="10"/>
      <c r="AD204" s="10"/>
      <c r="AE204" s="10"/>
      <c r="AF204" s="10"/>
      <c r="AG204" s="10"/>
      <c r="AH204" s="10"/>
      <c r="AI204" s="10"/>
      <c r="AJ204" s="10"/>
      <c r="AK204" s="10"/>
      <c r="AL204" s="10"/>
      <c r="AM204" s="10"/>
      <c r="AN204" s="10"/>
      <c r="AO204" s="10"/>
      <c r="AP204" s="10"/>
      <c r="AQ204" s="10"/>
      <c r="AR204" s="10"/>
      <c r="AS204" s="10"/>
      <c r="AT204" s="10"/>
      <c r="AU204" s="10"/>
    </row>
    <row r="205" spans="6:47" x14ac:dyDescent="0.2">
      <c r="F205" s="18"/>
      <c r="G205" s="18"/>
      <c r="H205" s="21"/>
      <c r="I205" s="1"/>
      <c r="J205" s="1"/>
      <c r="K205" s="12"/>
      <c r="L205" s="21"/>
      <c r="M205" s="71"/>
      <c r="N205" s="21"/>
      <c r="O205" s="71"/>
      <c r="P205" s="395"/>
      <c r="Q205" s="21"/>
      <c r="R205" s="21"/>
      <c r="S205" s="21"/>
      <c r="T205" s="21"/>
      <c r="U205" s="21"/>
      <c r="V205" s="1"/>
      <c r="W205" s="1"/>
      <c r="X205" s="1"/>
      <c r="Y205" s="1"/>
      <c r="Z205" s="10"/>
      <c r="AA205" s="10"/>
      <c r="AB205" s="10"/>
      <c r="AC205" s="10"/>
      <c r="AD205" s="10"/>
      <c r="AE205" s="10"/>
      <c r="AF205" s="10"/>
      <c r="AG205" s="10"/>
      <c r="AH205" s="10"/>
      <c r="AI205" s="10"/>
      <c r="AJ205" s="10"/>
      <c r="AK205" s="10"/>
      <c r="AL205" s="10"/>
      <c r="AM205" s="10"/>
      <c r="AN205" s="10"/>
      <c r="AO205" s="10"/>
      <c r="AP205" s="10"/>
      <c r="AQ205" s="10"/>
      <c r="AR205" s="10"/>
      <c r="AS205" s="10"/>
      <c r="AT205" s="10"/>
      <c r="AU205" s="10"/>
    </row>
    <row r="206" spans="6:47" x14ac:dyDescent="0.2">
      <c r="F206" s="18"/>
      <c r="G206" s="18"/>
      <c r="H206" s="21"/>
      <c r="I206" s="1"/>
      <c r="J206" s="1"/>
      <c r="K206" s="12"/>
      <c r="L206" s="21"/>
      <c r="M206" s="71"/>
      <c r="N206" s="21"/>
      <c r="O206" s="71"/>
      <c r="P206" s="395"/>
      <c r="Q206" s="21"/>
      <c r="R206" s="21"/>
      <c r="S206" s="21"/>
      <c r="T206" s="21"/>
      <c r="U206" s="21"/>
      <c r="V206" s="1"/>
      <c r="W206" s="1"/>
      <c r="X206" s="1"/>
      <c r="Y206" s="1"/>
      <c r="Z206" s="10"/>
      <c r="AA206" s="10"/>
      <c r="AB206" s="10"/>
      <c r="AC206" s="10"/>
      <c r="AD206" s="10"/>
      <c r="AE206" s="10"/>
      <c r="AF206" s="10"/>
      <c r="AG206" s="10"/>
      <c r="AH206" s="10"/>
      <c r="AI206" s="10"/>
      <c r="AJ206" s="10"/>
      <c r="AK206" s="10"/>
      <c r="AL206" s="10"/>
      <c r="AM206" s="10"/>
      <c r="AN206" s="10"/>
      <c r="AO206" s="10"/>
      <c r="AP206" s="10"/>
      <c r="AQ206" s="10"/>
      <c r="AR206" s="10"/>
      <c r="AS206" s="10"/>
      <c r="AT206" s="10"/>
      <c r="AU206" s="10"/>
    </row>
    <row r="207" spans="6:47" x14ac:dyDescent="0.2">
      <c r="F207" s="18"/>
      <c r="G207" s="18"/>
      <c r="H207" s="21"/>
      <c r="I207" s="1"/>
      <c r="J207" s="1"/>
      <c r="K207" s="12"/>
      <c r="L207" s="21"/>
      <c r="M207" s="71"/>
      <c r="N207" s="21"/>
      <c r="O207" s="71"/>
      <c r="P207" s="395"/>
      <c r="Q207" s="21"/>
      <c r="R207" s="21"/>
      <c r="S207" s="21"/>
      <c r="T207" s="21"/>
      <c r="U207" s="21"/>
      <c r="V207" s="1"/>
      <c r="W207" s="1"/>
      <c r="X207" s="1"/>
      <c r="Y207" s="1"/>
      <c r="Z207" s="10"/>
      <c r="AA207" s="10"/>
      <c r="AB207" s="10"/>
      <c r="AC207" s="10"/>
      <c r="AD207" s="10"/>
      <c r="AE207" s="10"/>
      <c r="AF207" s="10"/>
      <c r="AG207" s="10"/>
      <c r="AH207" s="10"/>
      <c r="AI207" s="10"/>
      <c r="AJ207" s="10"/>
      <c r="AK207" s="10"/>
      <c r="AL207" s="10"/>
      <c r="AM207" s="10"/>
      <c r="AN207" s="10"/>
      <c r="AO207" s="10"/>
      <c r="AP207" s="10"/>
      <c r="AQ207" s="10"/>
      <c r="AR207" s="10"/>
      <c r="AS207" s="10"/>
      <c r="AT207" s="10"/>
      <c r="AU207" s="10"/>
    </row>
    <row r="208" spans="6:47" x14ac:dyDescent="0.2">
      <c r="F208" s="18"/>
      <c r="G208" s="18"/>
      <c r="H208" s="21"/>
      <c r="I208" s="1"/>
      <c r="J208" s="1"/>
      <c r="K208" s="12"/>
      <c r="L208" s="21"/>
      <c r="M208" s="71"/>
      <c r="N208" s="21"/>
      <c r="O208" s="71"/>
      <c r="P208" s="395"/>
      <c r="Q208" s="21"/>
      <c r="R208" s="21"/>
      <c r="S208" s="21"/>
      <c r="T208" s="21"/>
      <c r="U208" s="21"/>
      <c r="V208" s="1"/>
      <c r="W208" s="1"/>
      <c r="X208" s="1"/>
      <c r="Y208" s="1"/>
      <c r="Z208" s="10"/>
      <c r="AA208" s="10"/>
      <c r="AB208" s="10"/>
      <c r="AC208" s="10"/>
      <c r="AD208" s="10"/>
      <c r="AE208" s="10"/>
      <c r="AF208" s="10"/>
      <c r="AG208" s="10"/>
      <c r="AH208" s="10"/>
      <c r="AI208" s="10"/>
      <c r="AJ208" s="10"/>
      <c r="AK208" s="10"/>
      <c r="AL208" s="10"/>
      <c r="AM208" s="10"/>
      <c r="AN208" s="10"/>
      <c r="AO208" s="10"/>
      <c r="AP208" s="10"/>
      <c r="AQ208" s="10"/>
      <c r="AR208" s="10"/>
      <c r="AS208" s="10"/>
      <c r="AT208" s="10"/>
      <c r="AU208" s="10"/>
    </row>
    <row r="209" spans="6:47" x14ac:dyDescent="0.2">
      <c r="F209" s="18"/>
      <c r="G209" s="18"/>
      <c r="H209" s="21"/>
      <c r="I209" s="1"/>
      <c r="J209" s="1"/>
      <c r="K209" s="12"/>
      <c r="L209" s="21"/>
      <c r="M209" s="71"/>
      <c r="N209" s="21"/>
      <c r="O209" s="71"/>
      <c r="P209" s="395"/>
      <c r="Q209" s="21"/>
      <c r="R209" s="21"/>
      <c r="S209" s="21"/>
      <c r="T209" s="21"/>
      <c r="U209" s="21"/>
      <c r="V209" s="1"/>
      <c r="W209" s="1"/>
      <c r="X209" s="1"/>
      <c r="Y209" s="1"/>
      <c r="Z209" s="10"/>
      <c r="AA209" s="10"/>
      <c r="AB209" s="10"/>
      <c r="AC209" s="10"/>
      <c r="AD209" s="10"/>
      <c r="AE209" s="10"/>
      <c r="AF209" s="10"/>
      <c r="AG209" s="10"/>
      <c r="AH209" s="10"/>
      <c r="AI209" s="10"/>
      <c r="AJ209" s="10"/>
      <c r="AK209" s="10"/>
      <c r="AL209" s="10"/>
      <c r="AM209" s="10"/>
      <c r="AN209" s="10"/>
      <c r="AO209" s="10"/>
      <c r="AP209" s="10"/>
      <c r="AQ209" s="10"/>
      <c r="AR209" s="10"/>
      <c r="AS209" s="10"/>
      <c r="AT209" s="10"/>
      <c r="AU209" s="10"/>
    </row>
    <row r="210" spans="6:47" x14ac:dyDescent="0.2">
      <c r="F210" s="18"/>
      <c r="G210" s="18"/>
      <c r="H210" s="21"/>
      <c r="I210" s="1"/>
      <c r="J210" s="1"/>
      <c r="K210" s="12"/>
      <c r="L210" s="21"/>
      <c r="M210" s="71"/>
      <c r="N210" s="21"/>
      <c r="O210" s="71"/>
      <c r="P210" s="395"/>
      <c r="Q210" s="21"/>
      <c r="R210" s="21"/>
      <c r="S210" s="21"/>
      <c r="T210" s="21"/>
      <c r="U210" s="21"/>
      <c r="V210" s="1"/>
      <c r="W210" s="1"/>
      <c r="X210" s="1"/>
      <c r="Y210" s="1"/>
      <c r="Z210" s="10"/>
      <c r="AA210" s="10"/>
      <c r="AB210" s="10"/>
      <c r="AC210" s="10"/>
      <c r="AD210" s="10"/>
      <c r="AE210" s="10"/>
      <c r="AF210" s="10"/>
      <c r="AG210" s="10"/>
      <c r="AH210" s="10"/>
      <c r="AI210" s="10"/>
      <c r="AJ210" s="10"/>
      <c r="AK210" s="10"/>
      <c r="AL210" s="10"/>
      <c r="AM210" s="10"/>
      <c r="AN210" s="10"/>
      <c r="AO210" s="10"/>
      <c r="AP210" s="10"/>
      <c r="AQ210" s="10"/>
      <c r="AR210" s="10"/>
      <c r="AS210" s="10"/>
      <c r="AT210" s="10"/>
      <c r="AU210" s="10"/>
    </row>
    <row r="211" spans="6:47" x14ac:dyDescent="0.2">
      <c r="F211" s="18"/>
      <c r="G211" s="18"/>
      <c r="H211" s="21"/>
      <c r="I211" s="1"/>
      <c r="J211" s="1"/>
      <c r="K211" s="12"/>
      <c r="L211" s="21"/>
      <c r="M211" s="71"/>
      <c r="N211" s="21"/>
      <c r="O211" s="71"/>
      <c r="P211" s="395"/>
      <c r="Q211" s="21"/>
      <c r="R211" s="21"/>
      <c r="S211" s="21"/>
      <c r="T211" s="21"/>
      <c r="U211" s="21"/>
      <c r="V211" s="1"/>
      <c r="W211" s="1"/>
      <c r="X211" s="1"/>
      <c r="Y211" s="1"/>
      <c r="Z211" s="10"/>
      <c r="AA211" s="10"/>
      <c r="AB211" s="10"/>
      <c r="AC211" s="10"/>
      <c r="AD211" s="10"/>
      <c r="AE211" s="10"/>
      <c r="AF211" s="10"/>
      <c r="AG211" s="10"/>
      <c r="AH211" s="10"/>
      <c r="AI211" s="10"/>
      <c r="AJ211" s="10"/>
      <c r="AK211" s="10"/>
      <c r="AL211" s="10"/>
      <c r="AM211" s="10"/>
      <c r="AN211" s="10"/>
      <c r="AO211" s="10"/>
      <c r="AP211" s="10"/>
      <c r="AQ211" s="10"/>
      <c r="AR211" s="10"/>
      <c r="AS211" s="10"/>
      <c r="AT211" s="10"/>
      <c r="AU211" s="10"/>
    </row>
    <row r="212" spans="6:47" x14ac:dyDescent="0.2">
      <c r="F212" s="18"/>
      <c r="G212" s="18"/>
      <c r="H212" s="21"/>
      <c r="I212" s="1"/>
      <c r="J212" s="1"/>
      <c r="K212" s="12"/>
      <c r="L212" s="21"/>
      <c r="M212" s="71"/>
      <c r="N212" s="21"/>
      <c r="O212" s="71"/>
      <c r="P212" s="395"/>
      <c r="Q212" s="21"/>
      <c r="R212" s="21"/>
      <c r="S212" s="21"/>
      <c r="T212" s="21"/>
      <c r="U212" s="21"/>
      <c r="V212" s="1"/>
      <c r="W212" s="1"/>
      <c r="X212" s="1"/>
      <c r="Y212" s="1"/>
      <c r="Z212" s="10"/>
      <c r="AA212" s="10"/>
      <c r="AB212" s="10"/>
      <c r="AC212" s="10"/>
      <c r="AD212" s="10"/>
      <c r="AE212" s="10"/>
      <c r="AF212" s="10"/>
      <c r="AG212" s="10"/>
      <c r="AH212" s="10"/>
      <c r="AI212" s="10"/>
      <c r="AJ212" s="10"/>
      <c r="AK212" s="10"/>
      <c r="AL212" s="10"/>
      <c r="AM212" s="10"/>
      <c r="AN212" s="10"/>
      <c r="AO212" s="10"/>
      <c r="AP212" s="10"/>
      <c r="AQ212" s="10"/>
      <c r="AR212" s="10"/>
      <c r="AS212" s="10"/>
      <c r="AT212" s="10"/>
      <c r="AU212" s="10"/>
    </row>
    <row r="213" spans="6:47" x14ac:dyDescent="0.2">
      <c r="F213" s="18"/>
      <c r="G213" s="18"/>
      <c r="H213" s="21"/>
      <c r="I213" s="1"/>
      <c r="J213" s="1"/>
      <c r="K213" s="12"/>
      <c r="L213" s="21"/>
      <c r="M213" s="71"/>
      <c r="N213" s="21"/>
      <c r="O213" s="71"/>
      <c r="P213" s="395"/>
      <c r="Q213" s="21"/>
      <c r="R213" s="21"/>
      <c r="S213" s="21"/>
      <c r="T213" s="21"/>
      <c r="U213" s="21"/>
      <c r="V213" s="1"/>
      <c r="W213" s="1"/>
      <c r="X213" s="1"/>
      <c r="Y213" s="1"/>
      <c r="Z213" s="10"/>
      <c r="AA213" s="10"/>
      <c r="AB213" s="10"/>
      <c r="AC213" s="10"/>
      <c r="AD213" s="10"/>
      <c r="AE213" s="10"/>
      <c r="AF213" s="10"/>
      <c r="AG213" s="10"/>
      <c r="AH213" s="10"/>
      <c r="AI213" s="10"/>
      <c r="AJ213" s="10"/>
      <c r="AK213" s="10"/>
      <c r="AL213" s="10"/>
      <c r="AM213" s="10"/>
      <c r="AN213" s="10"/>
      <c r="AO213" s="10"/>
      <c r="AP213" s="10"/>
      <c r="AQ213" s="10"/>
      <c r="AR213" s="10"/>
      <c r="AS213" s="10"/>
      <c r="AT213" s="10"/>
      <c r="AU213" s="10"/>
    </row>
    <row r="214" spans="6:47" x14ac:dyDescent="0.2">
      <c r="F214" s="18"/>
      <c r="G214" s="18"/>
      <c r="H214" s="21"/>
      <c r="I214" s="1"/>
      <c r="J214" s="1"/>
      <c r="K214" s="12"/>
      <c r="L214" s="21"/>
      <c r="M214" s="71"/>
      <c r="N214" s="21"/>
      <c r="O214" s="71"/>
      <c r="P214" s="395"/>
      <c r="Q214" s="21"/>
      <c r="R214" s="21"/>
      <c r="S214" s="21"/>
      <c r="T214" s="21"/>
      <c r="U214" s="21"/>
      <c r="V214" s="1"/>
      <c r="W214" s="1"/>
      <c r="X214" s="1"/>
      <c r="Y214" s="1"/>
      <c r="Z214" s="10"/>
      <c r="AA214" s="10"/>
      <c r="AB214" s="10"/>
      <c r="AC214" s="10"/>
      <c r="AD214" s="10"/>
      <c r="AE214" s="10"/>
      <c r="AF214" s="10"/>
      <c r="AG214" s="10"/>
      <c r="AH214" s="10"/>
      <c r="AI214" s="10"/>
      <c r="AJ214" s="10"/>
      <c r="AK214" s="10"/>
      <c r="AL214" s="10"/>
      <c r="AM214" s="10"/>
      <c r="AN214" s="10"/>
      <c r="AO214" s="10"/>
      <c r="AP214" s="10"/>
      <c r="AQ214" s="10"/>
      <c r="AR214" s="10"/>
      <c r="AS214" s="10"/>
      <c r="AT214" s="10"/>
      <c r="AU214" s="10"/>
    </row>
    <row r="215" spans="6:47" x14ac:dyDescent="0.2">
      <c r="F215" s="18"/>
      <c r="G215" s="18"/>
      <c r="H215" s="21"/>
      <c r="I215" s="1"/>
      <c r="J215" s="1"/>
      <c r="K215" s="12"/>
      <c r="L215" s="21"/>
      <c r="M215" s="71"/>
      <c r="N215" s="21"/>
      <c r="O215" s="71"/>
      <c r="P215" s="395"/>
      <c r="Q215" s="21"/>
      <c r="R215" s="21"/>
      <c r="S215" s="21"/>
      <c r="T215" s="21"/>
      <c r="U215" s="21"/>
      <c r="V215" s="1"/>
      <c r="W215" s="1"/>
      <c r="X215" s="1"/>
      <c r="Y215" s="1"/>
      <c r="Z215" s="10"/>
      <c r="AA215" s="10"/>
      <c r="AB215" s="10"/>
      <c r="AC215" s="10"/>
      <c r="AD215" s="10"/>
      <c r="AE215" s="10"/>
      <c r="AF215" s="10"/>
      <c r="AG215" s="10"/>
      <c r="AH215" s="10"/>
      <c r="AI215" s="10"/>
      <c r="AJ215" s="10"/>
      <c r="AK215" s="10"/>
      <c r="AL215" s="10"/>
      <c r="AM215" s="10"/>
      <c r="AN215" s="10"/>
      <c r="AO215" s="10"/>
      <c r="AP215" s="10"/>
      <c r="AQ215" s="10"/>
      <c r="AR215" s="10"/>
      <c r="AS215" s="10"/>
      <c r="AT215" s="10"/>
      <c r="AU215" s="10"/>
    </row>
    <row r="216" spans="6:47" x14ac:dyDescent="0.2">
      <c r="F216" s="18"/>
      <c r="G216" s="18"/>
      <c r="H216" s="21"/>
      <c r="I216" s="1"/>
      <c r="J216" s="1"/>
      <c r="K216" s="12"/>
      <c r="L216" s="21"/>
      <c r="M216" s="71"/>
      <c r="N216" s="21"/>
      <c r="O216" s="71"/>
      <c r="P216" s="395"/>
      <c r="Q216" s="21"/>
      <c r="R216" s="21"/>
      <c r="S216" s="21"/>
      <c r="T216" s="21"/>
      <c r="U216" s="21"/>
      <c r="V216" s="1"/>
      <c r="W216" s="1"/>
      <c r="X216" s="1"/>
      <c r="Y216" s="1"/>
      <c r="Z216" s="10"/>
      <c r="AA216" s="10"/>
      <c r="AB216" s="10"/>
      <c r="AC216" s="10"/>
      <c r="AD216" s="10"/>
      <c r="AE216" s="10"/>
      <c r="AF216" s="10"/>
      <c r="AG216" s="10"/>
      <c r="AH216" s="10"/>
      <c r="AI216" s="10"/>
      <c r="AJ216" s="10"/>
      <c r="AK216" s="10"/>
      <c r="AL216" s="10"/>
      <c r="AM216" s="10"/>
      <c r="AN216" s="10"/>
      <c r="AO216" s="10"/>
      <c r="AP216" s="10"/>
      <c r="AQ216" s="10"/>
      <c r="AR216" s="10"/>
      <c r="AS216" s="10"/>
      <c r="AT216" s="10"/>
      <c r="AU216" s="10"/>
    </row>
    <row r="217" spans="6:47" x14ac:dyDescent="0.2">
      <c r="F217" s="18"/>
      <c r="G217" s="18"/>
      <c r="H217" s="21"/>
      <c r="I217" s="1"/>
      <c r="J217" s="1"/>
      <c r="K217" s="12"/>
      <c r="L217" s="21"/>
      <c r="M217" s="71"/>
      <c r="N217" s="21"/>
      <c r="O217" s="71"/>
      <c r="P217" s="395"/>
      <c r="Q217" s="21"/>
      <c r="R217" s="21"/>
      <c r="S217" s="21"/>
      <c r="T217" s="21"/>
      <c r="U217" s="21"/>
      <c r="V217" s="1"/>
      <c r="W217" s="1"/>
      <c r="X217" s="1"/>
      <c r="Y217" s="1"/>
      <c r="Z217" s="10"/>
      <c r="AA217" s="10"/>
      <c r="AB217" s="10"/>
      <c r="AC217" s="10"/>
      <c r="AD217" s="10"/>
      <c r="AE217" s="10"/>
      <c r="AF217" s="10"/>
      <c r="AG217" s="10"/>
      <c r="AH217" s="10"/>
      <c r="AI217" s="10"/>
      <c r="AJ217" s="10"/>
      <c r="AK217" s="10"/>
      <c r="AL217" s="10"/>
      <c r="AM217" s="10"/>
      <c r="AN217" s="10"/>
      <c r="AO217" s="10"/>
      <c r="AP217" s="10"/>
      <c r="AQ217" s="10"/>
      <c r="AR217" s="10"/>
      <c r="AS217" s="10"/>
      <c r="AT217" s="10"/>
      <c r="AU217" s="10"/>
    </row>
    <row r="218" spans="6:47" x14ac:dyDescent="0.2">
      <c r="F218" s="18"/>
      <c r="G218" s="18"/>
      <c r="H218" s="21"/>
      <c r="I218" s="1"/>
      <c r="J218" s="1"/>
      <c r="K218" s="12"/>
      <c r="L218" s="21"/>
      <c r="M218" s="71"/>
      <c r="N218" s="21"/>
      <c r="O218" s="71"/>
      <c r="P218" s="395"/>
      <c r="Q218" s="21"/>
      <c r="R218" s="21"/>
      <c r="S218" s="21"/>
      <c r="T218" s="21"/>
      <c r="U218" s="21"/>
      <c r="V218" s="1"/>
      <c r="W218" s="1"/>
      <c r="X218" s="1"/>
      <c r="Y218" s="1"/>
      <c r="Z218" s="10"/>
      <c r="AA218" s="10"/>
      <c r="AB218" s="10"/>
      <c r="AC218" s="10"/>
      <c r="AD218" s="10"/>
      <c r="AE218" s="10"/>
      <c r="AF218" s="10"/>
      <c r="AG218" s="10"/>
      <c r="AH218" s="10"/>
      <c r="AI218" s="10"/>
      <c r="AJ218" s="10"/>
      <c r="AK218" s="10"/>
      <c r="AL218" s="10"/>
      <c r="AM218" s="10"/>
      <c r="AN218" s="10"/>
      <c r="AO218" s="10"/>
      <c r="AP218" s="10"/>
      <c r="AQ218" s="10"/>
      <c r="AR218" s="10"/>
      <c r="AS218" s="10"/>
      <c r="AT218" s="10"/>
      <c r="AU218" s="10"/>
    </row>
    <row r="219" spans="6:47" x14ac:dyDescent="0.2">
      <c r="F219" s="18"/>
      <c r="G219" s="18"/>
      <c r="H219" s="21"/>
      <c r="I219" s="1"/>
      <c r="J219" s="1"/>
      <c r="K219" s="12"/>
      <c r="L219" s="21"/>
      <c r="M219" s="71"/>
      <c r="N219" s="21"/>
      <c r="O219" s="71"/>
      <c r="P219" s="395"/>
      <c r="Q219" s="21"/>
      <c r="R219" s="21"/>
      <c r="S219" s="21"/>
      <c r="T219" s="21"/>
      <c r="U219" s="21"/>
      <c r="V219" s="1"/>
      <c r="W219" s="1"/>
      <c r="X219" s="1"/>
      <c r="Y219" s="1"/>
      <c r="Z219" s="10"/>
      <c r="AA219" s="10"/>
      <c r="AB219" s="10"/>
      <c r="AC219" s="10"/>
      <c r="AD219" s="10"/>
      <c r="AE219" s="10"/>
      <c r="AF219" s="10"/>
      <c r="AG219" s="10"/>
      <c r="AH219" s="10"/>
      <c r="AI219" s="10"/>
      <c r="AJ219" s="10"/>
      <c r="AK219" s="10"/>
      <c r="AL219" s="10"/>
      <c r="AM219" s="10"/>
      <c r="AN219" s="10"/>
      <c r="AO219" s="10"/>
      <c r="AP219" s="10"/>
      <c r="AQ219" s="10"/>
      <c r="AR219" s="10"/>
      <c r="AS219" s="10"/>
      <c r="AT219" s="10"/>
      <c r="AU219" s="10"/>
    </row>
    <row r="220" spans="6:47" x14ac:dyDescent="0.2">
      <c r="F220" s="18"/>
      <c r="G220" s="18"/>
      <c r="H220" s="21"/>
      <c r="I220" s="1"/>
      <c r="J220" s="1"/>
      <c r="K220" s="12"/>
      <c r="L220" s="21"/>
      <c r="M220" s="71"/>
      <c r="N220" s="21"/>
      <c r="O220" s="71"/>
      <c r="P220" s="395"/>
      <c r="Q220" s="21"/>
      <c r="R220" s="21"/>
      <c r="S220" s="21"/>
      <c r="T220" s="21"/>
      <c r="U220" s="21"/>
      <c r="V220" s="1"/>
      <c r="W220" s="1"/>
      <c r="X220" s="1"/>
      <c r="Y220" s="1"/>
      <c r="Z220" s="10"/>
      <c r="AA220" s="10"/>
      <c r="AB220" s="10"/>
      <c r="AC220" s="10"/>
      <c r="AD220" s="10"/>
      <c r="AE220" s="10"/>
      <c r="AF220" s="10"/>
      <c r="AG220" s="10"/>
      <c r="AH220" s="10"/>
      <c r="AI220" s="10"/>
      <c r="AJ220" s="10"/>
      <c r="AK220" s="10"/>
      <c r="AL220" s="10"/>
      <c r="AM220" s="10"/>
      <c r="AN220" s="10"/>
      <c r="AO220" s="10"/>
      <c r="AP220" s="10"/>
      <c r="AQ220" s="10"/>
      <c r="AR220" s="10"/>
      <c r="AS220" s="10"/>
      <c r="AT220" s="10"/>
      <c r="AU220" s="10"/>
    </row>
    <row r="221" spans="6:47" x14ac:dyDescent="0.2">
      <c r="F221" s="18"/>
      <c r="G221" s="18"/>
      <c r="H221" s="21"/>
      <c r="I221" s="1"/>
      <c r="J221" s="1"/>
      <c r="K221" s="12"/>
      <c r="L221" s="21"/>
      <c r="M221" s="71"/>
      <c r="N221" s="21"/>
      <c r="O221" s="71"/>
      <c r="P221" s="395"/>
      <c r="Q221" s="21"/>
      <c r="R221" s="21"/>
      <c r="S221" s="21"/>
      <c r="T221" s="21"/>
      <c r="U221" s="21"/>
      <c r="V221" s="1"/>
      <c r="W221" s="1"/>
      <c r="X221" s="1"/>
      <c r="Y221" s="1"/>
      <c r="Z221" s="10"/>
      <c r="AA221" s="10"/>
      <c r="AB221" s="10"/>
      <c r="AC221" s="10"/>
      <c r="AD221" s="10"/>
      <c r="AE221" s="10"/>
      <c r="AF221" s="10"/>
      <c r="AG221" s="10"/>
      <c r="AH221" s="10"/>
      <c r="AI221" s="10"/>
      <c r="AJ221" s="10"/>
      <c r="AK221" s="10"/>
      <c r="AL221" s="10"/>
      <c r="AM221" s="10"/>
      <c r="AN221" s="10"/>
      <c r="AO221" s="10"/>
      <c r="AP221" s="10"/>
      <c r="AQ221" s="10"/>
      <c r="AR221" s="10"/>
      <c r="AS221" s="10"/>
      <c r="AT221" s="10"/>
      <c r="AU221" s="10"/>
    </row>
    <row r="222" spans="6:47" x14ac:dyDescent="0.2">
      <c r="F222" s="18"/>
      <c r="G222" s="18"/>
      <c r="H222" s="21"/>
      <c r="I222" s="1"/>
      <c r="J222" s="1"/>
      <c r="K222" s="12"/>
      <c r="L222" s="21"/>
      <c r="M222" s="71"/>
      <c r="N222" s="21"/>
      <c r="O222" s="71"/>
      <c r="P222" s="395"/>
      <c r="Q222" s="21"/>
      <c r="R222" s="21"/>
      <c r="S222" s="21"/>
      <c r="T222" s="21"/>
      <c r="U222" s="21"/>
      <c r="V222" s="1"/>
      <c r="W222" s="1"/>
      <c r="X222" s="1"/>
      <c r="Y222" s="1"/>
      <c r="Z222" s="10"/>
      <c r="AA222" s="10"/>
      <c r="AB222" s="10"/>
      <c r="AC222" s="10"/>
      <c r="AD222" s="10"/>
      <c r="AE222" s="10"/>
      <c r="AF222" s="10"/>
      <c r="AG222" s="10"/>
      <c r="AH222" s="10"/>
      <c r="AI222" s="10"/>
      <c r="AJ222" s="10"/>
      <c r="AK222" s="10"/>
      <c r="AL222" s="10"/>
      <c r="AM222" s="10"/>
      <c r="AN222" s="10"/>
      <c r="AO222" s="10"/>
      <c r="AP222" s="10"/>
      <c r="AQ222" s="10"/>
      <c r="AR222" s="10"/>
      <c r="AS222" s="10"/>
      <c r="AT222" s="10"/>
      <c r="AU222" s="10"/>
    </row>
    <row r="223" spans="6:47" x14ac:dyDescent="0.2">
      <c r="F223" s="18"/>
      <c r="G223" s="18"/>
      <c r="H223" s="21"/>
      <c r="I223" s="1"/>
      <c r="J223" s="1"/>
      <c r="K223" s="12"/>
      <c r="L223" s="21"/>
      <c r="M223" s="71"/>
      <c r="N223" s="21"/>
      <c r="O223" s="71"/>
      <c r="P223" s="395"/>
      <c r="Q223" s="21"/>
      <c r="R223" s="21"/>
      <c r="S223" s="21"/>
      <c r="T223" s="21"/>
      <c r="U223" s="21"/>
      <c r="V223" s="1"/>
      <c r="W223" s="1"/>
      <c r="X223" s="1"/>
      <c r="Y223" s="1"/>
      <c r="Z223" s="10"/>
      <c r="AA223" s="10"/>
      <c r="AB223" s="10"/>
      <c r="AC223" s="10"/>
      <c r="AD223" s="10"/>
      <c r="AE223" s="10"/>
      <c r="AF223" s="10"/>
      <c r="AG223" s="10"/>
      <c r="AH223" s="10"/>
      <c r="AI223" s="10"/>
      <c r="AJ223" s="10"/>
      <c r="AK223" s="10"/>
      <c r="AL223" s="10"/>
      <c r="AM223" s="10"/>
      <c r="AN223" s="10"/>
      <c r="AO223" s="10"/>
      <c r="AP223" s="10"/>
      <c r="AQ223" s="10"/>
      <c r="AR223" s="10"/>
      <c r="AS223" s="10"/>
      <c r="AT223" s="10"/>
      <c r="AU223" s="10"/>
    </row>
    <row r="224" spans="6:47" x14ac:dyDescent="0.2">
      <c r="F224" s="18"/>
      <c r="G224" s="18"/>
      <c r="H224" s="21"/>
      <c r="I224" s="1"/>
      <c r="J224" s="1"/>
      <c r="K224" s="12"/>
      <c r="L224" s="21"/>
      <c r="M224" s="71"/>
      <c r="N224" s="21"/>
      <c r="O224" s="71"/>
      <c r="P224" s="395"/>
      <c r="Q224" s="21"/>
      <c r="R224" s="21"/>
      <c r="S224" s="21"/>
      <c r="T224" s="21"/>
      <c r="U224" s="21"/>
      <c r="V224" s="1"/>
      <c r="W224" s="1"/>
      <c r="X224" s="1"/>
      <c r="Y224" s="1"/>
      <c r="Z224" s="10"/>
      <c r="AA224" s="10"/>
      <c r="AB224" s="10"/>
      <c r="AC224" s="10"/>
      <c r="AD224" s="10"/>
      <c r="AE224" s="10"/>
      <c r="AF224" s="10"/>
      <c r="AG224" s="10"/>
      <c r="AH224" s="10"/>
      <c r="AI224" s="10"/>
      <c r="AJ224" s="10"/>
      <c r="AK224" s="10"/>
      <c r="AL224" s="10"/>
      <c r="AM224" s="10"/>
      <c r="AN224" s="10"/>
      <c r="AO224" s="10"/>
      <c r="AP224" s="10"/>
      <c r="AQ224" s="10"/>
      <c r="AR224" s="10"/>
      <c r="AS224" s="10"/>
      <c r="AT224" s="10"/>
      <c r="AU224" s="10"/>
    </row>
    <row r="225" spans="6:47" x14ac:dyDescent="0.2">
      <c r="F225" s="18"/>
      <c r="G225" s="18"/>
      <c r="H225" s="21"/>
      <c r="I225" s="1"/>
      <c r="J225" s="1"/>
      <c r="K225" s="12"/>
      <c r="L225" s="21"/>
      <c r="M225" s="71"/>
      <c r="N225" s="21"/>
      <c r="O225" s="71"/>
      <c r="P225" s="395"/>
      <c r="Q225" s="21"/>
      <c r="R225" s="21"/>
      <c r="S225" s="21"/>
      <c r="T225" s="21"/>
      <c r="U225" s="21"/>
      <c r="V225" s="1"/>
      <c r="W225" s="1"/>
      <c r="X225" s="1"/>
      <c r="Y225" s="1"/>
      <c r="Z225" s="10"/>
      <c r="AA225" s="10"/>
      <c r="AB225" s="10"/>
      <c r="AC225" s="10"/>
      <c r="AD225" s="10"/>
      <c r="AE225" s="10"/>
      <c r="AF225" s="10"/>
      <c r="AG225" s="10"/>
      <c r="AH225" s="10"/>
      <c r="AI225" s="10"/>
      <c r="AJ225" s="10"/>
      <c r="AK225" s="10"/>
      <c r="AL225" s="10"/>
      <c r="AM225" s="10"/>
      <c r="AN225" s="10"/>
      <c r="AO225" s="10"/>
      <c r="AP225" s="10"/>
      <c r="AQ225" s="10"/>
      <c r="AR225" s="10"/>
      <c r="AS225" s="10"/>
      <c r="AT225" s="10"/>
      <c r="AU225" s="10"/>
    </row>
    <row r="226" spans="6:47" x14ac:dyDescent="0.2">
      <c r="F226" s="18"/>
      <c r="G226" s="18"/>
      <c r="H226" s="21"/>
      <c r="I226" s="1"/>
      <c r="J226" s="1"/>
      <c r="K226" s="12"/>
      <c r="L226" s="21"/>
      <c r="M226" s="71"/>
      <c r="N226" s="21"/>
      <c r="O226" s="71"/>
      <c r="P226" s="395"/>
      <c r="Q226" s="21"/>
      <c r="R226" s="21"/>
      <c r="S226" s="21"/>
      <c r="T226" s="21"/>
      <c r="U226" s="21"/>
      <c r="V226" s="1"/>
      <c r="W226" s="1"/>
      <c r="X226" s="1"/>
      <c r="Y226" s="1"/>
      <c r="Z226" s="10"/>
      <c r="AA226" s="10"/>
      <c r="AB226" s="10"/>
      <c r="AC226" s="10"/>
      <c r="AD226" s="10"/>
      <c r="AE226" s="10"/>
      <c r="AF226" s="10"/>
      <c r="AG226" s="10"/>
      <c r="AH226" s="10"/>
      <c r="AI226" s="10"/>
      <c r="AJ226" s="10"/>
      <c r="AK226" s="10"/>
      <c r="AL226" s="10"/>
      <c r="AM226" s="10"/>
      <c r="AN226" s="10"/>
      <c r="AO226" s="10"/>
      <c r="AP226" s="10"/>
      <c r="AQ226" s="10"/>
      <c r="AR226" s="10"/>
      <c r="AS226" s="10"/>
      <c r="AT226" s="10"/>
      <c r="AU226" s="10"/>
    </row>
    <row r="227" spans="6:47" x14ac:dyDescent="0.2">
      <c r="F227" s="18"/>
      <c r="G227" s="18"/>
      <c r="H227" s="21"/>
      <c r="I227" s="1"/>
      <c r="J227" s="1"/>
      <c r="K227" s="12"/>
      <c r="L227" s="21"/>
      <c r="M227" s="71"/>
      <c r="N227" s="21"/>
      <c r="O227" s="71"/>
      <c r="P227" s="395"/>
      <c r="Q227" s="21"/>
      <c r="R227" s="21"/>
      <c r="S227" s="21"/>
      <c r="T227" s="21"/>
      <c r="U227" s="21"/>
      <c r="V227" s="1"/>
      <c r="W227" s="1"/>
      <c r="X227" s="1"/>
      <c r="Y227" s="1"/>
      <c r="Z227" s="10"/>
      <c r="AA227" s="10"/>
      <c r="AB227" s="10"/>
      <c r="AC227" s="10"/>
      <c r="AD227" s="10"/>
      <c r="AE227" s="10"/>
      <c r="AF227" s="10"/>
      <c r="AG227" s="10"/>
      <c r="AH227" s="10"/>
      <c r="AI227" s="10"/>
      <c r="AJ227" s="10"/>
      <c r="AK227" s="10"/>
      <c r="AL227" s="10"/>
      <c r="AM227" s="10"/>
      <c r="AN227" s="10"/>
      <c r="AO227" s="10"/>
      <c r="AP227" s="10"/>
      <c r="AQ227" s="10"/>
      <c r="AR227" s="10"/>
      <c r="AS227" s="10"/>
      <c r="AT227" s="10"/>
      <c r="AU227" s="10"/>
    </row>
    <row r="228" spans="6:47" x14ac:dyDescent="0.2">
      <c r="F228" s="18"/>
      <c r="G228" s="18"/>
      <c r="H228" s="21"/>
      <c r="I228" s="1"/>
      <c r="J228" s="1"/>
      <c r="K228" s="12"/>
      <c r="L228" s="21"/>
      <c r="M228" s="71"/>
      <c r="N228" s="21"/>
      <c r="O228" s="71"/>
      <c r="P228" s="395"/>
      <c r="Q228" s="21"/>
      <c r="R228" s="21"/>
      <c r="S228" s="21"/>
      <c r="T228" s="21"/>
      <c r="U228" s="21"/>
      <c r="V228" s="1"/>
      <c r="W228" s="1"/>
      <c r="X228" s="1"/>
      <c r="Y228" s="1"/>
      <c r="Z228" s="10"/>
      <c r="AA228" s="10"/>
      <c r="AB228" s="10"/>
      <c r="AC228" s="10"/>
      <c r="AD228" s="10"/>
      <c r="AE228" s="10"/>
      <c r="AF228" s="10"/>
      <c r="AG228" s="10"/>
      <c r="AH228" s="10"/>
      <c r="AI228" s="10"/>
      <c r="AJ228" s="10"/>
      <c r="AK228" s="10"/>
      <c r="AL228" s="10"/>
      <c r="AM228" s="10"/>
      <c r="AN228" s="10"/>
      <c r="AO228" s="10"/>
      <c r="AP228" s="10"/>
      <c r="AQ228" s="10"/>
      <c r="AR228" s="10"/>
      <c r="AS228" s="10"/>
      <c r="AT228" s="10"/>
      <c r="AU228" s="10"/>
    </row>
    <row r="229" spans="6:47" x14ac:dyDescent="0.2">
      <c r="F229" s="18"/>
      <c r="G229" s="18"/>
      <c r="H229" s="21"/>
      <c r="I229" s="1"/>
      <c r="J229" s="1"/>
      <c r="K229" s="12"/>
      <c r="L229" s="21"/>
      <c r="M229" s="71"/>
      <c r="N229" s="21"/>
      <c r="O229" s="71"/>
      <c r="P229" s="395"/>
      <c r="Q229" s="21"/>
      <c r="R229" s="21"/>
      <c r="S229" s="21"/>
      <c r="T229" s="21"/>
      <c r="U229" s="21"/>
      <c r="V229" s="1"/>
      <c r="W229" s="1"/>
      <c r="X229" s="1"/>
      <c r="Y229" s="1"/>
      <c r="Z229" s="10"/>
      <c r="AA229" s="10"/>
      <c r="AB229" s="10"/>
      <c r="AC229" s="10"/>
      <c r="AD229" s="10"/>
      <c r="AE229" s="10"/>
      <c r="AF229" s="10"/>
      <c r="AG229" s="10"/>
      <c r="AH229" s="10"/>
      <c r="AI229" s="10"/>
      <c r="AJ229" s="10"/>
      <c r="AK229" s="10"/>
      <c r="AL229" s="10"/>
      <c r="AM229" s="10"/>
      <c r="AN229" s="10"/>
      <c r="AO229" s="10"/>
      <c r="AP229" s="10"/>
      <c r="AQ229" s="10"/>
      <c r="AR229" s="10"/>
      <c r="AS229" s="10"/>
      <c r="AT229" s="10"/>
      <c r="AU229" s="10"/>
    </row>
    <row r="230" spans="6:47" x14ac:dyDescent="0.2">
      <c r="F230" s="18"/>
      <c r="G230" s="18"/>
      <c r="H230" s="21"/>
      <c r="I230" s="1"/>
      <c r="J230" s="1"/>
      <c r="K230" s="12"/>
      <c r="L230" s="21"/>
      <c r="M230" s="71"/>
      <c r="N230" s="21"/>
      <c r="O230" s="71"/>
      <c r="P230" s="395"/>
      <c r="Q230" s="21"/>
      <c r="R230" s="21"/>
      <c r="S230" s="21"/>
      <c r="T230" s="21"/>
      <c r="U230" s="21"/>
      <c r="V230" s="1"/>
      <c r="W230" s="1"/>
      <c r="X230" s="1"/>
      <c r="Y230" s="1"/>
      <c r="Z230" s="10"/>
      <c r="AA230" s="10"/>
      <c r="AB230" s="10"/>
      <c r="AC230" s="10"/>
      <c r="AD230" s="10"/>
      <c r="AE230" s="10"/>
      <c r="AF230" s="10"/>
      <c r="AG230" s="10"/>
      <c r="AH230" s="10"/>
      <c r="AI230" s="10"/>
      <c r="AJ230" s="10"/>
      <c r="AK230" s="10"/>
      <c r="AL230" s="10"/>
      <c r="AM230" s="10"/>
      <c r="AN230" s="10"/>
      <c r="AO230" s="10"/>
      <c r="AP230" s="10"/>
      <c r="AQ230" s="10"/>
      <c r="AR230" s="10"/>
      <c r="AS230" s="10"/>
      <c r="AT230" s="10"/>
      <c r="AU230" s="10"/>
    </row>
    <row r="231" spans="6:47" x14ac:dyDescent="0.2">
      <c r="F231" s="18"/>
      <c r="G231" s="18"/>
      <c r="H231" s="21"/>
      <c r="I231" s="1"/>
      <c r="J231" s="1"/>
      <c r="K231" s="12"/>
      <c r="L231" s="21"/>
      <c r="M231" s="71"/>
      <c r="N231" s="21"/>
      <c r="O231" s="71"/>
      <c r="P231" s="395"/>
      <c r="Q231" s="21"/>
      <c r="R231" s="21"/>
      <c r="S231" s="21"/>
      <c r="T231" s="21"/>
      <c r="U231" s="21"/>
      <c r="V231" s="1"/>
      <c r="W231" s="1"/>
      <c r="X231" s="1"/>
      <c r="Y231" s="1"/>
      <c r="Z231" s="10"/>
      <c r="AA231" s="10"/>
      <c r="AB231" s="10"/>
      <c r="AC231" s="10"/>
      <c r="AD231" s="10"/>
      <c r="AE231" s="10"/>
      <c r="AF231" s="10"/>
      <c r="AG231" s="10"/>
      <c r="AH231" s="10"/>
      <c r="AI231" s="10"/>
      <c r="AJ231" s="10"/>
      <c r="AK231" s="10"/>
      <c r="AL231" s="10"/>
      <c r="AM231" s="10"/>
      <c r="AN231" s="10"/>
      <c r="AO231" s="10"/>
      <c r="AP231" s="10"/>
      <c r="AQ231" s="10"/>
      <c r="AR231" s="10"/>
      <c r="AS231" s="10"/>
      <c r="AT231" s="10"/>
      <c r="AU231" s="10"/>
    </row>
    <row r="232" spans="6:47" x14ac:dyDescent="0.2">
      <c r="F232" s="18"/>
      <c r="G232" s="18"/>
      <c r="H232" s="21"/>
      <c r="I232" s="1"/>
      <c r="J232" s="1"/>
      <c r="K232" s="12"/>
      <c r="L232" s="21"/>
      <c r="M232" s="71"/>
      <c r="N232" s="21"/>
      <c r="O232" s="71"/>
      <c r="P232" s="395"/>
      <c r="Q232" s="21"/>
      <c r="R232" s="21"/>
      <c r="S232" s="21"/>
      <c r="T232" s="21"/>
      <c r="U232" s="21"/>
      <c r="V232" s="1"/>
      <c r="W232" s="1"/>
      <c r="X232" s="1"/>
      <c r="Y232" s="1"/>
    </row>
    <row r="233" spans="6:47" x14ac:dyDescent="0.2">
      <c r="F233" s="18"/>
      <c r="G233" s="18"/>
      <c r="H233" s="21"/>
      <c r="I233" s="1"/>
      <c r="J233" s="1"/>
      <c r="K233" s="12"/>
      <c r="L233" s="21"/>
      <c r="M233" s="71"/>
      <c r="N233" s="21"/>
      <c r="O233" s="71"/>
      <c r="P233" s="395"/>
      <c r="Q233" s="21"/>
      <c r="R233" s="21"/>
      <c r="S233" s="21"/>
      <c r="T233" s="21"/>
      <c r="U233" s="21"/>
      <c r="V233" s="1"/>
      <c r="W233" s="1"/>
      <c r="X233" s="1"/>
      <c r="Y233" s="1"/>
    </row>
    <row r="234" spans="6:47" x14ac:dyDescent="0.2">
      <c r="F234" s="18"/>
      <c r="G234" s="18"/>
      <c r="H234" s="21"/>
      <c r="I234" s="1"/>
      <c r="J234" s="1"/>
      <c r="K234" s="12"/>
      <c r="L234" s="21"/>
      <c r="M234" s="71"/>
      <c r="N234" s="21"/>
      <c r="O234" s="71"/>
      <c r="P234" s="395"/>
      <c r="Q234" s="21"/>
      <c r="R234" s="21"/>
      <c r="S234" s="21"/>
      <c r="T234" s="21"/>
      <c r="U234" s="21"/>
      <c r="V234" s="1"/>
      <c r="W234" s="1"/>
      <c r="X234" s="1"/>
      <c r="Y234" s="1"/>
    </row>
    <row r="235" spans="6:47" x14ac:dyDescent="0.2">
      <c r="F235" s="18"/>
      <c r="G235" s="18"/>
      <c r="H235" s="21"/>
      <c r="I235" s="1"/>
      <c r="J235" s="1"/>
      <c r="K235" s="12"/>
      <c r="L235" s="21"/>
      <c r="M235" s="71"/>
      <c r="N235" s="21"/>
      <c r="O235" s="71"/>
      <c r="P235" s="395"/>
      <c r="Q235" s="21"/>
      <c r="R235" s="21"/>
      <c r="S235" s="21"/>
      <c r="T235" s="21"/>
      <c r="U235" s="21"/>
      <c r="V235" s="1"/>
      <c r="W235" s="1"/>
      <c r="X235" s="1"/>
      <c r="Y235" s="1"/>
    </row>
    <row r="236" spans="6:47" x14ac:dyDescent="0.2">
      <c r="F236" s="18"/>
      <c r="G236" s="18"/>
      <c r="H236" s="21"/>
      <c r="I236" s="1"/>
      <c r="J236" s="1"/>
      <c r="K236" s="12"/>
      <c r="L236" s="21"/>
      <c r="M236" s="71"/>
      <c r="N236" s="21"/>
      <c r="O236" s="71"/>
      <c r="P236" s="395"/>
      <c r="Q236" s="21"/>
      <c r="R236" s="21"/>
      <c r="S236" s="21"/>
      <c r="T236" s="21"/>
      <c r="U236" s="21"/>
      <c r="V236" s="1"/>
      <c r="W236" s="1"/>
      <c r="X236" s="1"/>
      <c r="Y236" s="1"/>
    </row>
    <row r="237" spans="6:47" x14ac:dyDescent="0.2">
      <c r="F237" s="18"/>
      <c r="G237" s="18"/>
      <c r="H237" s="21"/>
      <c r="I237" s="1"/>
      <c r="J237" s="1"/>
      <c r="K237" s="12"/>
      <c r="L237" s="21"/>
      <c r="M237" s="71"/>
      <c r="N237" s="21"/>
      <c r="O237" s="71"/>
      <c r="P237" s="395"/>
      <c r="Q237" s="21"/>
      <c r="R237" s="21"/>
      <c r="S237" s="21"/>
      <c r="T237" s="21"/>
      <c r="U237" s="21"/>
      <c r="V237" s="1"/>
      <c r="W237" s="1"/>
      <c r="X237" s="1"/>
      <c r="Y237" s="1"/>
    </row>
    <row r="238" spans="6:47" x14ac:dyDescent="0.2">
      <c r="F238" s="18"/>
      <c r="G238" s="18"/>
      <c r="H238" s="21"/>
      <c r="I238" s="1"/>
      <c r="J238" s="1"/>
      <c r="K238" s="12"/>
      <c r="L238" s="21"/>
      <c r="M238" s="71"/>
      <c r="N238" s="21"/>
      <c r="O238" s="71"/>
      <c r="P238" s="395"/>
      <c r="Q238" s="21"/>
      <c r="R238" s="21"/>
      <c r="S238" s="21"/>
      <c r="T238" s="21"/>
      <c r="U238" s="21"/>
      <c r="V238" s="1"/>
      <c r="W238" s="1"/>
      <c r="X238" s="1"/>
      <c r="Y238" s="1"/>
    </row>
    <row r="239" spans="6:47" x14ac:dyDescent="0.2">
      <c r="F239" s="18"/>
      <c r="G239" s="18"/>
      <c r="H239" s="21"/>
      <c r="I239" s="1"/>
      <c r="J239" s="1"/>
      <c r="K239" s="12"/>
      <c r="L239" s="21"/>
      <c r="M239" s="71"/>
      <c r="N239" s="21"/>
      <c r="O239" s="71"/>
      <c r="P239" s="395"/>
      <c r="Q239" s="21"/>
      <c r="R239" s="21"/>
      <c r="S239" s="21"/>
      <c r="T239" s="21"/>
      <c r="U239" s="21"/>
      <c r="V239" s="1"/>
      <c r="W239" s="1"/>
      <c r="X239" s="1"/>
      <c r="Y239" s="1"/>
    </row>
    <row r="240" spans="6:47" x14ac:dyDescent="0.2">
      <c r="F240" s="18"/>
      <c r="G240" s="18"/>
      <c r="H240" s="21"/>
      <c r="I240" s="1"/>
      <c r="J240" s="1"/>
      <c r="K240" s="12"/>
      <c r="L240" s="21"/>
      <c r="M240" s="71"/>
      <c r="N240" s="21"/>
      <c r="O240" s="71"/>
      <c r="P240" s="395"/>
      <c r="Q240" s="21"/>
      <c r="R240" s="21"/>
      <c r="S240" s="21"/>
      <c r="T240" s="21"/>
      <c r="U240" s="21"/>
      <c r="V240" s="1"/>
      <c r="W240" s="1"/>
      <c r="X240" s="1"/>
      <c r="Y240" s="1"/>
    </row>
    <row r="241" spans="6:25" x14ac:dyDescent="0.2">
      <c r="F241" s="18"/>
      <c r="G241" s="18"/>
      <c r="H241" s="21"/>
      <c r="I241" s="1"/>
      <c r="J241" s="1"/>
      <c r="K241" s="12"/>
      <c r="L241" s="21"/>
      <c r="M241" s="71"/>
      <c r="N241" s="21"/>
      <c r="O241" s="71"/>
      <c r="P241" s="395"/>
      <c r="Q241" s="21"/>
      <c r="R241" s="21"/>
      <c r="S241" s="21"/>
      <c r="T241" s="21"/>
      <c r="U241" s="21"/>
      <c r="V241" s="1"/>
      <c r="W241" s="1"/>
      <c r="X241" s="1"/>
      <c r="Y241" s="1"/>
    </row>
    <row r="242" spans="6:25" x14ac:dyDescent="0.2">
      <c r="F242" s="18"/>
      <c r="G242" s="18"/>
      <c r="H242" s="21"/>
      <c r="I242" s="1"/>
      <c r="J242" s="1"/>
      <c r="K242" s="12"/>
      <c r="L242" s="21"/>
      <c r="M242" s="71"/>
      <c r="N242" s="21"/>
      <c r="O242" s="71"/>
      <c r="P242" s="395"/>
      <c r="Q242" s="21"/>
      <c r="R242" s="21"/>
      <c r="S242" s="21"/>
      <c r="T242" s="21"/>
      <c r="U242" s="21"/>
      <c r="V242" s="1"/>
      <c r="W242" s="1"/>
      <c r="X242" s="1"/>
      <c r="Y242" s="1"/>
    </row>
    <row r="243" spans="6:25" x14ac:dyDescent="0.2">
      <c r="F243" s="18"/>
      <c r="G243" s="18"/>
      <c r="H243" s="21"/>
      <c r="I243" s="1"/>
      <c r="J243" s="1"/>
      <c r="K243" s="12"/>
      <c r="L243" s="21"/>
      <c r="M243" s="71"/>
      <c r="N243" s="21"/>
      <c r="O243" s="71"/>
      <c r="P243" s="395"/>
      <c r="Q243" s="21"/>
      <c r="R243" s="21"/>
      <c r="S243" s="21"/>
      <c r="T243" s="21"/>
      <c r="U243" s="21"/>
      <c r="V243" s="1"/>
      <c r="W243" s="1"/>
      <c r="X243" s="1"/>
      <c r="Y243" s="1"/>
    </row>
    <row r="244" spans="6:25" x14ac:dyDescent="0.2">
      <c r="F244" s="18"/>
      <c r="G244" s="18"/>
      <c r="H244" s="21"/>
      <c r="I244" s="1"/>
      <c r="J244" s="1"/>
      <c r="K244" s="12"/>
      <c r="L244" s="21"/>
      <c r="M244" s="71"/>
      <c r="N244" s="21"/>
      <c r="O244" s="71"/>
      <c r="P244" s="395"/>
      <c r="Q244" s="21"/>
      <c r="R244" s="21"/>
      <c r="S244" s="21"/>
      <c r="T244" s="21"/>
      <c r="U244" s="21"/>
      <c r="V244" s="1"/>
      <c r="W244" s="1"/>
      <c r="X244" s="1"/>
      <c r="Y244" s="1"/>
    </row>
    <row r="245" spans="6:25" x14ac:dyDescent="0.2">
      <c r="F245" s="18"/>
      <c r="G245" s="18"/>
      <c r="H245" s="21"/>
      <c r="I245" s="1"/>
      <c r="J245" s="1"/>
      <c r="K245" s="12"/>
      <c r="L245" s="21"/>
      <c r="M245" s="71"/>
      <c r="N245" s="21"/>
      <c r="O245" s="71"/>
      <c r="P245" s="395"/>
      <c r="Q245" s="21"/>
      <c r="R245" s="21"/>
      <c r="S245" s="21"/>
      <c r="T245" s="21"/>
      <c r="U245" s="21"/>
      <c r="V245" s="1"/>
      <c r="W245" s="1"/>
      <c r="X245" s="1"/>
      <c r="Y245" s="1"/>
    </row>
    <row r="246" spans="6:25" x14ac:dyDescent="0.2">
      <c r="F246" s="18"/>
      <c r="G246" s="18"/>
      <c r="H246" s="21"/>
      <c r="I246" s="1"/>
      <c r="J246" s="1"/>
      <c r="K246" s="12"/>
      <c r="L246" s="21"/>
      <c r="M246" s="71"/>
      <c r="N246" s="21"/>
      <c r="O246" s="71"/>
      <c r="P246" s="395"/>
      <c r="Q246" s="21"/>
      <c r="R246" s="21"/>
      <c r="S246" s="21"/>
      <c r="T246" s="21"/>
      <c r="U246" s="21"/>
      <c r="V246" s="1"/>
      <c r="W246" s="1"/>
      <c r="X246" s="1"/>
      <c r="Y246" s="1"/>
    </row>
    <row r="247" spans="6:25" x14ac:dyDescent="0.2">
      <c r="F247" s="18"/>
      <c r="G247" s="18"/>
      <c r="H247" s="21"/>
      <c r="I247" s="1"/>
      <c r="J247" s="1"/>
      <c r="K247" s="12"/>
      <c r="L247" s="21"/>
      <c r="M247" s="71"/>
      <c r="N247" s="21"/>
      <c r="O247" s="71"/>
      <c r="P247" s="395"/>
      <c r="Q247" s="21"/>
      <c r="R247" s="21"/>
      <c r="S247" s="21"/>
      <c r="T247" s="21"/>
      <c r="U247" s="21"/>
      <c r="V247" s="1"/>
      <c r="W247" s="1"/>
      <c r="X247" s="1"/>
      <c r="Y247" s="1"/>
    </row>
    <row r="248" spans="6:25" x14ac:dyDescent="0.2">
      <c r="F248" s="18"/>
      <c r="G248" s="18"/>
      <c r="H248" s="21"/>
      <c r="I248" s="1"/>
      <c r="J248" s="1"/>
      <c r="K248" s="12"/>
      <c r="L248" s="21"/>
      <c r="M248" s="71"/>
      <c r="N248" s="21"/>
      <c r="O248" s="71"/>
      <c r="P248" s="395"/>
      <c r="Q248" s="21"/>
      <c r="R248" s="21"/>
      <c r="S248" s="21"/>
      <c r="T248" s="21"/>
      <c r="U248" s="21"/>
      <c r="V248" s="1"/>
      <c r="W248" s="1"/>
      <c r="X248" s="1"/>
      <c r="Y248" s="1"/>
    </row>
    <row r="249" spans="6:25" x14ac:dyDescent="0.2">
      <c r="F249" s="18"/>
      <c r="G249" s="18"/>
      <c r="H249" s="21"/>
      <c r="I249" s="1"/>
      <c r="J249" s="1"/>
      <c r="K249" s="12"/>
      <c r="L249" s="21"/>
      <c r="M249" s="71"/>
      <c r="N249" s="21"/>
      <c r="O249" s="71"/>
      <c r="P249" s="395"/>
      <c r="Q249" s="21"/>
      <c r="R249" s="21"/>
      <c r="S249" s="21"/>
      <c r="T249" s="21"/>
      <c r="U249" s="21"/>
      <c r="V249" s="1"/>
      <c r="W249" s="1"/>
      <c r="X249" s="1"/>
      <c r="Y249" s="1"/>
    </row>
    <row r="250" spans="6:25" x14ac:dyDescent="0.2">
      <c r="F250" s="18"/>
      <c r="G250" s="18"/>
      <c r="H250" s="21"/>
      <c r="I250" s="1"/>
      <c r="J250" s="1"/>
      <c r="K250" s="12"/>
      <c r="L250" s="21"/>
      <c r="M250" s="71"/>
      <c r="N250" s="21"/>
      <c r="O250" s="71"/>
      <c r="P250" s="395"/>
      <c r="Q250" s="21"/>
      <c r="R250" s="21"/>
      <c r="S250" s="21"/>
      <c r="T250" s="21"/>
      <c r="U250" s="21"/>
      <c r="V250" s="1"/>
      <c r="W250" s="1"/>
      <c r="X250" s="1"/>
      <c r="Y250" s="1"/>
    </row>
    <row r="251" spans="6:25" x14ac:dyDescent="0.2">
      <c r="F251" s="18"/>
      <c r="G251" s="18"/>
      <c r="H251" s="21"/>
      <c r="I251" s="1"/>
      <c r="J251" s="1"/>
      <c r="K251" s="12"/>
      <c r="L251" s="21"/>
      <c r="M251" s="71"/>
      <c r="N251" s="21"/>
      <c r="O251" s="71"/>
      <c r="P251" s="395"/>
      <c r="Q251" s="21"/>
      <c r="R251" s="21"/>
      <c r="S251" s="21"/>
      <c r="T251" s="21"/>
      <c r="U251" s="21"/>
      <c r="V251" s="1"/>
      <c r="W251" s="1"/>
      <c r="X251" s="1"/>
      <c r="Y251" s="1"/>
    </row>
    <row r="252" spans="6:25" x14ac:dyDescent="0.2">
      <c r="F252" s="18"/>
      <c r="G252" s="18"/>
      <c r="H252" s="21"/>
      <c r="I252" s="1"/>
      <c r="J252" s="1"/>
      <c r="K252" s="12"/>
      <c r="L252" s="21"/>
      <c r="M252" s="71"/>
      <c r="N252" s="21"/>
      <c r="O252" s="71"/>
      <c r="P252" s="395"/>
      <c r="Q252" s="21"/>
      <c r="R252" s="21"/>
      <c r="S252" s="21"/>
      <c r="T252" s="21"/>
      <c r="U252" s="21"/>
      <c r="V252" s="1"/>
      <c r="W252" s="1"/>
      <c r="X252" s="1"/>
      <c r="Y252" s="1"/>
    </row>
    <row r="253" spans="6:25" x14ac:dyDescent="0.2">
      <c r="F253" s="18"/>
      <c r="G253" s="18"/>
      <c r="H253" s="21"/>
      <c r="I253" s="1"/>
      <c r="J253" s="1"/>
      <c r="K253" s="12"/>
      <c r="L253" s="21"/>
      <c r="M253" s="71"/>
      <c r="N253" s="21"/>
      <c r="O253" s="71"/>
      <c r="P253" s="395"/>
      <c r="Q253" s="21"/>
      <c r="R253" s="21"/>
      <c r="S253" s="21"/>
      <c r="T253" s="21"/>
      <c r="U253" s="21"/>
      <c r="V253" s="1"/>
      <c r="W253" s="1"/>
      <c r="X253" s="1"/>
      <c r="Y253" s="1"/>
    </row>
    <row r="254" spans="6:25" x14ac:dyDescent="0.2">
      <c r="F254" s="18"/>
      <c r="G254" s="18"/>
      <c r="H254" s="21"/>
      <c r="I254" s="1"/>
      <c r="J254" s="1"/>
      <c r="K254" s="12"/>
      <c r="L254" s="21"/>
      <c r="M254" s="71"/>
      <c r="N254" s="21"/>
      <c r="O254" s="71"/>
      <c r="P254" s="395"/>
      <c r="Q254" s="21"/>
      <c r="R254" s="21"/>
      <c r="S254" s="21"/>
      <c r="T254" s="21"/>
      <c r="U254" s="21"/>
      <c r="V254" s="1"/>
      <c r="W254" s="1"/>
      <c r="X254" s="1"/>
      <c r="Y254" s="1"/>
    </row>
    <row r="255" spans="6:25" x14ac:dyDescent="0.2">
      <c r="F255" s="18"/>
      <c r="G255" s="18"/>
      <c r="H255" s="21"/>
      <c r="I255" s="1"/>
      <c r="J255" s="1"/>
      <c r="K255" s="12"/>
      <c r="L255" s="21"/>
      <c r="M255" s="71"/>
      <c r="N255" s="21"/>
      <c r="O255" s="71"/>
      <c r="P255" s="395"/>
      <c r="Q255" s="21"/>
      <c r="R255" s="21"/>
      <c r="S255" s="21"/>
      <c r="T255" s="21"/>
      <c r="U255" s="21"/>
      <c r="V255" s="1"/>
      <c r="W255" s="1"/>
      <c r="X255" s="1"/>
      <c r="Y255" s="1"/>
    </row>
    <row r="256" spans="6:25" x14ac:dyDescent="0.2">
      <c r="F256" s="18"/>
      <c r="G256" s="18"/>
      <c r="H256" s="21"/>
      <c r="I256" s="1"/>
      <c r="J256" s="1"/>
      <c r="K256" s="12"/>
      <c r="L256" s="21"/>
      <c r="M256" s="71"/>
      <c r="N256" s="21"/>
      <c r="O256" s="71"/>
      <c r="P256" s="395"/>
      <c r="Q256" s="21"/>
      <c r="R256" s="21"/>
      <c r="S256" s="21"/>
      <c r="T256" s="21"/>
      <c r="U256" s="21"/>
      <c r="V256" s="1"/>
      <c r="W256" s="1"/>
      <c r="X256" s="1"/>
      <c r="Y256" s="1"/>
    </row>
    <row r="257" spans="6:25" x14ac:dyDescent="0.2">
      <c r="F257" s="18"/>
      <c r="G257" s="18"/>
      <c r="H257" s="21"/>
      <c r="I257" s="1"/>
      <c r="J257" s="1"/>
      <c r="K257" s="12"/>
      <c r="L257" s="21"/>
      <c r="M257" s="71"/>
      <c r="N257" s="21"/>
      <c r="O257" s="71"/>
      <c r="P257" s="395"/>
      <c r="Q257" s="21"/>
      <c r="R257" s="21"/>
      <c r="S257" s="21"/>
      <c r="T257" s="21"/>
      <c r="U257" s="21"/>
      <c r="V257" s="1"/>
      <c r="W257" s="1"/>
      <c r="X257" s="1"/>
      <c r="Y257" s="1"/>
    </row>
    <row r="258" spans="6:25" x14ac:dyDescent="0.2">
      <c r="F258" s="18"/>
      <c r="G258" s="18"/>
      <c r="H258" s="21"/>
      <c r="I258" s="1"/>
      <c r="J258" s="1"/>
      <c r="K258" s="12"/>
      <c r="L258" s="21"/>
      <c r="M258" s="71"/>
      <c r="N258" s="21"/>
      <c r="O258" s="71"/>
      <c r="P258" s="395"/>
      <c r="Q258" s="21"/>
      <c r="R258" s="21"/>
      <c r="S258" s="21"/>
      <c r="T258" s="21"/>
      <c r="U258" s="21"/>
      <c r="V258" s="1"/>
      <c r="W258" s="1"/>
      <c r="X258" s="1"/>
      <c r="Y258" s="1"/>
    </row>
    <row r="259" spans="6:25" x14ac:dyDescent="0.2">
      <c r="F259" s="18"/>
      <c r="G259" s="18"/>
      <c r="H259" s="21"/>
      <c r="I259" s="1"/>
      <c r="J259" s="1"/>
      <c r="K259" s="12"/>
      <c r="L259" s="21"/>
      <c r="M259" s="71"/>
      <c r="N259" s="21"/>
      <c r="O259" s="71"/>
      <c r="P259" s="395"/>
      <c r="Q259" s="21"/>
      <c r="R259" s="21"/>
      <c r="S259" s="21"/>
      <c r="T259" s="21"/>
      <c r="U259" s="21"/>
      <c r="V259" s="1"/>
      <c r="W259" s="1"/>
      <c r="X259" s="1"/>
      <c r="Y259" s="1"/>
    </row>
    <row r="260" spans="6:25" x14ac:dyDescent="0.2">
      <c r="F260" s="18"/>
      <c r="G260" s="18"/>
      <c r="H260" s="21"/>
      <c r="I260" s="1"/>
      <c r="J260" s="1"/>
      <c r="K260" s="12"/>
      <c r="L260" s="21"/>
      <c r="M260" s="71"/>
      <c r="N260" s="21"/>
      <c r="O260" s="71"/>
      <c r="P260" s="395"/>
      <c r="Q260" s="21"/>
      <c r="R260" s="21"/>
      <c r="S260" s="21"/>
      <c r="T260" s="21"/>
      <c r="U260" s="21"/>
      <c r="V260" s="1"/>
      <c r="W260" s="1"/>
      <c r="X260" s="1"/>
      <c r="Y260" s="1"/>
    </row>
    <row r="261" spans="6:25" x14ac:dyDescent="0.2">
      <c r="F261" s="18"/>
      <c r="G261" s="18"/>
      <c r="H261" s="21"/>
      <c r="I261" s="1"/>
      <c r="J261" s="1"/>
      <c r="K261" s="12"/>
      <c r="L261" s="21"/>
      <c r="M261" s="71"/>
      <c r="N261" s="21"/>
      <c r="O261" s="71"/>
      <c r="P261" s="395"/>
      <c r="Q261" s="21"/>
      <c r="R261" s="21"/>
      <c r="S261" s="21"/>
      <c r="T261" s="21"/>
      <c r="U261" s="21"/>
      <c r="V261" s="1"/>
      <c r="W261" s="1"/>
      <c r="X261" s="1"/>
      <c r="Y261" s="1"/>
    </row>
    <row r="262" spans="6:25" x14ac:dyDescent="0.2">
      <c r="F262" s="18"/>
      <c r="G262" s="18"/>
      <c r="H262" s="21"/>
      <c r="I262" s="1"/>
      <c r="J262" s="1"/>
      <c r="K262" s="12"/>
      <c r="L262" s="21"/>
      <c r="M262" s="71"/>
      <c r="N262" s="21"/>
      <c r="O262" s="71"/>
      <c r="P262" s="395"/>
      <c r="Q262" s="21"/>
      <c r="R262" s="21"/>
      <c r="S262" s="21"/>
      <c r="T262" s="21"/>
      <c r="U262" s="21"/>
      <c r="V262" s="1"/>
      <c r="W262" s="1"/>
      <c r="X262" s="1"/>
      <c r="Y262" s="1"/>
    </row>
    <row r="263" spans="6:25" x14ac:dyDescent="0.2">
      <c r="F263" s="18"/>
      <c r="G263" s="18"/>
      <c r="H263" s="21"/>
      <c r="I263" s="1"/>
      <c r="J263" s="1"/>
      <c r="K263" s="12"/>
      <c r="L263" s="21"/>
      <c r="M263" s="71"/>
      <c r="N263" s="21"/>
      <c r="O263" s="71"/>
      <c r="P263" s="395"/>
      <c r="Q263" s="21"/>
      <c r="R263" s="21"/>
      <c r="S263" s="21"/>
      <c r="T263" s="21"/>
      <c r="U263" s="21"/>
      <c r="V263" s="1"/>
      <c r="W263" s="1"/>
      <c r="X263" s="1"/>
      <c r="Y263" s="1"/>
    </row>
    <row r="264" spans="6:25" x14ac:dyDescent="0.2">
      <c r="F264" s="18"/>
      <c r="G264" s="18"/>
      <c r="H264" s="21"/>
      <c r="I264" s="1"/>
      <c r="J264" s="1"/>
      <c r="K264" s="12"/>
      <c r="L264" s="21"/>
      <c r="M264" s="71"/>
      <c r="N264" s="21"/>
      <c r="O264" s="71"/>
      <c r="P264" s="395"/>
      <c r="Q264" s="21"/>
      <c r="R264" s="21"/>
      <c r="S264" s="21"/>
      <c r="T264" s="21"/>
      <c r="U264" s="21"/>
      <c r="V264" s="1"/>
      <c r="W264" s="1"/>
      <c r="X264" s="1"/>
      <c r="Y264" s="1"/>
    </row>
    <row r="265" spans="6:25" x14ac:dyDescent="0.2">
      <c r="F265" s="18"/>
      <c r="G265" s="18"/>
      <c r="H265" s="21"/>
      <c r="I265" s="1"/>
      <c r="J265" s="1"/>
      <c r="K265" s="12"/>
      <c r="L265" s="21"/>
      <c r="M265" s="71"/>
      <c r="N265" s="21"/>
      <c r="O265" s="71"/>
      <c r="P265" s="395"/>
      <c r="Q265" s="21"/>
      <c r="R265" s="21"/>
      <c r="S265" s="21"/>
      <c r="T265" s="21"/>
      <c r="U265" s="21"/>
      <c r="V265" s="1"/>
      <c r="W265" s="1"/>
      <c r="X265" s="1"/>
      <c r="Y265" s="1"/>
    </row>
    <row r="266" spans="6:25" x14ac:dyDescent="0.2">
      <c r="F266" s="18"/>
      <c r="G266" s="18"/>
      <c r="H266" s="21"/>
      <c r="I266" s="1"/>
      <c r="J266" s="1"/>
      <c r="K266" s="12"/>
      <c r="L266" s="21"/>
      <c r="M266" s="71"/>
      <c r="N266" s="21"/>
      <c r="O266" s="71"/>
      <c r="P266" s="395"/>
      <c r="Q266" s="21"/>
      <c r="R266" s="21"/>
      <c r="S266" s="21"/>
      <c r="T266" s="21"/>
      <c r="U266" s="21"/>
      <c r="V266" s="1"/>
      <c r="W266" s="1"/>
      <c r="X266" s="1"/>
      <c r="Y266" s="1"/>
    </row>
    <row r="267" spans="6:25" x14ac:dyDescent="0.2">
      <c r="F267" s="18"/>
      <c r="G267" s="18"/>
      <c r="H267" s="21"/>
      <c r="I267" s="1"/>
      <c r="J267" s="1"/>
      <c r="K267" s="12"/>
      <c r="L267" s="21"/>
      <c r="M267" s="71"/>
      <c r="N267" s="21"/>
      <c r="O267" s="71"/>
      <c r="P267" s="395"/>
      <c r="Q267" s="21"/>
      <c r="R267" s="21"/>
      <c r="S267" s="21"/>
      <c r="T267" s="21"/>
      <c r="U267" s="21"/>
      <c r="V267" s="1"/>
      <c r="W267" s="1"/>
      <c r="X267" s="1"/>
      <c r="Y267" s="1"/>
    </row>
    <row r="268" spans="6:25" x14ac:dyDescent="0.2">
      <c r="F268" s="18"/>
      <c r="G268" s="18"/>
      <c r="H268" s="21"/>
      <c r="I268" s="1"/>
      <c r="J268" s="1"/>
      <c r="K268" s="12"/>
      <c r="L268" s="21"/>
      <c r="M268" s="71"/>
      <c r="N268" s="21"/>
      <c r="O268" s="71"/>
      <c r="P268" s="395"/>
      <c r="Q268" s="21"/>
      <c r="R268" s="21"/>
      <c r="S268" s="21"/>
      <c r="T268" s="21"/>
      <c r="U268" s="21"/>
      <c r="V268" s="1"/>
      <c r="W268" s="1"/>
      <c r="X268" s="1"/>
      <c r="Y268" s="1"/>
    </row>
    <row r="269" spans="6:25" x14ac:dyDescent="0.2">
      <c r="F269" s="18"/>
      <c r="G269" s="18"/>
      <c r="H269" s="21"/>
      <c r="I269" s="1"/>
      <c r="J269" s="1"/>
      <c r="K269" s="12"/>
      <c r="L269" s="21"/>
      <c r="M269" s="71"/>
      <c r="N269" s="21"/>
      <c r="O269" s="71"/>
      <c r="P269" s="395"/>
      <c r="Q269" s="21"/>
      <c r="R269" s="21"/>
      <c r="S269" s="21"/>
      <c r="T269" s="21"/>
      <c r="U269" s="21"/>
      <c r="V269" s="1"/>
      <c r="W269" s="1"/>
      <c r="X269" s="1"/>
      <c r="Y269" s="1"/>
    </row>
    <row r="270" spans="6:25" x14ac:dyDescent="0.2">
      <c r="F270" s="18"/>
      <c r="G270" s="18"/>
      <c r="H270" s="21"/>
      <c r="I270" s="1"/>
      <c r="J270" s="1"/>
      <c r="K270" s="12"/>
      <c r="L270" s="21"/>
      <c r="M270" s="71"/>
      <c r="N270" s="21"/>
      <c r="O270" s="71"/>
      <c r="P270" s="395"/>
      <c r="Q270" s="21"/>
      <c r="R270" s="21"/>
      <c r="S270" s="21"/>
      <c r="T270" s="21"/>
      <c r="U270" s="21"/>
      <c r="V270" s="1"/>
      <c r="W270" s="1"/>
      <c r="X270" s="1"/>
      <c r="Y270" s="1"/>
    </row>
    <row r="271" spans="6:25" x14ac:dyDescent="0.2">
      <c r="F271" s="18"/>
      <c r="G271" s="18"/>
      <c r="H271" s="21"/>
      <c r="I271" s="1"/>
      <c r="J271" s="1"/>
      <c r="K271" s="12"/>
      <c r="L271" s="21"/>
      <c r="M271" s="71"/>
      <c r="N271" s="21"/>
      <c r="O271" s="71"/>
      <c r="P271" s="395"/>
      <c r="Q271" s="21"/>
      <c r="R271" s="21"/>
      <c r="S271" s="21"/>
      <c r="T271" s="21"/>
      <c r="U271" s="21"/>
      <c r="V271" s="1"/>
      <c r="W271" s="1"/>
      <c r="X271" s="1"/>
      <c r="Y271" s="1"/>
    </row>
    <row r="272" spans="6:25" x14ac:dyDescent="0.2">
      <c r="F272" s="18"/>
      <c r="G272" s="18"/>
      <c r="H272" s="21"/>
      <c r="I272" s="1"/>
      <c r="J272" s="1"/>
      <c r="K272" s="12"/>
      <c r="L272" s="21"/>
      <c r="M272" s="71"/>
      <c r="N272" s="21"/>
      <c r="O272" s="71"/>
      <c r="P272" s="395"/>
      <c r="Q272" s="21"/>
      <c r="R272" s="21"/>
      <c r="S272" s="21"/>
      <c r="T272" s="21"/>
      <c r="U272" s="21"/>
      <c r="V272" s="1"/>
      <c r="W272" s="1"/>
      <c r="X272" s="1"/>
      <c r="Y272" s="1"/>
    </row>
    <row r="273" spans="6:25" x14ac:dyDescent="0.2">
      <c r="F273" s="18"/>
      <c r="G273" s="18"/>
      <c r="H273" s="21"/>
      <c r="I273" s="1"/>
      <c r="J273" s="1"/>
      <c r="K273" s="12"/>
      <c r="L273" s="21"/>
      <c r="M273" s="71"/>
      <c r="N273" s="21"/>
      <c r="O273" s="71"/>
      <c r="P273" s="395"/>
      <c r="Q273" s="21"/>
      <c r="R273" s="21"/>
      <c r="S273" s="21"/>
      <c r="T273" s="21"/>
      <c r="U273" s="21"/>
      <c r="V273" s="1"/>
      <c r="W273" s="1"/>
      <c r="X273" s="1"/>
      <c r="Y273" s="1"/>
    </row>
    <row r="274" spans="6:25" x14ac:dyDescent="0.2">
      <c r="F274" s="18"/>
      <c r="G274" s="18"/>
      <c r="H274" s="21"/>
      <c r="I274" s="1"/>
      <c r="J274" s="1"/>
      <c r="K274" s="12"/>
      <c r="L274" s="21"/>
      <c r="M274" s="71"/>
      <c r="N274" s="21"/>
      <c r="O274" s="71"/>
      <c r="P274" s="395"/>
      <c r="Q274" s="21"/>
      <c r="R274" s="21"/>
      <c r="S274" s="21"/>
      <c r="T274" s="21"/>
      <c r="U274" s="21"/>
      <c r="V274" s="1"/>
      <c r="W274" s="1"/>
      <c r="X274" s="1"/>
      <c r="Y274" s="1"/>
    </row>
    <row r="275" spans="6:25" x14ac:dyDescent="0.2">
      <c r="F275" s="18"/>
      <c r="G275" s="18"/>
      <c r="H275" s="21"/>
      <c r="I275" s="1"/>
      <c r="J275" s="1"/>
      <c r="K275" s="12"/>
      <c r="L275" s="21"/>
      <c r="M275" s="71"/>
      <c r="N275" s="21"/>
      <c r="O275" s="71"/>
      <c r="P275" s="395"/>
      <c r="Q275" s="21"/>
      <c r="R275" s="21"/>
      <c r="S275" s="21"/>
      <c r="T275" s="21"/>
      <c r="U275" s="21"/>
      <c r="V275" s="1"/>
      <c r="W275" s="1"/>
      <c r="X275" s="1"/>
      <c r="Y275" s="1"/>
    </row>
    <row r="276" spans="6:25" x14ac:dyDescent="0.2">
      <c r="F276" s="18"/>
      <c r="G276" s="18"/>
      <c r="H276" s="21"/>
      <c r="I276" s="1"/>
      <c r="J276" s="1"/>
      <c r="K276" s="12"/>
      <c r="L276" s="21"/>
      <c r="M276" s="71"/>
      <c r="N276" s="21"/>
      <c r="O276" s="71"/>
      <c r="P276" s="395"/>
      <c r="Q276" s="21"/>
      <c r="R276" s="21"/>
      <c r="S276" s="21"/>
      <c r="T276" s="21"/>
      <c r="U276" s="21"/>
      <c r="V276" s="1"/>
      <c r="W276" s="1"/>
      <c r="X276" s="1"/>
      <c r="Y276" s="1"/>
    </row>
    <row r="277" spans="6:25" x14ac:dyDescent="0.2">
      <c r="F277" s="18"/>
      <c r="G277" s="18"/>
      <c r="H277" s="21"/>
      <c r="I277" s="1"/>
      <c r="J277" s="1"/>
      <c r="K277" s="12"/>
      <c r="L277" s="21"/>
      <c r="M277" s="71"/>
      <c r="N277" s="21"/>
      <c r="O277" s="71"/>
      <c r="P277" s="395"/>
      <c r="Q277" s="21"/>
      <c r="R277" s="21"/>
      <c r="S277" s="21"/>
      <c r="T277" s="21"/>
      <c r="U277" s="21"/>
      <c r="V277" s="1"/>
      <c r="W277" s="1"/>
      <c r="X277" s="1"/>
      <c r="Y277" s="1"/>
    </row>
    <row r="278" spans="6:25" x14ac:dyDescent="0.2">
      <c r="F278" s="18"/>
      <c r="G278" s="18"/>
      <c r="H278" s="21"/>
      <c r="I278" s="1"/>
      <c r="J278" s="1"/>
      <c r="K278" s="12"/>
      <c r="L278" s="21"/>
      <c r="M278" s="71"/>
      <c r="N278" s="21"/>
      <c r="O278" s="71"/>
      <c r="P278" s="395"/>
      <c r="Q278" s="21"/>
      <c r="R278" s="21"/>
      <c r="S278" s="21"/>
      <c r="T278" s="21"/>
      <c r="U278" s="21"/>
      <c r="V278" s="1"/>
      <c r="W278" s="1"/>
      <c r="X278" s="1"/>
      <c r="Y278" s="1"/>
    </row>
    <row r="279" spans="6:25" x14ac:dyDescent="0.2">
      <c r="F279" s="18"/>
      <c r="G279" s="18"/>
      <c r="H279" s="21"/>
      <c r="I279" s="1"/>
      <c r="J279" s="1"/>
      <c r="K279" s="12"/>
      <c r="L279" s="21"/>
      <c r="M279" s="71"/>
      <c r="N279" s="21"/>
      <c r="O279" s="71"/>
      <c r="P279" s="395"/>
      <c r="Q279" s="21"/>
      <c r="R279" s="21"/>
      <c r="S279" s="21"/>
      <c r="T279" s="21"/>
      <c r="U279" s="21"/>
      <c r="V279" s="1"/>
      <c r="W279" s="1"/>
      <c r="X279" s="1"/>
      <c r="Y279" s="1"/>
    </row>
    <row r="280" spans="6:25" x14ac:dyDescent="0.2">
      <c r="F280" s="18"/>
      <c r="G280" s="18"/>
      <c r="H280" s="21"/>
      <c r="I280" s="1"/>
      <c r="J280" s="1"/>
      <c r="K280" s="12"/>
      <c r="L280" s="21"/>
      <c r="M280" s="71"/>
      <c r="N280" s="21"/>
      <c r="O280" s="71"/>
      <c r="P280" s="395"/>
      <c r="Q280" s="21"/>
      <c r="R280" s="21"/>
      <c r="S280" s="21"/>
      <c r="T280" s="21"/>
      <c r="U280" s="21"/>
      <c r="V280" s="1"/>
      <c r="W280" s="1"/>
      <c r="X280" s="1"/>
      <c r="Y280" s="1"/>
    </row>
    <row r="281" spans="6:25" x14ac:dyDescent="0.2">
      <c r="F281" s="18"/>
      <c r="G281" s="18"/>
      <c r="H281" s="21"/>
      <c r="I281" s="1"/>
      <c r="J281" s="1"/>
      <c r="K281" s="12"/>
      <c r="L281" s="21"/>
      <c r="M281" s="71"/>
      <c r="N281" s="21"/>
      <c r="O281" s="71"/>
      <c r="P281" s="395"/>
      <c r="Q281" s="21"/>
      <c r="R281" s="21"/>
      <c r="S281" s="21"/>
      <c r="T281" s="21"/>
      <c r="U281" s="21"/>
      <c r="V281" s="1"/>
      <c r="W281" s="1"/>
      <c r="X281" s="1"/>
      <c r="Y281" s="1"/>
    </row>
    <row r="282" spans="6:25" x14ac:dyDescent="0.2">
      <c r="F282" s="18"/>
      <c r="G282" s="18"/>
      <c r="H282" s="21"/>
      <c r="I282" s="1"/>
      <c r="J282" s="1"/>
      <c r="K282" s="12"/>
      <c r="L282" s="21"/>
      <c r="M282" s="71"/>
      <c r="N282" s="21"/>
      <c r="O282" s="71"/>
      <c r="P282" s="395"/>
      <c r="Q282" s="21"/>
      <c r="R282" s="21"/>
      <c r="S282" s="21"/>
      <c r="T282" s="21"/>
      <c r="U282" s="21"/>
      <c r="V282" s="1"/>
      <c r="W282" s="1"/>
      <c r="X282" s="1"/>
      <c r="Y282" s="1"/>
    </row>
    <row r="283" spans="6:25" x14ac:dyDescent="0.2">
      <c r="F283" s="18"/>
      <c r="G283" s="18"/>
      <c r="H283" s="21"/>
      <c r="I283" s="1"/>
      <c r="J283" s="1"/>
      <c r="K283" s="12"/>
      <c r="L283" s="21"/>
      <c r="M283" s="71"/>
      <c r="N283" s="21"/>
      <c r="O283" s="71"/>
      <c r="P283" s="395"/>
      <c r="Q283" s="21"/>
      <c r="R283" s="21"/>
      <c r="S283" s="21"/>
      <c r="T283" s="21"/>
      <c r="U283" s="21"/>
      <c r="V283" s="1"/>
      <c r="W283" s="1"/>
      <c r="X283" s="1"/>
      <c r="Y283" s="1"/>
    </row>
    <row r="284" spans="6:25" x14ac:dyDescent="0.2">
      <c r="F284" s="18"/>
      <c r="G284" s="18"/>
      <c r="H284" s="21"/>
      <c r="I284" s="1"/>
      <c r="J284" s="1"/>
      <c r="K284" s="12"/>
      <c r="L284" s="21"/>
      <c r="M284" s="71"/>
      <c r="N284" s="21"/>
      <c r="O284" s="71"/>
      <c r="P284" s="395"/>
      <c r="Q284" s="21"/>
      <c r="R284" s="21"/>
      <c r="S284" s="21"/>
      <c r="T284" s="21"/>
      <c r="U284" s="21"/>
      <c r="V284" s="1"/>
      <c r="W284" s="1"/>
      <c r="X284" s="1"/>
      <c r="Y284" s="1"/>
    </row>
    <row r="285" spans="6:25" x14ac:dyDescent="0.2">
      <c r="F285" s="18"/>
      <c r="G285" s="18"/>
      <c r="H285" s="21"/>
      <c r="I285" s="1"/>
      <c r="J285" s="1"/>
      <c r="K285" s="12"/>
      <c r="L285" s="21"/>
      <c r="M285" s="71"/>
      <c r="N285" s="21"/>
      <c r="O285" s="71"/>
      <c r="P285" s="395"/>
      <c r="Q285" s="21"/>
      <c r="R285" s="21"/>
      <c r="S285" s="21"/>
      <c r="T285" s="21"/>
      <c r="U285" s="21"/>
      <c r="V285" s="1"/>
      <c r="W285" s="1"/>
      <c r="X285" s="1"/>
      <c r="Y285" s="1"/>
    </row>
    <row r="286" spans="6:25" x14ac:dyDescent="0.2">
      <c r="F286" s="18"/>
      <c r="G286" s="18"/>
      <c r="H286" s="21"/>
      <c r="I286" s="1"/>
      <c r="J286" s="1"/>
      <c r="K286" s="12"/>
      <c r="L286" s="21"/>
      <c r="M286" s="71"/>
      <c r="N286" s="21"/>
      <c r="O286" s="71"/>
      <c r="P286" s="395"/>
      <c r="Q286" s="21"/>
      <c r="R286" s="21"/>
      <c r="S286" s="21"/>
      <c r="T286" s="21"/>
      <c r="U286" s="21"/>
      <c r="V286" s="1"/>
      <c r="W286" s="1"/>
      <c r="X286" s="1"/>
      <c r="Y286" s="1"/>
    </row>
    <row r="287" spans="6:25" x14ac:dyDescent="0.2">
      <c r="F287" s="18"/>
      <c r="G287" s="18"/>
      <c r="H287" s="21"/>
      <c r="I287" s="1"/>
      <c r="J287" s="1"/>
      <c r="K287" s="12"/>
      <c r="L287" s="21"/>
      <c r="M287" s="71"/>
      <c r="N287" s="21"/>
      <c r="O287" s="71"/>
      <c r="P287" s="395"/>
      <c r="Q287" s="21"/>
      <c r="R287" s="21"/>
      <c r="S287" s="21"/>
      <c r="T287" s="21"/>
      <c r="U287" s="21"/>
      <c r="V287" s="1"/>
      <c r="W287" s="1"/>
      <c r="X287" s="1"/>
      <c r="Y287" s="1"/>
    </row>
    <row r="288" spans="6:25" x14ac:dyDescent="0.2">
      <c r="F288" s="18"/>
      <c r="G288" s="18"/>
      <c r="H288" s="21"/>
      <c r="I288" s="1"/>
      <c r="J288" s="1"/>
      <c r="K288" s="12"/>
      <c r="L288" s="21"/>
      <c r="M288" s="71"/>
      <c r="N288" s="21"/>
      <c r="O288" s="71"/>
      <c r="P288" s="395"/>
      <c r="Q288" s="21"/>
      <c r="R288" s="21"/>
      <c r="S288" s="21"/>
      <c r="T288" s="21"/>
      <c r="U288" s="21"/>
      <c r="V288" s="1"/>
      <c r="W288" s="1"/>
      <c r="X288" s="1"/>
      <c r="Y288" s="1"/>
    </row>
    <row r="289" spans="6:25" x14ac:dyDescent="0.2">
      <c r="F289" s="18"/>
      <c r="G289" s="18"/>
      <c r="H289" s="21"/>
      <c r="I289" s="1"/>
      <c r="J289" s="1"/>
      <c r="K289" s="12"/>
      <c r="L289" s="21"/>
      <c r="M289" s="71"/>
      <c r="N289" s="21"/>
      <c r="O289" s="71"/>
      <c r="P289" s="395"/>
      <c r="Q289" s="21"/>
      <c r="R289" s="21"/>
      <c r="S289" s="21"/>
      <c r="T289" s="21"/>
      <c r="U289" s="21"/>
      <c r="V289" s="1"/>
      <c r="W289" s="1"/>
      <c r="X289" s="1"/>
      <c r="Y289" s="1"/>
    </row>
    <row r="290" spans="6:25" x14ac:dyDescent="0.2">
      <c r="F290" s="18"/>
      <c r="G290" s="18"/>
      <c r="H290" s="21"/>
      <c r="I290" s="1"/>
      <c r="J290" s="1"/>
      <c r="K290" s="12"/>
      <c r="L290" s="21"/>
      <c r="M290" s="71"/>
      <c r="N290" s="21"/>
      <c r="O290" s="71"/>
      <c r="P290" s="395"/>
      <c r="Q290" s="21"/>
      <c r="R290" s="21"/>
      <c r="S290" s="21"/>
      <c r="T290" s="21"/>
      <c r="U290" s="21"/>
      <c r="V290" s="1"/>
      <c r="W290" s="1"/>
      <c r="X290" s="1"/>
      <c r="Y290" s="1"/>
    </row>
    <row r="291" spans="6:25" x14ac:dyDescent="0.2">
      <c r="F291" s="18"/>
      <c r="G291" s="18"/>
      <c r="H291" s="21"/>
      <c r="I291" s="1"/>
      <c r="J291" s="1"/>
      <c r="K291" s="12"/>
      <c r="L291" s="21"/>
      <c r="M291" s="71"/>
      <c r="N291" s="21"/>
      <c r="O291" s="71"/>
      <c r="P291" s="395"/>
      <c r="Q291" s="21"/>
      <c r="R291" s="21"/>
      <c r="S291" s="21"/>
      <c r="T291" s="21"/>
      <c r="U291" s="21"/>
      <c r="V291" s="1"/>
      <c r="W291" s="1"/>
      <c r="X291" s="1"/>
      <c r="Y291" s="1"/>
    </row>
    <row r="292" spans="6:25" x14ac:dyDescent="0.2">
      <c r="F292" s="18"/>
      <c r="G292" s="18"/>
      <c r="H292" s="21"/>
      <c r="I292" s="1"/>
      <c r="J292" s="1"/>
      <c r="K292" s="12"/>
      <c r="L292" s="21"/>
      <c r="M292" s="71"/>
      <c r="N292" s="21"/>
      <c r="O292" s="71"/>
      <c r="P292" s="395"/>
      <c r="Q292" s="21"/>
      <c r="R292" s="21"/>
      <c r="S292" s="21"/>
      <c r="T292" s="21"/>
      <c r="U292" s="21"/>
      <c r="V292" s="1"/>
      <c r="W292" s="1"/>
      <c r="X292" s="1"/>
      <c r="Y292" s="1"/>
    </row>
    <row r="293" spans="6:25" x14ac:dyDescent="0.2">
      <c r="F293" s="18"/>
      <c r="G293" s="18"/>
      <c r="H293" s="21"/>
      <c r="I293" s="1"/>
      <c r="J293" s="1"/>
      <c r="K293" s="12"/>
      <c r="L293" s="21"/>
      <c r="M293" s="71"/>
      <c r="N293" s="21"/>
      <c r="O293" s="71"/>
      <c r="P293" s="395"/>
      <c r="Q293" s="21"/>
      <c r="R293" s="21"/>
      <c r="S293" s="21"/>
      <c r="T293" s="21"/>
      <c r="U293" s="21"/>
      <c r="V293" s="1"/>
      <c r="W293" s="1"/>
      <c r="X293" s="1"/>
      <c r="Y293" s="1"/>
    </row>
    <row r="294" spans="6:25" x14ac:dyDescent="0.2">
      <c r="F294" s="18"/>
      <c r="G294" s="18"/>
      <c r="H294" s="21"/>
      <c r="I294" s="1"/>
      <c r="J294" s="1"/>
      <c r="K294" s="12"/>
      <c r="L294" s="21"/>
      <c r="M294" s="71"/>
      <c r="N294" s="21"/>
      <c r="O294" s="71"/>
      <c r="P294" s="395"/>
      <c r="Q294" s="21"/>
      <c r="R294" s="21"/>
      <c r="S294" s="21"/>
      <c r="T294" s="21"/>
      <c r="U294" s="21"/>
      <c r="V294" s="1"/>
      <c r="W294" s="1"/>
      <c r="X294" s="1"/>
      <c r="Y294" s="1"/>
    </row>
    <row r="295" spans="6:25" x14ac:dyDescent="0.2">
      <c r="F295" s="18"/>
      <c r="G295" s="18"/>
      <c r="H295" s="21"/>
      <c r="I295" s="1"/>
      <c r="J295" s="1"/>
      <c r="K295" s="12"/>
      <c r="L295" s="21"/>
      <c r="M295" s="71"/>
      <c r="N295" s="21"/>
      <c r="O295" s="71"/>
      <c r="P295" s="395"/>
      <c r="Q295" s="21"/>
      <c r="R295" s="21"/>
      <c r="S295" s="21"/>
      <c r="T295" s="21"/>
      <c r="U295" s="21"/>
      <c r="V295" s="1"/>
      <c r="W295" s="1"/>
      <c r="X295" s="1"/>
      <c r="Y295" s="1"/>
    </row>
    <row r="296" spans="6:25" x14ac:dyDescent="0.2">
      <c r="F296" s="18"/>
      <c r="G296" s="18"/>
      <c r="H296" s="21"/>
      <c r="I296" s="1"/>
      <c r="J296" s="1"/>
      <c r="K296" s="12"/>
      <c r="L296" s="21"/>
      <c r="M296" s="71"/>
      <c r="N296" s="21"/>
      <c r="O296" s="71"/>
      <c r="P296" s="395"/>
      <c r="Q296" s="21"/>
      <c r="R296" s="21"/>
      <c r="S296" s="21"/>
      <c r="T296" s="21"/>
      <c r="U296" s="21"/>
      <c r="V296" s="1"/>
      <c r="W296" s="1"/>
      <c r="X296" s="1"/>
      <c r="Y296" s="1"/>
    </row>
    <row r="297" spans="6:25" x14ac:dyDescent="0.2">
      <c r="F297" s="18"/>
      <c r="G297" s="18"/>
      <c r="H297" s="21"/>
      <c r="I297" s="1"/>
      <c r="J297" s="1"/>
      <c r="K297" s="12"/>
      <c r="L297" s="21"/>
      <c r="M297" s="71"/>
      <c r="N297" s="21"/>
      <c r="O297" s="71"/>
      <c r="P297" s="395"/>
      <c r="Q297" s="21"/>
      <c r="R297" s="21"/>
      <c r="S297" s="21"/>
      <c r="T297" s="21"/>
      <c r="U297" s="21"/>
      <c r="V297" s="1"/>
      <c r="W297" s="1"/>
      <c r="X297" s="1"/>
      <c r="Y297" s="1"/>
    </row>
    <row r="298" spans="6:25" x14ac:dyDescent="0.2">
      <c r="F298" s="18"/>
      <c r="G298" s="18"/>
      <c r="H298" s="21"/>
      <c r="I298" s="1"/>
      <c r="J298" s="1"/>
      <c r="K298" s="12"/>
      <c r="L298" s="21"/>
      <c r="M298" s="71"/>
      <c r="N298" s="21"/>
      <c r="O298" s="71"/>
      <c r="P298" s="395"/>
      <c r="Q298" s="21"/>
      <c r="R298" s="21"/>
      <c r="S298" s="21"/>
      <c r="T298" s="21"/>
      <c r="U298" s="21"/>
      <c r="V298" s="1"/>
      <c r="W298" s="1"/>
      <c r="X298" s="1"/>
      <c r="Y298" s="1"/>
    </row>
    <row r="299" spans="6:25" x14ac:dyDescent="0.2">
      <c r="F299" s="18"/>
      <c r="G299" s="18"/>
      <c r="H299" s="21"/>
      <c r="I299" s="1"/>
      <c r="J299" s="1"/>
      <c r="K299" s="12"/>
      <c r="L299" s="21"/>
      <c r="M299" s="71"/>
      <c r="N299" s="21"/>
      <c r="O299" s="71"/>
      <c r="P299" s="395"/>
      <c r="Q299" s="21"/>
      <c r="R299" s="21"/>
      <c r="S299" s="21"/>
      <c r="T299" s="21"/>
      <c r="U299" s="21"/>
      <c r="V299" s="1"/>
      <c r="W299" s="1"/>
      <c r="X299" s="1"/>
      <c r="Y299" s="1"/>
    </row>
    <row r="300" spans="6:25" x14ac:dyDescent="0.2">
      <c r="F300" s="18"/>
      <c r="G300" s="18"/>
      <c r="H300" s="21"/>
      <c r="I300" s="1"/>
      <c r="J300" s="1"/>
      <c r="K300" s="12"/>
      <c r="L300" s="21"/>
      <c r="M300" s="71"/>
      <c r="N300" s="21"/>
      <c r="O300" s="71"/>
      <c r="P300" s="395"/>
      <c r="Q300" s="21"/>
      <c r="R300" s="21"/>
      <c r="S300" s="21"/>
      <c r="T300" s="21"/>
      <c r="U300" s="21"/>
      <c r="V300" s="1"/>
      <c r="W300" s="1"/>
      <c r="X300" s="1"/>
      <c r="Y300" s="1"/>
    </row>
    <row r="301" spans="6:25" x14ac:dyDescent="0.2">
      <c r="F301" s="18"/>
      <c r="G301" s="18"/>
      <c r="H301" s="21"/>
      <c r="I301" s="1"/>
      <c r="J301" s="1"/>
      <c r="K301" s="12"/>
      <c r="L301" s="21"/>
      <c r="M301" s="71"/>
      <c r="N301" s="21"/>
      <c r="O301" s="71"/>
      <c r="P301" s="395"/>
      <c r="Q301" s="21"/>
      <c r="R301" s="21"/>
      <c r="S301" s="21"/>
      <c r="T301" s="21"/>
      <c r="U301" s="21"/>
      <c r="V301" s="1"/>
      <c r="W301" s="1"/>
      <c r="X301" s="1"/>
      <c r="Y301" s="1"/>
    </row>
    <row r="302" spans="6:25" x14ac:dyDescent="0.2">
      <c r="F302" s="18"/>
      <c r="G302" s="18"/>
      <c r="H302" s="21"/>
      <c r="I302" s="1"/>
      <c r="J302" s="1"/>
      <c r="K302" s="12"/>
      <c r="L302" s="21"/>
      <c r="M302" s="71"/>
      <c r="N302" s="21"/>
      <c r="O302" s="71"/>
      <c r="P302" s="395"/>
      <c r="Q302" s="21"/>
      <c r="R302" s="21"/>
      <c r="S302" s="21"/>
      <c r="T302" s="21"/>
      <c r="U302" s="21"/>
      <c r="V302" s="1"/>
      <c r="W302" s="1"/>
      <c r="X302" s="1"/>
      <c r="Y302" s="1"/>
    </row>
    <row r="303" spans="6:25" x14ac:dyDescent="0.2">
      <c r="F303" s="18"/>
      <c r="G303" s="18"/>
      <c r="H303" s="21"/>
      <c r="I303" s="1"/>
      <c r="J303" s="1"/>
      <c r="K303" s="12"/>
      <c r="L303" s="21"/>
      <c r="M303" s="71"/>
      <c r="N303" s="21"/>
      <c r="O303" s="71"/>
      <c r="P303" s="395"/>
      <c r="Q303" s="21"/>
      <c r="R303" s="21"/>
      <c r="S303" s="21"/>
      <c r="T303" s="21"/>
      <c r="U303" s="21"/>
      <c r="V303" s="1"/>
      <c r="W303" s="1"/>
      <c r="X303" s="1"/>
      <c r="Y303" s="1"/>
    </row>
    <row r="304" spans="6:25" x14ac:dyDescent="0.2">
      <c r="F304" s="18"/>
      <c r="G304" s="18"/>
      <c r="H304" s="21"/>
      <c r="I304" s="1"/>
      <c r="J304" s="1"/>
      <c r="K304" s="12"/>
      <c r="L304" s="21"/>
      <c r="M304" s="71"/>
      <c r="N304" s="21"/>
      <c r="O304" s="71"/>
      <c r="P304" s="395"/>
      <c r="Q304" s="21"/>
      <c r="R304" s="21"/>
      <c r="S304" s="21"/>
      <c r="T304" s="21"/>
      <c r="U304" s="21"/>
      <c r="V304" s="1"/>
      <c r="W304" s="1"/>
      <c r="X304" s="1"/>
      <c r="Y304" s="1"/>
    </row>
    <row r="305" spans="6:25" x14ac:dyDescent="0.2">
      <c r="F305" s="18"/>
      <c r="G305" s="18"/>
      <c r="H305" s="21"/>
      <c r="I305" s="1"/>
      <c r="J305" s="1"/>
      <c r="K305" s="12"/>
      <c r="L305" s="21"/>
      <c r="M305" s="71"/>
      <c r="N305" s="21"/>
      <c r="O305" s="71"/>
      <c r="P305" s="395"/>
      <c r="Q305" s="21"/>
      <c r="R305" s="21"/>
      <c r="S305" s="21"/>
      <c r="T305" s="21"/>
      <c r="U305" s="21"/>
      <c r="V305" s="1"/>
      <c r="W305" s="1"/>
      <c r="X305" s="1"/>
      <c r="Y305" s="1"/>
    </row>
    <row r="306" spans="6:25" x14ac:dyDescent="0.2">
      <c r="F306" s="18"/>
      <c r="G306" s="18"/>
      <c r="H306" s="21"/>
      <c r="I306" s="1"/>
      <c r="J306" s="1"/>
      <c r="K306" s="12"/>
      <c r="L306" s="21"/>
      <c r="M306" s="71"/>
      <c r="N306" s="21"/>
      <c r="O306" s="71"/>
      <c r="P306" s="395"/>
      <c r="Q306" s="21"/>
      <c r="R306" s="21"/>
      <c r="S306" s="21"/>
      <c r="T306" s="21"/>
      <c r="U306" s="21"/>
      <c r="V306" s="1"/>
      <c r="W306" s="1"/>
      <c r="X306" s="1"/>
      <c r="Y306" s="1"/>
    </row>
    <row r="307" spans="6:25" x14ac:dyDescent="0.2">
      <c r="F307" s="18"/>
      <c r="G307" s="18"/>
      <c r="H307" s="21"/>
      <c r="I307" s="1"/>
      <c r="J307" s="1"/>
      <c r="K307" s="12"/>
      <c r="L307" s="21"/>
      <c r="M307" s="71"/>
      <c r="N307" s="21"/>
      <c r="O307" s="71"/>
      <c r="P307" s="395"/>
      <c r="Q307" s="21"/>
      <c r="R307" s="21"/>
      <c r="S307" s="21"/>
      <c r="T307" s="21"/>
      <c r="U307" s="21"/>
      <c r="V307" s="1"/>
      <c r="W307" s="1"/>
      <c r="X307" s="1"/>
      <c r="Y307" s="1"/>
    </row>
    <row r="308" spans="6:25" x14ac:dyDescent="0.2">
      <c r="F308" s="18"/>
      <c r="G308" s="18"/>
      <c r="H308" s="21"/>
      <c r="I308" s="1"/>
      <c r="J308" s="1"/>
      <c r="K308" s="12"/>
      <c r="L308" s="21"/>
      <c r="M308" s="71"/>
      <c r="N308" s="21"/>
      <c r="O308" s="71"/>
      <c r="P308" s="395"/>
      <c r="Q308" s="21"/>
      <c r="R308" s="21"/>
      <c r="S308" s="21"/>
      <c r="T308" s="21"/>
      <c r="U308" s="21"/>
      <c r="V308" s="1"/>
      <c r="W308" s="1"/>
      <c r="X308" s="1"/>
      <c r="Y308" s="1"/>
    </row>
    <row r="309" spans="6:25" x14ac:dyDescent="0.2">
      <c r="F309" s="18"/>
      <c r="G309" s="18"/>
      <c r="H309" s="21"/>
      <c r="I309" s="1"/>
      <c r="J309" s="1"/>
      <c r="K309" s="12"/>
      <c r="L309" s="21"/>
      <c r="M309" s="71"/>
      <c r="N309" s="21"/>
      <c r="O309" s="71"/>
      <c r="P309" s="395"/>
      <c r="Q309" s="21"/>
      <c r="R309" s="21"/>
      <c r="S309" s="21"/>
      <c r="T309" s="21"/>
      <c r="U309" s="21"/>
      <c r="V309" s="1"/>
      <c r="W309" s="1"/>
      <c r="X309" s="1"/>
      <c r="Y309" s="1"/>
    </row>
    <row r="310" spans="6:25" x14ac:dyDescent="0.2">
      <c r="F310" s="18"/>
      <c r="G310" s="18"/>
      <c r="H310" s="21"/>
      <c r="I310" s="1"/>
      <c r="J310" s="1"/>
      <c r="K310" s="12"/>
      <c r="L310" s="21"/>
      <c r="M310" s="71"/>
      <c r="N310" s="21"/>
      <c r="O310" s="71"/>
      <c r="P310" s="395"/>
      <c r="Q310" s="21"/>
      <c r="R310" s="21"/>
      <c r="S310" s="21"/>
      <c r="T310" s="21"/>
      <c r="U310" s="21"/>
      <c r="V310" s="1"/>
      <c r="W310" s="1"/>
      <c r="X310" s="1"/>
      <c r="Y310" s="1"/>
    </row>
    <row r="311" spans="6:25" x14ac:dyDescent="0.2">
      <c r="F311" s="18"/>
      <c r="G311" s="18"/>
      <c r="H311" s="21"/>
      <c r="I311" s="1"/>
      <c r="J311" s="1"/>
      <c r="K311" s="12"/>
      <c r="L311" s="21"/>
      <c r="M311" s="71"/>
      <c r="N311" s="21"/>
      <c r="O311" s="71"/>
      <c r="P311" s="395"/>
      <c r="Q311" s="21"/>
      <c r="R311" s="21"/>
      <c r="S311" s="21"/>
      <c r="T311" s="21"/>
      <c r="U311" s="21"/>
      <c r="V311" s="1"/>
      <c r="W311" s="1"/>
      <c r="X311" s="1"/>
      <c r="Y311" s="1"/>
    </row>
    <row r="312" spans="6:25" x14ac:dyDescent="0.2">
      <c r="F312" s="18"/>
      <c r="G312" s="18"/>
      <c r="H312" s="21"/>
      <c r="I312" s="1"/>
      <c r="J312" s="1"/>
      <c r="K312" s="12"/>
      <c r="L312" s="21"/>
      <c r="M312" s="71"/>
      <c r="N312" s="21"/>
      <c r="O312" s="71"/>
      <c r="P312" s="395"/>
      <c r="Q312" s="21"/>
      <c r="R312" s="21"/>
      <c r="S312" s="21"/>
      <c r="T312" s="21"/>
      <c r="U312" s="21"/>
      <c r="V312" s="1"/>
      <c r="W312" s="1"/>
      <c r="X312" s="1"/>
      <c r="Y312" s="1"/>
    </row>
    <row r="313" spans="6:25" x14ac:dyDescent="0.2">
      <c r="F313" s="18"/>
      <c r="G313" s="18"/>
      <c r="H313" s="21"/>
      <c r="I313" s="1"/>
      <c r="J313" s="1"/>
      <c r="K313" s="12"/>
      <c r="L313" s="21"/>
      <c r="M313" s="71"/>
      <c r="N313" s="21"/>
      <c r="O313" s="71"/>
      <c r="P313" s="395"/>
      <c r="Q313" s="21"/>
      <c r="R313" s="21"/>
      <c r="S313" s="21"/>
      <c r="T313" s="21"/>
      <c r="U313" s="21"/>
      <c r="V313" s="1"/>
      <c r="W313" s="1"/>
      <c r="X313" s="1"/>
      <c r="Y313" s="1"/>
    </row>
    <row r="314" spans="6:25" x14ac:dyDescent="0.2">
      <c r="F314" s="18"/>
      <c r="G314" s="18"/>
      <c r="H314" s="21"/>
      <c r="I314" s="1"/>
      <c r="J314" s="1"/>
      <c r="K314" s="12"/>
      <c r="L314" s="21"/>
      <c r="M314" s="71"/>
      <c r="N314" s="21"/>
      <c r="O314" s="71"/>
      <c r="P314" s="395"/>
      <c r="Q314" s="21"/>
      <c r="R314" s="21"/>
      <c r="S314" s="21"/>
      <c r="T314" s="21"/>
      <c r="U314" s="21"/>
      <c r="V314" s="1"/>
      <c r="W314" s="1"/>
      <c r="X314" s="1"/>
      <c r="Y314" s="1"/>
    </row>
    <row r="315" spans="6:25" x14ac:dyDescent="0.2">
      <c r="F315" s="18"/>
      <c r="G315" s="18"/>
      <c r="H315" s="21"/>
      <c r="I315" s="1"/>
      <c r="J315" s="1"/>
      <c r="K315" s="12"/>
      <c r="L315" s="21"/>
      <c r="M315" s="71"/>
      <c r="N315" s="21"/>
      <c r="O315" s="71"/>
      <c r="P315" s="395"/>
      <c r="Q315" s="21"/>
      <c r="R315" s="21"/>
      <c r="S315" s="21"/>
      <c r="T315" s="21"/>
      <c r="U315" s="21"/>
      <c r="V315" s="1"/>
      <c r="W315" s="1"/>
      <c r="X315" s="1"/>
      <c r="Y315" s="1"/>
    </row>
    <row r="316" spans="6:25" x14ac:dyDescent="0.2">
      <c r="F316" s="18"/>
      <c r="G316" s="18"/>
      <c r="H316" s="21"/>
      <c r="I316" s="1"/>
      <c r="J316" s="1"/>
      <c r="K316" s="12"/>
      <c r="L316" s="21"/>
      <c r="M316" s="71"/>
      <c r="N316" s="21"/>
      <c r="O316" s="71"/>
      <c r="P316" s="395"/>
      <c r="Q316" s="21"/>
      <c r="R316" s="21"/>
      <c r="S316" s="21"/>
      <c r="T316" s="21"/>
      <c r="U316" s="21"/>
      <c r="V316" s="1"/>
      <c r="W316" s="1"/>
      <c r="X316" s="1"/>
      <c r="Y316" s="1"/>
    </row>
    <row r="317" spans="6:25" x14ac:dyDescent="0.2">
      <c r="F317" s="18"/>
      <c r="G317" s="18"/>
      <c r="H317" s="21"/>
      <c r="I317" s="1"/>
      <c r="J317" s="1"/>
      <c r="K317" s="12"/>
      <c r="L317" s="21"/>
      <c r="M317" s="71"/>
      <c r="N317" s="21"/>
      <c r="O317" s="71"/>
      <c r="P317" s="395"/>
      <c r="Q317" s="21"/>
      <c r="R317" s="21"/>
      <c r="S317" s="21"/>
      <c r="T317" s="21"/>
      <c r="U317" s="21"/>
      <c r="V317" s="1"/>
      <c r="W317" s="1"/>
      <c r="X317" s="1"/>
      <c r="Y317" s="1"/>
    </row>
    <row r="318" spans="6:25" x14ac:dyDescent="0.2">
      <c r="F318" s="18"/>
      <c r="G318" s="18"/>
      <c r="H318" s="21"/>
      <c r="I318" s="1"/>
      <c r="J318" s="1"/>
      <c r="K318" s="12"/>
      <c r="L318" s="21"/>
      <c r="M318" s="71"/>
      <c r="N318" s="21"/>
      <c r="O318" s="71"/>
      <c r="P318" s="395"/>
      <c r="Q318" s="21"/>
      <c r="R318" s="21"/>
      <c r="S318" s="21"/>
      <c r="T318" s="21"/>
      <c r="U318" s="21"/>
      <c r="V318" s="1"/>
      <c r="W318" s="1"/>
      <c r="X318" s="1"/>
      <c r="Y318" s="1"/>
    </row>
    <row r="319" spans="6:25" x14ac:dyDescent="0.2">
      <c r="F319" s="18"/>
      <c r="G319" s="18"/>
      <c r="H319" s="21"/>
      <c r="I319" s="1"/>
      <c r="J319" s="1"/>
      <c r="K319" s="12"/>
      <c r="L319" s="21"/>
      <c r="M319" s="71"/>
      <c r="N319" s="21"/>
      <c r="O319" s="71"/>
      <c r="P319" s="395"/>
      <c r="Q319" s="21"/>
      <c r="R319" s="21"/>
      <c r="S319" s="21"/>
      <c r="T319" s="21"/>
      <c r="U319" s="21"/>
      <c r="V319" s="1"/>
      <c r="W319" s="1"/>
      <c r="X319" s="1"/>
      <c r="Y319" s="1"/>
    </row>
    <row r="320" spans="6:25" x14ac:dyDescent="0.2">
      <c r="F320" s="18"/>
      <c r="G320" s="18"/>
      <c r="H320" s="21"/>
      <c r="I320" s="1"/>
      <c r="J320" s="1"/>
      <c r="K320" s="12"/>
      <c r="L320" s="21"/>
      <c r="M320" s="71"/>
      <c r="N320" s="21"/>
      <c r="O320" s="71"/>
      <c r="P320" s="395"/>
      <c r="Q320" s="21"/>
      <c r="R320" s="21"/>
      <c r="S320" s="21"/>
      <c r="T320" s="21"/>
      <c r="U320" s="21"/>
      <c r="V320" s="1"/>
      <c r="W320" s="1"/>
      <c r="X320" s="1"/>
      <c r="Y320" s="1"/>
    </row>
    <row r="321" spans="6:25" x14ac:dyDescent="0.2">
      <c r="F321" s="18"/>
      <c r="G321" s="18"/>
      <c r="H321" s="21"/>
      <c r="I321" s="1"/>
      <c r="J321" s="1"/>
      <c r="K321" s="12"/>
      <c r="L321" s="21"/>
      <c r="M321" s="71"/>
      <c r="N321" s="21"/>
      <c r="O321" s="71"/>
      <c r="P321" s="395"/>
      <c r="Q321" s="21"/>
      <c r="R321" s="21"/>
      <c r="S321" s="21"/>
      <c r="T321" s="21"/>
      <c r="U321" s="21"/>
      <c r="V321" s="1"/>
      <c r="W321" s="1"/>
      <c r="X321" s="1"/>
      <c r="Y321" s="1"/>
    </row>
    <row r="322" spans="6:25" x14ac:dyDescent="0.2">
      <c r="F322" s="18"/>
      <c r="G322" s="18"/>
      <c r="H322" s="21"/>
      <c r="I322" s="1"/>
      <c r="J322" s="1"/>
      <c r="K322" s="12"/>
      <c r="L322" s="21"/>
      <c r="M322" s="71"/>
      <c r="N322" s="21"/>
      <c r="O322" s="71"/>
      <c r="P322" s="395"/>
      <c r="Q322" s="21"/>
      <c r="R322" s="21"/>
      <c r="S322" s="21"/>
      <c r="T322" s="21"/>
      <c r="U322" s="21"/>
      <c r="V322" s="1"/>
      <c r="W322" s="1"/>
      <c r="X322" s="1"/>
      <c r="Y322" s="1"/>
    </row>
    <row r="323" spans="6:25" x14ac:dyDescent="0.2">
      <c r="F323" s="18"/>
      <c r="G323" s="18"/>
      <c r="H323" s="21"/>
      <c r="I323" s="1"/>
      <c r="J323" s="1"/>
      <c r="K323" s="12"/>
      <c r="L323" s="21"/>
      <c r="M323" s="71"/>
      <c r="N323" s="21"/>
      <c r="O323" s="71"/>
      <c r="P323" s="395"/>
      <c r="Q323" s="21"/>
      <c r="R323" s="21"/>
      <c r="S323" s="21"/>
      <c r="T323" s="21"/>
      <c r="U323" s="21"/>
      <c r="V323" s="1"/>
      <c r="W323" s="1"/>
      <c r="X323" s="1"/>
      <c r="Y323" s="1"/>
    </row>
    <row r="324" spans="6:25" x14ac:dyDescent="0.2">
      <c r="F324" s="18"/>
      <c r="G324" s="18"/>
      <c r="H324" s="21"/>
      <c r="I324" s="1"/>
      <c r="J324" s="1"/>
      <c r="K324" s="12"/>
      <c r="L324" s="21"/>
      <c r="M324" s="71"/>
      <c r="N324" s="21"/>
      <c r="O324" s="71"/>
      <c r="P324" s="395"/>
      <c r="Q324" s="21"/>
      <c r="R324" s="21"/>
      <c r="S324" s="21"/>
      <c r="T324" s="21"/>
      <c r="U324" s="21"/>
      <c r="V324" s="1"/>
      <c r="W324" s="1"/>
      <c r="X324" s="1"/>
      <c r="Y324" s="1"/>
    </row>
    <row r="325" spans="6:25" x14ac:dyDescent="0.2">
      <c r="F325" s="18"/>
      <c r="G325" s="18"/>
      <c r="H325" s="21"/>
      <c r="I325" s="1"/>
      <c r="J325" s="1"/>
      <c r="K325" s="12"/>
      <c r="L325" s="21"/>
      <c r="M325" s="71"/>
      <c r="N325" s="21"/>
      <c r="O325" s="71"/>
      <c r="P325" s="395"/>
      <c r="Q325" s="21"/>
      <c r="R325" s="21"/>
      <c r="S325" s="21"/>
      <c r="T325" s="21"/>
      <c r="U325" s="21"/>
      <c r="V325" s="1"/>
      <c r="W325" s="1"/>
      <c r="X325" s="1"/>
      <c r="Y325" s="1"/>
    </row>
    <row r="326" spans="6:25" x14ac:dyDescent="0.2">
      <c r="F326" s="18"/>
      <c r="G326" s="18"/>
      <c r="H326" s="21"/>
      <c r="I326" s="1"/>
      <c r="J326" s="1"/>
      <c r="K326" s="12"/>
      <c r="L326" s="21"/>
      <c r="M326" s="71"/>
      <c r="N326" s="21"/>
      <c r="O326" s="71"/>
      <c r="P326" s="395"/>
      <c r="Q326" s="21"/>
      <c r="R326" s="21"/>
      <c r="S326" s="21"/>
      <c r="T326" s="21"/>
      <c r="U326" s="21"/>
      <c r="V326" s="1"/>
      <c r="W326" s="1"/>
      <c r="X326" s="1"/>
      <c r="Y326" s="1"/>
    </row>
    <row r="327" spans="6:25" x14ac:dyDescent="0.2">
      <c r="F327" s="18"/>
      <c r="G327" s="18"/>
      <c r="H327" s="21"/>
      <c r="I327" s="1"/>
      <c r="J327" s="1"/>
      <c r="K327" s="12"/>
      <c r="L327" s="21"/>
      <c r="M327" s="71"/>
      <c r="N327" s="21"/>
      <c r="O327" s="71"/>
      <c r="P327" s="395"/>
      <c r="Q327" s="21"/>
      <c r="R327" s="21"/>
      <c r="S327" s="21"/>
      <c r="T327" s="21"/>
      <c r="U327" s="21"/>
      <c r="V327" s="1"/>
      <c r="W327" s="1"/>
      <c r="X327" s="1"/>
      <c r="Y327" s="1"/>
    </row>
    <row r="328" spans="6:25" x14ac:dyDescent="0.2">
      <c r="F328" s="18"/>
      <c r="G328" s="18"/>
      <c r="H328" s="21"/>
      <c r="I328" s="1"/>
      <c r="J328" s="1"/>
      <c r="K328" s="12"/>
      <c r="L328" s="21"/>
      <c r="M328" s="71"/>
      <c r="N328" s="21"/>
      <c r="O328" s="71"/>
      <c r="P328" s="395"/>
      <c r="Q328" s="21"/>
      <c r="R328" s="21"/>
      <c r="S328" s="21"/>
      <c r="T328" s="21"/>
      <c r="U328" s="21"/>
      <c r="V328" s="1"/>
      <c r="W328" s="1"/>
      <c r="X328" s="1"/>
      <c r="Y328" s="1"/>
    </row>
    <row r="329" spans="6:25" x14ac:dyDescent="0.2">
      <c r="F329" s="18"/>
      <c r="G329" s="18"/>
      <c r="H329" s="21"/>
      <c r="I329" s="1"/>
      <c r="J329" s="1"/>
      <c r="K329" s="12"/>
      <c r="L329" s="21"/>
      <c r="M329" s="71"/>
      <c r="N329" s="21"/>
      <c r="O329" s="71"/>
      <c r="P329" s="395"/>
      <c r="Q329" s="21"/>
      <c r="R329" s="21"/>
      <c r="S329" s="21"/>
      <c r="T329" s="21"/>
      <c r="U329" s="21"/>
      <c r="V329" s="1"/>
      <c r="W329" s="1"/>
      <c r="X329" s="1"/>
      <c r="Y329" s="1"/>
    </row>
    <row r="330" spans="6:25" x14ac:dyDescent="0.2">
      <c r="F330" s="18"/>
      <c r="G330" s="18"/>
      <c r="H330" s="21"/>
      <c r="I330" s="1"/>
      <c r="J330" s="1"/>
      <c r="K330" s="12"/>
      <c r="L330" s="21"/>
      <c r="M330" s="71"/>
      <c r="N330" s="21"/>
      <c r="O330" s="71"/>
      <c r="P330" s="395"/>
      <c r="Q330" s="21"/>
      <c r="R330" s="21"/>
      <c r="S330" s="21"/>
      <c r="T330" s="21"/>
      <c r="U330" s="21"/>
      <c r="V330" s="1"/>
      <c r="W330" s="1"/>
      <c r="X330" s="1"/>
      <c r="Y330" s="1"/>
    </row>
    <row r="331" spans="6:25" x14ac:dyDescent="0.2">
      <c r="F331" s="18"/>
      <c r="G331" s="18"/>
      <c r="H331" s="21"/>
      <c r="I331" s="1"/>
      <c r="J331" s="1"/>
      <c r="K331" s="12"/>
      <c r="L331" s="21"/>
      <c r="M331" s="71"/>
      <c r="N331" s="21"/>
      <c r="O331" s="71"/>
      <c r="P331" s="395"/>
      <c r="Q331" s="21"/>
      <c r="R331" s="21"/>
      <c r="S331" s="21"/>
      <c r="T331" s="21"/>
      <c r="U331" s="21"/>
      <c r="V331" s="1"/>
      <c r="W331" s="1"/>
      <c r="X331" s="1"/>
      <c r="Y331" s="1"/>
    </row>
    <row r="332" spans="6:25" x14ac:dyDescent="0.2">
      <c r="F332" s="18"/>
      <c r="G332" s="18"/>
      <c r="H332" s="21"/>
      <c r="I332" s="1"/>
      <c r="J332" s="1"/>
      <c r="K332" s="12"/>
      <c r="L332" s="21"/>
      <c r="M332" s="71"/>
      <c r="N332" s="21"/>
      <c r="O332" s="71"/>
      <c r="P332" s="395"/>
      <c r="Q332" s="21"/>
      <c r="R332" s="21"/>
      <c r="S332" s="21"/>
      <c r="T332" s="21"/>
      <c r="U332" s="21"/>
      <c r="V332" s="1"/>
      <c r="W332" s="1"/>
      <c r="X332" s="1"/>
      <c r="Y332" s="1"/>
    </row>
    <row r="333" spans="6:25" x14ac:dyDescent="0.2">
      <c r="F333" s="18"/>
      <c r="G333" s="18"/>
      <c r="H333" s="21"/>
      <c r="I333" s="1"/>
      <c r="J333" s="1"/>
      <c r="K333" s="12"/>
      <c r="L333" s="21"/>
      <c r="M333" s="71"/>
      <c r="N333" s="21"/>
      <c r="O333" s="71"/>
      <c r="P333" s="395"/>
      <c r="Q333" s="21"/>
      <c r="R333" s="21"/>
      <c r="S333" s="21"/>
      <c r="T333" s="21"/>
      <c r="U333" s="21"/>
      <c r="V333" s="1"/>
      <c r="W333" s="1"/>
      <c r="X333" s="1"/>
      <c r="Y333" s="1"/>
    </row>
    <row r="334" spans="6:25" x14ac:dyDescent="0.2">
      <c r="F334" s="18"/>
      <c r="G334" s="18"/>
      <c r="H334" s="21"/>
      <c r="I334" s="1"/>
      <c r="J334" s="1"/>
      <c r="K334" s="12"/>
      <c r="L334" s="21"/>
      <c r="M334" s="71"/>
      <c r="N334" s="21"/>
      <c r="O334" s="71"/>
      <c r="P334" s="395"/>
      <c r="Q334" s="21"/>
      <c r="R334" s="21"/>
      <c r="S334" s="21"/>
      <c r="T334" s="21"/>
      <c r="U334" s="21"/>
      <c r="V334" s="1"/>
      <c r="W334" s="1"/>
      <c r="X334" s="1"/>
      <c r="Y334" s="1"/>
    </row>
    <row r="335" spans="6:25" x14ac:dyDescent="0.2">
      <c r="F335" s="18"/>
      <c r="G335" s="18"/>
      <c r="H335" s="21"/>
      <c r="I335" s="1"/>
      <c r="J335" s="1"/>
      <c r="K335" s="12"/>
      <c r="L335" s="21"/>
      <c r="M335" s="71"/>
      <c r="N335" s="21"/>
      <c r="O335" s="71"/>
      <c r="P335" s="395"/>
      <c r="Q335" s="21"/>
      <c r="R335" s="21"/>
      <c r="S335" s="21"/>
      <c r="T335" s="21"/>
      <c r="U335" s="21"/>
      <c r="V335" s="1"/>
      <c r="W335" s="1"/>
      <c r="X335" s="1"/>
      <c r="Y335" s="1"/>
    </row>
    <row r="336" spans="6:25" x14ac:dyDescent="0.2">
      <c r="F336" s="18"/>
      <c r="G336" s="18"/>
      <c r="H336" s="21"/>
      <c r="I336" s="1"/>
      <c r="J336" s="1"/>
      <c r="K336" s="12"/>
      <c r="L336" s="21"/>
      <c r="M336" s="71"/>
      <c r="N336" s="21"/>
      <c r="O336" s="71"/>
      <c r="P336" s="395"/>
      <c r="Q336" s="21"/>
      <c r="R336" s="21"/>
      <c r="S336" s="21"/>
      <c r="T336" s="21"/>
      <c r="U336" s="21"/>
      <c r="V336" s="1"/>
      <c r="W336" s="1"/>
      <c r="X336" s="1"/>
      <c r="Y336" s="1"/>
    </row>
    <row r="337" spans="6:25" x14ac:dyDescent="0.2">
      <c r="F337" s="18"/>
      <c r="G337" s="18"/>
      <c r="H337" s="21"/>
      <c r="I337" s="1"/>
      <c r="J337" s="1"/>
      <c r="K337" s="12"/>
      <c r="L337" s="21"/>
      <c r="M337" s="71"/>
      <c r="N337" s="21"/>
      <c r="O337" s="71"/>
      <c r="P337" s="395"/>
      <c r="Q337" s="21"/>
      <c r="R337" s="21"/>
      <c r="S337" s="21"/>
      <c r="T337" s="21"/>
      <c r="U337" s="21"/>
      <c r="V337" s="1"/>
      <c r="W337" s="1"/>
      <c r="X337" s="1"/>
      <c r="Y337" s="1"/>
    </row>
    <row r="338" spans="6:25" x14ac:dyDescent="0.2">
      <c r="F338" s="18"/>
      <c r="G338" s="18"/>
      <c r="H338" s="21"/>
      <c r="I338" s="1"/>
      <c r="J338" s="1"/>
      <c r="K338" s="12"/>
      <c r="L338" s="21"/>
      <c r="M338" s="71"/>
      <c r="N338" s="21"/>
      <c r="O338" s="71"/>
      <c r="P338" s="395"/>
      <c r="Q338" s="21"/>
      <c r="R338" s="21"/>
      <c r="S338" s="21"/>
      <c r="T338" s="21"/>
      <c r="U338" s="21"/>
      <c r="V338" s="1"/>
      <c r="W338" s="1"/>
      <c r="X338" s="1"/>
      <c r="Y338" s="1"/>
    </row>
    <row r="339" spans="6:25" x14ac:dyDescent="0.2">
      <c r="F339" s="18"/>
      <c r="G339" s="18"/>
      <c r="H339" s="21"/>
      <c r="I339" s="1"/>
      <c r="J339" s="1"/>
      <c r="K339" s="12"/>
      <c r="L339" s="21"/>
      <c r="M339" s="71"/>
      <c r="N339" s="21"/>
      <c r="O339" s="71"/>
      <c r="P339" s="395"/>
      <c r="Q339" s="21"/>
      <c r="R339" s="21"/>
      <c r="S339" s="21"/>
      <c r="T339" s="21"/>
      <c r="U339" s="21"/>
      <c r="V339" s="1"/>
      <c r="W339" s="1"/>
      <c r="X339" s="1"/>
      <c r="Y339" s="1"/>
    </row>
    <row r="340" spans="6:25" x14ac:dyDescent="0.2">
      <c r="F340" s="18"/>
      <c r="G340" s="18"/>
      <c r="H340" s="21"/>
      <c r="I340" s="1"/>
      <c r="J340" s="1"/>
      <c r="K340" s="12"/>
      <c r="L340" s="21"/>
      <c r="M340" s="71"/>
      <c r="N340" s="21"/>
      <c r="O340" s="71"/>
      <c r="P340" s="395"/>
      <c r="Q340" s="21"/>
      <c r="R340" s="21"/>
      <c r="S340" s="21"/>
      <c r="T340" s="21"/>
      <c r="U340" s="21"/>
      <c r="V340" s="1"/>
      <c r="W340" s="1"/>
      <c r="X340" s="1"/>
      <c r="Y340" s="1"/>
    </row>
    <row r="341" spans="6:25" x14ac:dyDescent="0.2">
      <c r="F341" s="18"/>
      <c r="G341" s="18"/>
      <c r="H341" s="21"/>
      <c r="I341" s="1"/>
      <c r="J341" s="1"/>
      <c r="K341" s="12"/>
      <c r="L341" s="21"/>
      <c r="M341" s="71"/>
      <c r="N341" s="21"/>
      <c r="O341" s="71"/>
      <c r="P341" s="395"/>
      <c r="Q341" s="21"/>
      <c r="R341" s="21"/>
      <c r="S341" s="21"/>
      <c r="T341" s="21"/>
      <c r="U341" s="21"/>
      <c r="V341" s="1"/>
      <c r="W341" s="1"/>
      <c r="X341" s="1"/>
      <c r="Y341" s="1"/>
    </row>
    <row r="342" spans="6:25" x14ac:dyDescent="0.2">
      <c r="F342" s="18"/>
      <c r="G342" s="18"/>
      <c r="H342" s="21"/>
      <c r="I342" s="1"/>
      <c r="J342" s="1"/>
      <c r="K342" s="12"/>
      <c r="L342" s="21"/>
      <c r="M342" s="71"/>
      <c r="N342" s="21"/>
      <c r="O342" s="71"/>
      <c r="P342" s="395"/>
      <c r="Q342" s="21"/>
      <c r="R342" s="21"/>
      <c r="S342" s="21"/>
      <c r="T342" s="21"/>
      <c r="U342" s="21"/>
      <c r="V342" s="1"/>
      <c r="W342" s="1"/>
      <c r="X342" s="1"/>
      <c r="Y342" s="1"/>
    </row>
    <row r="343" spans="6:25" x14ac:dyDescent="0.2">
      <c r="F343" s="18"/>
      <c r="G343" s="18"/>
      <c r="H343" s="21"/>
      <c r="I343" s="1"/>
      <c r="J343" s="1"/>
      <c r="K343" s="12"/>
      <c r="L343" s="21"/>
      <c r="M343" s="71"/>
      <c r="N343" s="21"/>
      <c r="O343" s="71"/>
      <c r="P343" s="395"/>
      <c r="Q343" s="21"/>
      <c r="R343" s="21"/>
      <c r="S343" s="21"/>
      <c r="T343" s="21"/>
      <c r="U343" s="21"/>
      <c r="V343" s="1"/>
      <c r="W343" s="1"/>
      <c r="X343" s="1"/>
      <c r="Y343" s="1"/>
    </row>
    <row r="344" spans="6:25" x14ac:dyDescent="0.2">
      <c r="F344" s="18"/>
      <c r="G344" s="18"/>
      <c r="H344" s="21"/>
      <c r="I344" s="1"/>
      <c r="J344" s="1"/>
      <c r="K344" s="12"/>
      <c r="L344" s="21"/>
      <c r="M344" s="71"/>
      <c r="N344" s="21"/>
      <c r="O344" s="71"/>
      <c r="P344" s="395"/>
      <c r="Q344" s="21"/>
      <c r="R344" s="21"/>
      <c r="S344" s="21"/>
      <c r="T344" s="21"/>
      <c r="U344" s="21"/>
      <c r="V344" s="1"/>
      <c r="W344" s="1"/>
      <c r="X344" s="1"/>
      <c r="Y344" s="1"/>
    </row>
    <row r="345" spans="6:25" x14ac:dyDescent="0.2">
      <c r="F345" s="18"/>
      <c r="G345" s="18"/>
      <c r="H345" s="21"/>
      <c r="I345" s="1"/>
      <c r="J345" s="1"/>
      <c r="K345" s="12"/>
      <c r="L345" s="21"/>
      <c r="M345" s="71"/>
      <c r="N345" s="21"/>
      <c r="O345" s="71"/>
      <c r="P345" s="395"/>
      <c r="Q345" s="21"/>
      <c r="R345" s="21"/>
      <c r="S345" s="21"/>
      <c r="T345" s="21"/>
      <c r="U345" s="21"/>
      <c r="V345" s="1"/>
      <c r="W345" s="1"/>
      <c r="X345" s="1"/>
      <c r="Y345" s="1"/>
    </row>
    <row r="346" spans="6:25" x14ac:dyDescent="0.2">
      <c r="F346" s="18"/>
      <c r="G346" s="18"/>
      <c r="H346" s="21"/>
      <c r="I346" s="1"/>
      <c r="J346" s="1"/>
      <c r="K346" s="12"/>
      <c r="L346" s="21"/>
      <c r="M346" s="71"/>
      <c r="N346" s="21"/>
      <c r="O346" s="71"/>
      <c r="P346" s="395"/>
      <c r="Q346" s="21"/>
      <c r="R346" s="21"/>
      <c r="S346" s="21"/>
      <c r="T346" s="21"/>
      <c r="U346" s="21"/>
      <c r="V346" s="1"/>
      <c r="W346" s="1"/>
      <c r="X346" s="1"/>
      <c r="Y346" s="1"/>
    </row>
    <row r="347" spans="6:25" x14ac:dyDescent="0.2">
      <c r="F347" s="18"/>
      <c r="G347" s="18"/>
      <c r="H347" s="21"/>
      <c r="I347" s="1"/>
      <c r="J347" s="1"/>
      <c r="K347" s="12"/>
      <c r="L347" s="21"/>
      <c r="M347" s="71"/>
      <c r="N347" s="21"/>
      <c r="O347" s="71"/>
      <c r="P347" s="395"/>
      <c r="Q347" s="21"/>
      <c r="R347" s="21"/>
      <c r="S347" s="21"/>
      <c r="T347" s="21"/>
      <c r="U347" s="21"/>
      <c r="V347" s="1"/>
      <c r="W347" s="1"/>
      <c r="X347" s="1"/>
      <c r="Y347" s="1"/>
    </row>
    <row r="348" spans="6:25" x14ac:dyDescent="0.2">
      <c r="F348" s="18"/>
      <c r="G348" s="18"/>
      <c r="H348" s="21"/>
      <c r="I348" s="1"/>
      <c r="J348" s="1"/>
      <c r="K348" s="12"/>
      <c r="L348" s="21"/>
      <c r="M348" s="71"/>
      <c r="N348" s="21"/>
      <c r="O348" s="71"/>
      <c r="P348" s="395"/>
      <c r="Q348" s="21"/>
      <c r="R348" s="21"/>
      <c r="S348" s="21"/>
      <c r="T348" s="21"/>
      <c r="U348" s="21"/>
      <c r="V348" s="1"/>
      <c r="W348" s="1"/>
      <c r="X348" s="1"/>
      <c r="Y348" s="1"/>
    </row>
    <row r="349" spans="6:25" x14ac:dyDescent="0.2">
      <c r="F349" s="18"/>
      <c r="G349" s="18"/>
      <c r="H349" s="21"/>
      <c r="I349" s="1"/>
      <c r="J349" s="1"/>
      <c r="K349" s="12"/>
      <c r="L349" s="21"/>
      <c r="M349" s="71"/>
      <c r="N349" s="21"/>
      <c r="O349" s="71"/>
      <c r="P349" s="395"/>
      <c r="Q349" s="21"/>
      <c r="R349" s="21"/>
      <c r="S349" s="21"/>
      <c r="T349" s="21"/>
      <c r="U349" s="21"/>
      <c r="V349" s="1"/>
      <c r="W349" s="1"/>
      <c r="X349" s="1"/>
      <c r="Y349" s="1"/>
    </row>
    <row r="350" spans="6:25" x14ac:dyDescent="0.2">
      <c r="F350" s="18"/>
      <c r="G350" s="18"/>
      <c r="H350" s="21"/>
      <c r="I350" s="1"/>
      <c r="J350" s="1"/>
      <c r="K350" s="12"/>
      <c r="L350" s="21"/>
      <c r="M350" s="71"/>
      <c r="N350" s="21"/>
      <c r="O350" s="71"/>
      <c r="P350" s="395"/>
      <c r="Q350" s="21"/>
      <c r="R350" s="21"/>
      <c r="S350" s="21"/>
      <c r="T350" s="21"/>
      <c r="U350" s="21"/>
      <c r="V350" s="1"/>
      <c r="W350" s="1"/>
      <c r="X350" s="1"/>
      <c r="Y350" s="1"/>
    </row>
    <row r="351" spans="6:25" x14ac:dyDescent="0.2">
      <c r="F351" s="18"/>
      <c r="G351" s="18"/>
      <c r="H351" s="21"/>
      <c r="I351" s="1"/>
      <c r="J351" s="1"/>
      <c r="K351" s="12"/>
      <c r="L351" s="21"/>
      <c r="M351" s="71"/>
      <c r="N351" s="21"/>
      <c r="O351" s="71"/>
      <c r="P351" s="395"/>
      <c r="Q351" s="21"/>
      <c r="R351" s="21"/>
      <c r="S351" s="21"/>
      <c r="T351" s="21"/>
      <c r="U351" s="21"/>
      <c r="V351" s="1"/>
      <c r="W351" s="1"/>
      <c r="X351" s="1"/>
      <c r="Y351" s="1"/>
    </row>
    <row r="352" spans="6:25" x14ac:dyDescent="0.2">
      <c r="F352" s="18"/>
      <c r="G352" s="18"/>
      <c r="H352" s="21"/>
      <c r="I352" s="1"/>
      <c r="J352" s="1"/>
      <c r="K352" s="12"/>
      <c r="L352" s="21"/>
      <c r="M352" s="71"/>
      <c r="N352" s="21"/>
      <c r="O352" s="71"/>
      <c r="P352" s="395"/>
      <c r="Q352" s="21"/>
      <c r="R352" s="21"/>
      <c r="S352" s="21"/>
      <c r="T352" s="21"/>
      <c r="U352" s="21"/>
      <c r="V352" s="1"/>
      <c r="W352" s="1"/>
      <c r="X352" s="1"/>
      <c r="Y352" s="1"/>
    </row>
    <row r="353" spans="6:25" x14ac:dyDescent="0.2">
      <c r="F353" s="18"/>
      <c r="G353" s="18"/>
      <c r="H353" s="21"/>
      <c r="I353" s="1"/>
      <c r="J353" s="1"/>
      <c r="K353" s="12"/>
      <c r="L353" s="21"/>
      <c r="M353" s="71"/>
      <c r="N353" s="21"/>
      <c r="O353" s="71"/>
      <c r="P353" s="395"/>
      <c r="Q353" s="21"/>
      <c r="R353" s="21"/>
      <c r="S353" s="21"/>
      <c r="T353" s="21"/>
      <c r="U353" s="21"/>
      <c r="V353" s="1"/>
      <c r="W353" s="1"/>
      <c r="X353" s="1"/>
      <c r="Y353" s="1"/>
    </row>
    <row r="354" spans="6:25" x14ac:dyDescent="0.2">
      <c r="F354" s="18"/>
      <c r="G354" s="18"/>
      <c r="H354" s="21"/>
      <c r="I354" s="1"/>
      <c r="J354" s="1"/>
      <c r="K354" s="12"/>
      <c r="L354" s="21"/>
      <c r="M354" s="71"/>
      <c r="N354" s="21"/>
      <c r="O354" s="71"/>
      <c r="P354" s="395"/>
      <c r="Q354" s="21"/>
      <c r="R354" s="21"/>
      <c r="S354" s="21"/>
      <c r="T354" s="21"/>
      <c r="U354" s="21"/>
      <c r="V354" s="1"/>
      <c r="W354" s="1"/>
      <c r="X354" s="1"/>
      <c r="Y354" s="1"/>
    </row>
    <row r="355" spans="6:25" x14ac:dyDescent="0.2">
      <c r="F355" s="18"/>
      <c r="G355" s="18"/>
      <c r="H355" s="21"/>
      <c r="I355" s="1"/>
      <c r="J355" s="1"/>
      <c r="K355" s="12"/>
      <c r="L355" s="21"/>
      <c r="M355" s="71"/>
      <c r="N355" s="21"/>
      <c r="O355" s="71"/>
      <c r="P355" s="395"/>
      <c r="Q355" s="21"/>
      <c r="R355" s="21"/>
      <c r="S355" s="21"/>
      <c r="T355" s="21"/>
      <c r="U355" s="21"/>
      <c r="V355" s="1"/>
      <c r="W355" s="1"/>
      <c r="X355" s="1"/>
      <c r="Y355" s="1"/>
    </row>
    <row r="356" spans="6:25" x14ac:dyDescent="0.2">
      <c r="F356" s="18"/>
      <c r="G356" s="18"/>
      <c r="H356" s="21"/>
      <c r="I356" s="1"/>
      <c r="J356" s="1"/>
      <c r="K356" s="12"/>
      <c r="L356" s="21"/>
      <c r="M356" s="71"/>
      <c r="N356" s="21"/>
      <c r="O356" s="71"/>
      <c r="P356" s="395"/>
      <c r="Q356" s="21"/>
      <c r="R356" s="21"/>
      <c r="S356" s="21"/>
      <c r="T356" s="21"/>
      <c r="U356" s="21"/>
      <c r="V356" s="1"/>
      <c r="W356" s="1"/>
      <c r="X356" s="1"/>
      <c r="Y356" s="1"/>
    </row>
    <row r="357" spans="6:25" x14ac:dyDescent="0.2">
      <c r="F357" s="18"/>
      <c r="G357" s="18"/>
      <c r="H357" s="21"/>
      <c r="I357" s="1"/>
      <c r="J357" s="1"/>
      <c r="K357" s="12"/>
      <c r="L357" s="21"/>
      <c r="M357" s="71"/>
      <c r="N357" s="21"/>
      <c r="O357" s="71"/>
      <c r="P357" s="395"/>
      <c r="Q357" s="21"/>
      <c r="R357" s="21"/>
      <c r="S357" s="21"/>
      <c r="T357" s="21"/>
      <c r="U357" s="21"/>
      <c r="V357" s="1"/>
      <c r="W357" s="1"/>
      <c r="X357" s="1"/>
      <c r="Y357" s="1"/>
    </row>
    <row r="358" spans="6:25" x14ac:dyDescent="0.2">
      <c r="F358" s="18"/>
      <c r="G358" s="18"/>
      <c r="H358" s="21"/>
      <c r="I358" s="1"/>
      <c r="J358" s="1"/>
      <c r="K358" s="12"/>
      <c r="L358" s="21"/>
      <c r="M358" s="71"/>
      <c r="N358" s="21"/>
      <c r="O358" s="71"/>
      <c r="P358" s="395"/>
      <c r="Q358" s="21"/>
      <c r="R358" s="21"/>
      <c r="S358" s="21"/>
      <c r="T358" s="21"/>
      <c r="U358" s="21"/>
      <c r="V358" s="1"/>
      <c r="W358" s="1"/>
      <c r="X358" s="1"/>
      <c r="Y358" s="1"/>
    </row>
    <row r="359" spans="6:25" x14ac:dyDescent="0.2">
      <c r="F359" s="18"/>
      <c r="G359" s="18"/>
      <c r="H359" s="21"/>
      <c r="I359" s="1"/>
      <c r="J359" s="1"/>
      <c r="K359" s="12"/>
      <c r="L359" s="21"/>
      <c r="M359" s="71"/>
      <c r="N359" s="21"/>
      <c r="O359" s="71"/>
      <c r="P359" s="395"/>
      <c r="Q359" s="21"/>
      <c r="R359" s="21"/>
      <c r="S359" s="21"/>
      <c r="T359" s="21"/>
      <c r="U359" s="21"/>
      <c r="V359" s="1"/>
      <c r="W359" s="1"/>
      <c r="X359" s="1"/>
      <c r="Y359" s="1"/>
    </row>
    <row r="360" spans="6:25" x14ac:dyDescent="0.2">
      <c r="F360" s="18"/>
      <c r="G360" s="18"/>
      <c r="H360" s="21"/>
      <c r="I360" s="1"/>
      <c r="J360" s="1"/>
      <c r="K360" s="12"/>
      <c r="L360" s="21"/>
      <c r="M360" s="71"/>
      <c r="N360" s="21"/>
      <c r="O360" s="71"/>
      <c r="P360" s="395"/>
      <c r="Q360" s="21"/>
      <c r="R360" s="21"/>
      <c r="S360" s="21"/>
      <c r="T360" s="21"/>
      <c r="U360" s="21"/>
      <c r="V360" s="1"/>
      <c r="W360" s="1"/>
      <c r="X360" s="1"/>
      <c r="Y360" s="1"/>
    </row>
    <row r="361" spans="6:25" x14ac:dyDescent="0.2">
      <c r="F361" s="18"/>
      <c r="G361" s="18"/>
      <c r="H361" s="21"/>
      <c r="I361" s="1"/>
      <c r="J361" s="1"/>
      <c r="K361" s="12"/>
      <c r="L361" s="21"/>
      <c r="M361" s="71"/>
      <c r="N361" s="21"/>
      <c r="O361" s="71"/>
      <c r="P361" s="395"/>
      <c r="Q361" s="21"/>
      <c r="R361" s="21"/>
      <c r="S361" s="21"/>
      <c r="T361" s="21"/>
      <c r="U361" s="21"/>
      <c r="V361" s="1"/>
      <c r="W361" s="1"/>
      <c r="X361" s="1"/>
      <c r="Y361" s="1"/>
    </row>
    <row r="362" spans="6:25" x14ac:dyDescent="0.2">
      <c r="F362" s="18"/>
      <c r="G362" s="18"/>
      <c r="H362" s="21"/>
      <c r="I362" s="1"/>
      <c r="J362" s="1"/>
      <c r="K362" s="12"/>
      <c r="L362" s="21"/>
      <c r="M362" s="71"/>
      <c r="N362" s="21"/>
      <c r="O362" s="71"/>
      <c r="P362" s="395"/>
      <c r="Q362" s="21"/>
      <c r="R362" s="21"/>
      <c r="S362" s="21"/>
      <c r="T362" s="21"/>
      <c r="U362" s="21"/>
      <c r="V362" s="1"/>
      <c r="W362" s="1"/>
      <c r="X362" s="1"/>
      <c r="Y362" s="1"/>
    </row>
    <row r="363" spans="6:25" x14ac:dyDescent="0.2">
      <c r="F363" s="18"/>
      <c r="G363" s="18"/>
      <c r="H363" s="21"/>
      <c r="I363" s="1"/>
      <c r="J363" s="1"/>
      <c r="K363" s="12"/>
      <c r="L363" s="21"/>
      <c r="M363" s="71"/>
      <c r="N363" s="21"/>
      <c r="O363" s="71"/>
      <c r="P363" s="395"/>
      <c r="Q363" s="21"/>
      <c r="R363" s="21"/>
      <c r="S363" s="21"/>
      <c r="T363" s="21"/>
      <c r="U363" s="21"/>
      <c r="V363" s="1"/>
      <c r="W363" s="1"/>
      <c r="X363" s="1"/>
      <c r="Y363" s="1"/>
    </row>
    <row r="364" spans="6:25" x14ac:dyDescent="0.2">
      <c r="F364" s="18"/>
      <c r="G364" s="18"/>
      <c r="H364" s="21"/>
      <c r="I364" s="1"/>
      <c r="J364" s="1"/>
      <c r="K364" s="12"/>
      <c r="L364" s="21"/>
      <c r="M364" s="71"/>
      <c r="N364" s="21"/>
      <c r="O364" s="71"/>
      <c r="P364" s="395"/>
      <c r="Q364" s="21"/>
      <c r="R364" s="21"/>
      <c r="S364" s="21"/>
      <c r="T364" s="21"/>
      <c r="U364" s="21"/>
      <c r="V364" s="1"/>
      <c r="W364" s="1"/>
      <c r="X364" s="1"/>
      <c r="Y364" s="1"/>
    </row>
    <row r="365" spans="6:25" x14ac:dyDescent="0.2">
      <c r="F365" s="18"/>
      <c r="G365" s="18"/>
      <c r="H365" s="21"/>
      <c r="I365" s="1"/>
      <c r="J365" s="1"/>
      <c r="K365" s="12"/>
      <c r="L365" s="21"/>
      <c r="M365" s="71"/>
      <c r="N365" s="21"/>
      <c r="O365" s="71"/>
      <c r="P365" s="395"/>
      <c r="Q365" s="21"/>
      <c r="R365" s="21"/>
      <c r="S365" s="21"/>
      <c r="T365" s="21"/>
      <c r="U365" s="21"/>
      <c r="V365" s="1"/>
      <c r="W365" s="1"/>
      <c r="X365" s="1"/>
      <c r="Y365" s="1"/>
    </row>
    <row r="366" spans="6:25" x14ac:dyDescent="0.2">
      <c r="F366" s="18"/>
      <c r="G366" s="18"/>
      <c r="H366" s="21"/>
      <c r="I366" s="1"/>
      <c r="J366" s="1"/>
      <c r="K366" s="12"/>
      <c r="L366" s="21"/>
      <c r="M366" s="71"/>
      <c r="N366" s="21"/>
      <c r="O366" s="71"/>
      <c r="P366" s="395"/>
      <c r="Q366" s="21"/>
      <c r="R366" s="21"/>
      <c r="S366" s="21"/>
      <c r="T366" s="21"/>
      <c r="U366" s="21"/>
      <c r="V366" s="1"/>
      <c r="W366" s="1"/>
      <c r="X366" s="1"/>
      <c r="Y366" s="1"/>
    </row>
    <row r="367" spans="6:25" x14ac:dyDescent="0.2">
      <c r="F367" s="18"/>
      <c r="G367" s="18"/>
      <c r="H367" s="21"/>
      <c r="I367" s="1"/>
      <c r="J367" s="1"/>
      <c r="K367" s="12"/>
      <c r="L367" s="21"/>
      <c r="M367" s="71"/>
      <c r="N367" s="21"/>
      <c r="O367" s="71"/>
      <c r="P367" s="395"/>
      <c r="Q367" s="21"/>
      <c r="R367" s="21"/>
      <c r="S367" s="21"/>
      <c r="T367" s="21"/>
      <c r="U367" s="21"/>
      <c r="V367" s="1"/>
      <c r="W367" s="1"/>
      <c r="X367" s="1"/>
      <c r="Y367" s="1"/>
    </row>
    <row r="368" spans="6:25" x14ac:dyDescent="0.2">
      <c r="F368" s="18"/>
      <c r="G368" s="18"/>
      <c r="H368" s="21"/>
      <c r="I368" s="1"/>
      <c r="J368" s="1"/>
      <c r="K368" s="12"/>
      <c r="L368" s="21"/>
      <c r="M368" s="71"/>
      <c r="N368" s="21"/>
      <c r="O368" s="71"/>
      <c r="P368" s="395"/>
      <c r="Q368" s="21"/>
      <c r="R368" s="21"/>
      <c r="S368" s="21"/>
      <c r="T368" s="21"/>
      <c r="U368" s="21"/>
      <c r="V368" s="1"/>
      <c r="W368" s="1"/>
      <c r="X368" s="1"/>
      <c r="Y368" s="1"/>
    </row>
    <row r="369" spans="6:25" x14ac:dyDescent="0.2">
      <c r="F369" s="18"/>
      <c r="G369" s="18"/>
      <c r="H369" s="21"/>
      <c r="I369" s="1"/>
      <c r="J369" s="1"/>
      <c r="K369" s="12"/>
      <c r="L369" s="21"/>
      <c r="M369" s="71"/>
      <c r="N369" s="21"/>
      <c r="O369" s="71"/>
      <c r="P369" s="395"/>
      <c r="Q369" s="21"/>
      <c r="R369" s="21"/>
      <c r="S369" s="21"/>
      <c r="T369" s="21"/>
      <c r="U369" s="21"/>
      <c r="V369" s="1"/>
      <c r="W369" s="1"/>
      <c r="X369" s="1"/>
      <c r="Y369" s="1"/>
    </row>
    <row r="370" spans="6:25" x14ac:dyDescent="0.2">
      <c r="F370" s="18"/>
      <c r="G370" s="18"/>
      <c r="H370" s="21"/>
      <c r="I370" s="1"/>
      <c r="J370" s="1"/>
      <c r="K370" s="12"/>
      <c r="L370" s="21"/>
      <c r="M370" s="71"/>
      <c r="N370" s="21"/>
      <c r="O370" s="71"/>
      <c r="P370" s="395"/>
      <c r="Q370" s="21"/>
      <c r="R370" s="21"/>
      <c r="S370" s="21"/>
      <c r="T370" s="21"/>
      <c r="U370" s="21"/>
      <c r="V370" s="1"/>
      <c r="W370" s="1"/>
      <c r="X370" s="1"/>
      <c r="Y370" s="1"/>
    </row>
    <row r="371" spans="6:25" x14ac:dyDescent="0.2">
      <c r="F371" s="18"/>
      <c r="G371" s="18"/>
      <c r="H371" s="21"/>
      <c r="I371" s="1"/>
      <c r="J371" s="1"/>
      <c r="K371" s="12"/>
      <c r="L371" s="21"/>
      <c r="M371" s="71"/>
      <c r="N371" s="21"/>
      <c r="O371" s="71"/>
      <c r="P371" s="395"/>
      <c r="Q371" s="21"/>
      <c r="R371" s="21"/>
      <c r="S371" s="21"/>
      <c r="T371" s="21"/>
      <c r="U371" s="21"/>
      <c r="V371" s="1"/>
      <c r="W371" s="1"/>
      <c r="X371" s="1"/>
      <c r="Y371" s="1"/>
    </row>
    <row r="372" spans="6:25" x14ac:dyDescent="0.2">
      <c r="F372" s="18"/>
      <c r="G372" s="18"/>
      <c r="H372" s="21"/>
      <c r="I372" s="1"/>
      <c r="J372" s="1"/>
      <c r="K372" s="12"/>
      <c r="L372" s="21"/>
      <c r="M372" s="71"/>
      <c r="N372" s="21"/>
      <c r="O372" s="71"/>
      <c r="P372" s="395"/>
      <c r="Q372" s="21"/>
      <c r="R372" s="21"/>
      <c r="S372" s="21"/>
      <c r="T372" s="21"/>
      <c r="U372" s="21"/>
      <c r="V372" s="1"/>
      <c r="W372" s="1"/>
      <c r="X372" s="1"/>
      <c r="Y372" s="1"/>
    </row>
    <row r="373" spans="6:25" x14ac:dyDescent="0.2">
      <c r="F373" s="18"/>
      <c r="G373" s="18"/>
      <c r="H373" s="21"/>
      <c r="I373" s="1"/>
      <c r="J373" s="1"/>
      <c r="K373" s="12"/>
      <c r="L373" s="21"/>
      <c r="M373" s="71"/>
      <c r="N373" s="21"/>
      <c r="O373" s="71"/>
      <c r="P373" s="395"/>
      <c r="Q373" s="21"/>
      <c r="R373" s="21"/>
      <c r="S373" s="21"/>
      <c r="T373" s="21"/>
      <c r="U373" s="21"/>
      <c r="V373" s="1"/>
      <c r="W373" s="1"/>
      <c r="X373" s="1"/>
      <c r="Y373" s="1"/>
    </row>
    <row r="374" spans="6:25" x14ac:dyDescent="0.2">
      <c r="F374" s="18"/>
      <c r="G374" s="18"/>
      <c r="H374" s="21"/>
      <c r="I374" s="1"/>
      <c r="J374" s="1"/>
      <c r="K374" s="12"/>
      <c r="L374" s="21"/>
      <c r="M374" s="71"/>
      <c r="N374" s="21"/>
      <c r="O374" s="71"/>
      <c r="P374" s="395"/>
      <c r="Q374" s="21"/>
      <c r="R374" s="21"/>
      <c r="S374" s="21"/>
      <c r="T374" s="21"/>
      <c r="U374" s="21"/>
      <c r="V374" s="1"/>
      <c r="W374" s="1"/>
      <c r="X374" s="1"/>
      <c r="Y374" s="1"/>
    </row>
    <row r="375" spans="6:25" x14ac:dyDescent="0.2">
      <c r="F375" s="18"/>
      <c r="G375" s="18"/>
      <c r="H375" s="21"/>
      <c r="I375" s="1"/>
      <c r="J375" s="1"/>
      <c r="K375" s="12"/>
      <c r="L375" s="21"/>
      <c r="M375" s="71"/>
      <c r="N375" s="21"/>
      <c r="O375" s="71"/>
      <c r="P375" s="395"/>
      <c r="Q375" s="21"/>
      <c r="R375" s="21"/>
      <c r="S375" s="21"/>
      <c r="T375" s="21"/>
      <c r="U375" s="21"/>
      <c r="V375" s="1"/>
      <c r="W375" s="1"/>
      <c r="X375" s="1"/>
      <c r="Y375" s="1"/>
    </row>
    <row r="376" spans="6:25" x14ac:dyDescent="0.2">
      <c r="F376" s="19"/>
      <c r="G376" s="19"/>
    </row>
    <row r="377" spans="6:25" x14ac:dyDescent="0.2">
      <c r="F377" s="19"/>
      <c r="G377" s="19"/>
    </row>
    <row r="378" spans="6:25" x14ac:dyDescent="0.2">
      <c r="F378" s="19"/>
      <c r="G378" s="19"/>
    </row>
    <row r="379" spans="6:25" x14ac:dyDescent="0.2">
      <c r="F379" s="19"/>
      <c r="G379" s="19"/>
    </row>
    <row r="380" spans="6:25" x14ac:dyDescent="0.2">
      <c r="F380" s="19"/>
      <c r="G380" s="19"/>
    </row>
    <row r="381" spans="6:25" x14ac:dyDescent="0.2">
      <c r="F381" s="19"/>
      <c r="G381" s="19"/>
    </row>
    <row r="382" spans="6:25" x14ac:dyDescent="0.2">
      <c r="F382" s="19"/>
      <c r="G382" s="19"/>
    </row>
    <row r="383" spans="6:25" x14ac:dyDescent="0.2">
      <c r="F383" s="19"/>
      <c r="G383" s="19"/>
    </row>
    <row r="384" spans="6:25" x14ac:dyDescent="0.2">
      <c r="F384" s="19"/>
      <c r="G384" s="19"/>
    </row>
    <row r="385" spans="6:7" x14ac:dyDescent="0.2">
      <c r="F385" s="19"/>
      <c r="G385" s="19"/>
    </row>
    <row r="386" spans="6:7" x14ac:dyDescent="0.2">
      <c r="F386" s="19"/>
      <c r="G386" s="19"/>
    </row>
    <row r="387" spans="6:7" x14ac:dyDescent="0.2">
      <c r="F387" s="19"/>
      <c r="G387" s="19"/>
    </row>
    <row r="388" spans="6:7" x14ac:dyDescent="0.2">
      <c r="F388" s="19"/>
      <c r="G388" s="19"/>
    </row>
    <row r="389" spans="6:7" x14ac:dyDescent="0.2">
      <c r="F389" s="19"/>
      <c r="G389" s="19"/>
    </row>
    <row r="390" spans="6:7" x14ac:dyDescent="0.2">
      <c r="F390" s="19"/>
      <c r="G390" s="19"/>
    </row>
    <row r="391" spans="6:7" x14ac:dyDescent="0.2">
      <c r="F391" s="19"/>
      <c r="G391" s="19"/>
    </row>
    <row r="392" spans="6:7" x14ac:dyDescent="0.2">
      <c r="F392" s="19"/>
      <c r="G392" s="19"/>
    </row>
    <row r="393" spans="6:7" x14ac:dyDescent="0.2">
      <c r="F393" s="19"/>
      <c r="G393" s="19"/>
    </row>
    <row r="394" spans="6:7" x14ac:dyDescent="0.2">
      <c r="F394" s="19"/>
      <c r="G394" s="19"/>
    </row>
    <row r="395" spans="6:7" x14ac:dyDescent="0.2">
      <c r="F395" s="19"/>
      <c r="G395" s="19"/>
    </row>
    <row r="396" spans="6:7" x14ac:dyDescent="0.2">
      <c r="F396" s="19"/>
      <c r="G396" s="19"/>
    </row>
    <row r="397" spans="6:7" x14ac:dyDescent="0.2">
      <c r="F397" s="19"/>
      <c r="G397" s="19"/>
    </row>
    <row r="398" spans="6:7" x14ac:dyDescent="0.2">
      <c r="F398" s="19"/>
      <c r="G398" s="19"/>
    </row>
    <row r="399" spans="6:7" x14ac:dyDescent="0.2">
      <c r="F399" s="19"/>
      <c r="G399" s="19"/>
    </row>
    <row r="400" spans="6:7" x14ac:dyDescent="0.2">
      <c r="F400" s="19"/>
      <c r="G400" s="19"/>
    </row>
    <row r="401" spans="6:7" x14ac:dyDescent="0.2">
      <c r="F401" s="19"/>
      <c r="G401" s="19"/>
    </row>
    <row r="402" spans="6:7" x14ac:dyDescent="0.2">
      <c r="F402" s="19"/>
      <c r="G402" s="19"/>
    </row>
    <row r="403" spans="6:7" x14ac:dyDescent="0.2">
      <c r="F403" s="19"/>
      <c r="G403" s="19"/>
    </row>
    <row r="404" spans="6:7" x14ac:dyDescent="0.2">
      <c r="F404" s="19"/>
      <c r="G404" s="19"/>
    </row>
    <row r="405" spans="6:7" x14ac:dyDescent="0.2">
      <c r="F405" s="19"/>
      <c r="G405" s="19"/>
    </row>
    <row r="406" spans="6:7" x14ac:dyDescent="0.2">
      <c r="F406" s="19"/>
      <c r="G406" s="19"/>
    </row>
    <row r="407" spans="6:7" x14ac:dyDescent="0.2">
      <c r="F407" s="19"/>
      <c r="G407" s="19"/>
    </row>
    <row r="408" spans="6:7" x14ac:dyDescent="0.2">
      <c r="F408" s="19"/>
      <c r="G408" s="19"/>
    </row>
    <row r="409" spans="6:7" x14ac:dyDescent="0.2">
      <c r="F409" s="19"/>
      <c r="G409" s="19"/>
    </row>
    <row r="410" spans="6:7" x14ac:dyDescent="0.2">
      <c r="F410" s="19"/>
      <c r="G410" s="19"/>
    </row>
    <row r="411" spans="6:7" x14ac:dyDescent="0.2">
      <c r="F411" s="19"/>
      <c r="G411" s="19"/>
    </row>
    <row r="412" spans="6:7" x14ac:dyDescent="0.2">
      <c r="F412" s="19"/>
      <c r="G412" s="19"/>
    </row>
    <row r="413" spans="6:7" x14ac:dyDescent="0.2">
      <c r="F413" s="19"/>
      <c r="G413" s="19"/>
    </row>
    <row r="414" spans="6:7" x14ac:dyDescent="0.2">
      <c r="F414" s="19"/>
      <c r="G414" s="19"/>
    </row>
    <row r="415" spans="6:7" x14ac:dyDescent="0.2">
      <c r="F415" s="19"/>
      <c r="G415" s="19"/>
    </row>
    <row r="416" spans="6:7" x14ac:dyDescent="0.2">
      <c r="F416" s="19"/>
      <c r="G416" s="19"/>
    </row>
    <row r="417" spans="6:7" x14ac:dyDescent="0.2">
      <c r="F417" s="19"/>
      <c r="G417" s="19"/>
    </row>
    <row r="418" spans="6:7" x14ac:dyDescent="0.2">
      <c r="F418" s="19"/>
      <c r="G418" s="19"/>
    </row>
    <row r="419" spans="6:7" x14ac:dyDescent="0.2">
      <c r="F419" s="19"/>
      <c r="G419" s="19"/>
    </row>
    <row r="420" spans="6:7" x14ac:dyDescent="0.2">
      <c r="F420" s="19"/>
      <c r="G420" s="19"/>
    </row>
    <row r="421" spans="6:7" x14ac:dyDescent="0.2">
      <c r="F421" s="19"/>
      <c r="G421" s="19"/>
    </row>
    <row r="422" spans="6:7" x14ac:dyDescent="0.2">
      <c r="F422" s="19"/>
      <c r="G422" s="19"/>
    </row>
    <row r="423" spans="6:7" x14ac:dyDescent="0.2">
      <c r="F423" s="19"/>
      <c r="G423" s="19"/>
    </row>
    <row r="424" spans="6:7" x14ac:dyDescent="0.2">
      <c r="F424" s="19"/>
      <c r="G424" s="19"/>
    </row>
    <row r="425" spans="6:7" x14ac:dyDescent="0.2">
      <c r="F425" s="19"/>
      <c r="G425" s="19"/>
    </row>
    <row r="426" spans="6:7" x14ac:dyDescent="0.2">
      <c r="F426" s="19"/>
      <c r="G426" s="19"/>
    </row>
    <row r="427" spans="6:7" x14ac:dyDescent="0.2">
      <c r="F427" s="19"/>
      <c r="G427" s="19"/>
    </row>
    <row r="428" spans="6:7" x14ac:dyDescent="0.2">
      <c r="F428" s="19"/>
      <c r="G428" s="19"/>
    </row>
    <row r="429" spans="6:7" x14ac:dyDescent="0.2">
      <c r="F429" s="19"/>
      <c r="G429" s="19"/>
    </row>
    <row r="430" spans="6:7" x14ac:dyDescent="0.2">
      <c r="F430" s="19"/>
      <c r="G430" s="19"/>
    </row>
    <row r="431" spans="6:7" x14ac:dyDescent="0.2">
      <c r="F431" s="19"/>
      <c r="G431" s="19"/>
    </row>
    <row r="432" spans="6:7" x14ac:dyDescent="0.2">
      <c r="F432" s="19"/>
      <c r="G432" s="19"/>
    </row>
    <row r="433" spans="6:7" x14ac:dyDescent="0.2">
      <c r="F433" s="19"/>
      <c r="G433" s="19"/>
    </row>
    <row r="434" spans="6:7" x14ac:dyDescent="0.2">
      <c r="F434" s="19"/>
      <c r="G434" s="19"/>
    </row>
    <row r="435" spans="6:7" x14ac:dyDescent="0.2">
      <c r="F435" s="19"/>
      <c r="G435" s="19"/>
    </row>
    <row r="436" spans="6:7" x14ac:dyDescent="0.2">
      <c r="F436" s="19"/>
      <c r="G436" s="19"/>
    </row>
    <row r="437" spans="6:7" x14ac:dyDescent="0.2">
      <c r="F437" s="19"/>
      <c r="G437" s="19"/>
    </row>
    <row r="438" spans="6:7" x14ac:dyDescent="0.2">
      <c r="F438" s="19"/>
      <c r="G438" s="19"/>
    </row>
    <row r="439" spans="6:7" x14ac:dyDescent="0.2">
      <c r="F439" s="19"/>
      <c r="G439" s="19"/>
    </row>
    <row r="440" spans="6:7" x14ac:dyDescent="0.2">
      <c r="F440" s="19"/>
      <c r="G440" s="19"/>
    </row>
    <row r="441" spans="6:7" x14ac:dyDescent="0.2">
      <c r="F441" s="19"/>
      <c r="G441" s="19"/>
    </row>
    <row r="442" spans="6:7" x14ac:dyDescent="0.2">
      <c r="F442" s="19"/>
      <c r="G442" s="19"/>
    </row>
    <row r="443" spans="6:7" x14ac:dyDescent="0.2">
      <c r="F443" s="19"/>
      <c r="G443" s="19"/>
    </row>
    <row r="444" spans="6:7" x14ac:dyDescent="0.2">
      <c r="F444" s="19"/>
      <c r="G444" s="19"/>
    </row>
    <row r="445" spans="6:7" x14ac:dyDescent="0.2">
      <c r="F445" s="19"/>
      <c r="G445" s="19"/>
    </row>
    <row r="446" spans="6:7" x14ac:dyDescent="0.2">
      <c r="F446" s="19"/>
      <c r="G446" s="19"/>
    </row>
    <row r="447" spans="6:7" x14ac:dyDescent="0.2">
      <c r="F447" s="19"/>
      <c r="G447" s="19"/>
    </row>
    <row r="448" spans="6:7" x14ac:dyDescent="0.2">
      <c r="F448" s="19"/>
      <c r="G448" s="19"/>
    </row>
    <row r="449" spans="6:7" x14ac:dyDescent="0.2">
      <c r="F449" s="19"/>
      <c r="G449" s="19"/>
    </row>
    <row r="450" spans="6:7" x14ac:dyDescent="0.2">
      <c r="F450" s="19"/>
      <c r="G450" s="19"/>
    </row>
    <row r="451" spans="6:7" x14ac:dyDescent="0.2">
      <c r="F451" s="19"/>
      <c r="G451" s="19"/>
    </row>
    <row r="452" spans="6:7" x14ac:dyDescent="0.2">
      <c r="F452" s="19"/>
      <c r="G452" s="19"/>
    </row>
    <row r="453" spans="6:7" x14ac:dyDescent="0.2">
      <c r="F453" s="19"/>
      <c r="G453" s="19"/>
    </row>
    <row r="454" spans="6:7" x14ac:dyDescent="0.2">
      <c r="F454" s="19"/>
      <c r="G454" s="19"/>
    </row>
    <row r="455" spans="6:7" x14ac:dyDescent="0.2">
      <c r="F455" s="19"/>
      <c r="G455" s="19"/>
    </row>
    <row r="456" spans="6:7" x14ac:dyDescent="0.2">
      <c r="F456" s="19"/>
      <c r="G456" s="19"/>
    </row>
    <row r="457" spans="6:7" x14ac:dyDescent="0.2">
      <c r="F457" s="19"/>
      <c r="G457" s="19"/>
    </row>
    <row r="458" spans="6:7" x14ac:dyDescent="0.2">
      <c r="F458" s="19"/>
      <c r="G458" s="19"/>
    </row>
    <row r="459" spans="6:7" x14ac:dyDescent="0.2">
      <c r="F459" s="19"/>
      <c r="G459" s="19"/>
    </row>
    <row r="460" spans="6:7" x14ac:dyDescent="0.2">
      <c r="F460" s="19"/>
      <c r="G460" s="19"/>
    </row>
    <row r="461" spans="6:7" x14ac:dyDescent="0.2">
      <c r="F461" s="19"/>
      <c r="G461" s="19"/>
    </row>
    <row r="462" spans="6:7" x14ac:dyDescent="0.2">
      <c r="F462" s="19"/>
      <c r="G462" s="19"/>
    </row>
    <row r="463" spans="6:7" x14ac:dyDescent="0.2">
      <c r="F463" s="19"/>
      <c r="G463" s="19"/>
    </row>
    <row r="464" spans="6:7" x14ac:dyDescent="0.2">
      <c r="F464" s="19"/>
      <c r="G464" s="19"/>
    </row>
    <row r="465" spans="6:7" x14ac:dyDescent="0.2">
      <c r="F465" s="19"/>
      <c r="G465" s="19"/>
    </row>
    <row r="466" spans="6:7" x14ac:dyDescent="0.2">
      <c r="F466" s="19"/>
      <c r="G466" s="19"/>
    </row>
    <row r="467" spans="6:7" x14ac:dyDescent="0.2">
      <c r="F467" s="19"/>
      <c r="G467" s="19"/>
    </row>
    <row r="468" spans="6:7" x14ac:dyDescent="0.2">
      <c r="F468" s="19"/>
      <c r="G468" s="19"/>
    </row>
    <row r="469" spans="6:7" x14ac:dyDescent="0.2">
      <c r="F469" s="19"/>
      <c r="G469" s="19"/>
    </row>
    <row r="470" spans="6:7" x14ac:dyDescent="0.2">
      <c r="F470" s="19"/>
      <c r="G470" s="19"/>
    </row>
    <row r="471" spans="6:7" x14ac:dyDescent="0.2">
      <c r="F471" s="19"/>
      <c r="G471" s="19"/>
    </row>
    <row r="472" spans="6:7" x14ac:dyDescent="0.2">
      <c r="F472" s="19"/>
      <c r="G472" s="19"/>
    </row>
    <row r="473" spans="6:7" x14ac:dyDescent="0.2">
      <c r="F473" s="19"/>
      <c r="G473" s="19"/>
    </row>
    <row r="474" spans="6:7" x14ac:dyDescent="0.2">
      <c r="F474" s="19"/>
      <c r="G474" s="19"/>
    </row>
    <row r="475" spans="6:7" x14ac:dyDescent="0.2">
      <c r="F475" s="19"/>
      <c r="G475" s="19"/>
    </row>
    <row r="476" spans="6:7" x14ac:dyDescent="0.2">
      <c r="F476" s="19"/>
      <c r="G476" s="19"/>
    </row>
    <row r="477" spans="6:7" x14ac:dyDescent="0.2">
      <c r="F477" s="19"/>
      <c r="G477" s="19"/>
    </row>
    <row r="478" spans="6:7" x14ac:dyDescent="0.2">
      <c r="F478" s="19"/>
      <c r="G478" s="19"/>
    </row>
    <row r="479" spans="6:7" x14ac:dyDescent="0.2">
      <c r="F479" s="19"/>
      <c r="G479" s="19"/>
    </row>
    <row r="480" spans="6:7" x14ac:dyDescent="0.2">
      <c r="F480" s="19"/>
      <c r="G480" s="19"/>
    </row>
    <row r="481" spans="6:7" x14ac:dyDescent="0.2">
      <c r="F481" s="19"/>
      <c r="G481" s="19"/>
    </row>
    <row r="482" spans="6:7" x14ac:dyDescent="0.2">
      <c r="F482" s="19"/>
      <c r="G482" s="19"/>
    </row>
    <row r="483" spans="6:7" x14ac:dyDescent="0.2">
      <c r="F483" s="19"/>
      <c r="G483" s="19"/>
    </row>
    <row r="484" spans="6:7" x14ac:dyDescent="0.2">
      <c r="F484" s="19"/>
      <c r="G484" s="19"/>
    </row>
    <row r="485" spans="6:7" x14ac:dyDescent="0.2">
      <c r="F485" s="19"/>
      <c r="G485" s="19"/>
    </row>
    <row r="486" spans="6:7" x14ac:dyDescent="0.2">
      <c r="F486" s="19"/>
      <c r="G486" s="19"/>
    </row>
    <row r="487" spans="6:7" x14ac:dyDescent="0.2">
      <c r="F487" s="19"/>
      <c r="G487" s="19"/>
    </row>
    <row r="488" spans="6:7" x14ac:dyDescent="0.2">
      <c r="F488" s="19"/>
      <c r="G488" s="19"/>
    </row>
    <row r="489" spans="6:7" x14ac:dyDescent="0.2">
      <c r="F489" s="19"/>
      <c r="G489" s="19"/>
    </row>
    <row r="490" spans="6:7" x14ac:dyDescent="0.2">
      <c r="F490" s="19"/>
      <c r="G490" s="19"/>
    </row>
    <row r="491" spans="6:7" x14ac:dyDescent="0.2">
      <c r="F491" s="19"/>
      <c r="G491" s="19"/>
    </row>
    <row r="492" spans="6:7" x14ac:dyDescent="0.2">
      <c r="F492" s="19"/>
      <c r="G492" s="19"/>
    </row>
    <row r="493" spans="6:7" x14ac:dyDescent="0.2">
      <c r="F493" s="19"/>
      <c r="G493" s="19"/>
    </row>
    <row r="494" spans="6:7" x14ac:dyDescent="0.2">
      <c r="F494" s="19"/>
      <c r="G494" s="19"/>
    </row>
    <row r="495" spans="6:7" x14ac:dyDescent="0.2">
      <c r="F495" s="19"/>
      <c r="G495" s="19"/>
    </row>
    <row r="496" spans="6:7" x14ac:dyDescent="0.2">
      <c r="F496" s="19"/>
      <c r="G496" s="19"/>
    </row>
    <row r="497" spans="6:7" x14ac:dyDescent="0.2">
      <c r="F497" s="19"/>
      <c r="G497" s="19"/>
    </row>
    <row r="498" spans="6:7" x14ac:dyDescent="0.2">
      <c r="F498" s="19"/>
      <c r="G498" s="19"/>
    </row>
    <row r="499" spans="6:7" x14ac:dyDescent="0.2">
      <c r="F499" s="19"/>
      <c r="G499" s="19"/>
    </row>
    <row r="500" spans="6:7" x14ac:dyDescent="0.2">
      <c r="F500" s="19"/>
      <c r="G500" s="19"/>
    </row>
    <row r="501" spans="6:7" x14ac:dyDescent="0.2">
      <c r="F501" s="19"/>
      <c r="G501" s="19"/>
    </row>
    <row r="502" spans="6:7" x14ac:dyDescent="0.2">
      <c r="F502" s="19"/>
      <c r="G502" s="19"/>
    </row>
    <row r="503" spans="6:7" x14ac:dyDescent="0.2">
      <c r="F503" s="19"/>
      <c r="G503" s="19"/>
    </row>
    <row r="504" spans="6:7" x14ac:dyDescent="0.2">
      <c r="F504" s="19"/>
      <c r="G504" s="19"/>
    </row>
    <row r="505" spans="6:7" x14ac:dyDescent="0.2">
      <c r="F505" s="19"/>
      <c r="G505" s="19"/>
    </row>
    <row r="506" spans="6:7" x14ac:dyDescent="0.2">
      <c r="F506" s="19"/>
      <c r="G506" s="19"/>
    </row>
    <row r="507" spans="6:7" x14ac:dyDescent="0.2">
      <c r="F507" s="19"/>
      <c r="G507" s="19"/>
    </row>
    <row r="508" spans="6:7" x14ac:dyDescent="0.2">
      <c r="F508" s="19"/>
      <c r="G508" s="19"/>
    </row>
    <row r="509" spans="6:7" x14ac:dyDescent="0.2">
      <c r="F509" s="19"/>
      <c r="G509" s="19"/>
    </row>
    <row r="510" spans="6:7" x14ac:dyDescent="0.2">
      <c r="F510" s="19"/>
      <c r="G510" s="19"/>
    </row>
    <row r="511" spans="6:7" x14ac:dyDescent="0.2">
      <c r="F511" s="19"/>
      <c r="G511" s="19"/>
    </row>
    <row r="512" spans="6:7" x14ac:dyDescent="0.2">
      <c r="F512" s="19"/>
      <c r="G512" s="19"/>
    </row>
    <row r="513" spans="6:7" x14ac:dyDescent="0.2">
      <c r="F513" s="19"/>
      <c r="G513" s="19"/>
    </row>
    <row r="514" spans="6:7" x14ac:dyDescent="0.2">
      <c r="F514" s="19"/>
      <c r="G514" s="19"/>
    </row>
    <row r="515" spans="6:7" x14ac:dyDescent="0.2">
      <c r="F515" s="19"/>
      <c r="G515" s="19"/>
    </row>
    <row r="516" spans="6:7" x14ac:dyDescent="0.2">
      <c r="F516" s="19"/>
      <c r="G516" s="19"/>
    </row>
    <row r="517" spans="6:7" x14ac:dyDescent="0.2">
      <c r="F517" s="19"/>
      <c r="G517" s="19"/>
    </row>
    <row r="518" spans="6:7" x14ac:dyDescent="0.2">
      <c r="F518" s="19"/>
      <c r="G518" s="19"/>
    </row>
    <row r="519" spans="6:7" x14ac:dyDescent="0.2">
      <c r="F519" s="19"/>
      <c r="G519" s="19"/>
    </row>
    <row r="520" spans="6:7" x14ac:dyDescent="0.2">
      <c r="F520" s="19"/>
      <c r="G520" s="19"/>
    </row>
    <row r="521" spans="6:7" x14ac:dyDescent="0.2">
      <c r="F521" s="19"/>
      <c r="G521" s="19"/>
    </row>
    <row r="522" spans="6:7" x14ac:dyDescent="0.2">
      <c r="F522" s="19"/>
      <c r="G522" s="19"/>
    </row>
    <row r="523" spans="6:7" x14ac:dyDescent="0.2">
      <c r="F523" s="19"/>
      <c r="G523" s="19"/>
    </row>
    <row r="524" spans="6:7" x14ac:dyDescent="0.2">
      <c r="F524" s="19"/>
      <c r="G524" s="19"/>
    </row>
    <row r="525" spans="6:7" x14ac:dyDescent="0.2">
      <c r="F525" s="19"/>
      <c r="G525" s="19"/>
    </row>
    <row r="526" spans="6:7" x14ac:dyDescent="0.2">
      <c r="F526" s="19"/>
      <c r="G526" s="19"/>
    </row>
    <row r="527" spans="6:7" x14ac:dyDescent="0.2">
      <c r="F527" s="19"/>
      <c r="G527" s="19"/>
    </row>
    <row r="528" spans="6:7" x14ac:dyDescent="0.2">
      <c r="F528" s="19"/>
      <c r="G528" s="19"/>
    </row>
    <row r="529" spans="6:7" x14ac:dyDescent="0.2">
      <c r="F529" s="19"/>
      <c r="G529" s="19"/>
    </row>
    <row r="530" spans="6:7" x14ac:dyDescent="0.2">
      <c r="F530" s="19"/>
      <c r="G530" s="19"/>
    </row>
    <row r="531" spans="6:7" x14ac:dyDescent="0.2">
      <c r="F531" s="19"/>
      <c r="G531" s="19"/>
    </row>
    <row r="532" spans="6:7" x14ac:dyDescent="0.2">
      <c r="F532" s="19"/>
      <c r="G532" s="19"/>
    </row>
    <row r="533" spans="6:7" x14ac:dyDescent="0.2">
      <c r="F533" s="19"/>
      <c r="G533" s="19"/>
    </row>
    <row r="534" spans="6:7" x14ac:dyDescent="0.2">
      <c r="F534" s="19"/>
      <c r="G534" s="19"/>
    </row>
    <row r="535" spans="6:7" x14ac:dyDescent="0.2">
      <c r="F535" s="19"/>
      <c r="G535" s="19"/>
    </row>
    <row r="536" spans="6:7" x14ac:dyDescent="0.2">
      <c r="F536" s="19"/>
      <c r="G536" s="19"/>
    </row>
    <row r="537" spans="6:7" x14ac:dyDescent="0.2">
      <c r="F537" s="19"/>
      <c r="G537" s="19"/>
    </row>
    <row r="538" spans="6:7" x14ac:dyDescent="0.2">
      <c r="F538" s="19"/>
      <c r="G538" s="19"/>
    </row>
    <row r="539" spans="6:7" x14ac:dyDescent="0.2">
      <c r="F539" s="19"/>
      <c r="G539" s="19"/>
    </row>
    <row r="540" spans="6:7" x14ac:dyDescent="0.2">
      <c r="F540" s="19"/>
      <c r="G540" s="19"/>
    </row>
    <row r="541" spans="6:7" x14ac:dyDescent="0.2">
      <c r="F541" s="19"/>
      <c r="G541" s="19"/>
    </row>
    <row r="542" spans="6:7" x14ac:dyDescent="0.2">
      <c r="F542" s="19"/>
      <c r="G542" s="19"/>
    </row>
    <row r="543" spans="6:7" x14ac:dyDescent="0.2">
      <c r="F543" s="19"/>
      <c r="G543" s="19"/>
    </row>
    <row r="544" spans="6:7" x14ac:dyDescent="0.2">
      <c r="F544" s="19"/>
      <c r="G544" s="19"/>
    </row>
    <row r="545" spans="6:7" x14ac:dyDescent="0.2">
      <c r="F545" s="19"/>
      <c r="G545" s="19"/>
    </row>
    <row r="546" spans="6:7" x14ac:dyDescent="0.2">
      <c r="F546" s="19"/>
      <c r="G546" s="19"/>
    </row>
    <row r="547" spans="6:7" x14ac:dyDescent="0.2">
      <c r="F547" s="19"/>
      <c r="G547" s="19"/>
    </row>
    <row r="548" spans="6:7" x14ac:dyDescent="0.2">
      <c r="F548" s="19"/>
      <c r="G548" s="19"/>
    </row>
    <row r="549" spans="6:7" x14ac:dyDescent="0.2">
      <c r="F549" s="19"/>
      <c r="G549" s="19"/>
    </row>
    <row r="550" spans="6:7" x14ac:dyDescent="0.2">
      <c r="F550" s="19"/>
      <c r="G550" s="19"/>
    </row>
    <row r="551" spans="6:7" x14ac:dyDescent="0.2">
      <c r="F551" s="19"/>
      <c r="G551" s="19"/>
    </row>
    <row r="552" spans="6:7" x14ac:dyDescent="0.2">
      <c r="F552" s="19"/>
      <c r="G552" s="19"/>
    </row>
    <row r="553" spans="6:7" x14ac:dyDescent="0.2">
      <c r="F553" s="19"/>
      <c r="G553" s="19"/>
    </row>
    <row r="554" spans="6:7" x14ac:dyDescent="0.2">
      <c r="F554" s="19"/>
      <c r="G554" s="19"/>
    </row>
    <row r="555" spans="6:7" x14ac:dyDescent="0.2">
      <c r="F555" s="19"/>
      <c r="G555" s="19"/>
    </row>
    <row r="556" spans="6:7" x14ac:dyDescent="0.2">
      <c r="F556" s="19"/>
      <c r="G556" s="19"/>
    </row>
    <row r="557" spans="6:7" x14ac:dyDescent="0.2">
      <c r="F557" s="19"/>
      <c r="G557" s="19"/>
    </row>
    <row r="558" spans="6:7" x14ac:dyDescent="0.2">
      <c r="F558" s="19"/>
      <c r="G558" s="19"/>
    </row>
    <row r="559" spans="6:7" x14ac:dyDescent="0.2">
      <c r="F559" s="19"/>
      <c r="G559" s="19"/>
    </row>
    <row r="560" spans="6:7" x14ac:dyDescent="0.2">
      <c r="F560" s="19"/>
      <c r="G560" s="19"/>
    </row>
    <row r="561" spans="6:7" x14ac:dyDescent="0.2">
      <c r="F561" s="19"/>
      <c r="G561" s="19"/>
    </row>
    <row r="562" spans="6:7" x14ac:dyDescent="0.2">
      <c r="F562" s="19"/>
      <c r="G562" s="19"/>
    </row>
    <row r="563" spans="6:7" x14ac:dyDescent="0.2">
      <c r="F563" s="19"/>
      <c r="G563" s="19"/>
    </row>
    <row r="564" spans="6:7" x14ac:dyDescent="0.2">
      <c r="F564" s="19"/>
      <c r="G564" s="19"/>
    </row>
    <row r="565" spans="6:7" x14ac:dyDescent="0.2">
      <c r="F565" s="19"/>
      <c r="G565" s="19"/>
    </row>
    <row r="566" spans="6:7" x14ac:dyDescent="0.2">
      <c r="F566" s="19"/>
      <c r="G566" s="19"/>
    </row>
    <row r="567" spans="6:7" x14ac:dyDescent="0.2">
      <c r="F567" s="19"/>
      <c r="G567" s="19"/>
    </row>
    <row r="568" spans="6:7" x14ac:dyDescent="0.2">
      <c r="F568" s="19"/>
      <c r="G568" s="19"/>
    </row>
    <row r="569" spans="6:7" x14ac:dyDescent="0.2">
      <c r="F569" s="19"/>
      <c r="G569" s="19"/>
    </row>
    <row r="570" spans="6:7" x14ac:dyDescent="0.2">
      <c r="F570" s="19"/>
      <c r="G570" s="19"/>
    </row>
    <row r="571" spans="6:7" x14ac:dyDescent="0.2">
      <c r="F571" s="19"/>
      <c r="G571" s="19"/>
    </row>
    <row r="572" spans="6:7" x14ac:dyDescent="0.2">
      <c r="F572" s="19"/>
      <c r="G572" s="19"/>
    </row>
    <row r="573" spans="6:7" x14ac:dyDescent="0.2">
      <c r="F573" s="19"/>
      <c r="G573" s="19"/>
    </row>
    <row r="574" spans="6:7" x14ac:dyDescent="0.2">
      <c r="F574" s="19"/>
      <c r="G574" s="19"/>
    </row>
    <row r="575" spans="6:7" x14ac:dyDescent="0.2">
      <c r="F575" s="19"/>
      <c r="G575" s="19"/>
    </row>
    <row r="576" spans="6:7" x14ac:dyDescent="0.2">
      <c r="F576" s="19"/>
      <c r="G576" s="19"/>
    </row>
    <row r="577" spans="6:7" x14ac:dyDescent="0.2">
      <c r="F577" s="19"/>
      <c r="G577" s="19"/>
    </row>
    <row r="578" spans="6:7" x14ac:dyDescent="0.2">
      <c r="F578" s="19"/>
      <c r="G578" s="19"/>
    </row>
    <row r="579" spans="6:7" x14ac:dyDescent="0.2">
      <c r="F579" s="19"/>
      <c r="G579" s="19"/>
    </row>
    <row r="580" spans="6:7" x14ac:dyDescent="0.2">
      <c r="F580" s="19"/>
      <c r="G580" s="19"/>
    </row>
    <row r="581" spans="6:7" x14ac:dyDescent="0.2">
      <c r="F581" s="19"/>
      <c r="G581" s="19"/>
    </row>
    <row r="582" spans="6:7" x14ac:dyDescent="0.2">
      <c r="F582" s="19"/>
      <c r="G582" s="19"/>
    </row>
    <row r="583" spans="6:7" x14ac:dyDescent="0.2">
      <c r="F583" s="19"/>
      <c r="G583" s="19"/>
    </row>
    <row r="584" spans="6:7" x14ac:dyDescent="0.2">
      <c r="F584" s="19"/>
      <c r="G584" s="19"/>
    </row>
    <row r="585" spans="6:7" x14ac:dyDescent="0.2">
      <c r="F585" s="19"/>
      <c r="G585" s="19"/>
    </row>
    <row r="586" spans="6:7" x14ac:dyDescent="0.2">
      <c r="F586" s="19"/>
      <c r="G586" s="19"/>
    </row>
    <row r="587" spans="6:7" x14ac:dyDescent="0.2">
      <c r="F587" s="19"/>
      <c r="G587" s="19"/>
    </row>
    <row r="588" spans="6:7" x14ac:dyDescent="0.2">
      <c r="F588" s="19"/>
      <c r="G588" s="19"/>
    </row>
    <row r="589" spans="6:7" x14ac:dyDescent="0.2">
      <c r="F589" s="19"/>
      <c r="G589" s="19"/>
    </row>
    <row r="590" spans="6:7" x14ac:dyDescent="0.2">
      <c r="F590" s="19"/>
      <c r="G590" s="19"/>
    </row>
    <row r="591" spans="6:7" x14ac:dyDescent="0.2">
      <c r="F591" s="19"/>
      <c r="G591" s="19"/>
    </row>
    <row r="592" spans="6:7" x14ac:dyDescent="0.2">
      <c r="F592" s="19"/>
      <c r="G592" s="19"/>
    </row>
    <row r="593" spans="6:7" x14ac:dyDescent="0.2">
      <c r="F593" s="19"/>
      <c r="G593" s="19"/>
    </row>
    <row r="594" spans="6:7" x14ac:dyDescent="0.2">
      <c r="F594" s="19"/>
      <c r="G594" s="19"/>
    </row>
    <row r="595" spans="6:7" x14ac:dyDescent="0.2">
      <c r="F595" s="19"/>
      <c r="G595" s="19"/>
    </row>
    <row r="596" spans="6:7" x14ac:dyDescent="0.2">
      <c r="F596" s="19"/>
      <c r="G596" s="19"/>
    </row>
    <row r="597" spans="6:7" x14ac:dyDescent="0.2">
      <c r="F597" s="19"/>
      <c r="G597" s="19"/>
    </row>
    <row r="598" spans="6:7" x14ac:dyDescent="0.2">
      <c r="F598" s="19"/>
      <c r="G598" s="19"/>
    </row>
    <row r="599" spans="6:7" x14ac:dyDescent="0.2">
      <c r="F599" s="19"/>
      <c r="G599" s="19"/>
    </row>
    <row r="600" spans="6:7" x14ac:dyDescent="0.2">
      <c r="F600" s="19"/>
      <c r="G600" s="19"/>
    </row>
    <row r="601" spans="6:7" x14ac:dyDescent="0.2">
      <c r="F601" s="19"/>
      <c r="G601" s="19"/>
    </row>
    <row r="602" spans="6:7" x14ac:dyDescent="0.2">
      <c r="F602" s="19"/>
      <c r="G602" s="19"/>
    </row>
    <row r="603" spans="6:7" x14ac:dyDescent="0.2">
      <c r="F603" s="19"/>
      <c r="G603" s="19"/>
    </row>
    <row r="604" spans="6:7" x14ac:dyDescent="0.2">
      <c r="F604" s="19"/>
      <c r="G604" s="19"/>
    </row>
    <row r="605" spans="6:7" x14ac:dyDescent="0.2">
      <c r="F605" s="19"/>
      <c r="G605" s="19"/>
    </row>
    <row r="606" spans="6:7" x14ac:dyDescent="0.2">
      <c r="F606" s="19"/>
      <c r="G606" s="19"/>
    </row>
    <row r="607" spans="6:7" x14ac:dyDescent="0.2">
      <c r="F607" s="19"/>
      <c r="G607" s="19"/>
    </row>
    <row r="608" spans="6:7" x14ac:dyDescent="0.2">
      <c r="F608" s="19"/>
      <c r="G608" s="19"/>
    </row>
    <row r="609" spans="6:7" x14ac:dyDescent="0.2">
      <c r="F609" s="19"/>
      <c r="G609" s="19"/>
    </row>
    <row r="610" spans="6:7" x14ac:dyDescent="0.2">
      <c r="F610" s="19"/>
      <c r="G610" s="19"/>
    </row>
    <row r="611" spans="6:7" x14ac:dyDescent="0.2">
      <c r="F611" s="19"/>
      <c r="G611" s="19"/>
    </row>
    <row r="612" spans="6:7" x14ac:dyDescent="0.2">
      <c r="F612" s="19"/>
      <c r="G612" s="19"/>
    </row>
    <row r="613" spans="6:7" x14ac:dyDescent="0.2">
      <c r="F613" s="19"/>
      <c r="G613" s="19"/>
    </row>
    <row r="614" spans="6:7" x14ac:dyDescent="0.2">
      <c r="F614" s="19"/>
      <c r="G614" s="19"/>
    </row>
    <row r="615" spans="6:7" x14ac:dyDescent="0.2">
      <c r="F615" s="19"/>
      <c r="G615" s="19"/>
    </row>
    <row r="616" spans="6:7" x14ac:dyDescent="0.2">
      <c r="F616" s="19"/>
      <c r="G616" s="19"/>
    </row>
    <row r="617" spans="6:7" x14ac:dyDescent="0.2">
      <c r="F617" s="19"/>
      <c r="G617" s="19"/>
    </row>
    <row r="618" spans="6:7" x14ac:dyDescent="0.2">
      <c r="F618" s="19"/>
      <c r="G618" s="19"/>
    </row>
    <row r="619" spans="6:7" x14ac:dyDescent="0.2">
      <c r="F619" s="19"/>
      <c r="G619" s="19"/>
    </row>
    <row r="620" spans="6:7" x14ac:dyDescent="0.2">
      <c r="F620" s="19"/>
      <c r="G620" s="19"/>
    </row>
    <row r="621" spans="6:7" x14ac:dyDescent="0.2">
      <c r="F621" s="19"/>
      <c r="G621" s="19"/>
    </row>
    <row r="622" spans="6:7" x14ac:dyDescent="0.2">
      <c r="F622" s="19"/>
      <c r="G622" s="19"/>
    </row>
    <row r="623" spans="6:7" x14ac:dyDescent="0.2">
      <c r="F623" s="19"/>
      <c r="G623" s="19"/>
    </row>
    <row r="624" spans="6:7" x14ac:dyDescent="0.2">
      <c r="F624" s="19"/>
      <c r="G624" s="19"/>
    </row>
    <row r="625" spans="6:7" x14ac:dyDescent="0.2">
      <c r="F625" s="19"/>
      <c r="G625" s="19"/>
    </row>
    <row r="626" spans="6:7" x14ac:dyDescent="0.2">
      <c r="F626" s="19"/>
      <c r="G626" s="19"/>
    </row>
    <row r="627" spans="6:7" x14ac:dyDescent="0.2">
      <c r="F627" s="19"/>
      <c r="G627" s="19"/>
    </row>
    <row r="628" spans="6:7" x14ac:dyDescent="0.2">
      <c r="F628" s="19"/>
      <c r="G628" s="19"/>
    </row>
    <row r="629" spans="6:7" x14ac:dyDescent="0.2">
      <c r="F629" s="19"/>
      <c r="G629" s="19"/>
    </row>
    <row r="630" spans="6:7" x14ac:dyDescent="0.2">
      <c r="F630" s="19"/>
      <c r="G630" s="19"/>
    </row>
    <row r="631" spans="6:7" x14ac:dyDescent="0.2">
      <c r="F631" s="19"/>
      <c r="G631" s="19"/>
    </row>
    <row r="632" spans="6:7" x14ac:dyDescent="0.2">
      <c r="F632" s="19"/>
      <c r="G632" s="19"/>
    </row>
    <row r="633" spans="6:7" x14ac:dyDescent="0.2">
      <c r="F633" s="19"/>
      <c r="G633" s="19"/>
    </row>
    <row r="634" spans="6:7" x14ac:dyDescent="0.2">
      <c r="F634" s="19"/>
      <c r="G634" s="19"/>
    </row>
    <row r="635" spans="6:7" x14ac:dyDescent="0.2">
      <c r="F635" s="19"/>
      <c r="G635" s="19"/>
    </row>
    <row r="636" spans="6:7" x14ac:dyDescent="0.2">
      <c r="F636" s="19"/>
      <c r="G636" s="19"/>
    </row>
    <row r="637" spans="6:7" x14ac:dyDescent="0.2">
      <c r="F637" s="19"/>
      <c r="G637" s="19"/>
    </row>
    <row r="638" spans="6:7" x14ac:dyDescent="0.2">
      <c r="F638" s="19"/>
      <c r="G638" s="19"/>
    </row>
    <row r="639" spans="6:7" x14ac:dyDescent="0.2">
      <c r="F639" s="19"/>
      <c r="G639" s="19"/>
    </row>
    <row r="640" spans="6:7" x14ac:dyDescent="0.2">
      <c r="F640" s="19"/>
      <c r="G640" s="19"/>
    </row>
    <row r="641" spans="6:7" x14ac:dyDescent="0.2">
      <c r="F641" s="19"/>
      <c r="G641" s="19"/>
    </row>
    <row r="642" spans="6:7" x14ac:dyDescent="0.2">
      <c r="F642" s="19"/>
      <c r="G642" s="19"/>
    </row>
    <row r="643" spans="6:7" x14ac:dyDescent="0.2">
      <c r="F643" s="19"/>
      <c r="G643" s="19"/>
    </row>
    <row r="644" spans="6:7" x14ac:dyDescent="0.2">
      <c r="F644" s="19"/>
      <c r="G644" s="19"/>
    </row>
    <row r="645" spans="6:7" x14ac:dyDescent="0.2">
      <c r="F645" s="19"/>
      <c r="G645" s="19"/>
    </row>
    <row r="646" spans="6:7" x14ac:dyDescent="0.2">
      <c r="F646" s="19"/>
      <c r="G646" s="19"/>
    </row>
    <row r="647" spans="6:7" x14ac:dyDescent="0.2">
      <c r="F647" s="19"/>
      <c r="G647" s="19"/>
    </row>
    <row r="648" spans="6:7" x14ac:dyDescent="0.2">
      <c r="F648" s="19"/>
      <c r="G648" s="19"/>
    </row>
    <row r="649" spans="6:7" x14ac:dyDescent="0.2">
      <c r="F649" s="19"/>
      <c r="G649" s="19"/>
    </row>
    <row r="650" spans="6:7" x14ac:dyDescent="0.2">
      <c r="F650" s="19"/>
      <c r="G650" s="19"/>
    </row>
    <row r="651" spans="6:7" x14ac:dyDescent="0.2">
      <c r="F651" s="19"/>
      <c r="G651" s="19"/>
    </row>
    <row r="652" spans="6:7" x14ac:dyDescent="0.2">
      <c r="F652" s="19"/>
      <c r="G652" s="19"/>
    </row>
    <row r="653" spans="6:7" x14ac:dyDescent="0.2">
      <c r="F653" s="19"/>
      <c r="G653" s="19"/>
    </row>
    <row r="654" spans="6:7" x14ac:dyDescent="0.2">
      <c r="F654" s="19"/>
      <c r="G654" s="19"/>
    </row>
    <row r="655" spans="6:7" x14ac:dyDescent="0.2">
      <c r="F655" s="19"/>
      <c r="G655" s="19"/>
    </row>
    <row r="656" spans="6:7" x14ac:dyDescent="0.2">
      <c r="F656" s="19"/>
      <c r="G656" s="19"/>
    </row>
    <row r="657" spans="6:7" x14ac:dyDescent="0.2">
      <c r="F657" s="19"/>
      <c r="G657" s="19"/>
    </row>
    <row r="658" spans="6:7" x14ac:dyDescent="0.2">
      <c r="F658" s="19"/>
      <c r="G658" s="19"/>
    </row>
    <row r="659" spans="6:7" x14ac:dyDescent="0.2">
      <c r="F659" s="19"/>
      <c r="G659" s="19"/>
    </row>
    <row r="660" spans="6:7" x14ac:dyDescent="0.2">
      <c r="F660" s="19"/>
      <c r="G660" s="19"/>
    </row>
    <row r="661" spans="6:7" x14ac:dyDescent="0.2">
      <c r="F661" s="19"/>
      <c r="G661" s="19"/>
    </row>
    <row r="662" spans="6:7" x14ac:dyDescent="0.2">
      <c r="F662" s="19"/>
      <c r="G662" s="19"/>
    </row>
    <row r="663" spans="6:7" x14ac:dyDescent="0.2">
      <c r="F663" s="19"/>
      <c r="G663" s="19"/>
    </row>
    <row r="664" spans="6:7" x14ac:dyDescent="0.2">
      <c r="F664" s="19"/>
      <c r="G664" s="19"/>
    </row>
    <row r="665" spans="6:7" x14ac:dyDescent="0.2">
      <c r="F665" s="19"/>
      <c r="G665" s="19"/>
    </row>
    <row r="666" spans="6:7" x14ac:dyDescent="0.2">
      <c r="F666" s="19"/>
      <c r="G666" s="19"/>
    </row>
    <row r="667" spans="6:7" x14ac:dyDescent="0.2">
      <c r="F667" s="19"/>
      <c r="G667" s="19"/>
    </row>
    <row r="668" spans="6:7" x14ac:dyDescent="0.2">
      <c r="F668" s="19"/>
      <c r="G668" s="19"/>
    </row>
    <row r="669" spans="6:7" x14ac:dyDescent="0.2">
      <c r="F669" s="19"/>
      <c r="G669" s="19"/>
    </row>
    <row r="670" spans="6:7" x14ac:dyDescent="0.2">
      <c r="F670" s="19"/>
      <c r="G670" s="19"/>
    </row>
    <row r="671" spans="6:7" x14ac:dyDescent="0.2">
      <c r="F671" s="19"/>
      <c r="G671" s="19"/>
    </row>
    <row r="672" spans="6:7" x14ac:dyDescent="0.2">
      <c r="F672" s="19"/>
      <c r="G672" s="19"/>
    </row>
    <row r="673" spans="6:7" x14ac:dyDescent="0.2">
      <c r="F673" s="19"/>
      <c r="G673" s="19"/>
    </row>
    <row r="674" spans="6:7" x14ac:dyDescent="0.2">
      <c r="F674" s="19"/>
      <c r="G674" s="19"/>
    </row>
    <row r="675" spans="6:7" x14ac:dyDescent="0.2">
      <c r="F675" s="19"/>
      <c r="G675" s="19"/>
    </row>
    <row r="676" spans="6:7" x14ac:dyDescent="0.2">
      <c r="F676" s="19"/>
      <c r="G676" s="19"/>
    </row>
    <row r="677" spans="6:7" x14ac:dyDescent="0.2">
      <c r="F677" s="19"/>
      <c r="G677" s="19"/>
    </row>
    <row r="678" spans="6:7" x14ac:dyDescent="0.2">
      <c r="F678" s="19"/>
      <c r="G678" s="19"/>
    </row>
    <row r="679" spans="6:7" x14ac:dyDescent="0.2">
      <c r="F679" s="19"/>
      <c r="G679" s="19"/>
    </row>
    <row r="680" spans="6:7" x14ac:dyDescent="0.2">
      <c r="F680" s="19"/>
      <c r="G680" s="19"/>
    </row>
    <row r="681" spans="6:7" x14ac:dyDescent="0.2">
      <c r="F681" s="19"/>
      <c r="G681" s="19"/>
    </row>
    <row r="682" spans="6:7" x14ac:dyDescent="0.2">
      <c r="F682" s="19"/>
      <c r="G682" s="19"/>
    </row>
    <row r="683" spans="6:7" x14ac:dyDescent="0.2">
      <c r="F683" s="19"/>
      <c r="G683" s="19"/>
    </row>
    <row r="684" spans="6:7" x14ac:dyDescent="0.2">
      <c r="F684" s="19"/>
      <c r="G684" s="19"/>
    </row>
    <row r="685" spans="6:7" x14ac:dyDescent="0.2">
      <c r="F685" s="19"/>
      <c r="G685" s="19"/>
    </row>
    <row r="686" spans="6:7" x14ac:dyDescent="0.2">
      <c r="F686" s="19"/>
      <c r="G686" s="19"/>
    </row>
    <row r="687" spans="6:7" x14ac:dyDescent="0.2">
      <c r="F687" s="19"/>
      <c r="G687" s="19"/>
    </row>
    <row r="688" spans="6:7" x14ac:dyDescent="0.2">
      <c r="F688" s="19"/>
      <c r="G688" s="19"/>
    </row>
    <row r="689" spans="6:7" x14ac:dyDescent="0.2">
      <c r="F689" s="19"/>
      <c r="G689" s="19"/>
    </row>
    <row r="690" spans="6:7" x14ac:dyDescent="0.2">
      <c r="F690" s="19"/>
      <c r="G690" s="19"/>
    </row>
    <row r="691" spans="6:7" x14ac:dyDescent="0.2">
      <c r="F691" s="19"/>
      <c r="G691" s="19"/>
    </row>
    <row r="692" spans="6:7" x14ac:dyDescent="0.2">
      <c r="F692" s="19"/>
      <c r="G692" s="19"/>
    </row>
    <row r="693" spans="6:7" x14ac:dyDescent="0.2">
      <c r="F693" s="19"/>
      <c r="G693" s="19"/>
    </row>
    <row r="694" spans="6:7" x14ac:dyDescent="0.2">
      <c r="F694" s="19"/>
      <c r="G694" s="19"/>
    </row>
    <row r="695" spans="6:7" x14ac:dyDescent="0.2">
      <c r="F695" s="19"/>
      <c r="G695" s="19"/>
    </row>
    <row r="696" spans="6:7" x14ac:dyDescent="0.2">
      <c r="F696" s="19"/>
      <c r="G696" s="19"/>
    </row>
    <row r="697" spans="6:7" x14ac:dyDescent="0.2">
      <c r="F697" s="19"/>
      <c r="G697" s="19"/>
    </row>
    <row r="698" spans="6:7" x14ac:dyDescent="0.2">
      <c r="F698" s="19"/>
      <c r="G698" s="19"/>
    </row>
    <row r="699" spans="6:7" x14ac:dyDescent="0.2">
      <c r="F699" s="19"/>
      <c r="G699" s="19"/>
    </row>
    <row r="700" spans="6:7" x14ac:dyDescent="0.2">
      <c r="F700" s="19"/>
      <c r="G700" s="19"/>
    </row>
    <row r="701" spans="6:7" x14ac:dyDescent="0.2">
      <c r="F701" s="19"/>
      <c r="G701" s="19"/>
    </row>
    <row r="702" spans="6:7" x14ac:dyDescent="0.2">
      <c r="F702" s="19"/>
      <c r="G702" s="19"/>
    </row>
    <row r="703" spans="6:7" x14ac:dyDescent="0.2">
      <c r="F703" s="19"/>
      <c r="G703" s="19"/>
    </row>
    <row r="704" spans="6:7" x14ac:dyDescent="0.2">
      <c r="F704" s="19"/>
      <c r="G704" s="19"/>
    </row>
    <row r="705" spans="6:7" x14ac:dyDescent="0.2">
      <c r="F705" s="19"/>
      <c r="G705" s="19"/>
    </row>
    <row r="706" spans="6:7" x14ac:dyDescent="0.2">
      <c r="F706" s="19"/>
      <c r="G706" s="19"/>
    </row>
    <row r="707" spans="6:7" x14ac:dyDescent="0.2">
      <c r="F707" s="19"/>
      <c r="G707" s="19"/>
    </row>
    <row r="708" spans="6:7" x14ac:dyDescent="0.2">
      <c r="F708" s="19"/>
      <c r="G708" s="19"/>
    </row>
    <row r="709" spans="6:7" x14ac:dyDescent="0.2">
      <c r="F709" s="19"/>
      <c r="G709" s="19"/>
    </row>
    <row r="710" spans="6:7" x14ac:dyDescent="0.2">
      <c r="F710" s="19"/>
      <c r="G710" s="19"/>
    </row>
    <row r="711" spans="6:7" x14ac:dyDescent="0.2">
      <c r="F711" s="19"/>
      <c r="G711" s="19"/>
    </row>
    <row r="712" spans="6:7" x14ac:dyDescent="0.2">
      <c r="F712" s="19"/>
      <c r="G712" s="19"/>
    </row>
    <row r="713" spans="6:7" x14ac:dyDescent="0.2">
      <c r="F713" s="19"/>
      <c r="G713" s="19"/>
    </row>
    <row r="714" spans="6:7" x14ac:dyDescent="0.2">
      <c r="F714" s="19"/>
      <c r="G714" s="19"/>
    </row>
    <row r="715" spans="6:7" x14ac:dyDescent="0.2">
      <c r="F715" s="19"/>
      <c r="G715" s="19"/>
    </row>
    <row r="716" spans="6:7" x14ac:dyDescent="0.2">
      <c r="F716" s="19"/>
      <c r="G716" s="19"/>
    </row>
    <row r="717" spans="6:7" x14ac:dyDescent="0.2">
      <c r="F717" s="19"/>
      <c r="G717" s="19"/>
    </row>
    <row r="718" spans="6:7" x14ac:dyDescent="0.2">
      <c r="F718" s="19"/>
      <c r="G718" s="19"/>
    </row>
    <row r="719" spans="6:7" x14ac:dyDescent="0.2">
      <c r="F719" s="19"/>
      <c r="G719" s="19"/>
    </row>
    <row r="720" spans="6:7" x14ac:dyDescent="0.2">
      <c r="F720" s="19"/>
      <c r="G720" s="19"/>
    </row>
    <row r="721" spans="6:7" x14ac:dyDescent="0.2">
      <c r="F721" s="19"/>
      <c r="G721" s="19"/>
    </row>
    <row r="722" spans="6:7" x14ac:dyDescent="0.2">
      <c r="F722" s="19"/>
      <c r="G722" s="19"/>
    </row>
    <row r="723" spans="6:7" x14ac:dyDescent="0.2">
      <c r="F723" s="19"/>
      <c r="G723" s="19"/>
    </row>
    <row r="724" spans="6:7" x14ac:dyDescent="0.2">
      <c r="F724" s="19"/>
      <c r="G724" s="19"/>
    </row>
    <row r="725" spans="6:7" x14ac:dyDescent="0.2">
      <c r="F725" s="19"/>
      <c r="G725" s="19"/>
    </row>
    <row r="726" spans="6:7" x14ac:dyDescent="0.2">
      <c r="F726" s="19"/>
      <c r="G726" s="19"/>
    </row>
    <row r="727" spans="6:7" x14ac:dyDescent="0.2">
      <c r="F727" s="19"/>
      <c r="G727" s="19"/>
    </row>
    <row r="728" spans="6:7" x14ac:dyDescent="0.2">
      <c r="F728" s="19"/>
      <c r="G728" s="19"/>
    </row>
    <row r="729" spans="6:7" x14ac:dyDescent="0.2">
      <c r="F729" s="19"/>
      <c r="G729" s="19"/>
    </row>
    <row r="730" spans="6:7" x14ac:dyDescent="0.2">
      <c r="F730" s="19"/>
      <c r="G730" s="19"/>
    </row>
    <row r="731" spans="6:7" x14ac:dyDescent="0.2">
      <c r="F731" s="19"/>
      <c r="G731" s="19"/>
    </row>
    <row r="732" spans="6:7" x14ac:dyDescent="0.2">
      <c r="F732" s="19"/>
      <c r="G732" s="19"/>
    </row>
    <row r="733" spans="6:7" x14ac:dyDescent="0.2">
      <c r="F733" s="19"/>
      <c r="G733" s="19"/>
    </row>
    <row r="734" spans="6:7" x14ac:dyDescent="0.2">
      <c r="F734" s="19"/>
      <c r="G734" s="19"/>
    </row>
    <row r="735" spans="6:7" x14ac:dyDescent="0.2">
      <c r="F735" s="19"/>
      <c r="G735" s="19"/>
    </row>
    <row r="736" spans="6:7" x14ac:dyDescent="0.2">
      <c r="F736" s="19"/>
      <c r="G736" s="19"/>
    </row>
    <row r="737" spans="6:7" x14ac:dyDescent="0.2">
      <c r="F737" s="19"/>
      <c r="G737" s="19"/>
    </row>
    <row r="738" spans="6:7" x14ac:dyDescent="0.2">
      <c r="F738" s="19"/>
      <c r="G738" s="19"/>
    </row>
    <row r="739" spans="6:7" x14ac:dyDescent="0.2">
      <c r="F739" s="19"/>
      <c r="G739" s="19"/>
    </row>
    <row r="740" spans="6:7" x14ac:dyDescent="0.2">
      <c r="F740" s="19"/>
      <c r="G740" s="19"/>
    </row>
    <row r="741" spans="6:7" x14ac:dyDescent="0.2">
      <c r="F741" s="19"/>
      <c r="G741" s="19"/>
    </row>
    <row r="742" spans="6:7" x14ac:dyDescent="0.2">
      <c r="F742" s="19"/>
      <c r="G742" s="19"/>
    </row>
    <row r="743" spans="6:7" x14ac:dyDescent="0.2">
      <c r="F743" s="19"/>
      <c r="G743" s="19"/>
    </row>
    <row r="744" spans="6:7" x14ac:dyDescent="0.2">
      <c r="F744" s="19"/>
      <c r="G744" s="19"/>
    </row>
    <row r="745" spans="6:7" x14ac:dyDescent="0.2">
      <c r="F745" s="19"/>
      <c r="G745" s="19"/>
    </row>
    <row r="746" spans="6:7" x14ac:dyDescent="0.2">
      <c r="F746" s="19"/>
      <c r="G746" s="19"/>
    </row>
    <row r="747" spans="6:7" x14ac:dyDescent="0.2">
      <c r="F747" s="19"/>
      <c r="G747" s="19"/>
    </row>
    <row r="748" spans="6:7" x14ac:dyDescent="0.2">
      <c r="F748" s="19"/>
      <c r="G748" s="19"/>
    </row>
    <row r="749" spans="6:7" x14ac:dyDescent="0.2">
      <c r="F749" s="19"/>
      <c r="G749" s="19"/>
    </row>
    <row r="750" spans="6:7" x14ac:dyDescent="0.2">
      <c r="F750" s="19"/>
      <c r="G750" s="19"/>
    </row>
    <row r="751" spans="6:7" x14ac:dyDescent="0.2">
      <c r="F751" s="19"/>
      <c r="G751" s="19"/>
    </row>
    <row r="752" spans="6:7" x14ac:dyDescent="0.2">
      <c r="F752" s="19"/>
      <c r="G752" s="19"/>
    </row>
    <row r="753" spans="6:7" x14ac:dyDescent="0.2">
      <c r="F753" s="19"/>
      <c r="G753" s="19"/>
    </row>
    <row r="754" spans="6:7" x14ac:dyDescent="0.2">
      <c r="F754" s="19"/>
      <c r="G754" s="19"/>
    </row>
    <row r="755" spans="6:7" x14ac:dyDescent="0.2">
      <c r="F755" s="19"/>
      <c r="G755" s="19"/>
    </row>
    <row r="756" spans="6:7" x14ac:dyDescent="0.2">
      <c r="F756" s="19"/>
      <c r="G756" s="19"/>
    </row>
    <row r="757" spans="6:7" x14ac:dyDescent="0.2">
      <c r="F757" s="19"/>
      <c r="G757" s="19"/>
    </row>
    <row r="758" spans="6:7" x14ac:dyDescent="0.2">
      <c r="F758" s="19"/>
      <c r="G758" s="19"/>
    </row>
    <row r="759" spans="6:7" x14ac:dyDescent="0.2">
      <c r="F759" s="19"/>
      <c r="G759" s="19"/>
    </row>
    <row r="760" spans="6:7" x14ac:dyDescent="0.2">
      <c r="F760" s="19"/>
      <c r="G760" s="19"/>
    </row>
    <row r="761" spans="6:7" x14ac:dyDescent="0.2">
      <c r="F761" s="19"/>
      <c r="G761" s="19"/>
    </row>
    <row r="762" spans="6:7" x14ac:dyDescent="0.2">
      <c r="F762" s="19"/>
      <c r="G762" s="19"/>
    </row>
    <row r="763" spans="6:7" x14ac:dyDescent="0.2">
      <c r="F763" s="19"/>
      <c r="G763" s="19"/>
    </row>
    <row r="764" spans="6:7" x14ac:dyDescent="0.2">
      <c r="F764" s="19"/>
      <c r="G764" s="19"/>
    </row>
    <row r="765" spans="6:7" x14ac:dyDescent="0.2">
      <c r="F765" s="19"/>
      <c r="G765" s="19"/>
    </row>
    <row r="766" spans="6:7" x14ac:dyDescent="0.2">
      <c r="F766" s="19"/>
      <c r="G766" s="19"/>
    </row>
    <row r="767" spans="6:7" x14ac:dyDescent="0.2">
      <c r="F767" s="19"/>
      <c r="G767" s="19"/>
    </row>
    <row r="768" spans="6:7" x14ac:dyDescent="0.2">
      <c r="F768" s="19"/>
      <c r="G768" s="19"/>
    </row>
    <row r="769" spans="6:7" x14ac:dyDescent="0.2">
      <c r="F769" s="19"/>
      <c r="G769" s="19"/>
    </row>
    <row r="770" spans="6:7" x14ac:dyDescent="0.2">
      <c r="F770" s="19"/>
      <c r="G770" s="19"/>
    </row>
    <row r="771" spans="6:7" x14ac:dyDescent="0.2">
      <c r="F771" s="19"/>
      <c r="G771" s="19"/>
    </row>
    <row r="772" spans="6:7" x14ac:dyDescent="0.2">
      <c r="F772" s="19"/>
      <c r="G772" s="19"/>
    </row>
    <row r="773" spans="6:7" x14ac:dyDescent="0.2">
      <c r="F773" s="19"/>
      <c r="G773" s="19"/>
    </row>
    <row r="774" spans="6:7" x14ac:dyDescent="0.2">
      <c r="F774" s="19"/>
      <c r="G774" s="19"/>
    </row>
    <row r="775" spans="6:7" x14ac:dyDescent="0.2">
      <c r="F775" s="19"/>
      <c r="G775" s="19"/>
    </row>
    <row r="776" spans="6:7" x14ac:dyDescent="0.2">
      <c r="F776" s="19"/>
      <c r="G776" s="19"/>
    </row>
    <row r="777" spans="6:7" x14ac:dyDescent="0.2">
      <c r="F777" s="19"/>
      <c r="G777" s="19"/>
    </row>
    <row r="778" spans="6:7" x14ac:dyDescent="0.2">
      <c r="F778" s="19"/>
      <c r="G778" s="19"/>
    </row>
    <row r="779" spans="6:7" x14ac:dyDescent="0.2">
      <c r="F779" s="19"/>
      <c r="G779" s="19"/>
    </row>
    <row r="780" spans="6:7" x14ac:dyDescent="0.2">
      <c r="F780" s="19"/>
      <c r="G780" s="19"/>
    </row>
    <row r="781" spans="6:7" x14ac:dyDescent="0.2">
      <c r="F781" s="19"/>
      <c r="G781" s="19"/>
    </row>
    <row r="782" spans="6:7" x14ac:dyDescent="0.2">
      <c r="F782" s="19"/>
      <c r="G782" s="19"/>
    </row>
    <row r="783" spans="6:7" x14ac:dyDescent="0.2">
      <c r="F783" s="19"/>
      <c r="G783" s="19"/>
    </row>
    <row r="784" spans="6:7" x14ac:dyDescent="0.2">
      <c r="F784" s="19"/>
      <c r="G784" s="19"/>
    </row>
    <row r="785" spans="6:7" x14ac:dyDescent="0.2">
      <c r="F785" s="19"/>
      <c r="G785" s="19"/>
    </row>
    <row r="786" spans="6:7" x14ac:dyDescent="0.2">
      <c r="F786" s="19"/>
      <c r="G786" s="19"/>
    </row>
    <row r="787" spans="6:7" x14ac:dyDescent="0.2">
      <c r="F787" s="19"/>
      <c r="G787" s="19"/>
    </row>
    <row r="788" spans="6:7" x14ac:dyDescent="0.2">
      <c r="F788" s="19"/>
      <c r="G788" s="19"/>
    </row>
    <row r="789" spans="6:7" x14ac:dyDescent="0.2">
      <c r="F789" s="19"/>
      <c r="G789" s="19"/>
    </row>
    <row r="790" spans="6:7" x14ac:dyDescent="0.2">
      <c r="F790" s="19"/>
      <c r="G790" s="19"/>
    </row>
    <row r="791" spans="6:7" x14ac:dyDescent="0.2">
      <c r="F791" s="19"/>
      <c r="G791" s="19"/>
    </row>
    <row r="792" spans="6:7" x14ac:dyDescent="0.2">
      <c r="F792" s="19"/>
      <c r="G792" s="19"/>
    </row>
    <row r="793" spans="6:7" x14ac:dyDescent="0.2">
      <c r="F793" s="19"/>
      <c r="G793" s="19"/>
    </row>
    <row r="794" spans="6:7" x14ac:dyDescent="0.2">
      <c r="F794" s="19"/>
      <c r="G794" s="19"/>
    </row>
    <row r="795" spans="6:7" x14ac:dyDescent="0.2">
      <c r="F795" s="19"/>
      <c r="G795" s="19"/>
    </row>
    <row r="796" spans="6:7" x14ac:dyDescent="0.2">
      <c r="F796" s="19"/>
      <c r="G796" s="19"/>
    </row>
    <row r="797" spans="6:7" x14ac:dyDescent="0.2">
      <c r="F797" s="19"/>
      <c r="G797" s="19"/>
    </row>
    <row r="798" spans="6:7" x14ac:dyDescent="0.2">
      <c r="F798" s="19"/>
      <c r="G798" s="19"/>
    </row>
    <row r="799" spans="6:7" x14ac:dyDescent="0.2">
      <c r="F799" s="19"/>
      <c r="G799" s="19"/>
    </row>
    <row r="800" spans="6:7" x14ac:dyDescent="0.2">
      <c r="F800" s="19"/>
      <c r="G800" s="19"/>
    </row>
    <row r="801" spans="6:7" x14ac:dyDescent="0.2">
      <c r="F801" s="19"/>
      <c r="G801" s="19"/>
    </row>
    <row r="802" spans="6:7" x14ac:dyDescent="0.2">
      <c r="F802" s="19"/>
      <c r="G802" s="19"/>
    </row>
    <row r="803" spans="6:7" x14ac:dyDescent="0.2">
      <c r="F803" s="19"/>
      <c r="G803" s="19"/>
    </row>
    <row r="804" spans="6:7" x14ac:dyDescent="0.2">
      <c r="F804" s="19"/>
      <c r="G804" s="19"/>
    </row>
    <row r="805" spans="6:7" x14ac:dyDescent="0.2">
      <c r="F805" s="19"/>
      <c r="G805" s="19"/>
    </row>
    <row r="806" spans="6:7" x14ac:dyDescent="0.2">
      <c r="F806" s="19"/>
      <c r="G806" s="19"/>
    </row>
    <row r="807" spans="6:7" x14ac:dyDescent="0.2">
      <c r="F807" s="19"/>
      <c r="G807" s="19"/>
    </row>
    <row r="808" spans="6:7" x14ac:dyDescent="0.2">
      <c r="F808" s="19"/>
      <c r="G808" s="19"/>
    </row>
    <row r="809" spans="6:7" x14ac:dyDescent="0.2">
      <c r="F809" s="19"/>
      <c r="G809" s="19"/>
    </row>
    <row r="810" spans="6:7" x14ac:dyDescent="0.2">
      <c r="F810" s="19"/>
      <c r="G810" s="19"/>
    </row>
    <row r="811" spans="6:7" x14ac:dyDescent="0.2">
      <c r="F811" s="19"/>
      <c r="G811" s="19"/>
    </row>
    <row r="812" spans="6:7" x14ac:dyDescent="0.2">
      <c r="F812" s="19"/>
      <c r="G812" s="19"/>
    </row>
    <row r="813" spans="6:7" x14ac:dyDescent="0.2">
      <c r="F813" s="19"/>
      <c r="G813" s="19"/>
    </row>
    <row r="814" spans="6:7" x14ac:dyDescent="0.2">
      <c r="F814" s="19"/>
      <c r="G814" s="19"/>
    </row>
    <row r="815" spans="6:7" x14ac:dyDescent="0.2">
      <c r="F815" s="19"/>
      <c r="G815" s="19"/>
    </row>
    <row r="816" spans="6:7" x14ac:dyDescent="0.2">
      <c r="F816" s="19"/>
      <c r="G816" s="19"/>
    </row>
    <row r="817" spans="6:7" x14ac:dyDescent="0.2">
      <c r="F817" s="19"/>
      <c r="G817" s="19"/>
    </row>
    <row r="818" spans="6:7" x14ac:dyDescent="0.2">
      <c r="F818" s="19"/>
      <c r="G818" s="19"/>
    </row>
    <row r="819" spans="6:7" x14ac:dyDescent="0.2">
      <c r="F819" s="19"/>
      <c r="G819" s="19"/>
    </row>
    <row r="820" spans="6:7" x14ac:dyDescent="0.2">
      <c r="F820" s="19"/>
      <c r="G820" s="19"/>
    </row>
    <row r="821" spans="6:7" x14ac:dyDescent="0.2">
      <c r="F821" s="19"/>
      <c r="G821" s="19"/>
    </row>
    <row r="822" spans="6:7" x14ac:dyDescent="0.2">
      <c r="F822" s="19"/>
      <c r="G822" s="19"/>
    </row>
    <row r="823" spans="6:7" x14ac:dyDescent="0.2">
      <c r="F823" s="19"/>
      <c r="G823" s="19"/>
    </row>
    <row r="824" spans="6:7" x14ac:dyDescent="0.2">
      <c r="F824" s="19"/>
      <c r="G824" s="19"/>
    </row>
    <row r="825" spans="6:7" x14ac:dyDescent="0.2">
      <c r="F825" s="19"/>
      <c r="G825" s="19"/>
    </row>
    <row r="826" spans="6:7" x14ac:dyDescent="0.2">
      <c r="F826" s="19"/>
      <c r="G826" s="19"/>
    </row>
    <row r="827" spans="6:7" x14ac:dyDescent="0.2">
      <c r="F827" s="19"/>
      <c r="G827" s="19"/>
    </row>
    <row r="828" spans="6:7" x14ac:dyDescent="0.2">
      <c r="F828" s="19"/>
      <c r="G828" s="19"/>
    </row>
    <row r="829" spans="6:7" x14ac:dyDescent="0.2">
      <c r="F829" s="19"/>
      <c r="G829" s="19"/>
    </row>
    <row r="830" spans="6:7" x14ac:dyDescent="0.2">
      <c r="F830" s="19"/>
      <c r="G830" s="19"/>
    </row>
    <row r="831" spans="6:7" x14ac:dyDescent="0.2">
      <c r="F831" s="19"/>
      <c r="G831" s="19"/>
    </row>
    <row r="832" spans="6:7" x14ac:dyDescent="0.2">
      <c r="F832" s="19"/>
      <c r="G832" s="19"/>
    </row>
    <row r="833" spans="6:7" x14ac:dyDescent="0.2">
      <c r="F833" s="19"/>
      <c r="G833" s="19"/>
    </row>
    <row r="834" spans="6:7" x14ac:dyDescent="0.2">
      <c r="F834" s="19"/>
      <c r="G834" s="19"/>
    </row>
    <row r="835" spans="6:7" x14ac:dyDescent="0.2">
      <c r="F835" s="19"/>
      <c r="G835" s="19"/>
    </row>
    <row r="836" spans="6:7" x14ac:dyDescent="0.2">
      <c r="F836" s="19"/>
      <c r="G836" s="19"/>
    </row>
    <row r="837" spans="6:7" x14ac:dyDescent="0.2">
      <c r="F837" s="19"/>
      <c r="G837" s="19"/>
    </row>
    <row r="838" spans="6:7" x14ac:dyDescent="0.2">
      <c r="F838" s="19"/>
      <c r="G838" s="19"/>
    </row>
    <row r="839" spans="6:7" x14ac:dyDescent="0.2">
      <c r="F839" s="19"/>
      <c r="G839" s="19"/>
    </row>
    <row r="840" spans="6:7" x14ac:dyDescent="0.2">
      <c r="F840" s="19"/>
      <c r="G840" s="19"/>
    </row>
    <row r="841" spans="6:7" x14ac:dyDescent="0.2">
      <c r="F841" s="19"/>
      <c r="G841" s="19"/>
    </row>
    <row r="842" spans="6:7" x14ac:dyDescent="0.2">
      <c r="F842" s="19"/>
      <c r="G842" s="19"/>
    </row>
    <row r="843" spans="6:7" x14ac:dyDescent="0.2">
      <c r="F843" s="19"/>
      <c r="G843" s="19"/>
    </row>
    <row r="844" spans="6:7" x14ac:dyDescent="0.2">
      <c r="F844" s="19"/>
      <c r="G844" s="19"/>
    </row>
    <row r="845" spans="6:7" x14ac:dyDescent="0.2">
      <c r="F845" s="19"/>
      <c r="G845" s="19"/>
    </row>
    <row r="846" spans="6:7" x14ac:dyDescent="0.2">
      <c r="F846" s="19"/>
      <c r="G846" s="19"/>
    </row>
    <row r="847" spans="6:7" x14ac:dyDescent="0.2">
      <c r="F847" s="19"/>
      <c r="G847" s="19"/>
    </row>
    <row r="848" spans="6:7" x14ac:dyDescent="0.2">
      <c r="F848" s="19"/>
      <c r="G848" s="19"/>
    </row>
    <row r="849" spans="6:7" x14ac:dyDescent="0.2">
      <c r="F849" s="19"/>
      <c r="G849" s="19"/>
    </row>
    <row r="850" spans="6:7" x14ac:dyDescent="0.2">
      <c r="F850" s="19"/>
      <c r="G850" s="19"/>
    </row>
    <row r="851" spans="6:7" x14ac:dyDescent="0.2">
      <c r="F851" s="19"/>
      <c r="G851" s="19"/>
    </row>
    <row r="852" spans="6:7" x14ac:dyDescent="0.2">
      <c r="F852" s="19"/>
      <c r="G852" s="19"/>
    </row>
    <row r="853" spans="6:7" x14ac:dyDescent="0.2">
      <c r="F853" s="19"/>
      <c r="G853" s="19"/>
    </row>
    <row r="854" spans="6:7" x14ac:dyDescent="0.2">
      <c r="F854" s="19"/>
      <c r="G854" s="19"/>
    </row>
    <row r="855" spans="6:7" x14ac:dyDescent="0.2">
      <c r="F855" s="19"/>
      <c r="G855" s="19"/>
    </row>
    <row r="856" spans="6:7" x14ac:dyDescent="0.2">
      <c r="F856" s="19"/>
      <c r="G856" s="19"/>
    </row>
    <row r="857" spans="6:7" x14ac:dyDescent="0.2">
      <c r="F857" s="19"/>
      <c r="G857" s="19"/>
    </row>
    <row r="858" spans="6:7" x14ac:dyDescent="0.2">
      <c r="F858" s="19"/>
      <c r="G858" s="19"/>
    </row>
    <row r="859" spans="6:7" x14ac:dyDescent="0.2">
      <c r="F859" s="19"/>
      <c r="G859" s="19"/>
    </row>
    <row r="860" spans="6:7" x14ac:dyDescent="0.2">
      <c r="F860" s="19"/>
      <c r="G860" s="19"/>
    </row>
    <row r="861" spans="6:7" x14ac:dyDescent="0.2">
      <c r="F861" s="19"/>
      <c r="G861" s="19"/>
    </row>
    <row r="862" spans="6:7" x14ac:dyDescent="0.2">
      <c r="F862" s="19"/>
      <c r="G862" s="19"/>
    </row>
    <row r="863" spans="6:7" x14ac:dyDescent="0.2">
      <c r="F863" s="19"/>
      <c r="G863" s="19"/>
    </row>
    <row r="864" spans="6:7" x14ac:dyDescent="0.2">
      <c r="F864" s="19"/>
      <c r="G864" s="19"/>
    </row>
    <row r="865" spans="6:7" x14ac:dyDescent="0.2">
      <c r="F865" s="19"/>
      <c r="G865" s="19"/>
    </row>
    <row r="866" spans="6:7" x14ac:dyDescent="0.2">
      <c r="F866" s="19"/>
      <c r="G866" s="19"/>
    </row>
    <row r="867" spans="6:7" x14ac:dyDescent="0.2">
      <c r="F867" s="19"/>
      <c r="G867" s="19"/>
    </row>
    <row r="868" spans="6:7" x14ac:dyDescent="0.2">
      <c r="F868" s="19"/>
      <c r="G868" s="19"/>
    </row>
    <row r="869" spans="6:7" x14ac:dyDescent="0.2">
      <c r="F869" s="19"/>
      <c r="G869" s="19"/>
    </row>
    <row r="870" spans="6:7" x14ac:dyDescent="0.2">
      <c r="F870" s="19"/>
      <c r="G870" s="19"/>
    </row>
    <row r="871" spans="6:7" x14ac:dyDescent="0.2">
      <c r="F871" s="19"/>
      <c r="G871" s="19"/>
    </row>
    <row r="872" spans="6:7" x14ac:dyDescent="0.2">
      <c r="F872" s="19"/>
      <c r="G872" s="19"/>
    </row>
    <row r="873" spans="6:7" x14ac:dyDescent="0.2">
      <c r="F873" s="19"/>
      <c r="G873" s="19"/>
    </row>
    <row r="874" spans="6:7" x14ac:dyDescent="0.2">
      <c r="F874" s="19"/>
      <c r="G874" s="19"/>
    </row>
    <row r="875" spans="6:7" x14ac:dyDescent="0.2">
      <c r="F875" s="19"/>
      <c r="G875" s="19"/>
    </row>
    <row r="876" spans="6:7" x14ac:dyDescent="0.2">
      <c r="F876" s="19"/>
      <c r="G876" s="19"/>
    </row>
    <row r="877" spans="6:7" x14ac:dyDescent="0.2">
      <c r="F877" s="19"/>
      <c r="G877" s="19"/>
    </row>
    <row r="878" spans="6:7" x14ac:dyDescent="0.2">
      <c r="F878" s="19"/>
      <c r="G878" s="19"/>
    </row>
    <row r="879" spans="6:7" x14ac:dyDescent="0.2">
      <c r="F879" s="19"/>
      <c r="G879" s="19"/>
    </row>
    <row r="880" spans="6:7" x14ac:dyDescent="0.2">
      <c r="F880" s="19"/>
      <c r="G880" s="19"/>
    </row>
    <row r="881" spans="6:7" x14ac:dyDescent="0.2">
      <c r="F881" s="19"/>
      <c r="G881" s="19"/>
    </row>
    <row r="882" spans="6:7" x14ac:dyDescent="0.2">
      <c r="F882" s="19"/>
      <c r="G882" s="19"/>
    </row>
    <row r="883" spans="6:7" x14ac:dyDescent="0.2">
      <c r="F883" s="19"/>
      <c r="G883" s="19"/>
    </row>
    <row r="884" spans="6:7" x14ac:dyDescent="0.2">
      <c r="F884" s="19"/>
      <c r="G884" s="19"/>
    </row>
    <row r="885" spans="6:7" x14ac:dyDescent="0.2">
      <c r="F885" s="19"/>
      <c r="G885" s="19"/>
    </row>
    <row r="886" spans="6:7" x14ac:dyDescent="0.2">
      <c r="F886" s="19"/>
      <c r="G886" s="19"/>
    </row>
    <row r="887" spans="6:7" x14ac:dyDescent="0.2">
      <c r="F887" s="19"/>
      <c r="G887" s="19"/>
    </row>
    <row r="888" spans="6:7" x14ac:dyDescent="0.2">
      <c r="F888" s="19"/>
      <c r="G888" s="19"/>
    </row>
    <row r="889" spans="6:7" x14ac:dyDescent="0.2">
      <c r="F889" s="19"/>
      <c r="G889" s="19"/>
    </row>
    <row r="890" spans="6:7" x14ac:dyDescent="0.2">
      <c r="F890" s="19"/>
      <c r="G890" s="19"/>
    </row>
    <row r="891" spans="6:7" x14ac:dyDescent="0.2">
      <c r="F891" s="19"/>
      <c r="G891" s="19"/>
    </row>
    <row r="892" spans="6:7" x14ac:dyDescent="0.2">
      <c r="F892" s="19"/>
      <c r="G892" s="19"/>
    </row>
    <row r="893" spans="6:7" x14ac:dyDescent="0.2">
      <c r="F893" s="19"/>
      <c r="G893" s="19"/>
    </row>
    <row r="894" spans="6:7" x14ac:dyDescent="0.2">
      <c r="F894" s="19"/>
      <c r="G894" s="19"/>
    </row>
    <row r="895" spans="6:7" x14ac:dyDescent="0.2">
      <c r="F895" s="19"/>
      <c r="G895" s="19"/>
    </row>
    <row r="896" spans="6:7" x14ac:dyDescent="0.2">
      <c r="F896" s="19"/>
      <c r="G896" s="19"/>
    </row>
    <row r="897" spans="6:7" x14ac:dyDescent="0.2">
      <c r="F897" s="19"/>
      <c r="G897" s="19"/>
    </row>
    <row r="898" spans="6:7" x14ac:dyDescent="0.2">
      <c r="F898" s="19"/>
      <c r="G898" s="19"/>
    </row>
    <row r="899" spans="6:7" x14ac:dyDescent="0.2">
      <c r="F899" s="19"/>
      <c r="G899" s="19"/>
    </row>
    <row r="900" spans="6:7" x14ac:dyDescent="0.2">
      <c r="F900" s="19"/>
      <c r="G900" s="19"/>
    </row>
    <row r="901" spans="6:7" x14ac:dyDescent="0.2">
      <c r="F901" s="19"/>
      <c r="G901" s="19"/>
    </row>
    <row r="902" spans="6:7" x14ac:dyDescent="0.2">
      <c r="F902" s="19"/>
      <c r="G902" s="19"/>
    </row>
    <row r="903" spans="6:7" x14ac:dyDescent="0.2">
      <c r="F903" s="19"/>
      <c r="G903" s="19"/>
    </row>
    <row r="904" spans="6:7" x14ac:dyDescent="0.2">
      <c r="F904" s="19"/>
      <c r="G904" s="19"/>
    </row>
    <row r="905" spans="6:7" x14ac:dyDescent="0.2">
      <c r="F905" s="19"/>
      <c r="G905" s="19"/>
    </row>
    <row r="906" spans="6:7" x14ac:dyDescent="0.2">
      <c r="F906" s="19"/>
      <c r="G906" s="19"/>
    </row>
    <row r="907" spans="6:7" x14ac:dyDescent="0.2">
      <c r="F907" s="19"/>
      <c r="G907" s="19"/>
    </row>
    <row r="908" spans="6:7" x14ac:dyDescent="0.2">
      <c r="F908" s="19"/>
      <c r="G908" s="19"/>
    </row>
    <row r="909" spans="6:7" x14ac:dyDescent="0.2">
      <c r="F909" s="19"/>
      <c r="G909" s="19"/>
    </row>
    <row r="910" spans="6:7" x14ac:dyDescent="0.2">
      <c r="F910" s="19"/>
      <c r="G910" s="19"/>
    </row>
    <row r="911" spans="6:7" x14ac:dyDescent="0.2">
      <c r="F911" s="19"/>
      <c r="G911" s="19"/>
    </row>
    <row r="912" spans="6:7" x14ac:dyDescent="0.2">
      <c r="F912" s="19"/>
      <c r="G912" s="19"/>
    </row>
    <row r="913" spans="6:7" x14ac:dyDescent="0.2">
      <c r="F913" s="19"/>
      <c r="G913" s="19"/>
    </row>
    <row r="914" spans="6:7" x14ac:dyDescent="0.2">
      <c r="F914" s="19"/>
      <c r="G914" s="19"/>
    </row>
    <row r="915" spans="6:7" x14ac:dyDescent="0.2">
      <c r="F915" s="19"/>
      <c r="G915" s="19"/>
    </row>
    <row r="916" spans="6:7" x14ac:dyDescent="0.2">
      <c r="F916" s="19"/>
      <c r="G916" s="19"/>
    </row>
    <row r="917" spans="6:7" x14ac:dyDescent="0.2">
      <c r="F917" s="19"/>
      <c r="G917" s="19"/>
    </row>
    <row r="918" spans="6:7" x14ac:dyDescent="0.2">
      <c r="F918" s="19"/>
      <c r="G918" s="19"/>
    </row>
    <row r="919" spans="6:7" x14ac:dyDescent="0.2">
      <c r="F919" s="19"/>
      <c r="G919" s="19"/>
    </row>
    <row r="920" spans="6:7" x14ac:dyDescent="0.2">
      <c r="F920" s="19"/>
      <c r="G920" s="19"/>
    </row>
    <row r="921" spans="6:7" x14ac:dyDescent="0.2">
      <c r="F921" s="19"/>
      <c r="G921" s="19"/>
    </row>
    <row r="922" spans="6:7" x14ac:dyDescent="0.2">
      <c r="F922" s="19"/>
      <c r="G922" s="19"/>
    </row>
    <row r="923" spans="6:7" x14ac:dyDescent="0.2">
      <c r="F923" s="19"/>
      <c r="G923" s="19"/>
    </row>
    <row r="924" spans="6:7" x14ac:dyDescent="0.2">
      <c r="F924" s="19"/>
      <c r="G924" s="19"/>
    </row>
    <row r="925" spans="6:7" x14ac:dyDescent="0.2">
      <c r="F925" s="19"/>
      <c r="G925" s="19"/>
    </row>
    <row r="926" spans="6:7" x14ac:dyDescent="0.2">
      <c r="F926" s="19"/>
      <c r="G926" s="19"/>
    </row>
    <row r="927" spans="6:7" x14ac:dyDescent="0.2">
      <c r="F927" s="19"/>
      <c r="G927" s="19"/>
    </row>
    <row r="928" spans="6:7" x14ac:dyDescent="0.2">
      <c r="F928" s="19"/>
      <c r="G928" s="19"/>
    </row>
    <row r="929" spans="6:7" x14ac:dyDescent="0.2">
      <c r="F929" s="19"/>
      <c r="G929" s="19"/>
    </row>
    <row r="930" spans="6:7" x14ac:dyDescent="0.2">
      <c r="F930" s="19"/>
      <c r="G930" s="19"/>
    </row>
    <row r="931" spans="6:7" x14ac:dyDescent="0.2">
      <c r="F931" s="19"/>
      <c r="G931" s="19"/>
    </row>
    <row r="932" spans="6:7" x14ac:dyDescent="0.2">
      <c r="F932" s="19"/>
      <c r="G932" s="19"/>
    </row>
    <row r="933" spans="6:7" x14ac:dyDescent="0.2">
      <c r="F933" s="19"/>
      <c r="G933" s="19"/>
    </row>
    <row r="934" spans="6:7" x14ac:dyDescent="0.2">
      <c r="F934" s="19"/>
      <c r="G934" s="19"/>
    </row>
    <row r="935" spans="6:7" x14ac:dyDescent="0.2">
      <c r="F935" s="19"/>
      <c r="G935" s="19"/>
    </row>
    <row r="936" spans="6:7" x14ac:dyDescent="0.2">
      <c r="F936" s="19"/>
      <c r="G936" s="19"/>
    </row>
    <row r="937" spans="6:7" x14ac:dyDescent="0.2">
      <c r="F937" s="19"/>
      <c r="G937" s="19"/>
    </row>
    <row r="938" spans="6:7" x14ac:dyDescent="0.2">
      <c r="F938" s="19"/>
      <c r="G938" s="19"/>
    </row>
    <row r="939" spans="6:7" x14ac:dyDescent="0.2">
      <c r="F939" s="19"/>
      <c r="G939" s="19"/>
    </row>
    <row r="940" spans="6:7" x14ac:dyDescent="0.2">
      <c r="F940" s="19"/>
      <c r="G940" s="19"/>
    </row>
    <row r="941" spans="6:7" x14ac:dyDescent="0.2">
      <c r="F941" s="19"/>
      <c r="G941" s="19"/>
    </row>
    <row r="942" spans="6:7" x14ac:dyDescent="0.2">
      <c r="F942" s="19"/>
      <c r="G942" s="19"/>
    </row>
    <row r="943" spans="6:7" x14ac:dyDescent="0.2">
      <c r="F943" s="19"/>
      <c r="G943" s="19"/>
    </row>
    <row r="944" spans="6:7" x14ac:dyDescent="0.2">
      <c r="F944" s="19"/>
      <c r="G944" s="19"/>
    </row>
    <row r="945" spans="6:7" x14ac:dyDescent="0.2">
      <c r="F945" s="19"/>
      <c r="G945" s="19"/>
    </row>
    <row r="946" spans="6:7" x14ac:dyDescent="0.2">
      <c r="F946" s="19"/>
      <c r="G946" s="19"/>
    </row>
    <row r="947" spans="6:7" x14ac:dyDescent="0.2">
      <c r="F947" s="19"/>
      <c r="G947" s="19"/>
    </row>
    <row r="948" spans="6:7" x14ac:dyDescent="0.2">
      <c r="F948" s="19"/>
      <c r="G948" s="19"/>
    </row>
    <row r="949" spans="6:7" x14ac:dyDescent="0.2">
      <c r="F949" s="19"/>
      <c r="G949" s="19"/>
    </row>
    <row r="950" spans="6:7" x14ac:dyDescent="0.2">
      <c r="F950" s="19"/>
      <c r="G950" s="19"/>
    </row>
    <row r="951" spans="6:7" x14ac:dyDescent="0.2">
      <c r="F951" s="19"/>
      <c r="G951" s="19"/>
    </row>
    <row r="952" spans="6:7" x14ac:dyDescent="0.2">
      <c r="F952" s="19"/>
      <c r="G952" s="19"/>
    </row>
    <row r="953" spans="6:7" x14ac:dyDescent="0.2">
      <c r="F953" s="19"/>
      <c r="G953" s="19"/>
    </row>
    <row r="954" spans="6:7" x14ac:dyDescent="0.2">
      <c r="F954" s="19"/>
      <c r="G954" s="19"/>
    </row>
    <row r="955" spans="6:7" x14ac:dyDescent="0.2">
      <c r="F955" s="19"/>
      <c r="G955" s="19"/>
    </row>
    <row r="956" spans="6:7" x14ac:dyDescent="0.2">
      <c r="F956" s="19"/>
      <c r="G956" s="19"/>
    </row>
    <row r="957" spans="6:7" x14ac:dyDescent="0.2">
      <c r="F957" s="19"/>
      <c r="G957" s="19"/>
    </row>
    <row r="958" spans="6:7" x14ac:dyDescent="0.2">
      <c r="F958" s="19"/>
      <c r="G958" s="19"/>
    </row>
    <row r="959" spans="6:7" x14ac:dyDescent="0.2">
      <c r="F959" s="19"/>
      <c r="G959" s="19"/>
    </row>
    <row r="960" spans="6:7" x14ac:dyDescent="0.2">
      <c r="F960" s="19"/>
      <c r="G960" s="19"/>
    </row>
    <row r="961" spans="6:7" x14ac:dyDescent="0.2">
      <c r="F961" s="19"/>
      <c r="G961" s="19"/>
    </row>
    <row r="962" spans="6:7" x14ac:dyDescent="0.2">
      <c r="F962" s="19"/>
      <c r="G962" s="19"/>
    </row>
    <row r="963" spans="6:7" x14ac:dyDescent="0.2">
      <c r="F963" s="19"/>
      <c r="G963" s="19"/>
    </row>
    <row r="964" spans="6:7" x14ac:dyDescent="0.2">
      <c r="F964" s="19"/>
      <c r="G964" s="19"/>
    </row>
    <row r="965" spans="6:7" x14ac:dyDescent="0.2">
      <c r="F965" s="19"/>
      <c r="G965" s="19"/>
    </row>
    <row r="966" spans="6:7" x14ac:dyDescent="0.2">
      <c r="F966" s="19"/>
      <c r="G966" s="19"/>
    </row>
    <row r="967" spans="6:7" x14ac:dyDescent="0.2">
      <c r="F967" s="19"/>
      <c r="G967" s="19"/>
    </row>
    <row r="968" spans="6:7" x14ac:dyDescent="0.2">
      <c r="F968" s="19"/>
      <c r="G968" s="19"/>
    </row>
    <row r="969" spans="6:7" x14ac:dyDescent="0.2">
      <c r="F969" s="19"/>
      <c r="G969" s="19"/>
    </row>
    <row r="970" spans="6:7" x14ac:dyDescent="0.2">
      <c r="F970" s="19"/>
      <c r="G970" s="19"/>
    </row>
    <row r="971" spans="6:7" x14ac:dyDescent="0.2">
      <c r="F971" s="19"/>
      <c r="G971" s="19"/>
    </row>
    <row r="972" spans="6:7" x14ac:dyDescent="0.2">
      <c r="F972" s="19"/>
      <c r="G972" s="19"/>
    </row>
    <row r="973" spans="6:7" x14ac:dyDescent="0.2">
      <c r="F973" s="19"/>
      <c r="G973" s="19"/>
    </row>
    <row r="974" spans="6:7" x14ac:dyDescent="0.2">
      <c r="F974" s="19"/>
      <c r="G974" s="19"/>
    </row>
    <row r="975" spans="6:7" x14ac:dyDescent="0.2">
      <c r="F975" s="19"/>
      <c r="G975" s="19"/>
    </row>
    <row r="976" spans="6:7" x14ac:dyDescent="0.2">
      <c r="F976" s="19"/>
      <c r="G976" s="19"/>
    </row>
    <row r="977" spans="6:7" x14ac:dyDescent="0.2">
      <c r="F977" s="19"/>
      <c r="G977" s="19"/>
    </row>
    <row r="978" spans="6:7" x14ac:dyDescent="0.2">
      <c r="F978" s="19"/>
      <c r="G978" s="19"/>
    </row>
    <row r="979" spans="6:7" x14ac:dyDescent="0.2">
      <c r="F979" s="19"/>
      <c r="G979" s="19"/>
    </row>
    <row r="980" spans="6:7" x14ac:dyDescent="0.2">
      <c r="F980" s="19"/>
      <c r="G980" s="19"/>
    </row>
    <row r="981" spans="6:7" x14ac:dyDescent="0.2">
      <c r="F981" s="19"/>
      <c r="G981" s="19"/>
    </row>
    <row r="982" spans="6:7" x14ac:dyDescent="0.2">
      <c r="F982" s="19"/>
      <c r="G982" s="19"/>
    </row>
    <row r="983" spans="6:7" x14ac:dyDescent="0.2">
      <c r="F983" s="19"/>
      <c r="G983" s="19"/>
    </row>
    <row r="984" spans="6:7" x14ac:dyDescent="0.2">
      <c r="F984" s="19"/>
      <c r="G984" s="19"/>
    </row>
    <row r="985" spans="6:7" x14ac:dyDescent="0.2">
      <c r="F985" s="19"/>
      <c r="G985" s="19"/>
    </row>
    <row r="986" spans="6:7" x14ac:dyDescent="0.2">
      <c r="F986" s="19"/>
      <c r="G986" s="19"/>
    </row>
    <row r="987" spans="6:7" x14ac:dyDescent="0.2">
      <c r="F987" s="19"/>
      <c r="G987" s="19"/>
    </row>
    <row r="988" spans="6:7" x14ac:dyDescent="0.2">
      <c r="F988" s="19"/>
      <c r="G988" s="19"/>
    </row>
    <row r="989" spans="6:7" x14ac:dyDescent="0.2">
      <c r="F989" s="19"/>
      <c r="G989" s="19"/>
    </row>
    <row r="990" spans="6:7" x14ac:dyDescent="0.2">
      <c r="F990" s="19"/>
      <c r="G990" s="19"/>
    </row>
    <row r="991" spans="6:7" x14ac:dyDescent="0.2">
      <c r="F991" s="19"/>
      <c r="G991" s="19"/>
    </row>
    <row r="992" spans="6:7" x14ac:dyDescent="0.2">
      <c r="F992" s="19"/>
      <c r="G992" s="19"/>
    </row>
    <row r="993" spans="6:7" x14ac:dyDescent="0.2">
      <c r="F993" s="19"/>
      <c r="G993" s="19"/>
    </row>
    <row r="994" spans="6:7" x14ac:dyDescent="0.2">
      <c r="F994" s="19"/>
      <c r="G994" s="19"/>
    </row>
    <row r="995" spans="6:7" x14ac:dyDescent="0.2">
      <c r="F995" s="19"/>
      <c r="G995" s="19"/>
    </row>
    <row r="996" spans="6:7" x14ac:dyDescent="0.2">
      <c r="F996" s="19"/>
      <c r="G996" s="19"/>
    </row>
    <row r="997" spans="6:7" x14ac:dyDescent="0.2">
      <c r="F997" s="19"/>
      <c r="G997" s="19"/>
    </row>
    <row r="998" spans="6:7" x14ac:dyDescent="0.2">
      <c r="F998" s="19"/>
      <c r="G998" s="19"/>
    </row>
    <row r="999" spans="6:7" x14ac:dyDescent="0.2">
      <c r="F999" s="19"/>
      <c r="G999" s="19"/>
    </row>
    <row r="1000" spans="6:7" x14ac:dyDescent="0.2">
      <c r="F1000" s="19"/>
      <c r="G1000" s="19"/>
    </row>
    <row r="1001" spans="6:7" x14ac:dyDescent="0.2">
      <c r="F1001" s="19"/>
      <c r="G1001" s="19"/>
    </row>
    <row r="1002" spans="6:7" x14ac:dyDescent="0.2">
      <c r="F1002" s="19"/>
      <c r="G1002" s="19"/>
    </row>
    <row r="1003" spans="6:7" x14ac:dyDescent="0.2">
      <c r="F1003" s="19"/>
      <c r="G1003" s="19"/>
    </row>
    <row r="1004" spans="6:7" x14ac:dyDescent="0.2">
      <c r="F1004" s="19"/>
      <c r="G1004" s="19"/>
    </row>
    <row r="1005" spans="6:7" x14ac:dyDescent="0.2">
      <c r="F1005" s="19"/>
      <c r="G1005" s="19"/>
    </row>
    <row r="1006" spans="6:7" x14ac:dyDescent="0.2">
      <c r="F1006" s="19"/>
      <c r="G1006" s="19"/>
    </row>
    <row r="1007" spans="6:7" x14ac:dyDescent="0.2">
      <c r="F1007" s="19"/>
      <c r="G1007" s="19"/>
    </row>
    <row r="1008" spans="6:7" x14ac:dyDescent="0.2">
      <c r="F1008" s="19"/>
      <c r="G1008" s="19"/>
    </row>
    <row r="1009" spans="6:7" x14ac:dyDescent="0.2">
      <c r="F1009" s="19"/>
      <c r="G1009" s="19"/>
    </row>
    <row r="1010" spans="6:7" x14ac:dyDescent="0.2">
      <c r="F1010" s="19"/>
      <c r="G1010" s="19"/>
    </row>
    <row r="1011" spans="6:7" x14ac:dyDescent="0.2">
      <c r="F1011" s="19"/>
      <c r="G1011" s="19"/>
    </row>
    <row r="1012" spans="6:7" x14ac:dyDescent="0.2">
      <c r="F1012" s="19"/>
      <c r="G1012" s="19"/>
    </row>
    <row r="1013" spans="6:7" x14ac:dyDescent="0.2">
      <c r="F1013" s="19"/>
      <c r="G1013" s="19"/>
    </row>
    <row r="1014" spans="6:7" x14ac:dyDescent="0.2">
      <c r="F1014" s="19"/>
      <c r="G1014" s="19"/>
    </row>
    <row r="1015" spans="6:7" x14ac:dyDescent="0.2">
      <c r="F1015" s="19"/>
      <c r="G1015" s="19"/>
    </row>
    <row r="1016" spans="6:7" x14ac:dyDescent="0.2">
      <c r="F1016" s="19"/>
      <c r="G1016" s="19"/>
    </row>
    <row r="1017" spans="6:7" x14ac:dyDescent="0.2">
      <c r="F1017" s="19"/>
      <c r="G1017" s="19"/>
    </row>
    <row r="1018" spans="6:7" x14ac:dyDescent="0.2">
      <c r="F1018" s="19"/>
      <c r="G1018" s="19"/>
    </row>
    <row r="1019" spans="6:7" x14ac:dyDescent="0.2">
      <c r="F1019" s="19"/>
      <c r="G1019" s="19"/>
    </row>
    <row r="1020" spans="6:7" x14ac:dyDescent="0.2">
      <c r="F1020" s="19"/>
      <c r="G1020" s="19"/>
    </row>
    <row r="1021" spans="6:7" x14ac:dyDescent="0.2">
      <c r="F1021" s="19"/>
      <c r="G1021" s="19"/>
    </row>
    <row r="1022" spans="6:7" x14ac:dyDescent="0.2">
      <c r="F1022" s="19"/>
      <c r="G1022" s="19"/>
    </row>
    <row r="1023" spans="6:7" x14ac:dyDescent="0.2">
      <c r="F1023" s="19"/>
      <c r="G1023" s="19"/>
    </row>
    <row r="1024" spans="6:7" x14ac:dyDescent="0.2">
      <c r="F1024" s="19"/>
      <c r="G1024" s="19"/>
    </row>
    <row r="1025" spans="6:7" x14ac:dyDescent="0.2">
      <c r="F1025" s="19"/>
      <c r="G1025" s="19"/>
    </row>
    <row r="1026" spans="6:7" x14ac:dyDescent="0.2">
      <c r="F1026" s="19"/>
      <c r="G1026" s="19"/>
    </row>
    <row r="1027" spans="6:7" x14ac:dyDescent="0.2">
      <c r="F1027" s="19"/>
      <c r="G1027" s="19"/>
    </row>
    <row r="1028" spans="6:7" x14ac:dyDescent="0.2">
      <c r="F1028" s="19"/>
      <c r="G1028" s="19"/>
    </row>
    <row r="1029" spans="6:7" x14ac:dyDescent="0.2">
      <c r="F1029" s="19"/>
      <c r="G1029" s="19"/>
    </row>
    <row r="1030" spans="6:7" x14ac:dyDescent="0.2">
      <c r="F1030" s="19"/>
      <c r="G1030" s="19"/>
    </row>
    <row r="1031" spans="6:7" x14ac:dyDescent="0.2">
      <c r="F1031" s="19"/>
      <c r="G1031" s="19"/>
    </row>
    <row r="1032" spans="6:7" x14ac:dyDescent="0.2">
      <c r="F1032" s="19"/>
      <c r="G1032" s="19"/>
    </row>
    <row r="1033" spans="6:7" x14ac:dyDescent="0.2">
      <c r="F1033" s="19"/>
      <c r="G1033" s="19"/>
    </row>
    <row r="1034" spans="6:7" x14ac:dyDescent="0.2">
      <c r="F1034" s="19"/>
      <c r="G1034" s="19"/>
    </row>
    <row r="1035" spans="6:7" x14ac:dyDescent="0.2">
      <c r="F1035" s="19"/>
      <c r="G1035" s="19"/>
    </row>
    <row r="1036" spans="6:7" x14ac:dyDescent="0.2">
      <c r="F1036" s="19"/>
      <c r="G1036" s="19"/>
    </row>
    <row r="1037" spans="6:7" x14ac:dyDescent="0.2">
      <c r="F1037" s="19"/>
      <c r="G1037" s="19"/>
    </row>
    <row r="1038" spans="6:7" x14ac:dyDescent="0.2">
      <c r="F1038" s="19"/>
      <c r="G1038" s="19"/>
    </row>
    <row r="1039" spans="6:7" x14ac:dyDescent="0.2">
      <c r="F1039" s="19"/>
      <c r="G1039" s="19"/>
    </row>
    <row r="1040" spans="6:7" x14ac:dyDescent="0.2">
      <c r="F1040" s="19"/>
      <c r="G1040" s="19"/>
    </row>
    <row r="1041" spans="6:7" x14ac:dyDescent="0.2">
      <c r="F1041" s="19"/>
      <c r="G1041" s="19"/>
    </row>
    <row r="1042" spans="6:7" x14ac:dyDescent="0.2">
      <c r="F1042" s="19"/>
      <c r="G1042" s="19"/>
    </row>
    <row r="1043" spans="6:7" x14ac:dyDescent="0.2">
      <c r="F1043" s="19"/>
      <c r="G1043" s="19"/>
    </row>
    <row r="1044" spans="6:7" x14ac:dyDescent="0.2">
      <c r="F1044" s="19"/>
      <c r="G1044" s="19"/>
    </row>
    <row r="1045" spans="6:7" x14ac:dyDescent="0.2">
      <c r="F1045" s="19"/>
      <c r="G1045" s="19"/>
    </row>
    <row r="1046" spans="6:7" x14ac:dyDescent="0.2">
      <c r="F1046" s="19"/>
      <c r="G1046" s="19"/>
    </row>
    <row r="1047" spans="6:7" x14ac:dyDescent="0.2">
      <c r="F1047" s="19"/>
      <c r="G1047" s="19"/>
    </row>
    <row r="1048" spans="6:7" x14ac:dyDescent="0.2">
      <c r="F1048" s="19"/>
      <c r="G1048" s="19"/>
    </row>
    <row r="1049" spans="6:7" x14ac:dyDescent="0.2">
      <c r="F1049" s="19"/>
      <c r="G1049" s="19"/>
    </row>
    <row r="1050" spans="6:7" x14ac:dyDescent="0.2">
      <c r="F1050" s="19"/>
      <c r="G1050" s="19"/>
    </row>
    <row r="1051" spans="6:7" x14ac:dyDescent="0.2">
      <c r="F1051" s="19"/>
      <c r="G1051" s="19"/>
    </row>
    <row r="1052" spans="6:7" x14ac:dyDescent="0.2">
      <c r="F1052" s="19"/>
      <c r="G1052" s="19"/>
    </row>
    <row r="1053" spans="6:7" x14ac:dyDescent="0.2">
      <c r="F1053" s="19"/>
      <c r="G1053" s="19"/>
    </row>
    <row r="1054" spans="6:7" x14ac:dyDescent="0.2">
      <c r="F1054" s="19"/>
      <c r="G1054" s="19"/>
    </row>
    <row r="1055" spans="6:7" x14ac:dyDescent="0.2">
      <c r="F1055" s="19"/>
      <c r="G1055" s="19"/>
    </row>
    <row r="1056" spans="6:7" x14ac:dyDescent="0.2">
      <c r="F1056" s="19"/>
      <c r="G1056" s="19"/>
    </row>
    <row r="1057" spans="6:7" x14ac:dyDescent="0.2">
      <c r="F1057" s="19"/>
      <c r="G1057" s="19"/>
    </row>
    <row r="1058" spans="6:7" x14ac:dyDescent="0.2">
      <c r="F1058" s="19"/>
      <c r="G1058" s="19"/>
    </row>
    <row r="1059" spans="6:7" x14ac:dyDescent="0.2">
      <c r="F1059" s="19"/>
      <c r="G1059" s="19"/>
    </row>
    <row r="1060" spans="6:7" x14ac:dyDescent="0.2">
      <c r="F1060" s="19"/>
      <c r="G1060" s="19"/>
    </row>
    <row r="1061" spans="6:7" x14ac:dyDescent="0.2">
      <c r="F1061" s="19"/>
      <c r="G1061" s="19"/>
    </row>
    <row r="1062" spans="6:7" x14ac:dyDescent="0.2">
      <c r="F1062" s="19"/>
      <c r="G1062" s="19"/>
    </row>
    <row r="1063" spans="6:7" x14ac:dyDescent="0.2">
      <c r="F1063" s="19"/>
      <c r="G1063" s="19"/>
    </row>
    <row r="1064" spans="6:7" x14ac:dyDescent="0.2">
      <c r="F1064" s="19"/>
      <c r="G1064" s="19"/>
    </row>
    <row r="1065" spans="6:7" x14ac:dyDescent="0.2">
      <c r="F1065" s="19"/>
      <c r="G1065" s="19"/>
    </row>
    <row r="1066" spans="6:7" x14ac:dyDescent="0.2">
      <c r="F1066" s="19"/>
      <c r="G1066" s="19"/>
    </row>
    <row r="1067" spans="6:7" x14ac:dyDescent="0.2">
      <c r="F1067" s="19"/>
      <c r="G1067" s="19"/>
    </row>
    <row r="1068" spans="6:7" x14ac:dyDescent="0.2">
      <c r="F1068" s="19"/>
      <c r="G1068" s="19"/>
    </row>
    <row r="1069" spans="6:7" x14ac:dyDescent="0.2">
      <c r="F1069" s="19"/>
      <c r="G1069" s="19"/>
    </row>
    <row r="1070" spans="6:7" x14ac:dyDescent="0.2">
      <c r="F1070" s="19"/>
      <c r="G1070" s="19"/>
    </row>
    <row r="1071" spans="6:7" x14ac:dyDescent="0.2">
      <c r="F1071" s="19"/>
      <c r="G1071" s="19"/>
    </row>
    <row r="1072" spans="6:7" x14ac:dyDescent="0.2">
      <c r="F1072" s="19"/>
      <c r="G1072" s="19"/>
    </row>
    <row r="1073" spans="6:7" x14ac:dyDescent="0.2">
      <c r="F1073" s="19"/>
      <c r="G1073" s="19"/>
    </row>
    <row r="1074" spans="6:7" x14ac:dyDescent="0.2">
      <c r="F1074" s="19"/>
      <c r="G1074" s="19"/>
    </row>
    <row r="1075" spans="6:7" x14ac:dyDescent="0.2">
      <c r="F1075" s="19"/>
      <c r="G1075" s="19"/>
    </row>
    <row r="1076" spans="6:7" x14ac:dyDescent="0.2">
      <c r="F1076" s="19"/>
      <c r="G1076" s="19"/>
    </row>
    <row r="1077" spans="6:7" x14ac:dyDescent="0.2">
      <c r="F1077" s="19"/>
      <c r="G1077" s="19"/>
    </row>
    <row r="1078" spans="6:7" x14ac:dyDescent="0.2">
      <c r="F1078" s="19"/>
      <c r="G1078" s="19"/>
    </row>
    <row r="1079" spans="6:7" x14ac:dyDescent="0.2">
      <c r="F1079" s="19"/>
      <c r="G1079" s="19"/>
    </row>
    <row r="1080" spans="6:7" x14ac:dyDescent="0.2">
      <c r="F1080" s="19"/>
      <c r="G1080" s="19"/>
    </row>
    <row r="1081" spans="6:7" x14ac:dyDescent="0.2">
      <c r="F1081" s="19"/>
      <c r="G1081" s="19"/>
    </row>
    <row r="1082" spans="6:7" x14ac:dyDescent="0.2">
      <c r="F1082" s="19"/>
      <c r="G1082" s="19"/>
    </row>
    <row r="1083" spans="6:7" x14ac:dyDescent="0.2">
      <c r="F1083" s="19"/>
      <c r="G1083" s="19"/>
    </row>
    <row r="1084" spans="6:7" x14ac:dyDescent="0.2">
      <c r="F1084" s="19"/>
      <c r="G1084" s="19"/>
    </row>
    <row r="1085" spans="6:7" x14ac:dyDescent="0.2">
      <c r="F1085" s="19"/>
      <c r="G1085" s="19"/>
    </row>
    <row r="1086" spans="6:7" x14ac:dyDescent="0.2">
      <c r="F1086" s="19"/>
      <c r="G1086" s="19"/>
    </row>
    <row r="1087" spans="6:7" x14ac:dyDescent="0.2">
      <c r="F1087" s="19"/>
      <c r="G1087" s="19"/>
    </row>
    <row r="1088" spans="6:7" x14ac:dyDescent="0.2">
      <c r="F1088" s="19"/>
      <c r="G1088" s="19"/>
    </row>
    <row r="1089" spans="6:7" x14ac:dyDescent="0.2">
      <c r="F1089" s="19"/>
      <c r="G1089" s="19"/>
    </row>
    <row r="1090" spans="6:7" x14ac:dyDescent="0.2">
      <c r="F1090" s="19"/>
      <c r="G1090" s="19"/>
    </row>
    <row r="1091" spans="6:7" x14ac:dyDescent="0.2">
      <c r="F1091" s="19"/>
      <c r="G1091" s="19"/>
    </row>
    <row r="1092" spans="6:7" x14ac:dyDescent="0.2">
      <c r="F1092" s="19"/>
      <c r="G1092" s="19"/>
    </row>
    <row r="1093" spans="6:7" x14ac:dyDescent="0.2">
      <c r="F1093" s="19"/>
      <c r="G1093" s="19"/>
    </row>
    <row r="1094" spans="6:7" x14ac:dyDescent="0.2">
      <c r="F1094" s="19"/>
      <c r="G1094" s="19"/>
    </row>
    <row r="1095" spans="6:7" x14ac:dyDescent="0.2">
      <c r="F1095" s="19"/>
      <c r="G1095" s="19"/>
    </row>
    <row r="1096" spans="6:7" x14ac:dyDescent="0.2">
      <c r="F1096" s="19"/>
      <c r="G1096" s="19"/>
    </row>
    <row r="1097" spans="6:7" x14ac:dyDescent="0.2">
      <c r="F1097" s="19"/>
      <c r="G1097" s="19"/>
    </row>
    <row r="1098" spans="6:7" x14ac:dyDescent="0.2">
      <c r="F1098" s="19"/>
      <c r="G1098" s="19"/>
    </row>
    <row r="1099" spans="6:7" x14ac:dyDescent="0.2">
      <c r="F1099" s="19"/>
      <c r="G1099" s="19"/>
    </row>
    <row r="1100" spans="6:7" x14ac:dyDescent="0.2">
      <c r="F1100" s="19"/>
      <c r="G1100" s="19"/>
    </row>
    <row r="1101" spans="6:7" x14ac:dyDescent="0.2">
      <c r="F1101" s="19"/>
      <c r="G1101" s="19"/>
    </row>
    <row r="1102" spans="6:7" x14ac:dyDescent="0.2">
      <c r="F1102" s="19"/>
      <c r="G1102" s="19"/>
    </row>
    <row r="1103" spans="6:7" x14ac:dyDescent="0.2">
      <c r="F1103" s="19"/>
      <c r="G1103" s="19"/>
    </row>
    <row r="1104" spans="6:7" x14ac:dyDescent="0.2">
      <c r="F1104" s="19"/>
      <c r="G1104" s="19"/>
    </row>
    <row r="1105" spans="6:7" x14ac:dyDescent="0.2">
      <c r="F1105" s="19"/>
      <c r="G1105" s="19"/>
    </row>
    <row r="1106" spans="6:7" x14ac:dyDescent="0.2">
      <c r="F1106" s="19"/>
      <c r="G1106" s="19"/>
    </row>
    <row r="1107" spans="6:7" x14ac:dyDescent="0.2">
      <c r="F1107" s="19"/>
      <c r="G1107" s="19"/>
    </row>
    <row r="1108" spans="6:7" x14ac:dyDescent="0.2">
      <c r="F1108" s="19"/>
      <c r="G1108" s="19"/>
    </row>
    <row r="1109" spans="6:7" x14ac:dyDescent="0.2">
      <c r="F1109" s="19"/>
      <c r="G1109" s="19"/>
    </row>
    <row r="1110" spans="6:7" x14ac:dyDescent="0.2">
      <c r="F1110" s="19"/>
      <c r="G1110" s="19"/>
    </row>
    <row r="1111" spans="6:7" x14ac:dyDescent="0.2">
      <c r="F1111" s="19"/>
      <c r="G1111" s="19"/>
    </row>
    <row r="1112" spans="6:7" x14ac:dyDescent="0.2">
      <c r="F1112" s="19"/>
      <c r="G1112" s="19"/>
    </row>
    <row r="1113" spans="6:7" x14ac:dyDescent="0.2">
      <c r="F1113" s="19"/>
      <c r="G1113" s="19"/>
    </row>
    <row r="1114" spans="6:7" x14ac:dyDescent="0.2">
      <c r="F1114" s="19"/>
      <c r="G1114" s="19"/>
    </row>
    <row r="1115" spans="6:7" x14ac:dyDescent="0.2">
      <c r="F1115" s="19"/>
      <c r="G1115" s="19"/>
    </row>
    <row r="1116" spans="6:7" x14ac:dyDescent="0.2">
      <c r="F1116" s="19"/>
      <c r="G1116" s="19"/>
    </row>
    <row r="1117" spans="6:7" x14ac:dyDescent="0.2">
      <c r="F1117" s="19"/>
      <c r="G1117" s="19"/>
    </row>
    <row r="1118" spans="6:7" x14ac:dyDescent="0.2">
      <c r="F1118" s="19"/>
      <c r="G1118" s="19"/>
    </row>
    <row r="1119" spans="6:7" x14ac:dyDescent="0.2">
      <c r="F1119" s="19"/>
      <c r="G1119" s="19"/>
    </row>
    <row r="1120" spans="6:7" x14ac:dyDescent="0.2">
      <c r="F1120" s="19"/>
      <c r="G1120" s="19"/>
    </row>
    <row r="1121" spans="6:7" x14ac:dyDescent="0.2">
      <c r="F1121" s="19"/>
      <c r="G1121" s="19"/>
    </row>
    <row r="1122" spans="6:7" x14ac:dyDescent="0.2">
      <c r="F1122" s="19"/>
      <c r="G1122" s="19"/>
    </row>
    <row r="1123" spans="6:7" x14ac:dyDescent="0.2">
      <c r="F1123" s="19"/>
      <c r="G1123" s="19"/>
    </row>
    <row r="1124" spans="6:7" x14ac:dyDescent="0.2">
      <c r="F1124" s="19"/>
      <c r="G1124" s="19"/>
    </row>
    <row r="1125" spans="6:7" x14ac:dyDescent="0.2">
      <c r="F1125" s="19"/>
      <c r="G1125" s="19"/>
    </row>
    <row r="1126" spans="6:7" x14ac:dyDescent="0.2">
      <c r="F1126" s="19"/>
      <c r="G1126" s="19"/>
    </row>
    <row r="1127" spans="6:7" x14ac:dyDescent="0.2">
      <c r="F1127" s="19"/>
      <c r="G1127" s="19"/>
    </row>
    <row r="1128" spans="6:7" x14ac:dyDescent="0.2">
      <c r="F1128" s="19"/>
      <c r="G1128" s="19"/>
    </row>
    <row r="1129" spans="6:7" x14ac:dyDescent="0.2">
      <c r="F1129" s="19"/>
      <c r="G1129" s="19"/>
    </row>
    <row r="1130" spans="6:7" x14ac:dyDescent="0.2">
      <c r="F1130" s="19"/>
      <c r="G1130" s="19"/>
    </row>
    <row r="1131" spans="6:7" x14ac:dyDescent="0.2">
      <c r="F1131" s="19"/>
      <c r="G1131" s="19"/>
    </row>
    <row r="1132" spans="6:7" x14ac:dyDescent="0.2">
      <c r="F1132" s="19"/>
      <c r="G1132" s="19"/>
    </row>
    <row r="1133" spans="6:7" x14ac:dyDescent="0.2">
      <c r="F1133" s="19"/>
      <c r="G1133" s="19"/>
    </row>
    <row r="1134" spans="6:7" x14ac:dyDescent="0.2">
      <c r="F1134" s="19"/>
      <c r="G1134" s="19"/>
    </row>
    <row r="1135" spans="6:7" x14ac:dyDescent="0.2">
      <c r="F1135" s="19"/>
      <c r="G1135" s="19"/>
    </row>
    <row r="1136" spans="6:7" x14ac:dyDescent="0.2">
      <c r="F1136" s="19"/>
      <c r="G1136" s="19"/>
    </row>
    <row r="1137" spans="6:7" x14ac:dyDescent="0.2">
      <c r="F1137" s="19"/>
      <c r="G1137" s="19"/>
    </row>
    <row r="1138" spans="6:7" x14ac:dyDescent="0.2">
      <c r="F1138" s="19"/>
      <c r="G1138" s="19"/>
    </row>
    <row r="1139" spans="6:7" x14ac:dyDescent="0.2">
      <c r="F1139" s="19"/>
      <c r="G1139" s="19"/>
    </row>
    <row r="1140" spans="6:7" x14ac:dyDescent="0.2">
      <c r="F1140" s="19"/>
      <c r="G1140" s="19"/>
    </row>
    <row r="1141" spans="6:7" x14ac:dyDescent="0.2">
      <c r="F1141" s="19"/>
      <c r="G1141" s="19"/>
    </row>
    <row r="1142" spans="6:7" x14ac:dyDescent="0.2">
      <c r="F1142" s="19"/>
      <c r="G1142" s="19"/>
    </row>
    <row r="1143" spans="6:7" x14ac:dyDescent="0.2">
      <c r="F1143" s="19"/>
      <c r="G1143" s="19"/>
    </row>
    <row r="1144" spans="6:7" x14ac:dyDescent="0.2">
      <c r="F1144" s="19"/>
      <c r="G1144" s="19"/>
    </row>
    <row r="1145" spans="6:7" x14ac:dyDescent="0.2">
      <c r="F1145" s="19"/>
      <c r="G1145" s="19"/>
    </row>
    <row r="1146" spans="6:7" x14ac:dyDescent="0.2">
      <c r="F1146" s="19"/>
      <c r="G1146" s="19"/>
    </row>
    <row r="1147" spans="6:7" x14ac:dyDescent="0.2">
      <c r="F1147" s="19"/>
      <c r="G1147" s="19"/>
    </row>
    <row r="1148" spans="6:7" x14ac:dyDescent="0.2">
      <c r="F1148" s="19"/>
      <c r="G1148" s="19"/>
    </row>
    <row r="1149" spans="6:7" x14ac:dyDescent="0.2">
      <c r="F1149" s="19"/>
      <c r="G1149" s="19"/>
    </row>
    <row r="1150" spans="6:7" x14ac:dyDescent="0.2">
      <c r="F1150" s="19"/>
      <c r="G1150" s="19"/>
    </row>
    <row r="1151" spans="6:7" x14ac:dyDescent="0.2">
      <c r="F1151" s="19"/>
      <c r="G1151" s="19"/>
    </row>
    <row r="1152" spans="6:7" x14ac:dyDescent="0.2">
      <c r="F1152" s="19"/>
      <c r="G1152" s="19"/>
    </row>
    <row r="1153" spans="6:7" x14ac:dyDescent="0.2">
      <c r="F1153" s="19"/>
      <c r="G1153" s="19"/>
    </row>
    <row r="1154" spans="6:7" x14ac:dyDescent="0.2">
      <c r="F1154" s="19"/>
      <c r="G1154" s="19"/>
    </row>
    <row r="1155" spans="6:7" x14ac:dyDescent="0.2">
      <c r="F1155" s="19"/>
      <c r="G1155" s="19"/>
    </row>
    <row r="1156" spans="6:7" x14ac:dyDescent="0.2">
      <c r="F1156" s="19"/>
      <c r="G1156" s="19"/>
    </row>
    <row r="1157" spans="6:7" x14ac:dyDescent="0.2">
      <c r="F1157" s="19"/>
      <c r="G1157" s="19"/>
    </row>
    <row r="1158" spans="6:7" x14ac:dyDescent="0.2">
      <c r="F1158" s="19"/>
      <c r="G1158" s="19"/>
    </row>
    <row r="1159" spans="6:7" x14ac:dyDescent="0.2">
      <c r="F1159" s="19"/>
      <c r="G1159" s="19"/>
    </row>
    <row r="1160" spans="6:7" x14ac:dyDescent="0.2">
      <c r="F1160" s="19"/>
      <c r="G1160" s="19"/>
    </row>
    <row r="1161" spans="6:7" x14ac:dyDescent="0.2">
      <c r="F1161" s="19"/>
      <c r="G1161" s="19"/>
    </row>
    <row r="1162" spans="6:7" x14ac:dyDescent="0.2">
      <c r="F1162" s="19"/>
      <c r="G1162" s="19"/>
    </row>
    <row r="1163" spans="6:7" x14ac:dyDescent="0.2">
      <c r="F1163" s="19"/>
      <c r="G1163" s="19"/>
    </row>
    <row r="1164" spans="6:7" x14ac:dyDescent="0.2">
      <c r="F1164" s="19"/>
      <c r="G1164" s="19"/>
    </row>
    <row r="1165" spans="6:7" x14ac:dyDescent="0.2">
      <c r="F1165" s="19"/>
      <c r="G1165" s="19"/>
    </row>
    <row r="1166" spans="6:7" x14ac:dyDescent="0.2">
      <c r="F1166" s="19"/>
      <c r="G1166" s="19"/>
    </row>
    <row r="1167" spans="6:7" x14ac:dyDescent="0.2">
      <c r="F1167" s="19"/>
      <c r="G1167" s="19"/>
    </row>
    <row r="1168" spans="6:7" x14ac:dyDescent="0.2">
      <c r="F1168" s="19"/>
      <c r="G1168" s="19"/>
    </row>
    <row r="1169" spans="6:7" x14ac:dyDescent="0.2">
      <c r="F1169" s="19"/>
      <c r="G1169" s="19"/>
    </row>
    <row r="1170" spans="6:7" x14ac:dyDescent="0.2">
      <c r="F1170" s="19"/>
      <c r="G1170" s="19"/>
    </row>
    <row r="1171" spans="6:7" x14ac:dyDescent="0.2">
      <c r="F1171" s="19"/>
      <c r="G1171" s="19"/>
    </row>
    <row r="1172" spans="6:7" x14ac:dyDescent="0.2">
      <c r="F1172" s="19"/>
      <c r="G1172" s="19"/>
    </row>
    <row r="1173" spans="6:7" x14ac:dyDescent="0.2">
      <c r="F1173" s="19"/>
      <c r="G1173" s="19"/>
    </row>
    <row r="1174" spans="6:7" x14ac:dyDescent="0.2">
      <c r="F1174" s="19"/>
      <c r="G1174" s="19"/>
    </row>
    <row r="1175" spans="6:7" x14ac:dyDescent="0.2">
      <c r="F1175" s="19"/>
      <c r="G1175" s="19"/>
    </row>
    <row r="1176" spans="6:7" x14ac:dyDescent="0.2">
      <c r="F1176" s="19"/>
      <c r="G1176" s="19"/>
    </row>
    <row r="1177" spans="6:7" x14ac:dyDescent="0.2">
      <c r="F1177" s="19"/>
      <c r="G1177" s="19"/>
    </row>
    <row r="1178" spans="6:7" x14ac:dyDescent="0.2">
      <c r="F1178" s="19"/>
      <c r="G1178" s="19"/>
    </row>
    <row r="1179" spans="6:7" x14ac:dyDescent="0.2">
      <c r="F1179" s="19"/>
      <c r="G1179" s="19"/>
    </row>
    <row r="1180" spans="6:7" x14ac:dyDescent="0.2">
      <c r="F1180" s="19"/>
      <c r="G1180" s="19"/>
    </row>
    <row r="1181" spans="6:7" x14ac:dyDescent="0.2">
      <c r="F1181" s="19"/>
      <c r="G1181" s="19"/>
    </row>
    <row r="1182" spans="6:7" x14ac:dyDescent="0.2">
      <c r="F1182" s="19"/>
      <c r="G1182" s="19"/>
    </row>
    <row r="1183" spans="6:7" x14ac:dyDescent="0.2">
      <c r="F1183" s="19"/>
      <c r="G1183" s="19"/>
    </row>
    <row r="1184" spans="6:7" x14ac:dyDescent="0.2">
      <c r="F1184" s="19"/>
      <c r="G1184" s="19"/>
    </row>
    <row r="1185" spans="6:7" x14ac:dyDescent="0.2">
      <c r="F1185" s="19"/>
      <c r="G1185" s="19"/>
    </row>
    <row r="1186" spans="6:7" x14ac:dyDescent="0.2">
      <c r="F1186" s="19"/>
      <c r="G1186" s="19"/>
    </row>
    <row r="1187" spans="6:7" x14ac:dyDescent="0.2">
      <c r="F1187" s="19"/>
      <c r="G1187" s="19"/>
    </row>
    <row r="1188" spans="6:7" x14ac:dyDescent="0.2">
      <c r="F1188" s="19"/>
      <c r="G1188" s="19"/>
    </row>
    <row r="1189" spans="6:7" x14ac:dyDescent="0.2">
      <c r="F1189" s="19"/>
      <c r="G1189" s="19"/>
    </row>
    <row r="1190" spans="6:7" x14ac:dyDescent="0.2">
      <c r="F1190" s="19"/>
      <c r="G1190" s="19"/>
    </row>
    <row r="1191" spans="6:7" x14ac:dyDescent="0.2">
      <c r="F1191" s="19"/>
      <c r="G1191" s="19"/>
    </row>
    <row r="1192" spans="6:7" x14ac:dyDescent="0.2">
      <c r="F1192" s="19"/>
      <c r="G1192" s="19"/>
    </row>
    <row r="1193" spans="6:7" x14ac:dyDescent="0.2">
      <c r="F1193" s="19"/>
      <c r="G1193" s="19"/>
    </row>
    <row r="1194" spans="6:7" x14ac:dyDescent="0.2">
      <c r="F1194" s="19"/>
      <c r="G1194" s="19"/>
    </row>
    <row r="1195" spans="6:7" x14ac:dyDescent="0.2">
      <c r="F1195" s="19"/>
      <c r="G1195" s="19"/>
    </row>
    <row r="1196" spans="6:7" x14ac:dyDescent="0.2">
      <c r="F1196" s="19"/>
      <c r="G1196" s="19"/>
    </row>
    <row r="1197" spans="6:7" x14ac:dyDescent="0.2">
      <c r="F1197" s="19"/>
      <c r="G1197" s="19"/>
    </row>
    <row r="1198" spans="6:7" x14ac:dyDescent="0.2">
      <c r="F1198" s="19"/>
      <c r="G1198" s="19"/>
    </row>
    <row r="1199" spans="6:7" x14ac:dyDescent="0.2">
      <c r="F1199" s="19"/>
      <c r="G1199" s="19"/>
    </row>
    <row r="1200" spans="6:7" x14ac:dyDescent="0.2">
      <c r="F1200" s="19"/>
      <c r="G1200" s="19"/>
    </row>
    <row r="1201" spans="6:7" x14ac:dyDescent="0.2">
      <c r="F1201" s="19"/>
      <c r="G1201" s="19"/>
    </row>
    <row r="1202" spans="6:7" x14ac:dyDescent="0.2">
      <c r="F1202" s="19"/>
      <c r="G1202" s="19"/>
    </row>
    <row r="1203" spans="6:7" x14ac:dyDescent="0.2">
      <c r="F1203" s="19"/>
      <c r="G1203" s="19"/>
    </row>
    <row r="1204" spans="6:7" x14ac:dyDescent="0.2">
      <c r="F1204" s="19"/>
      <c r="G1204" s="19"/>
    </row>
    <row r="1205" spans="6:7" x14ac:dyDescent="0.2">
      <c r="F1205" s="19"/>
      <c r="G1205" s="19"/>
    </row>
    <row r="1206" spans="6:7" x14ac:dyDescent="0.2">
      <c r="F1206" s="19"/>
      <c r="G1206" s="19"/>
    </row>
    <row r="1207" spans="6:7" x14ac:dyDescent="0.2">
      <c r="F1207" s="19"/>
      <c r="G1207" s="19"/>
    </row>
    <row r="1208" spans="6:7" x14ac:dyDescent="0.2">
      <c r="F1208" s="19"/>
      <c r="G1208" s="19"/>
    </row>
    <row r="1209" spans="6:7" x14ac:dyDescent="0.2">
      <c r="F1209" s="19"/>
      <c r="G1209" s="19"/>
    </row>
    <row r="1210" spans="6:7" x14ac:dyDescent="0.2">
      <c r="F1210" s="19"/>
      <c r="G1210" s="19"/>
    </row>
    <row r="1211" spans="6:7" x14ac:dyDescent="0.2">
      <c r="F1211" s="19"/>
      <c r="G1211" s="19"/>
    </row>
    <row r="1212" spans="6:7" x14ac:dyDescent="0.2">
      <c r="F1212" s="19"/>
      <c r="G1212" s="19"/>
    </row>
    <row r="1213" spans="6:7" x14ac:dyDescent="0.2">
      <c r="F1213" s="19"/>
      <c r="G1213" s="19"/>
    </row>
    <row r="1214" spans="6:7" x14ac:dyDescent="0.2">
      <c r="F1214" s="19"/>
      <c r="G1214" s="19"/>
    </row>
    <row r="1215" spans="6:7" x14ac:dyDescent="0.2">
      <c r="F1215" s="19"/>
      <c r="G1215" s="19"/>
    </row>
    <row r="1216" spans="6:7" x14ac:dyDescent="0.2">
      <c r="F1216" s="19"/>
      <c r="G1216" s="19"/>
    </row>
    <row r="1217" spans="6:7" x14ac:dyDescent="0.2">
      <c r="F1217" s="19"/>
      <c r="G1217" s="19"/>
    </row>
    <row r="1218" spans="6:7" x14ac:dyDescent="0.2">
      <c r="F1218" s="19"/>
      <c r="G1218" s="19"/>
    </row>
    <row r="1219" spans="6:7" x14ac:dyDescent="0.2">
      <c r="F1219" s="19"/>
      <c r="G1219" s="19"/>
    </row>
    <row r="1220" spans="6:7" x14ac:dyDescent="0.2">
      <c r="F1220" s="19"/>
      <c r="G1220" s="19"/>
    </row>
    <row r="1221" spans="6:7" x14ac:dyDescent="0.2">
      <c r="F1221" s="19"/>
      <c r="G1221" s="19"/>
    </row>
    <row r="1222" spans="6:7" x14ac:dyDescent="0.2">
      <c r="F1222" s="19"/>
      <c r="G1222" s="19"/>
    </row>
    <row r="1223" spans="6:7" x14ac:dyDescent="0.2">
      <c r="F1223" s="19"/>
      <c r="G1223" s="19"/>
    </row>
    <row r="1224" spans="6:7" x14ac:dyDescent="0.2">
      <c r="F1224" s="19"/>
      <c r="G1224" s="19"/>
    </row>
    <row r="1225" spans="6:7" x14ac:dyDescent="0.2">
      <c r="F1225" s="19"/>
      <c r="G1225" s="19"/>
    </row>
    <row r="1226" spans="6:7" x14ac:dyDescent="0.2">
      <c r="F1226" s="19"/>
      <c r="G1226" s="19"/>
    </row>
    <row r="1227" spans="6:7" x14ac:dyDescent="0.2">
      <c r="F1227" s="19"/>
      <c r="G1227" s="19"/>
    </row>
    <row r="1228" spans="6:7" x14ac:dyDescent="0.2">
      <c r="F1228" s="19"/>
      <c r="G1228" s="19"/>
    </row>
    <row r="1229" spans="6:7" x14ac:dyDescent="0.2">
      <c r="F1229" s="19"/>
      <c r="G1229" s="19"/>
    </row>
    <row r="1230" spans="6:7" x14ac:dyDescent="0.2">
      <c r="F1230" s="19"/>
      <c r="G1230" s="19"/>
    </row>
    <row r="1231" spans="6:7" x14ac:dyDescent="0.2">
      <c r="F1231" s="19"/>
      <c r="G1231" s="19"/>
    </row>
    <row r="1232" spans="6:7" x14ac:dyDescent="0.2">
      <c r="F1232" s="19"/>
      <c r="G1232" s="19"/>
    </row>
    <row r="1233" spans="6:7" x14ac:dyDescent="0.2">
      <c r="F1233" s="19"/>
      <c r="G1233" s="19"/>
    </row>
    <row r="1234" spans="6:7" x14ac:dyDescent="0.2">
      <c r="F1234" s="19"/>
      <c r="G1234" s="19"/>
    </row>
    <row r="1235" spans="6:7" x14ac:dyDescent="0.2">
      <c r="F1235" s="19"/>
      <c r="G1235" s="19"/>
    </row>
    <row r="1236" spans="6:7" x14ac:dyDescent="0.2">
      <c r="F1236" s="19"/>
      <c r="G1236" s="19"/>
    </row>
    <row r="1237" spans="6:7" x14ac:dyDescent="0.2">
      <c r="F1237" s="19"/>
      <c r="G1237" s="19"/>
    </row>
    <row r="1238" spans="6:7" x14ac:dyDescent="0.2">
      <c r="F1238" s="19"/>
      <c r="G1238" s="19"/>
    </row>
    <row r="1239" spans="6:7" x14ac:dyDescent="0.2">
      <c r="F1239" s="19"/>
      <c r="G1239" s="19"/>
    </row>
    <row r="1240" spans="6:7" x14ac:dyDescent="0.2">
      <c r="F1240" s="19"/>
      <c r="G1240" s="19"/>
    </row>
    <row r="1241" spans="6:7" x14ac:dyDescent="0.2">
      <c r="F1241" s="19"/>
      <c r="G1241" s="19"/>
    </row>
    <row r="1242" spans="6:7" x14ac:dyDescent="0.2">
      <c r="F1242" s="19"/>
      <c r="G1242" s="19"/>
    </row>
    <row r="1243" spans="6:7" x14ac:dyDescent="0.2">
      <c r="F1243" s="19"/>
      <c r="G1243" s="19"/>
    </row>
    <row r="1244" spans="6:7" x14ac:dyDescent="0.2">
      <c r="F1244" s="19"/>
      <c r="G1244" s="19"/>
    </row>
    <row r="1245" spans="6:7" x14ac:dyDescent="0.2">
      <c r="F1245" s="19"/>
      <c r="G1245" s="19"/>
    </row>
    <row r="1246" spans="6:7" x14ac:dyDescent="0.2">
      <c r="F1246" s="19"/>
      <c r="G1246" s="19"/>
    </row>
    <row r="1247" spans="6:7" x14ac:dyDescent="0.2">
      <c r="F1247" s="19"/>
      <c r="G1247" s="19"/>
    </row>
    <row r="1248" spans="6:7" x14ac:dyDescent="0.2">
      <c r="F1248" s="19"/>
      <c r="G1248" s="19"/>
    </row>
    <row r="1249" spans="6:7" x14ac:dyDescent="0.2">
      <c r="F1249" s="19"/>
      <c r="G1249" s="19"/>
    </row>
    <row r="1250" spans="6:7" x14ac:dyDescent="0.2">
      <c r="F1250" s="19"/>
      <c r="G1250" s="19"/>
    </row>
    <row r="1251" spans="6:7" x14ac:dyDescent="0.2">
      <c r="F1251" s="19"/>
      <c r="G1251" s="19"/>
    </row>
    <row r="1252" spans="6:7" x14ac:dyDescent="0.2">
      <c r="F1252" s="19"/>
      <c r="G1252" s="19"/>
    </row>
    <row r="1253" spans="6:7" x14ac:dyDescent="0.2">
      <c r="F1253" s="19"/>
      <c r="G1253" s="19"/>
    </row>
    <row r="1254" spans="6:7" x14ac:dyDescent="0.2">
      <c r="F1254" s="19"/>
      <c r="G1254" s="19"/>
    </row>
    <row r="1255" spans="6:7" x14ac:dyDescent="0.2">
      <c r="F1255" s="19"/>
      <c r="G1255" s="19"/>
    </row>
    <row r="1256" spans="6:7" x14ac:dyDescent="0.2">
      <c r="F1256" s="19"/>
      <c r="G1256" s="19"/>
    </row>
    <row r="1257" spans="6:7" x14ac:dyDescent="0.2">
      <c r="F1257" s="19"/>
      <c r="G1257" s="19"/>
    </row>
    <row r="1258" spans="6:7" x14ac:dyDescent="0.2">
      <c r="F1258" s="19"/>
      <c r="G1258" s="19"/>
    </row>
    <row r="1259" spans="6:7" x14ac:dyDescent="0.2">
      <c r="F1259" s="19"/>
      <c r="G1259" s="19"/>
    </row>
    <row r="1260" spans="6:7" x14ac:dyDescent="0.2">
      <c r="F1260" s="19"/>
      <c r="G1260" s="19"/>
    </row>
    <row r="1261" spans="6:7" x14ac:dyDescent="0.2">
      <c r="F1261" s="19"/>
      <c r="G1261" s="19"/>
    </row>
    <row r="1262" spans="6:7" x14ac:dyDescent="0.2">
      <c r="F1262" s="19"/>
      <c r="G1262" s="19"/>
    </row>
    <row r="1263" spans="6:7" x14ac:dyDescent="0.2">
      <c r="F1263" s="19"/>
      <c r="G1263" s="19"/>
    </row>
    <row r="1264" spans="6:7" x14ac:dyDescent="0.2">
      <c r="F1264" s="19"/>
      <c r="G1264" s="19"/>
    </row>
    <row r="1265" spans="6:7" x14ac:dyDescent="0.2">
      <c r="F1265" s="19"/>
      <c r="G1265" s="19"/>
    </row>
    <row r="1266" spans="6:7" x14ac:dyDescent="0.2">
      <c r="F1266" s="19"/>
      <c r="G1266" s="19"/>
    </row>
    <row r="1267" spans="6:7" x14ac:dyDescent="0.2">
      <c r="F1267" s="19"/>
      <c r="G1267" s="19"/>
    </row>
    <row r="1268" spans="6:7" x14ac:dyDescent="0.2">
      <c r="F1268" s="19"/>
      <c r="G1268" s="19"/>
    </row>
    <row r="1269" spans="6:7" x14ac:dyDescent="0.2">
      <c r="F1269" s="19"/>
      <c r="G1269" s="19"/>
    </row>
    <row r="1270" spans="6:7" x14ac:dyDescent="0.2">
      <c r="F1270" s="19"/>
      <c r="G1270" s="19"/>
    </row>
    <row r="1271" spans="6:7" x14ac:dyDescent="0.2">
      <c r="F1271" s="19"/>
      <c r="G1271" s="19"/>
    </row>
    <row r="1272" spans="6:7" x14ac:dyDescent="0.2">
      <c r="F1272" s="19"/>
      <c r="G1272" s="19"/>
    </row>
    <row r="1273" spans="6:7" x14ac:dyDescent="0.2">
      <c r="F1273" s="19"/>
      <c r="G1273" s="19"/>
    </row>
    <row r="1274" spans="6:7" x14ac:dyDescent="0.2">
      <c r="F1274" s="19"/>
      <c r="G1274" s="19"/>
    </row>
    <row r="1275" spans="6:7" x14ac:dyDescent="0.2">
      <c r="F1275" s="19"/>
      <c r="G1275" s="19"/>
    </row>
    <row r="1276" spans="6:7" x14ac:dyDescent="0.2">
      <c r="F1276" s="19"/>
      <c r="G1276" s="19"/>
    </row>
    <row r="1277" spans="6:7" x14ac:dyDescent="0.2">
      <c r="F1277" s="19"/>
      <c r="G1277" s="19"/>
    </row>
    <row r="1278" spans="6:7" x14ac:dyDescent="0.2">
      <c r="F1278" s="19"/>
      <c r="G1278" s="19"/>
    </row>
    <row r="1279" spans="6:7" x14ac:dyDescent="0.2">
      <c r="F1279" s="19"/>
      <c r="G1279" s="19"/>
    </row>
    <row r="1280" spans="6:7" x14ac:dyDescent="0.2">
      <c r="F1280" s="19"/>
      <c r="G1280" s="19"/>
    </row>
    <row r="1281" spans="6:7" x14ac:dyDescent="0.2">
      <c r="F1281" s="19"/>
      <c r="G1281" s="19"/>
    </row>
    <row r="1282" spans="6:7" x14ac:dyDescent="0.2">
      <c r="F1282" s="19"/>
      <c r="G1282" s="19"/>
    </row>
    <row r="1283" spans="6:7" x14ac:dyDescent="0.2">
      <c r="F1283" s="19"/>
      <c r="G1283" s="19"/>
    </row>
    <row r="1284" spans="6:7" x14ac:dyDescent="0.2">
      <c r="F1284" s="19"/>
      <c r="G1284" s="19"/>
    </row>
    <row r="1285" spans="6:7" x14ac:dyDescent="0.2">
      <c r="F1285" s="19"/>
      <c r="G1285" s="19"/>
    </row>
    <row r="1286" spans="6:7" x14ac:dyDescent="0.2">
      <c r="F1286" s="19"/>
      <c r="G1286" s="19"/>
    </row>
    <row r="1287" spans="6:7" x14ac:dyDescent="0.2">
      <c r="F1287" s="19"/>
      <c r="G1287" s="19"/>
    </row>
    <row r="1288" spans="6:7" x14ac:dyDescent="0.2">
      <c r="F1288" s="19"/>
      <c r="G1288" s="19"/>
    </row>
    <row r="1289" spans="6:7" x14ac:dyDescent="0.2">
      <c r="F1289" s="19"/>
      <c r="G1289" s="19"/>
    </row>
    <row r="1290" spans="6:7" x14ac:dyDescent="0.2">
      <c r="F1290" s="19"/>
      <c r="G1290" s="19"/>
    </row>
    <row r="1291" spans="6:7" x14ac:dyDescent="0.2">
      <c r="F1291" s="19"/>
      <c r="G1291" s="19"/>
    </row>
    <row r="1292" spans="6:7" x14ac:dyDescent="0.2">
      <c r="F1292" s="19"/>
      <c r="G1292" s="19"/>
    </row>
    <row r="1293" spans="6:7" x14ac:dyDescent="0.2">
      <c r="F1293" s="19"/>
      <c r="G1293" s="19"/>
    </row>
    <row r="1294" spans="6:7" x14ac:dyDescent="0.2">
      <c r="F1294" s="19"/>
      <c r="G1294" s="19"/>
    </row>
    <row r="1295" spans="6:7" x14ac:dyDescent="0.2">
      <c r="F1295" s="19"/>
      <c r="G1295" s="19"/>
    </row>
    <row r="1296" spans="6:7" x14ac:dyDescent="0.2">
      <c r="F1296" s="19"/>
      <c r="G1296" s="19"/>
    </row>
    <row r="1297" spans="6:7" x14ac:dyDescent="0.2">
      <c r="F1297" s="19"/>
      <c r="G1297" s="19"/>
    </row>
    <row r="1298" spans="6:7" x14ac:dyDescent="0.2">
      <c r="F1298" s="19"/>
      <c r="G1298" s="19"/>
    </row>
    <row r="1299" spans="6:7" x14ac:dyDescent="0.2">
      <c r="F1299" s="19"/>
      <c r="G1299" s="19"/>
    </row>
    <row r="1300" spans="6:7" x14ac:dyDescent="0.2">
      <c r="F1300" s="19"/>
      <c r="G1300" s="19"/>
    </row>
    <row r="1301" spans="6:7" x14ac:dyDescent="0.2">
      <c r="F1301" s="19"/>
      <c r="G1301" s="19"/>
    </row>
    <row r="1302" spans="6:7" x14ac:dyDescent="0.2">
      <c r="F1302" s="19"/>
      <c r="G1302" s="19"/>
    </row>
    <row r="1303" spans="6:7" x14ac:dyDescent="0.2">
      <c r="F1303" s="19"/>
      <c r="G1303" s="19"/>
    </row>
    <row r="1304" spans="6:7" x14ac:dyDescent="0.2">
      <c r="F1304" s="19"/>
      <c r="G1304" s="19"/>
    </row>
    <row r="1305" spans="6:7" x14ac:dyDescent="0.2">
      <c r="F1305" s="19"/>
      <c r="G1305" s="19"/>
    </row>
    <row r="1306" spans="6:7" x14ac:dyDescent="0.2">
      <c r="F1306" s="19"/>
      <c r="G1306" s="19"/>
    </row>
    <row r="1307" spans="6:7" x14ac:dyDescent="0.2">
      <c r="F1307" s="19"/>
      <c r="G1307" s="19"/>
    </row>
    <row r="1308" spans="6:7" x14ac:dyDescent="0.2">
      <c r="F1308" s="19"/>
      <c r="G1308" s="19"/>
    </row>
    <row r="1309" spans="6:7" x14ac:dyDescent="0.2">
      <c r="F1309" s="19"/>
      <c r="G1309" s="19"/>
    </row>
    <row r="1310" spans="6:7" x14ac:dyDescent="0.2">
      <c r="F1310" s="19"/>
      <c r="G1310" s="19"/>
    </row>
    <row r="1311" spans="6:7" x14ac:dyDescent="0.2">
      <c r="F1311" s="19"/>
      <c r="G1311" s="19"/>
    </row>
    <row r="1312" spans="6:7" x14ac:dyDescent="0.2">
      <c r="F1312" s="19"/>
      <c r="G1312" s="19"/>
    </row>
    <row r="1313" spans="6:7" x14ac:dyDescent="0.2">
      <c r="F1313" s="19"/>
      <c r="G1313" s="19"/>
    </row>
    <row r="1314" spans="6:7" x14ac:dyDescent="0.2">
      <c r="F1314" s="19"/>
      <c r="G1314" s="19"/>
    </row>
    <row r="1315" spans="6:7" x14ac:dyDescent="0.2">
      <c r="F1315" s="19"/>
      <c r="G1315" s="19"/>
    </row>
    <row r="1316" spans="6:7" x14ac:dyDescent="0.2">
      <c r="F1316" s="19"/>
      <c r="G1316" s="19"/>
    </row>
    <row r="1317" spans="6:7" x14ac:dyDescent="0.2">
      <c r="F1317" s="19"/>
      <c r="G1317" s="19"/>
    </row>
    <row r="1318" spans="6:7" x14ac:dyDescent="0.2">
      <c r="F1318" s="19"/>
      <c r="G1318" s="19"/>
    </row>
    <row r="1319" spans="6:7" x14ac:dyDescent="0.2">
      <c r="F1319" s="19"/>
      <c r="G1319" s="19"/>
    </row>
    <row r="1320" spans="6:7" x14ac:dyDescent="0.2">
      <c r="F1320" s="19"/>
      <c r="G1320" s="19"/>
    </row>
    <row r="1321" spans="6:7" x14ac:dyDescent="0.2">
      <c r="F1321" s="19"/>
      <c r="G1321" s="19"/>
    </row>
    <row r="1322" spans="6:7" x14ac:dyDescent="0.2">
      <c r="F1322" s="19"/>
      <c r="G1322" s="19"/>
    </row>
    <row r="1323" spans="6:7" x14ac:dyDescent="0.2">
      <c r="F1323" s="19"/>
      <c r="G1323" s="19"/>
    </row>
    <row r="1324" spans="6:7" x14ac:dyDescent="0.2">
      <c r="F1324" s="19"/>
      <c r="G1324" s="19"/>
    </row>
    <row r="1325" spans="6:7" x14ac:dyDescent="0.2">
      <c r="F1325" s="19"/>
      <c r="G1325" s="19"/>
    </row>
    <row r="1326" spans="6:7" x14ac:dyDescent="0.2">
      <c r="F1326" s="19"/>
      <c r="G1326" s="19"/>
    </row>
    <row r="1327" spans="6:7" x14ac:dyDescent="0.2">
      <c r="F1327" s="19"/>
      <c r="G1327" s="19"/>
    </row>
    <row r="1328" spans="6:7" x14ac:dyDescent="0.2">
      <c r="F1328" s="19"/>
      <c r="G1328" s="19"/>
    </row>
    <row r="1329" spans="6:7" x14ac:dyDescent="0.2">
      <c r="F1329" s="19"/>
      <c r="G1329" s="19"/>
    </row>
    <row r="1330" spans="6:7" x14ac:dyDescent="0.2">
      <c r="F1330" s="19"/>
      <c r="G1330" s="19"/>
    </row>
    <row r="1331" spans="6:7" x14ac:dyDescent="0.2">
      <c r="F1331" s="19"/>
      <c r="G1331" s="19"/>
    </row>
    <row r="1332" spans="6:7" x14ac:dyDescent="0.2">
      <c r="F1332" s="19"/>
      <c r="G1332" s="19"/>
    </row>
    <row r="1333" spans="6:7" x14ac:dyDescent="0.2">
      <c r="F1333" s="19"/>
      <c r="G1333" s="19"/>
    </row>
    <row r="1334" spans="6:7" x14ac:dyDescent="0.2">
      <c r="F1334" s="19"/>
      <c r="G1334" s="19"/>
    </row>
    <row r="1335" spans="6:7" x14ac:dyDescent="0.2">
      <c r="F1335" s="19"/>
      <c r="G1335" s="19"/>
    </row>
    <row r="1336" spans="6:7" x14ac:dyDescent="0.2">
      <c r="F1336" s="19"/>
      <c r="G1336" s="19"/>
    </row>
    <row r="1337" spans="6:7" x14ac:dyDescent="0.2">
      <c r="F1337" s="19"/>
      <c r="G1337" s="19"/>
    </row>
    <row r="1338" spans="6:7" x14ac:dyDescent="0.2">
      <c r="F1338" s="19"/>
      <c r="G1338" s="19"/>
    </row>
    <row r="1339" spans="6:7" x14ac:dyDescent="0.2">
      <c r="F1339" s="19"/>
      <c r="G1339" s="19"/>
    </row>
    <row r="1340" spans="6:7" x14ac:dyDescent="0.2">
      <c r="F1340" s="19"/>
      <c r="G1340" s="19"/>
    </row>
    <row r="1341" spans="6:7" x14ac:dyDescent="0.2">
      <c r="F1341" s="19"/>
      <c r="G1341" s="19"/>
    </row>
    <row r="1342" spans="6:7" x14ac:dyDescent="0.2">
      <c r="F1342" s="19"/>
      <c r="G1342" s="19"/>
    </row>
    <row r="1343" spans="6:7" x14ac:dyDescent="0.2">
      <c r="F1343" s="19"/>
      <c r="G1343" s="19"/>
    </row>
    <row r="1344" spans="6:7" x14ac:dyDescent="0.2">
      <c r="F1344" s="19"/>
      <c r="G1344" s="19"/>
    </row>
    <row r="1345" spans="6:7" x14ac:dyDescent="0.2">
      <c r="F1345" s="19"/>
      <c r="G1345" s="19"/>
    </row>
    <row r="1346" spans="6:7" x14ac:dyDescent="0.2">
      <c r="F1346" s="19"/>
      <c r="G1346" s="19"/>
    </row>
    <row r="1347" spans="6:7" x14ac:dyDescent="0.2">
      <c r="F1347" s="19"/>
      <c r="G1347" s="19"/>
    </row>
    <row r="1348" spans="6:7" x14ac:dyDescent="0.2">
      <c r="F1348" s="19"/>
      <c r="G1348" s="19"/>
    </row>
    <row r="1349" spans="6:7" x14ac:dyDescent="0.2">
      <c r="F1349" s="19"/>
      <c r="G1349" s="19"/>
    </row>
    <row r="1350" spans="6:7" x14ac:dyDescent="0.2">
      <c r="F1350" s="19"/>
      <c r="G1350" s="19"/>
    </row>
    <row r="1351" spans="6:7" x14ac:dyDescent="0.2">
      <c r="F1351" s="19"/>
      <c r="G1351" s="19"/>
    </row>
    <row r="1352" spans="6:7" x14ac:dyDescent="0.2">
      <c r="F1352" s="19"/>
      <c r="G1352" s="19"/>
    </row>
    <row r="1353" spans="6:7" x14ac:dyDescent="0.2">
      <c r="F1353" s="19"/>
      <c r="G1353" s="19"/>
    </row>
    <row r="1354" spans="6:7" x14ac:dyDescent="0.2">
      <c r="F1354" s="19"/>
      <c r="G1354" s="19"/>
    </row>
    <row r="1355" spans="6:7" x14ac:dyDescent="0.2">
      <c r="F1355" s="19"/>
      <c r="G1355" s="19"/>
    </row>
    <row r="1356" spans="6:7" x14ac:dyDescent="0.2">
      <c r="F1356" s="19"/>
      <c r="G1356" s="19"/>
    </row>
    <row r="1357" spans="6:7" x14ac:dyDescent="0.2">
      <c r="F1357" s="19"/>
      <c r="G1357" s="19"/>
    </row>
    <row r="1358" spans="6:7" x14ac:dyDescent="0.2">
      <c r="F1358" s="19"/>
      <c r="G1358" s="19"/>
    </row>
    <row r="1359" spans="6:7" x14ac:dyDescent="0.2">
      <c r="F1359" s="19"/>
      <c r="G1359" s="19"/>
    </row>
    <row r="1360" spans="6:7" x14ac:dyDescent="0.2">
      <c r="F1360" s="19"/>
      <c r="G1360" s="19"/>
    </row>
    <row r="1361" spans="6:7" x14ac:dyDescent="0.2">
      <c r="F1361" s="19"/>
      <c r="G1361" s="19"/>
    </row>
    <row r="1362" spans="6:7" x14ac:dyDescent="0.2">
      <c r="F1362" s="19"/>
      <c r="G1362" s="19"/>
    </row>
    <row r="1363" spans="6:7" x14ac:dyDescent="0.2">
      <c r="F1363" s="19"/>
      <c r="G1363" s="19"/>
    </row>
    <row r="1364" spans="6:7" x14ac:dyDescent="0.2">
      <c r="F1364" s="19"/>
      <c r="G1364" s="19"/>
    </row>
    <row r="1365" spans="6:7" x14ac:dyDescent="0.2">
      <c r="F1365" s="19"/>
      <c r="G1365" s="19"/>
    </row>
    <row r="1366" spans="6:7" x14ac:dyDescent="0.2">
      <c r="F1366" s="19"/>
      <c r="G1366" s="19"/>
    </row>
    <row r="1367" spans="6:7" x14ac:dyDescent="0.2">
      <c r="F1367" s="19"/>
      <c r="G1367" s="19"/>
    </row>
    <row r="1368" spans="6:7" x14ac:dyDescent="0.2">
      <c r="F1368" s="19"/>
      <c r="G1368" s="19"/>
    </row>
    <row r="1369" spans="6:7" x14ac:dyDescent="0.2">
      <c r="F1369" s="19"/>
      <c r="G1369" s="19"/>
    </row>
    <row r="1370" spans="6:7" x14ac:dyDescent="0.2">
      <c r="F1370" s="19"/>
      <c r="G1370" s="19"/>
    </row>
    <row r="1371" spans="6:7" x14ac:dyDescent="0.2">
      <c r="F1371" s="19"/>
      <c r="G1371" s="19"/>
    </row>
    <row r="1372" spans="6:7" x14ac:dyDescent="0.2">
      <c r="F1372" s="19"/>
      <c r="G1372" s="19"/>
    </row>
    <row r="1373" spans="6:7" x14ac:dyDescent="0.2">
      <c r="F1373" s="19"/>
      <c r="G1373" s="19"/>
    </row>
    <row r="1374" spans="6:7" x14ac:dyDescent="0.2">
      <c r="F1374" s="19"/>
      <c r="G1374" s="19"/>
    </row>
    <row r="1375" spans="6:7" x14ac:dyDescent="0.2">
      <c r="F1375" s="19"/>
      <c r="G1375" s="19"/>
    </row>
    <row r="1376" spans="6:7" x14ac:dyDescent="0.2">
      <c r="F1376" s="19"/>
      <c r="G1376" s="19"/>
    </row>
    <row r="1377" spans="6:7" x14ac:dyDescent="0.2">
      <c r="F1377" s="19"/>
      <c r="G1377" s="19"/>
    </row>
    <row r="1378" spans="6:7" x14ac:dyDescent="0.2">
      <c r="F1378" s="19"/>
      <c r="G1378" s="19"/>
    </row>
    <row r="1379" spans="6:7" x14ac:dyDescent="0.2">
      <c r="F1379" s="19"/>
      <c r="G1379" s="19"/>
    </row>
    <row r="1380" spans="6:7" x14ac:dyDescent="0.2">
      <c r="F1380" s="19"/>
      <c r="G1380" s="19"/>
    </row>
    <row r="1381" spans="6:7" x14ac:dyDescent="0.2">
      <c r="F1381" s="19"/>
      <c r="G1381" s="19"/>
    </row>
    <row r="1382" spans="6:7" x14ac:dyDescent="0.2">
      <c r="F1382" s="19"/>
      <c r="G1382" s="19"/>
    </row>
    <row r="1383" spans="6:7" x14ac:dyDescent="0.2">
      <c r="F1383" s="19"/>
      <c r="G1383" s="19"/>
    </row>
    <row r="1384" spans="6:7" x14ac:dyDescent="0.2">
      <c r="F1384" s="19"/>
      <c r="G1384" s="19"/>
    </row>
    <row r="1385" spans="6:7" x14ac:dyDescent="0.2">
      <c r="F1385" s="19"/>
      <c r="G1385" s="19"/>
    </row>
    <row r="1386" spans="6:7" x14ac:dyDescent="0.2">
      <c r="F1386" s="19"/>
      <c r="G1386" s="19"/>
    </row>
    <row r="1387" spans="6:7" x14ac:dyDescent="0.2">
      <c r="F1387" s="19"/>
      <c r="G1387" s="19"/>
    </row>
    <row r="1388" spans="6:7" x14ac:dyDescent="0.2">
      <c r="F1388" s="19"/>
      <c r="G1388" s="19"/>
    </row>
    <row r="1389" spans="6:7" x14ac:dyDescent="0.2">
      <c r="F1389" s="19"/>
      <c r="G1389" s="19"/>
    </row>
    <row r="1390" spans="6:7" x14ac:dyDescent="0.2">
      <c r="F1390" s="19"/>
      <c r="G1390" s="19"/>
    </row>
    <row r="1391" spans="6:7" x14ac:dyDescent="0.2">
      <c r="F1391" s="19"/>
      <c r="G1391" s="19"/>
    </row>
    <row r="1392" spans="6:7" x14ac:dyDescent="0.2">
      <c r="F1392" s="19"/>
      <c r="G1392" s="19"/>
    </row>
    <row r="1393" spans="6:7" x14ac:dyDescent="0.2">
      <c r="F1393" s="19"/>
      <c r="G1393" s="19"/>
    </row>
    <row r="1394" spans="6:7" x14ac:dyDescent="0.2">
      <c r="F1394" s="19"/>
      <c r="G1394" s="19"/>
    </row>
    <row r="1395" spans="6:7" x14ac:dyDescent="0.2">
      <c r="F1395" s="19"/>
      <c r="G1395" s="19"/>
    </row>
    <row r="1396" spans="6:7" x14ac:dyDescent="0.2">
      <c r="F1396" s="19"/>
      <c r="G1396" s="19"/>
    </row>
    <row r="1397" spans="6:7" x14ac:dyDescent="0.2">
      <c r="F1397" s="19"/>
      <c r="G1397" s="19"/>
    </row>
    <row r="1398" spans="6:7" x14ac:dyDescent="0.2">
      <c r="F1398" s="19"/>
      <c r="G1398" s="19"/>
    </row>
    <row r="1399" spans="6:7" x14ac:dyDescent="0.2">
      <c r="F1399" s="19"/>
      <c r="G1399" s="19"/>
    </row>
    <row r="1400" spans="6:7" x14ac:dyDescent="0.2">
      <c r="F1400" s="19"/>
      <c r="G1400" s="19"/>
    </row>
    <row r="1401" spans="6:7" x14ac:dyDescent="0.2">
      <c r="F1401" s="19"/>
      <c r="G1401" s="19"/>
    </row>
    <row r="1402" spans="6:7" x14ac:dyDescent="0.2">
      <c r="F1402" s="19"/>
      <c r="G1402" s="19"/>
    </row>
    <row r="1403" spans="6:7" x14ac:dyDescent="0.2">
      <c r="F1403" s="19"/>
      <c r="G1403" s="19"/>
    </row>
    <row r="1404" spans="6:7" x14ac:dyDescent="0.2">
      <c r="F1404" s="19"/>
      <c r="G1404" s="19"/>
    </row>
    <row r="1405" spans="6:7" x14ac:dyDescent="0.2">
      <c r="F1405" s="19"/>
      <c r="G1405" s="19"/>
    </row>
    <row r="1406" spans="6:7" x14ac:dyDescent="0.2">
      <c r="F1406" s="19"/>
      <c r="G1406" s="19"/>
    </row>
    <row r="1407" spans="6:7" x14ac:dyDescent="0.2">
      <c r="F1407" s="19"/>
      <c r="G1407" s="19"/>
    </row>
    <row r="1408" spans="6:7" x14ac:dyDescent="0.2">
      <c r="F1408" s="19"/>
      <c r="G1408" s="19"/>
    </row>
    <row r="1409" spans="6:7" x14ac:dyDescent="0.2">
      <c r="F1409" s="19"/>
      <c r="G1409" s="19"/>
    </row>
    <row r="1410" spans="6:7" x14ac:dyDescent="0.2">
      <c r="F1410" s="19"/>
      <c r="G1410" s="19"/>
    </row>
    <row r="1411" spans="6:7" x14ac:dyDescent="0.2">
      <c r="F1411" s="19"/>
      <c r="G1411" s="19"/>
    </row>
    <row r="1412" spans="6:7" x14ac:dyDescent="0.2">
      <c r="F1412" s="19"/>
      <c r="G1412" s="19"/>
    </row>
    <row r="1413" spans="6:7" x14ac:dyDescent="0.2">
      <c r="F1413" s="19"/>
      <c r="G1413" s="19"/>
    </row>
    <row r="1414" spans="6:7" x14ac:dyDescent="0.2">
      <c r="F1414" s="19"/>
      <c r="G1414" s="19"/>
    </row>
    <row r="1415" spans="6:7" x14ac:dyDescent="0.2">
      <c r="F1415" s="19"/>
      <c r="G1415" s="19"/>
    </row>
    <row r="1416" spans="6:7" x14ac:dyDescent="0.2">
      <c r="F1416" s="19"/>
      <c r="G1416" s="19"/>
    </row>
    <row r="1417" spans="6:7" x14ac:dyDescent="0.2">
      <c r="F1417" s="19"/>
      <c r="G1417" s="19"/>
    </row>
    <row r="1418" spans="6:7" x14ac:dyDescent="0.2">
      <c r="F1418" s="19"/>
      <c r="G1418" s="19"/>
    </row>
    <row r="1419" spans="6:7" x14ac:dyDescent="0.2">
      <c r="F1419" s="19"/>
      <c r="G1419" s="19"/>
    </row>
    <row r="1420" spans="6:7" x14ac:dyDescent="0.2">
      <c r="F1420" s="19"/>
      <c r="G1420" s="19"/>
    </row>
    <row r="1421" spans="6:7" x14ac:dyDescent="0.2">
      <c r="F1421" s="19"/>
      <c r="G1421" s="19"/>
    </row>
    <row r="1422" spans="6:7" x14ac:dyDescent="0.2">
      <c r="F1422" s="19"/>
      <c r="G1422" s="19"/>
    </row>
    <row r="1423" spans="6:7" x14ac:dyDescent="0.2">
      <c r="F1423" s="19"/>
      <c r="G1423" s="19"/>
    </row>
    <row r="1424" spans="6:7" x14ac:dyDescent="0.2">
      <c r="F1424" s="19"/>
      <c r="G1424" s="19"/>
    </row>
    <row r="1425" spans="6:7" x14ac:dyDescent="0.2">
      <c r="F1425" s="19"/>
      <c r="G1425" s="19"/>
    </row>
    <row r="1426" spans="6:7" x14ac:dyDescent="0.2">
      <c r="F1426" s="19"/>
      <c r="G1426" s="19"/>
    </row>
    <row r="1427" spans="6:7" x14ac:dyDescent="0.2">
      <c r="F1427" s="19"/>
      <c r="G1427" s="19"/>
    </row>
    <row r="1428" spans="6:7" x14ac:dyDescent="0.2">
      <c r="F1428" s="19"/>
      <c r="G1428" s="19"/>
    </row>
    <row r="1429" spans="6:7" x14ac:dyDescent="0.2">
      <c r="F1429" s="19"/>
      <c r="G1429" s="19"/>
    </row>
    <row r="1430" spans="6:7" x14ac:dyDescent="0.2">
      <c r="F1430" s="19"/>
      <c r="G1430" s="19"/>
    </row>
    <row r="1431" spans="6:7" x14ac:dyDescent="0.2">
      <c r="F1431" s="19"/>
      <c r="G1431" s="19"/>
    </row>
    <row r="1432" spans="6:7" x14ac:dyDescent="0.2">
      <c r="F1432" s="19"/>
      <c r="G1432" s="19"/>
    </row>
    <row r="1433" spans="6:7" x14ac:dyDescent="0.2">
      <c r="F1433" s="19"/>
      <c r="G1433" s="19"/>
    </row>
    <row r="1434" spans="6:7" x14ac:dyDescent="0.2">
      <c r="F1434" s="19"/>
      <c r="G1434" s="19"/>
    </row>
    <row r="1435" spans="6:7" x14ac:dyDescent="0.2">
      <c r="F1435" s="19"/>
      <c r="G1435" s="19"/>
    </row>
    <row r="1436" spans="6:7" x14ac:dyDescent="0.2">
      <c r="F1436" s="19"/>
      <c r="G1436" s="19"/>
    </row>
    <row r="1437" spans="6:7" x14ac:dyDescent="0.2">
      <c r="F1437" s="19"/>
      <c r="G1437" s="19"/>
    </row>
    <row r="1438" spans="6:7" x14ac:dyDescent="0.2">
      <c r="F1438" s="19"/>
      <c r="G1438" s="19"/>
    </row>
    <row r="1439" spans="6:7" x14ac:dyDescent="0.2">
      <c r="F1439" s="19"/>
      <c r="G1439" s="19"/>
    </row>
    <row r="1440" spans="6:7" x14ac:dyDescent="0.2">
      <c r="F1440" s="19"/>
      <c r="G1440" s="19"/>
    </row>
    <row r="1441" spans="6:7" x14ac:dyDescent="0.2">
      <c r="F1441" s="19"/>
      <c r="G1441" s="19"/>
    </row>
    <row r="1442" spans="6:7" x14ac:dyDescent="0.2">
      <c r="F1442" s="19"/>
      <c r="G1442" s="19"/>
    </row>
    <row r="1443" spans="6:7" x14ac:dyDescent="0.2">
      <c r="F1443" s="19"/>
      <c r="G1443" s="19"/>
    </row>
    <row r="1444" spans="6:7" x14ac:dyDescent="0.2">
      <c r="F1444" s="19"/>
      <c r="G1444" s="19"/>
    </row>
    <row r="1445" spans="6:7" x14ac:dyDescent="0.2">
      <c r="F1445" s="19"/>
      <c r="G1445" s="19"/>
    </row>
    <row r="1446" spans="6:7" x14ac:dyDescent="0.2">
      <c r="F1446" s="19"/>
      <c r="G1446" s="19"/>
    </row>
    <row r="1447" spans="6:7" x14ac:dyDescent="0.2">
      <c r="F1447" s="19"/>
      <c r="G1447" s="19"/>
    </row>
    <row r="1448" spans="6:7" x14ac:dyDescent="0.2">
      <c r="F1448" s="19"/>
      <c r="G1448" s="19"/>
    </row>
    <row r="1449" spans="6:7" x14ac:dyDescent="0.2">
      <c r="F1449" s="19"/>
      <c r="G1449" s="19"/>
    </row>
    <row r="1450" spans="6:7" x14ac:dyDescent="0.2">
      <c r="F1450" s="19"/>
      <c r="G1450" s="19"/>
    </row>
    <row r="1451" spans="6:7" x14ac:dyDescent="0.2">
      <c r="F1451" s="19"/>
      <c r="G1451" s="19"/>
    </row>
    <row r="1452" spans="6:7" x14ac:dyDescent="0.2">
      <c r="F1452" s="19"/>
      <c r="G1452" s="19"/>
    </row>
    <row r="1453" spans="6:7" x14ac:dyDescent="0.2">
      <c r="F1453" s="19"/>
      <c r="G1453" s="19"/>
    </row>
    <row r="1454" spans="6:7" x14ac:dyDescent="0.2">
      <c r="F1454" s="19"/>
      <c r="G1454" s="19"/>
    </row>
    <row r="1455" spans="6:7" x14ac:dyDescent="0.2">
      <c r="F1455" s="19"/>
      <c r="G1455" s="19"/>
    </row>
    <row r="1456" spans="6:7" x14ac:dyDescent="0.2">
      <c r="F1456" s="19"/>
      <c r="G1456" s="19"/>
    </row>
    <row r="1457" spans="6:7" x14ac:dyDescent="0.2">
      <c r="F1457" s="19"/>
      <c r="G1457" s="19"/>
    </row>
    <row r="1458" spans="6:7" x14ac:dyDescent="0.2">
      <c r="F1458" s="19"/>
      <c r="G1458" s="19"/>
    </row>
    <row r="1459" spans="6:7" x14ac:dyDescent="0.2">
      <c r="F1459" s="19"/>
      <c r="G1459" s="19"/>
    </row>
    <row r="1460" spans="6:7" x14ac:dyDescent="0.2">
      <c r="F1460" s="19"/>
      <c r="G1460" s="19"/>
    </row>
    <row r="1461" spans="6:7" x14ac:dyDescent="0.2">
      <c r="F1461" s="19"/>
      <c r="G1461" s="19"/>
    </row>
    <row r="1462" spans="6:7" x14ac:dyDescent="0.2">
      <c r="F1462" s="19"/>
      <c r="G1462" s="19"/>
    </row>
    <row r="1463" spans="6:7" x14ac:dyDescent="0.2">
      <c r="F1463" s="19"/>
      <c r="G1463" s="19"/>
    </row>
    <row r="1464" spans="6:7" x14ac:dyDescent="0.2">
      <c r="F1464" s="19"/>
      <c r="G1464" s="19"/>
    </row>
    <row r="1465" spans="6:7" x14ac:dyDescent="0.2">
      <c r="F1465" s="19"/>
      <c r="G1465" s="19"/>
    </row>
    <row r="1466" spans="6:7" x14ac:dyDescent="0.2">
      <c r="F1466" s="19"/>
      <c r="G1466" s="19"/>
    </row>
    <row r="1467" spans="6:7" x14ac:dyDescent="0.2">
      <c r="F1467" s="19"/>
      <c r="G1467" s="19"/>
    </row>
    <row r="1468" spans="6:7" x14ac:dyDescent="0.2">
      <c r="F1468" s="19"/>
      <c r="G1468" s="19"/>
    </row>
    <row r="1469" spans="6:7" x14ac:dyDescent="0.2">
      <c r="F1469" s="19"/>
      <c r="G1469" s="19"/>
    </row>
    <row r="1470" spans="6:7" x14ac:dyDescent="0.2">
      <c r="F1470" s="19"/>
      <c r="G1470" s="19"/>
    </row>
    <row r="1471" spans="6:7" x14ac:dyDescent="0.2">
      <c r="F1471" s="19"/>
      <c r="G1471" s="19"/>
    </row>
    <row r="1472" spans="6:7" x14ac:dyDescent="0.2">
      <c r="F1472" s="19"/>
      <c r="G1472" s="19"/>
    </row>
    <row r="1473" spans="6:7" x14ac:dyDescent="0.2">
      <c r="F1473" s="19"/>
      <c r="G1473" s="19"/>
    </row>
    <row r="1474" spans="6:7" x14ac:dyDescent="0.2">
      <c r="F1474" s="19"/>
      <c r="G1474" s="19"/>
    </row>
    <row r="1475" spans="6:7" x14ac:dyDescent="0.2">
      <c r="F1475" s="19"/>
      <c r="G1475" s="19"/>
    </row>
    <row r="1476" spans="6:7" x14ac:dyDescent="0.2">
      <c r="F1476" s="19"/>
      <c r="G1476" s="19"/>
    </row>
    <row r="1477" spans="6:7" x14ac:dyDescent="0.2">
      <c r="F1477" s="19"/>
      <c r="G1477" s="19"/>
    </row>
    <row r="1478" spans="6:7" x14ac:dyDescent="0.2">
      <c r="F1478" s="19"/>
      <c r="G1478" s="19"/>
    </row>
    <row r="1479" spans="6:7" x14ac:dyDescent="0.2">
      <c r="F1479" s="19"/>
      <c r="G1479" s="19"/>
    </row>
    <row r="1480" spans="6:7" x14ac:dyDescent="0.2">
      <c r="F1480" s="19"/>
      <c r="G1480" s="19"/>
    </row>
    <row r="1481" spans="6:7" x14ac:dyDescent="0.2">
      <c r="F1481" s="19"/>
      <c r="G1481" s="19"/>
    </row>
    <row r="1482" spans="6:7" x14ac:dyDescent="0.2">
      <c r="F1482" s="19"/>
      <c r="G1482" s="19"/>
    </row>
    <row r="1483" spans="6:7" x14ac:dyDescent="0.2">
      <c r="F1483" s="19"/>
      <c r="G1483" s="19"/>
    </row>
    <row r="1484" spans="6:7" x14ac:dyDescent="0.2">
      <c r="F1484" s="19"/>
      <c r="G1484" s="19"/>
    </row>
    <row r="1485" spans="6:7" x14ac:dyDescent="0.2">
      <c r="F1485" s="19"/>
      <c r="G1485" s="19"/>
    </row>
    <row r="1486" spans="6:7" x14ac:dyDescent="0.2">
      <c r="F1486" s="19"/>
      <c r="G1486" s="19"/>
    </row>
    <row r="1487" spans="6:7" x14ac:dyDescent="0.2">
      <c r="F1487" s="19"/>
      <c r="G1487" s="19"/>
    </row>
    <row r="1488" spans="6:7" x14ac:dyDescent="0.2">
      <c r="F1488" s="19"/>
      <c r="G1488" s="19"/>
    </row>
    <row r="1489" spans="6:7" x14ac:dyDescent="0.2">
      <c r="F1489" s="19"/>
      <c r="G1489" s="19"/>
    </row>
    <row r="1490" spans="6:7" x14ac:dyDescent="0.2">
      <c r="F1490" s="19"/>
      <c r="G1490" s="19"/>
    </row>
    <row r="1491" spans="6:7" x14ac:dyDescent="0.2">
      <c r="F1491" s="19"/>
      <c r="G1491" s="19"/>
    </row>
    <row r="1492" spans="6:7" x14ac:dyDescent="0.2">
      <c r="F1492" s="19"/>
      <c r="G1492" s="19"/>
    </row>
    <row r="1493" spans="6:7" x14ac:dyDescent="0.2">
      <c r="F1493" s="19"/>
      <c r="G1493" s="19"/>
    </row>
    <row r="1494" spans="6:7" x14ac:dyDescent="0.2">
      <c r="F1494" s="19"/>
      <c r="G1494" s="19"/>
    </row>
    <row r="1495" spans="6:7" x14ac:dyDescent="0.2">
      <c r="F1495" s="19"/>
      <c r="G1495" s="19"/>
    </row>
    <row r="1496" spans="6:7" x14ac:dyDescent="0.2">
      <c r="F1496" s="19"/>
      <c r="G1496" s="19"/>
    </row>
    <row r="1497" spans="6:7" x14ac:dyDescent="0.2">
      <c r="F1497" s="19"/>
      <c r="G1497" s="19"/>
    </row>
    <row r="1498" spans="6:7" x14ac:dyDescent="0.2">
      <c r="F1498" s="19"/>
      <c r="G1498" s="19"/>
    </row>
    <row r="1499" spans="6:7" x14ac:dyDescent="0.2">
      <c r="F1499" s="19"/>
      <c r="G1499" s="19"/>
    </row>
    <row r="1500" spans="6:7" x14ac:dyDescent="0.2">
      <c r="F1500" s="19"/>
      <c r="G1500" s="19"/>
    </row>
    <row r="1501" spans="6:7" x14ac:dyDescent="0.2">
      <c r="F1501" s="19"/>
      <c r="G1501" s="19"/>
    </row>
    <row r="1502" spans="6:7" x14ac:dyDescent="0.2">
      <c r="F1502" s="19"/>
      <c r="G1502" s="19"/>
    </row>
    <row r="1503" spans="6:7" x14ac:dyDescent="0.2">
      <c r="F1503" s="19"/>
      <c r="G1503" s="19"/>
    </row>
    <row r="1504" spans="6:7" x14ac:dyDescent="0.2">
      <c r="F1504" s="19"/>
      <c r="G1504" s="19"/>
    </row>
    <row r="1505" spans="6:7" x14ac:dyDescent="0.2">
      <c r="F1505" s="19"/>
      <c r="G1505" s="19"/>
    </row>
    <row r="1506" spans="6:7" x14ac:dyDescent="0.2">
      <c r="F1506" s="19"/>
      <c r="G1506" s="19"/>
    </row>
    <row r="1507" spans="6:7" x14ac:dyDescent="0.2">
      <c r="F1507" s="19"/>
      <c r="G1507" s="19"/>
    </row>
    <row r="1508" spans="6:7" x14ac:dyDescent="0.2">
      <c r="F1508" s="19"/>
      <c r="G1508" s="19"/>
    </row>
    <row r="1509" spans="6:7" x14ac:dyDescent="0.2">
      <c r="F1509" s="19"/>
      <c r="G1509" s="19"/>
    </row>
    <row r="1510" spans="6:7" x14ac:dyDescent="0.2">
      <c r="F1510" s="19"/>
      <c r="G1510" s="19"/>
    </row>
    <row r="1511" spans="6:7" x14ac:dyDescent="0.2">
      <c r="F1511" s="19"/>
      <c r="G1511" s="19"/>
    </row>
    <row r="1512" spans="6:7" x14ac:dyDescent="0.2">
      <c r="F1512" s="19"/>
      <c r="G1512" s="19"/>
    </row>
    <row r="1513" spans="6:7" x14ac:dyDescent="0.2">
      <c r="F1513" s="19"/>
      <c r="G1513" s="19"/>
    </row>
    <row r="1514" spans="6:7" x14ac:dyDescent="0.2">
      <c r="F1514" s="19"/>
      <c r="G1514" s="19"/>
    </row>
    <row r="1515" spans="6:7" x14ac:dyDescent="0.2">
      <c r="F1515" s="19"/>
      <c r="G1515" s="19"/>
    </row>
    <row r="1516" spans="6:7" x14ac:dyDescent="0.2">
      <c r="F1516" s="19"/>
      <c r="G1516" s="19"/>
    </row>
    <row r="1517" spans="6:7" x14ac:dyDescent="0.2">
      <c r="F1517" s="19"/>
      <c r="G1517" s="19"/>
    </row>
    <row r="1518" spans="6:7" x14ac:dyDescent="0.2">
      <c r="F1518" s="19"/>
      <c r="G1518" s="19"/>
    </row>
    <row r="1519" spans="6:7" x14ac:dyDescent="0.2">
      <c r="F1519" s="19"/>
      <c r="G1519" s="19"/>
    </row>
    <row r="1520" spans="6:7" x14ac:dyDescent="0.2">
      <c r="F1520" s="19"/>
      <c r="G1520" s="19"/>
    </row>
    <row r="1521" spans="6:7" x14ac:dyDescent="0.2">
      <c r="F1521" s="19"/>
      <c r="G1521" s="19"/>
    </row>
    <row r="1522" spans="6:7" x14ac:dyDescent="0.2">
      <c r="F1522" s="19"/>
      <c r="G1522" s="19"/>
    </row>
    <row r="1523" spans="6:7" x14ac:dyDescent="0.2">
      <c r="F1523" s="19"/>
      <c r="G1523" s="19"/>
    </row>
    <row r="1524" spans="6:7" x14ac:dyDescent="0.2">
      <c r="F1524" s="19"/>
      <c r="G1524" s="19"/>
    </row>
    <row r="1525" spans="6:7" x14ac:dyDescent="0.2">
      <c r="F1525" s="19"/>
      <c r="G1525" s="19"/>
    </row>
    <row r="1526" spans="6:7" x14ac:dyDescent="0.2">
      <c r="F1526" s="19"/>
      <c r="G1526" s="19"/>
    </row>
    <row r="1527" spans="6:7" x14ac:dyDescent="0.2">
      <c r="F1527" s="19"/>
      <c r="G1527" s="19"/>
    </row>
    <row r="1528" spans="6:7" x14ac:dyDescent="0.2">
      <c r="F1528" s="19"/>
      <c r="G1528" s="19"/>
    </row>
    <row r="1529" spans="6:7" x14ac:dyDescent="0.2">
      <c r="F1529" s="19"/>
      <c r="G1529" s="19"/>
    </row>
    <row r="1530" spans="6:7" x14ac:dyDescent="0.2">
      <c r="F1530" s="19"/>
      <c r="G1530" s="19"/>
    </row>
    <row r="1531" spans="6:7" x14ac:dyDescent="0.2">
      <c r="F1531" s="19"/>
      <c r="G1531" s="19"/>
    </row>
    <row r="1532" spans="6:7" x14ac:dyDescent="0.2">
      <c r="F1532" s="19"/>
      <c r="G1532" s="19"/>
    </row>
    <row r="1533" spans="6:7" x14ac:dyDescent="0.2">
      <c r="F1533" s="19"/>
      <c r="G1533" s="19"/>
    </row>
    <row r="1534" spans="6:7" x14ac:dyDescent="0.2">
      <c r="F1534" s="19"/>
      <c r="G1534" s="19"/>
    </row>
    <row r="1535" spans="6:7" x14ac:dyDescent="0.2">
      <c r="F1535" s="19"/>
      <c r="G1535" s="19"/>
    </row>
    <row r="1536" spans="6:7" x14ac:dyDescent="0.2">
      <c r="F1536" s="19"/>
      <c r="G1536" s="19"/>
    </row>
    <row r="1537" spans="6:7" x14ac:dyDescent="0.2">
      <c r="F1537" s="19"/>
      <c r="G1537" s="19"/>
    </row>
    <row r="1538" spans="6:7" x14ac:dyDescent="0.2">
      <c r="F1538" s="19"/>
      <c r="G1538" s="19"/>
    </row>
    <row r="1539" spans="6:7" x14ac:dyDescent="0.2">
      <c r="F1539" s="19"/>
      <c r="G1539" s="19"/>
    </row>
    <row r="1540" spans="6:7" x14ac:dyDescent="0.2">
      <c r="F1540" s="19"/>
      <c r="G1540" s="19"/>
    </row>
    <row r="1541" spans="6:7" x14ac:dyDescent="0.2">
      <c r="F1541" s="19"/>
      <c r="G1541" s="19"/>
    </row>
    <row r="1542" spans="6:7" x14ac:dyDescent="0.2">
      <c r="F1542" s="19"/>
      <c r="G1542" s="19"/>
    </row>
    <row r="1543" spans="6:7" x14ac:dyDescent="0.2">
      <c r="F1543" s="19"/>
      <c r="G1543" s="19"/>
    </row>
    <row r="1544" spans="6:7" x14ac:dyDescent="0.2">
      <c r="F1544" s="19"/>
      <c r="G1544" s="19"/>
    </row>
    <row r="1545" spans="6:7" x14ac:dyDescent="0.2">
      <c r="F1545" s="19"/>
      <c r="G1545" s="19"/>
    </row>
    <row r="1546" spans="6:7" x14ac:dyDescent="0.2">
      <c r="F1546" s="19"/>
      <c r="G1546" s="19"/>
    </row>
    <row r="1547" spans="6:7" x14ac:dyDescent="0.2">
      <c r="F1547" s="19"/>
      <c r="G1547" s="19"/>
    </row>
    <row r="1548" spans="6:7" x14ac:dyDescent="0.2">
      <c r="F1548" s="19"/>
      <c r="G1548" s="19"/>
    </row>
    <row r="1549" spans="6:7" x14ac:dyDescent="0.2">
      <c r="F1549" s="19"/>
      <c r="G1549" s="19"/>
    </row>
    <row r="1550" spans="6:7" x14ac:dyDescent="0.2">
      <c r="F1550" s="19"/>
      <c r="G1550" s="19"/>
    </row>
    <row r="1551" spans="6:7" x14ac:dyDescent="0.2">
      <c r="F1551" s="19"/>
      <c r="G1551" s="19"/>
    </row>
    <row r="1552" spans="6:7" x14ac:dyDescent="0.2">
      <c r="F1552" s="19"/>
      <c r="G1552" s="19"/>
    </row>
    <row r="1553" spans="6:7" x14ac:dyDescent="0.2">
      <c r="F1553" s="19"/>
      <c r="G1553" s="19"/>
    </row>
    <row r="1554" spans="6:7" x14ac:dyDescent="0.2">
      <c r="F1554" s="19"/>
      <c r="G1554" s="19"/>
    </row>
    <row r="1555" spans="6:7" x14ac:dyDescent="0.2">
      <c r="F1555" s="19"/>
      <c r="G1555" s="19"/>
    </row>
    <row r="1556" spans="6:7" x14ac:dyDescent="0.2">
      <c r="F1556" s="19"/>
      <c r="G1556" s="19"/>
    </row>
    <row r="1557" spans="6:7" x14ac:dyDescent="0.2">
      <c r="F1557" s="19"/>
      <c r="G1557" s="19"/>
    </row>
    <row r="1558" spans="6:7" x14ac:dyDescent="0.2">
      <c r="F1558" s="19"/>
      <c r="G1558" s="19"/>
    </row>
    <row r="1559" spans="6:7" x14ac:dyDescent="0.2">
      <c r="F1559" s="19"/>
      <c r="G1559" s="19"/>
    </row>
    <row r="1560" spans="6:7" x14ac:dyDescent="0.2">
      <c r="F1560" s="19"/>
      <c r="G1560" s="19"/>
    </row>
    <row r="1561" spans="6:7" x14ac:dyDescent="0.2">
      <c r="F1561" s="19"/>
      <c r="G1561" s="19"/>
    </row>
    <row r="1562" spans="6:7" x14ac:dyDescent="0.2">
      <c r="F1562" s="19"/>
      <c r="G1562" s="19"/>
    </row>
    <row r="1563" spans="6:7" x14ac:dyDescent="0.2">
      <c r="F1563" s="19"/>
      <c r="G1563" s="19"/>
    </row>
    <row r="1564" spans="6:7" x14ac:dyDescent="0.2">
      <c r="F1564" s="19"/>
      <c r="G1564" s="19"/>
    </row>
    <row r="1565" spans="6:7" x14ac:dyDescent="0.2">
      <c r="F1565" s="19"/>
      <c r="G1565" s="19"/>
    </row>
    <row r="1566" spans="6:7" x14ac:dyDescent="0.2">
      <c r="F1566" s="19"/>
      <c r="G1566" s="19"/>
    </row>
    <row r="1567" spans="6:7" x14ac:dyDescent="0.2">
      <c r="F1567" s="19"/>
      <c r="G1567" s="19"/>
    </row>
    <row r="1568" spans="6:7" x14ac:dyDescent="0.2">
      <c r="F1568" s="19"/>
      <c r="G1568" s="19"/>
    </row>
    <row r="1569" spans="6:7" x14ac:dyDescent="0.2">
      <c r="F1569" s="19"/>
      <c r="G1569" s="19"/>
    </row>
    <row r="1570" spans="6:7" x14ac:dyDescent="0.2">
      <c r="F1570" s="19"/>
      <c r="G1570" s="19"/>
    </row>
    <row r="1571" spans="6:7" x14ac:dyDescent="0.2">
      <c r="F1571" s="19"/>
      <c r="G1571" s="19"/>
    </row>
    <row r="1572" spans="6:7" x14ac:dyDescent="0.2">
      <c r="F1572" s="19"/>
      <c r="G1572" s="19"/>
    </row>
    <row r="1573" spans="6:7" x14ac:dyDescent="0.2">
      <c r="F1573" s="19"/>
      <c r="G1573" s="19"/>
    </row>
    <row r="1574" spans="6:7" x14ac:dyDescent="0.2">
      <c r="F1574" s="19"/>
      <c r="G1574" s="19"/>
    </row>
    <row r="1575" spans="6:7" x14ac:dyDescent="0.2">
      <c r="F1575" s="19"/>
      <c r="G1575" s="19"/>
    </row>
    <row r="1576" spans="6:7" x14ac:dyDescent="0.2">
      <c r="F1576" s="19"/>
      <c r="G1576" s="19"/>
    </row>
    <row r="1577" spans="6:7" x14ac:dyDescent="0.2">
      <c r="F1577" s="19"/>
      <c r="G1577" s="19"/>
    </row>
    <row r="1578" spans="6:7" x14ac:dyDescent="0.2">
      <c r="F1578" s="19"/>
      <c r="G1578" s="19"/>
    </row>
    <row r="1579" spans="6:7" x14ac:dyDescent="0.2">
      <c r="F1579" s="19"/>
      <c r="G1579" s="19"/>
    </row>
    <row r="1580" spans="6:7" x14ac:dyDescent="0.2">
      <c r="F1580" s="19"/>
      <c r="G1580" s="19"/>
    </row>
    <row r="1581" spans="6:7" x14ac:dyDescent="0.2">
      <c r="F1581" s="19"/>
      <c r="G1581" s="19"/>
    </row>
    <row r="1582" spans="6:7" x14ac:dyDescent="0.2">
      <c r="F1582" s="19"/>
      <c r="G1582" s="19"/>
    </row>
    <row r="1583" spans="6:7" x14ac:dyDescent="0.2">
      <c r="F1583" s="19"/>
      <c r="G1583" s="19"/>
    </row>
    <row r="1584" spans="6:7" x14ac:dyDescent="0.2">
      <c r="F1584" s="19"/>
      <c r="G1584" s="19"/>
    </row>
    <row r="1585" spans="6:7" x14ac:dyDescent="0.2">
      <c r="F1585" s="19"/>
      <c r="G1585" s="19"/>
    </row>
    <row r="1586" spans="6:7" x14ac:dyDescent="0.2">
      <c r="F1586" s="19"/>
      <c r="G1586" s="19"/>
    </row>
    <row r="1587" spans="6:7" x14ac:dyDescent="0.2">
      <c r="F1587" s="19"/>
      <c r="G1587" s="19"/>
    </row>
    <row r="1588" spans="6:7" x14ac:dyDescent="0.2">
      <c r="F1588" s="19"/>
      <c r="G1588" s="19"/>
    </row>
    <row r="1589" spans="6:7" x14ac:dyDescent="0.2">
      <c r="F1589" s="19"/>
      <c r="G1589" s="19"/>
    </row>
    <row r="1590" spans="6:7" x14ac:dyDescent="0.2">
      <c r="F1590" s="19"/>
      <c r="G1590" s="19"/>
    </row>
    <row r="1591" spans="6:7" x14ac:dyDescent="0.2">
      <c r="F1591" s="19"/>
      <c r="G1591" s="19"/>
    </row>
    <row r="1592" spans="6:7" x14ac:dyDescent="0.2">
      <c r="F1592" s="19"/>
      <c r="G1592" s="19"/>
    </row>
    <row r="1593" spans="6:7" x14ac:dyDescent="0.2">
      <c r="F1593" s="19"/>
      <c r="G1593" s="19"/>
    </row>
    <row r="1594" spans="6:7" x14ac:dyDescent="0.2">
      <c r="F1594" s="19"/>
      <c r="G1594" s="19"/>
    </row>
    <row r="1595" spans="6:7" x14ac:dyDescent="0.2">
      <c r="F1595" s="19"/>
      <c r="G1595" s="19"/>
    </row>
    <row r="1596" spans="6:7" x14ac:dyDescent="0.2">
      <c r="F1596" s="19"/>
      <c r="G1596" s="19"/>
    </row>
    <row r="1597" spans="6:7" x14ac:dyDescent="0.2">
      <c r="F1597" s="19"/>
      <c r="G1597" s="19"/>
    </row>
    <row r="1598" spans="6:7" x14ac:dyDescent="0.2">
      <c r="F1598" s="19"/>
      <c r="G1598" s="19"/>
    </row>
    <row r="1599" spans="6:7" x14ac:dyDescent="0.2">
      <c r="F1599" s="19"/>
      <c r="G1599" s="19"/>
    </row>
    <row r="1600" spans="6:7" x14ac:dyDescent="0.2">
      <c r="F1600" s="19"/>
      <c r="G1600" s="19"/>
    </row>
    <row r="1601" spans="6:7" x14ac:dyDescent="0.2">
      <c r="F1601" s="19"/>
      <c r="G1601" s="19"/>
    </row>
    <row r="1602" spans="6:7" x14ac:dyDescent="0.2">
      <c r="F1602" s="19"/>
      <c r="G1602" s="19"/>
    </row>
    <row r="1603" spans="6:7" x14ac:dyDescent="0.2">
      <c r="F1603" s="19"/>
      <c r="G1603" s="19"/>
    </row>
    <row r="1604" spans="6:7" x14ac:dyDescent="0.2">
      <c r="F1604" s="19"/>
      <c r="G1604" s="19"/>
    </row>
    <row r="1605" spans="6:7" x14ac:dyDescent="0.2">
      <c r="F1605" s="19"/>
      <c r="G1605" s="19"/>
    </row>
    <row r="1606" spans="6:7" x14ac:dyDescent="0.2">
      <c r="F1606" s="19"/>
      <c r="G1606" s="19"/>
    </row>
    <row r="1607" spans="6:7" x14ac:dyDescent="0.2">
      <c r="F1607" s="19"/>
      <c r="G1607" s="19"/>
    </row>
    <row r="1608" spans="6:7" x14ac:dyDescent="0.2">
      <c r="F1608" s="19"/>
      <c r="G1608" s="19"/>
    </row>
    <row r="1609" spans="6:7" x14ac:dyDescent="0.2">
      <c r="F1609" s="19"/>
      <c r="G1609" s="19"/>
    </row>
    <row r="1610" spans="6:7" x14ac:dyDescent="0.2">
      <c r="F1610" s="19"/>
      <c r="G1610" s="19"/>
    </row>
    <row r="1611" spans="6:7" x14ac:dyDescent="0.2">
      <c r="F1611" s="19"/>
      <c r="G1611" s="19"/>
    </row>
    <row r="1612" spans="6:7" x14ac:dyDescent="0.2">
      <c r="F1612" s="19"/>
      <c r="G1612" s="19"/>
    </row>
    <row r="1613" spans="6:7" x14ac:dyDescent="0.2">
      <c r="F1613" s="19"/>
      <c r="G1613" s="19"/>
    </row>
    <row r="1614" spans="6:7" x14ac:dyDescent="0.2">
      <c r="F1614" s="19"/>
      <c r="G1614" s="19"/>
    </row>
    <row r="1615" spans="6:7" x14ac:dyDescent="0.2">
      <c r="F1615" s="19"/>
      <c r="G1615" s="19"/>
    </row>
    <row r="1616" spans="6:7" x14ac:dyDescent="0.2">
      <c r="F1616" s="19"/>
      <c r="G1616" s="19"/>
    </row>
    <row r="1617" spans="6:7" x14ac:dyDescent="0.2">
      <c r="F1617" s="19"/>
      <c r="G1617" s="19"/>
    </row>
    <row r="1618" spans="6:7" x14ac:dyDescent="0.2">
      <c r="F1618" s="19"/>
      <c r="G1618" s="19"/>
    </row>
    <row r="1619" spans="6:7" x14ac:dyDescent="0.2">
      <c r="F1619" s="19"/>
      <c r="G1619" s="19"/>
    </row>
    <row r="1620" spans="6:7" x14ac:dyDescent="0.2">
      <c r="F1620" s="19"/>
      <c r="G1620" s="19"/>
    </row>
    <row r="1621" spans="6:7" x14ac:dyDescent="0.2">
      <c r="F1621" s="19"/>
      <c r="G1621" s="19"/>
    </row>
    <row r="1622" spans="6:7" x14ac:dyDescent="0.2">
      <c r="F1622" s="19"/>
      <c r="G1622" s="19"/>
    </row>
    <row r="1623" spans="6:7" x14ac:dyDescent="0.2">
      <c r="F1623" s="19"/>
      <c r="G1623" s="19"/>
    </row>
    <row r="1624" spans="6:7" x14ac:dyDescent="0.2">
      <c r="F1624" s="19"/>
      <c r="G1624" s="19"/>
    </row>
    <row r="1625" spans="6:7" x14ac:dyDescent="0.2">
      <c r="F1625" s="19"/>
      <c r="G1625" s="19"/>
    </row>
    <row r="1626" spans="6:7" x14ac:dyDescent="0.2">
      <c r="F1626" s="19"/>
      <c r="G1626" s="19"/>
    </row>
    <row r="1627" spans="6:7" x14ac:dyDescent="0.2">
      <c r="F1627" s="19"/>
      <c r="G1627" s="19"/>
    </row>
    <row r="1628" spans="6:7" x14ac:dyDescent="0.2">
      <c r="F1628" s="19"/>
      <c r="G1628" s="19"/>
    </row>
    <row r="1629" spans="6:7" x14ac:dyDescent="0.2">
      <c r="F1629" s="19"/>
      <c r="G1629" s="19"/>
    </row>
    <row r="1630" spans="6:7" x14ac:dyDescent="0.2">
      <c r="F1630" s="19"/>
      <c r="G1630" s="19"/>
    </row>
    <row r="1631" spans="6:7" x14ac:dyDescent="0.2">
      <c r="F1631" s="19"/>
      <c r="G1631" s="19"/>
    </row>
    <row r="1632" spans="6:7" x14ac:dyDescent="0.2">
      <c r="F1632" s="19"/>
      <c r="G1632" s="19"/>
    </row>
    <row r="1633" spans="6:7" x14ac:dyDescent="0.2">
      <c r="F1633" s="19"/>
      <c r="G1633" s="19"/>
    </row>
    <row r="1634" spans="6:7" x14ac:dyDescent="0.2">
      <c r="F1634" s="19"/>
      <c r="G1634" s="19"/>
    </row>
    <row r="1635" spans="6:7" x14ac:dyDescent="0.2">
      <c r="F1635" s="19"/>
      <c r="G1635" s="19"/>
    </row>
    <row r="1636" spans="6:7" x14ac:dyDescent="0.2">
      <c r="F1636" s="19"/>
      <c r="G1636" s="19"/>
    </row>
    <row r="1637" spans="6:7" x14ac:dyDescent="0.2">
      <c r="F1637" s="19"/>
      <c r="G1637" s="19"/>
    </row>
    <row r="1638" spans="6:7" x14ac:dyDescent="0.2">
      <c r="F1638" s="19"/>
      <c r="G1638" s="19"/>
    </row>
    <row r="1639" spans="6:7" x14ac:dyDescent="0.2">
      <c r="F1639" s="19"/>
      <c r="G1639" s="19"/>
    </row>
    <row r="1640" spans="6:7" x14ac:dyDescent="0.2">
      <c r="F1640" s="19"/>
      <c r="G1640" s="19"/>
    </row>
    <row r="1641" spans="6:7" x14ac:dyDescent="0.2">
      <c r="F1641" s="19"/>
      <c r="G1641" s="19"/>
    </row>
    <row r="1642" spans="6:7" x14ac:dyDescent="0.2">
      <c r="F1642" s="19"/>
      <c r="G1642" s="19"/>
    </row>
    <row r="1643" spans="6:7" x14ac:dyDescent="0.2">
      <c r="F1643" s="19"/>
      <c r="G1643" s="19"/>
    </row>
    <row r="1644" spans="6:7" x14ac:dyDescent="0.2">
      <c r="F1644" s="19"/>
      <c r="G1644" s="19"/>
    </row>
    <row r="1645" spans="6:7" x14ac:dyDescent="0.2">
      <c r="F1645" s="19"/>
      <c r="G1645" s="19"/>
    </row>
    <row r="1646" spans="6:7" x14ac:dyDescent="0.2">
      <c r="F1646" s="19"/>
      <c r="G1646" s="19"/>
    </row>
    <row r="1647" spans="6:7" x14ac:dyDescent="0.2">
      <c r="F1647" s="19"/>
      <c r="G1647" s="19"/>
    </row>
    <row r="1648" spans="6:7" x14ac:dyDescent="0.2">
      <c r="F1648" s="19"/>
      <c r="G1648" s="19"/>
    </row>
    <row r="1649" spans="6:7" x14ac:dyDescent="0.2">
      <c r="F1649" s="19"/>
      <c r="G1649" s="19"/>
    </row>
    <row r="1650" spans="6:7" x14ac:dyDescent="0.2">
      <c r="F1650" s="19"/>
      <c r="G1650" s="19"/>
    </row>
    <row r="1651" spans="6:7" x14ac:dyDescent="0.2">
      <c r="F1651" s="19"/>
      <c r="G1651" s="19"/>
    </row>
    <row r="1652" spans="6:7" x14ac:dyDescent="0.2">
      <c r="F1652" s="19"/>
      <c r="G1652" s="19"/>
    </row>
    <row r="1653" spans="6:7" x14ac:dyDescent="0.2">
      <c r="F1653" s="19"/>
      <c r="G1653" s="19"/>
    </row>
    <row r="1654" spans="6:7" x14ac:dyDescent="0.2">
      <c r="F1654" s="19"/>
      <c r="G1654" s="19"/>
    </row>
    <row r="1655" spans="6:7" x14ac:dyDescent="0.2">
      <c r="F1655" s="19"/>
      <c r="G1655" s="19"/>
    </row>
    <row r="1656" spans="6:7" x14ac:dyDescent="0.2">
      <c r="F1656" s="19"/>
      <c r="G1656" s="19"/>
    </row>
    <row r="1657" spans="6:7" x14ac:dyDescent="0.2">
      <c r="F1657" s="19"/>
      <c r="G1657" s="19"/>
    </row>
    <row r="1658" spans="6:7" x14ac:dyDescent="0.2">
      <c r="F1658" s="19"/>
      <c r="G1658" s="19"/>
    </row>
    <row r="1659" spans="6:7" x14ac:dyDescent="0.2">
      <c r="F1659" s="19"/>
      <c r="G1659" s="19"/>
    </row>
    <row r="1660" spans="6:7" x14ac:dyDescent="0.2">
      <c r="F1660" s="19"/>
      <c r="G1660" s="19"/>
    </row>
    <row r="1661" spans="6:7" x14ac:dyDescent="0.2">
      <c r="F1661" s="19"/>
      <c r="G1661" s="19"/>
    </row>
    <row r="1662" spans="6:7" x14ac:dyDescent="0.2">
      <c r="F1662" s="19"/>
      <c r="G1662" s="19"/>
    </row>
    <row r="1663" spans="6:7" x14ac:dyDescent="0.2">
      <c r="F1663" s="19"/>
      <c r="G1663" s="19"/>
    </row>
    <row r="1664" spans="6:7" x14ac:dyDescent="0.2">
      <c r="F1664" s="19"/>
      <c r="G1664" s="19"/>
    </row>
    <row r="1665" spans="6:7" x14ac:dyDescent="0.2">
      <c r="F1665" s="19"/>
      <c r="G1665" s="19"/>
    </row>
    <row r="1666" spans="6:7" x14ac:dyDescent="0.2">
      <c r="F1666" s="19"/>
      <c r="G1666" s="19"/>
    </row>
    <row r="1667" spans="6:7" x14ac:dyDescent="0.2">
      <c r="F1667" s="19"/>
      <c r="G1667" s="19"/>
    </row>
    <row r="1668" spans="6:7" x14ac:dyDescent="0.2">
      <c r="F1668" s="19"/>
      <c r="G1668" s="19"/>
    </row>
    <row r="1669" spans="6:7" x14ac:dyDescent="0.2">
      <c r="F1669" s="19"/>
      <c r="G1669" s="19"/>
    </row>
    <row r="1670" spans="6:7" x14ac:dyDescent="0.2">
      <c r="F1670" s="19"/>
      <c r="G1670" s="19"/>
    </row>
    <row r="1671" spans="6:7" x14ac:dyDescent="0.2">
      <c r="F1671" s="19"/>
      <c r="G1671" s="19"/>
    </row>
    <row r="1672" spans="6:7" x14ac:dyDescent="0.2">
      <c r="F1672" s="19"/>
      <c r="G1672" s="19"/>
    </row>
    <row r="1673" spans="6:7" x14ac:dyDescent="0.2">
      <c r="F1673" s="19"/>
      <c r="G1673" s="19"/>
    </row>
    <row r="1674" spans="6:7" x14ac:dyDescent="0.2">
      <c r="F1674" s="19"/>
      <c r="G1674" s="19"/>
    </row>
    <row r="1675" spans="6:7" x14ac:dyDescent="0.2">
      <c r="F1675" s="19"/>
      <c r="G1675" s="19"/>
    </row>
    <row r="1676" spans="6:7" x14ac:dyDescent="0.2">
      <c r="F1676" s="19"/>
      <c r="G1676" s="19"/>
    </row>
    <row r="1677" spans="6:7" x14ac:dyDescent="0.2">
      <c r="F1677" s="19"/>
      <c r="G1677" s="19"/>
    </row>
    <row r="1678" spans="6:7" x14ac:dyDescent="0.2">
      <c r="F1678" s="19"/>
      <c r="G1678" s="19"/>
    </row>
    <row r="1679" spans="6:7" x14ac:dyDescent="0.2">
      <c r="F1679" s="19"/>
      <c r="G1679" s="19"/>
    </row>
    <row r="1680" spans="6:7" x14ac:dyDescent="0.2">
      <c r="F1680" s="19"/>
      <c r="G1680" s="19"/>
    </row>
    <row r="1681" spans="6:7" x14ac:dyDescent="0.2">
      <c r="F1681" s="19"/>
      <c r="G1681" s="19"/>
    </row>
    <row r="1682" spans="6:7" x14ac:dyDescent="0.2">
      <c r="F1682" s="19"/>
      <c r="G1682" s="19"/>
    </row>
    <row r="1683" spans="6:7" x14ac:dyDescent="0.2">
      <c r="F1683" s="19"/>
      <c r="G1683" s="19"/>
    </row>
    <row r="1684" spans="6:7" x14ac:dyDescent="0.2">
      <c r="F1684" s="19"/>
      <c r="G1684" s="19"/>
    </row>
    <row r="1685" spans="6:7" x14ac:dyDescent="0.2">
      <c r="F1685" s="19"/>
      <c r="G1685" s="19"/>
    </row>
    <row r="1686" spans="6:7" x14ac:dyDescent="0.2">
      <c r="F1686" s="19"/>
      <c r="G1686" s="19"/>
    </row>
    <row r="1687" spans="6:7" x14ac:dyDescent="0.2">
      <c r="F1687" s="19"/>
      <c r="G1687" s="19"/>
    </row>
    <row r="1688" spans="6:7" x14ac:dyDescent="0.2">
      <c r="F1688" s="19"/>
      <c r="G1688" s="19"/>
    </row>
    <row r="1689" spans="6:7" x14ac:dyDescent="0.2">
      <c r="F1689" s="19"/>
      <c r="G1689" s="19"/>
    </row>
    <row r="1690" spans="6:7" x14ac:dyDescent="0.2">
      <c r="F1690" s="19"/>
      <c r="G1690" s="19"/>
    </row>
    <row r="1691" spans="6:7" x14ac:dyDescent="0.2">
      <c r="F1691" s="19"/>
      <c r="G1691" s="19"/>
    </row>
    <row r="1692" spans="6:7" x14ac:dyDescent="0.2">
      <c r="F1692" s="19"/>
      <c r="G1692" s="19"/>
    </row>
    <row r="1693" spans="6:7" x14ac:dyDescent="0.2">
      <c r="F1693" s="19"/>
      <c r="G1693" s="19"/>
    </row>
    <row r="1694" spans="6:7" x14ac:dyDescent="0.2">
      <c r="F1694" s="19"/>
      <c r="G1694" s="19"/>
    </row>
    <row r="1695" spans="6:7" x14ac:dyDescent="0.2">
      <c r="F1695" s="19"/>
      <c r="G1695" s="19"/>
    </row>
    <row r="1696" spans="6:7" x14ac:dyDescent="0.2">
      <c r="F1696" s="19"/>
      <c r="G1696" s="19"/>
    </row>
    <row r="1697" spans="6:7" x14ac:dyDescent="0.2">
      <c r="F1697" s="19"/>
      <c r="G1697" s="19"/>
    </row>
    <row r="1698" spans="6:7" x14ac:dyDescent="0.2">
      <c r="F1698" s="19"/>
      <c r="G1698" s="19"/>
    </row>
    <row r="1699" spans="6:7" x14ac:dyDescent="0.2">
      <c r="F1699" s="19"/>
      <c r="G1699" s="19"/>
    </row>
    <row r="1700" spans="6:7" x14ac:dyDescent="0.2">
      <c r="F1700" s="19"/>
      <c r="G1700" s="19"/>
    </row>
    <row r="1701" spans="6:7" x14ac:dyDescent="0.2">
      <c r="F1701" s="19"/>
      <c r="G1701" s="19"/>
    </row>
    <row r="1702" spans="6:7" x14ac:dyDescent="0.2">
      <c r="F1702" s="19"/>
      <c r="G1702" s="19"/>
    </row>
    <row r="1703" spans="6:7" x14ac:dyDescent="0.2">
      <c r="F1703" s="19"/>
      <c r="G1703" s="19"/>
    </row>
    <row r="1704" spans="6:7" x14ac:dyDescent="0.2">
      <c r="F1704" s="19"/>
      <c r="G1704" s="19"/>
    </row>
    <row r="1705" spans="6:7" x14ac:dyDescent="0.2">
      <c r="F1705" s="19"/>
      <c r="G1705" s="19"/>
    </row>
    <row r="1706" spans="6:7" x14ac:dyDescent="0.2">
      <c r="F1706" s="19"/>
      <c r="G1706" s="19"/>
    </row>
    <row r="1707" spans="6:7" x14ac:dyDescent="0.2">
      <c r="F1707" s="19"/>
      <c r="G1707" s="19"/>
    </row>
    <row r="1708" spans="6:7" x14ac:dyDescent="0.2">
      <c r="F1708" s="19"/>
      <c r="G1708" s="19"/>
    </row>
    <row r="1709" spans="6:7" x14ac:dyDescent="0.2">
      <c r="F1709" s="19"/>
      <c r="G1709" s="19"/>
    </row>
    <row r="1710" spans="6:7" x14ac:dyDescent="0.2">
      <c r="F1710" s="19"/>
      <c r="G1710" s="19"/>
    </row>
    <row r="1711" spans="6:7" x14ac:dyDescent="0.2">
      <c r="F1711" s="19"/>
      <c r="G1711" s="19"/>
    </row>
    <row r="1712" spans="6:7" x14ac:dyDescent="0.2">
      <c r="F1712" s="19"/>
      <c r="G1712" s="19"/>
    </row>
    <row r="1713" spans="6:7" x14ac:dyDescent="0.2">
      <c r="F1713" s="19"/>
      <c r="G1713" s="19"/>
    </row>
    <row r="1714" spans="6:7" x14ac:dyDescent="0.2">
      <c r="F1714" s="19"/>
      <c r="G1714" s="19"/>
    </row>
    <row r="1715" spans="6:7" x14ac:dyDescent="0.2">
      <c r="F1715" s="19"/>
      <c r="G1715" s="19"/>
    </row>
    <row r="1716" spans="6:7" x14ac:dyDescent="0.2">
      <c r="F1716" s="19"/>
      <c r="G1716" s="19"/>
    </row>
    <row r="1717" spans="6:7" x14ac:dyDescent="0.2">
      <c r="F1717" s="19"/>
      <c r="G1717" s="19"/>
    </row>
    <row r="1718" spans="6:7" x14ac:dyDescent="0.2">
      <c r="F1718" s="19"/>
      <c r="G1718" s="19"/>
    </row>
    <row r="1719" spans="6:7" x14ac:dyDescent="0.2">
      <c r="F1719" s="19"/>
      <c r="G1719" s="19"/>
    </row>
    <row r="1720" spans="6:7" x14ac:dyDescent="0.2">
      <c r="F1720" s="19"/>
      <c r="G1720" s="19"/>
    </row>
    <row r="1721" spans="6:7" x14ac:dyDescent="0.2">
      <c r="F1721" s="19"/>
      <c r="G1721" s="19"/>
    </row>
    <row r="1722" spans="6:7" x14ac:dyDescent="0.2">
      <c r="F1722" s="19"/>
      <c r="G1722" s="19"/>
    </row>
    <row r="1723" spans="6:7" x14ac:dyDescent="0.2">
      <c r="F1723" s="19"/>
      <c r="G1723" s="19"/>
    </row>
    <row r="1724" spans="6:7" x14ac:dyDescent="0.2">
      <c r="F1724" s="19"/>
      <c r="G1724" s="19"/>
    </row>
    <row r="1725" spans="6:7" x14ac:dyDescent="0.2">
      <c r="F1725" s="19"/>
      <c r="G1725" s="19"/>
    </row>
    <row r="1726" spans="6:7" x14ac:dyDescent="0.2">
      <c r="F1726" s="19"/>
      <c r="G1726" s="19"/>
    </row>
    <row r="1727" spans="6:7" x14ac:dyDescent="0.2">
      <c r="F1727" s="19"/>
      <c r="G1727" s="19"/>
    </row>
    <row r="1728" spans="6:7" x14ac:dyDescent="0.2">
      <c r="F1728" s="19"/>
      <c r="G1728" s="19"/>
    </row>
    <row r="1729" spans="6:7" x14ac:dyDescent="0.2">
      <c r="F1729" s="19"/>
      <c r="G1729" s="19"/>
    </row>
    <row r="1730" spans="6:7" x14ac:dyDescent="0.2">
      <c r="F1730" s="19"/>
      <c r="G1730" s="19"/>
    </row>
    <row r="1731" spans="6:7" x14ac:dyDescent="0.2">
      <c r="F1731" s="19"/>
      <c r="G1731" s="19"/>
    </row>
    <row r="1732" spans="6:7" x14ac:dyDescent="0.2">
      <c r="F1732" s="19"/>
      <c r="G1732" s="19"/>
    </row>
    <row r="1733" spans="6:7" x14ac:dyDescent="0.2">
      <c r="F1733" s="19"/>
      <c r="G1733" s="19"/>
    </row>
    <row r="1734" spans="6:7" x14ac:dyDescent="0.2">
      <c r="F1734" s="19"/>
      <c r="G1734" s="19"/>
    </row>
    <row r="1735" spans="6:7" x14ac:dyDescent="0.2">
      <c r="F1735" s="19"/>
      <c r="G1735" s="19"/>
    </row>
    <row r="1736" spans="6:7" x14ac:dyDescent="0.2">
      <c r="F1736" s="19"/>
      <c r="G1736" s="19"/>
    </row>
    <row r="1737" spans="6:7" x14ac:dyDescent="0.2">
      <c r="F1737" s="19"/>
      <c r="G1737" s="19"/>
    </row>
    <row r="1738" spans="6:7" x14ac:dyDescent="0.2">
      <c r="F1738" s="19"/>
      <c r="G1738" s="19"/>
    </row>
    <row r="1739" spans="6:7" x14ac:dyDescent="0.2">
      <c r="F1739" s="19"/>
      <c r="G1739" s="19"/>
    </row>
    <row r="1740" spans="6:7" x14ac:dyDescent="0.2">
      <c r="F1740" s="19"/>
      <c r="G1740" s="19"/>
    </row>
    <row r="1741" spans="6:7" x14ac:dyDescent="0.2">
      <c r="F1741" s="19"/>
      <c r="G1741" s="19"/>
    </row>
    <row r="1742" spans="6:7" x14ac:dyDescent="0.2">
      <c r="F1742" s="19"/>
      <c r="G1742" s="19"/>
    </row>
    <row r="1743" spans="6:7" x14ac:dyDescent="0.2">
      <c r="F1743" s="19"/>
      <c r="G1743" s="19"/>
    </row>
    <row r="1744" spans="6:7" x14ac:dyDescent="0.2">
      <c r="F1744" s="19"/>
      <c r="G1744" s="19"/>
    </row>
    <row r="1745" spans="6:7" x14ac:dyDescent="0.2">
      <c r="F1745" s="19"/>
      <c r="G1745" s="19"/>
    </row>
    <row r="1746" spans="6:7" x14ac:dyDescent="0.2">
      <c r="F1746" s="19"/>
      <c r="G1746" s="19"/>
    </row>
    <row r="1747" spans="6:7" x14ac:dyDescent="0.2">
      <c r="F1747" s="19"/>
      <c r="G1747" s="19"/>
    </row>
    <row r="1748" spans="6:7" x14ac:dyDescent="0.2">
      <c r="F1748" s="19"/>
      <c r="G1748" s="19"/>
    </row>
    <row r="1749" spans="6:7" x14ac:dyDescent="0.2">
      <c r="F1749" s="19"/>
      <c r="G1749" s="19"/>
    </row>
    <row r="1750" spans="6:7" x14ac:dyDescent="0.2">
      <c r="F1750" s="19"/>
      <c r="G1750" s="19"/>
    </row>
    <row r="1751" spans="6:7" x14ac:dyDescent="0.2">
      <c r="F1751" s="19"/>
      <c r="G1751" s="19"/>
    </row>
    <row r="1752" spans="6:7" x14ac:dyDescent="0.2">
      <c r="F1752" s="19"/>
      <c r="G1752" s="19"/>
    </row>
    <row r="1753" spans="6:7" x14ac:dyDescent="0.2">
      <c r="F1753" s="19"/>
      <c r="G1753" s="19"/>
    </row>
    <row r="1754" spans="6:7" x14ac:dyDescent="0.2">
      <c r="F1754" s="19"/>
      <c r="G1754" s="19"/>
    </row>
    <row r="1755" spans="6:7" x14ac:dyDescent="0.2">
      <c r="F1755" s="19"/>
      <c r="G1755" s="19"/>
    </row>
    <row r="1756" spans="6:7" x14ac:dyDescent="0.2">
      <c r="F1756" s="19"/>
      <c r="G1756" s="19"/>
    </row>
    <row r="1757" spans="6:7" x14ac:dyDescent="0.2">
      <c r="F1757" s="19"/>
      <c r="G1757" s="19"/>
    </row>
    <row r="1758" spans="6:7" x14ac:dyDescent="0.2">
      <c r="F1758" s="19"/>
      <c r="G1758" s="19"/>
    </row>
    <row r="1759" spans="6:7" x14ac:dyDescent="0.2">
      <c r="F1759" s="19"/>
      <c r="G1759" s="19"/>
    </row>
    <row r="1760" spans="6:7" x14ac:dyDescent="0.2">
      <c r="F1760" s="19"/>
      <c r="G1760" s="19"/>
    </row>
    <row r="1761" spans="6:7" x14ac:dyDescent="0.2">
      <c r="F1761" s="19"/>
      <c r="G1761" s="19"/>
    </row>
    <row r="1762" spans="6:7" x14ac:dyDescent="0.2">
      <c r="F1762" s="19"/>
      <c r="G1762" s="19"/>
    </row>
    <row r="1763" spans="6:7" x14ac:dyDescent="0.2">
      <c r="F1763" s="19"/>
      <c r="G1763" s="19"/>
    </row>
    <row r="1764" spans="6:7" x14ac:dyDescent="0.2">
      <c r="F1764" s="19"/>
      <c r="G1764" s="19"/>
    </row>
    <row r="1765" spans="6:7" x14ac:dyDescent="0.2">
      <c r="F1765" s="19"/>
      <c r="G1765" s="19"/>
    </row>
    <row r="1766" spans="6:7" x14ac:dyDescent="0.2">
      <c r="F1766" s="19"/>
      <c r="G1766" s="19"/>
    </row>
    <row r="1767" spans="6:7" x14ac:dyDescent="0.2">
      <c r="F1767" s="19"/>
      <c r="G1767" s="19"/>
    </row>
    <row r="1768" spans="6:7" x14ac:dyDescent="0.2">
      <c r="F1768" s="19"/>
      <c r="G1768" s="19"/>
    </row>
    <row r="1769" spans="6:7" x14ac:dyDescent="0.2">
      <c r="F1769" s="19"/>
      <c r="G1769" s="19"/>
    </row>
    <row r="1770" spans="6:7" x14ac:dyDescent="0.2">
      <c r="F1770" s="19"/>
      <c r="G1770" s="19"/>
    </row>
    <row r="1771" spans="6:7" x14ac:dyDescent="0.2">
      <c r="F1771" s="19"/>
      <c r="G1771" s="19"/>
    </row>
    <row r="1772" spans="6:7" x14ac:dyDescent="0.2">
      <c r="F1772" s="19"/>
      <c r="G1772" s="19"/>
    </row>
    <row r="1773" spans="6:7" x14ac:dyDescent="0.2">
      <c r="F1773" s="19"/>
      <c r="G1773" s="19"/>
    </row>
    <row r="1774" spans="6:7" x14ac:dyDescent="0.2">
      <c r="F1774" s="19"/>
      <c r="G1774" s="19"/>
    </row>
    <row r="1775" spans="6:7" x14ac:dyDescent="0.2">
      <c r="F1775" s="19"/>
      <c r="G1775" s="19"/>
    </row>
    <row r="1776" spans="6:7" x14ac:dyDescent="0.2">
      <c r="F1776" s="19"/>
      <c r="G1776" s="19"/>
    </row>
    <row r="1777" spans="6:7" x14ac:dyDescent="0.2">
      <c r="F1777" s="19"/>
      <c r="G1777" s="19"/>
    </row>
    <row r="1778" spans="6:7" x14ac:dyDescent="0.2">
      <c r="F1778" s="19"/>
      <c r="G1778" s="19"/>
    </row>
    <row r="1779" spans="6:7" x14ac:dyDescent="0.2">
      <c r="F1779" s="19"/>
      <c r="G1779" s="19"/>
    </row>
    <row r="1780" spans="6:7" x14ac:dyDescent="0.2">
      <c r="F1780" s="19"/>
      <c r="G1780" s="19"/>
    </row>
    <row r="1781" spans="6:7" x14ac:dyDescent="0.2">
      <c r="F1781" s="19"/>
      <c r="G1781" s="19"/>
    </row>
    <row r="1782" spans="6:7" x14ac:dyDescent="0.2">
      <c r="F1782" s="19"/>
      <c r="G1782" s="19"/>
    </row>
    <row r="1783" spans="6:7" x14ac:dyDescent="0.2">
      <c r="F1783" s="19"/>
      <c r="G1783" s="19"/>
    </row>
    <row r="1784" spans="6:7" x14ac:dyDescent="0.2">
      <c r="F1784" s="19"/>
      <c r="G1784" s="19"/>
    </row>
    <row r="1785" spans="6:7" x14ac:dyDescent="0.2">
      <c r="F1785" s="19"/>
      <c r="G1785" s="19"/>
    </row>
    <row r="1786" spans="6:7" x14ac:dyDescent="0.2">
      <c r="F1786" s="19"/>
      <c r="G1786" s="19"/>
    </row>
    <row r="1787" spans="6:7" x14ac:dyDescent="0.2">
      <c r="F1787" s="19"/>
      <c r="G1787" s="19"/>
    </row>
    <row r="1788" spans="6:7" x14ac:dyDescent="0.2">
      <c r="F1788" s="19"/>
      <c r="G1788" s="19"/>
    </row>
    <row r="1789" spans="6:7" x14ac:dyDescent="0.2">
      <c r="F1789" s="19"/>
      <c r="G1789" s="19"/>
    </row>
    <row r="1790" spans="6:7" x14ac:dyDescent="0.2">
      <c r="F1790" s="19"/>
      <c r="G1790" s="19"/>
    </row>
    <row r="1791" spans="6:7" x14ac:dyDescent="0.2">
      <c r="F1791" s="19"/>
      <c r="G1791" s="19"/>
    </row>
    <row r="1792" spans="6:7" x14ac:dyDescent="0.2">
      <c r="F1792" s="19"/>
      <c r="G1792" s="19"/>
    </row>
    <row r="1793" spans="6:7" x14ac:dyDescent="0.2">
      <c r="F1793" s="19"/>
      <c r="G1793" s="19"/>
    </row>
    <row r="1794" spans="6:7" x14ac:dyDescent="0.2">
      <c r="F1794" s="19"/>
      <c r="G1794" s="19"/>
    </row>
    <row r="1795" spans="6:7" x14ac:dyDescent="0.2">
      <c r="F1795" s="19"/>
      <c r="G1795" s="19"/>
    </row>
    <row r="1796" spans="6:7" x14ac:dyDescent="0.2">
      <c r="F1796" s="19"/>
      <c r="G1796" s="19"/>
    </row>
    <row r="1797" spans="6:7" x14ac:dyDescent="0.2">
      <c r="F1797" s="19"/>
      <c r="G1797" s="19"/>
    </row>
    <row r="1798" spans="6:7" x14ac:dyDescent="0.2">
      <c r="F1798" s="19"/>
      <c r="G1798" s="19"/>
    </row>
    <row r="1799" spans="6:7" x14ac:dyDescent="0.2">
      <c r="F1799" s="19"/>
      <c r="G1799" s="19"/>
    </row>
    <row r="1800" spans="6:7" x14ac:dyDescent="0.2">
      <c r="F1800" s="19"/>
      <c r="G1800" s="19"/>
    </row>
    <row r="1801" spans="6:7" x14ac:dyDescent="0.2">
      <c r="F1801" s="19"/>
      <c r="G1801" s="19"/>
    </row>
    <row r="1802" spans="6:7" x14ac:dyDescent="0.2">
      <c r="F1802" s="19"/>
      <c r="G1802" s="19"/>
    </row>
    <row r="1803" spans="6:7" x14ac:dyDescent="0.2">
      <c r="F1803" s="19"/>
      <c r="G1803" s="19"/>
    </row>
    <row r="1804" spans="6:7" x14ac:dyDescent="0.2">
      <c r="F1804" s="19"/>
      <c r="G1804" s="19"/>
    </row>
    <row r="1805" spans="6:7" x14ac:dyDescent="0.2">
      <c r="F1805" s="19"/>
      <c r="G1805" s="19"/>
    </row>
    <row r="1806" spans="6:7" x14ac:dyDescent="0.2">
      <c r="F1806" s="19"/>
      <c r="G1806" s="19"/>
    </row>
    <row r="1807" spans="6:7" x14ac:dyDescent="0.2">
      <c r="F1807" s="19"/>
      <c r="G1807" s="19"/>
    </row>
    <row r="1808" spans="6:7" x14ac:dyDescent="0.2">
      <c r="F1808" s="19"/>
      <c r="G1808" s="19"/>
    </row>
    <row r="1809" spans="6:7" x14ac:dyDescent="0.2">
      <c r="F1809" s="19"/>
      <c r="G1809" s="19"/>
    </row>
    <row r="1810" spans="6:7" x14ac:dyDescent="0.2">
      <c r="F1810" s="19"/>
      <c r="G1810" s="19"/>
    </row>
    <row r="1811" spans="6:7" x14ac:dyDescent="0.2">
      <c r="F1811" s="19"/>
      <c r="G1811" s="19"/>
    </row>
    <row r="1812" spans="6:7" x14ac:dyDescent="0.2">
      <c r="F1812" s="19"/>
      <c r="G1812" s="19"/>
    </row>
    <row r="1813" spans="6:7" x14ac:dyDescent="0.2">
      <c r="F1813" s="19"/>
      <c r="G1813" s="19"/>
    </row>
    <row r="1814" spans="6:7" x14ac:dyDescent="0.2">
      <c r="F1814" s="19"/>
      <c r="G1814" s="19"/>
    </row>
    <row r="1815" spans="6:7" x14ac:dyDescent="0.2">
      <c r="F1815" s="19"/>
      <c r="G1815" s="19"/>
    </row>
    <row r="1816" spans="6:7" x14ac:dyDescent="0.2">
      <c r="F1816" s="19"/>
      <c r="G1816" s="19"/>
    </row>
    <row r="1817" spans="6:7" x14ac:dyDescent="0.2">
      <c r="F1817" s="19"/>
      <c r="G1817" s="19"/>
    </row>
    <row r="1818" spans="6:7" x14ac:dyDescent="0.2">
      <c r="F1818" s="19"/>
      <c r="G1818" s="19"/>
    </row>
    <row r="1819" spans="6:7" x14ac:dyDescent="0.2">
      <c r="F1819" s="19"/>
      <c r="G1819" s="19"/>
    </row>
    <row r="1820" spans="6:7" x14ac:dyDescent="0.2">
      <c r="F1820" s="19"/>
      <c r="G1820" s="19"/>
    </row>
    <row r="1821" spans="6:7" x14ac:dyDescent="0.2">
      <c r="F1821" s="19"/>
      <c r="G1821" s="19"/>
    </row>
    <row r="1822" spans="6:7" x14ac:dyDescent="0.2">
      <c r="F1822" s="19"/>
      <c r="G1822" s="19"/>
    </row>
    <row r="1823" spans="6:7" x14ac:dyDescent="0.2">
      <c r="F1823" s="19"/>
      <c r="G1823" s="19"/>
    </row>
    <row r="1824" spans="6:7" x14ac:dyDescent="0.2">
      <c r="F1824" s="19"/>
      <c r="G1824" s="19"/>
    </row>
    <row r="1825" spans="6:7" x14ac:dyDescent="0.2">
      <c r="F1825" s="19"/>
      <c r="G1825" s="19"/>
    </row>
    <row r="1826" spans="6:7" x14ac:dyDescent="0.2">
      <c r="F1826" s="19"/>
      <c r="G1826" s="19"/>
    </row>
    <row r="1827" spans="6:7" x14ac:dyDescent="0.2">
      <c r="F1827" s="19"/>
      <c r="G1827" s="19"/>
    </row>
    <row r="1828" spans="6:7" x14ac:dyDescent="0.2">
      <c r="F1828" s="19"/>
      <c r="G1828" s="19"/>
    </row>
    <row r="1829" spans="6:7" x14ac:dyDescent="0.2">
      <c r="F1829" s="19"/>
      <c r="G1829" s="19"/>
    </row>
    <row r="1830" spans="6:7" x14ac:dyDescent="0.2">
      <c r="F1830" s="19"/>
      <c r="G1830" s="19"/>
    </row>
    <row r="1831" spans="6:7" x14ac:dyDescent="0.2">
      <c r="F1831" s="19"/>
      <c r="G1831" s="19"/>
    </row>
    <row r="1832" spans="6:7" x14ac:dyDescent="0.2">
      <c r="F1832" s="19"/>
      <c r="G1832" s="19"/>
    </row>
    <row r="1833" spans="6:7" x14ac:dyDescent="0.2">
      <c r="F1833" s="19"/>
      <c r="G1833" s="19"/>
    </row>
    <row r="1834" spans="6:7" x14ac:dyDescent="0.2">
      <c r="F1834" s="19"/>
      <c r="G1834" s="19"/>
    </row>
    <row r="1835" spans="6:7" x14ac:dyDescent="0.2">
      <c r="F1835" s="19"/>
      <c r="G1835" s="19"/>
    </row>
    <row r="1836" spans="6:7" x14ac:dyDescent="0.2">
      <c r="F1836" s="19"/>
      <c r="G1836" s="19"/>
    </row>
    <row r="1837" spans="6:7" x14ac:dyDescent="0.2">
      <c r="F1837" s="19"/>
      <c r="G1837" s="19"/>
    </row>
    <row r="1838" spans="6:7" x14ac:dyDescent="0.2">
      <c r="F1838" s="19"/>
      <c r="G1838" s="19"/>
    </row>
    <row r="1839" spans="6:7" x14ac:dyDescent="0.2">
      <c r="F1839" s="19"/>
      <c r="G1839" s="19"/>
    </row>
    <row r="1840" spans="6:7" x14ac:dyDescent="0.2">
      <c r="F1840" s="19"/>
      <c r="G1840" s="19"/>
    </row>
    <row r="1841" spans="6:7" x14ac:dyDescent="0.2">
      <c r="F1841" s="19"/>
      <c r="G1841" s="19"/>
    </row>
    <row r="1842" spans="6:7" x14ac:dyDescent="0.2">
      <c r="F1842" s="19"/>
      <c r="G1842" s="19"/>
    </row>
    <row r="1843" spans="6:7" x14ac:dyDescent="0.2">
      <c r="F1843" s="19"/>
      <c r="G1843" s="19"/>
    </row>
    <row r="1844" spans="6:7" x14ac:dyDescent="0.2">
      <c r="F1844" s="19"/>
      <c r="G1844" s="19"/>
    </row>
    <row r="1845" spans="6:7" x14ac:dyDescent="0.2">
      <c r="F1845" s="19"/>
      <c r="G1845" s="19"/>
    </row>
    <row r="1846" spans="6:7" x14ac:dyDescent="0.2">
      <c r="F1846" s="19"/>
      <c r="G1846" s="19"/>
    </row>
    <row r="1847" spans="6:7" x14ac:dyDescent="0.2">
      <c r="F1847" s="19"/>
      <c r="G1847" s="19"/>
    </row>
    <row r="1848" spans="6:7" x14ac:dyDescent="0.2">
      <c r="F1848" s="19"/>
      <c r="G1848" s="19"/>
    </row>
    <row r="1849" spans="6:7" x14ac:dyDescent="0.2">
      <c r="F1849" s="19"/>
      <c r="G1849" s="19"/>
    </row>
    <row r="1850" spans="6:7" x14ac:dyDescent="0.2">
      <c r="F1850" s="19"/>
      <c r="G1850" s="19"/>
    </row>
    <row r="1851" spans="6:7" x14ac:dyDescent="0.2">
      <c r="F1851" s="19"/>
      <c r="G1851" s="19"/>
    </row>
    <row r="1852" spans="6:7" x14ac:dyDescent="0.2">
      <c r="F1852" s="19"/>
      <c r="G1852" s="19"/>
    </row>
    <row r="1853" spans="6:7" x14ac:dyDescent="0.2">
      <c r="F1853" s="19"/>
      <c r="G1853" s="19"/>
    </row>
    <row r="1854" spans="6:7" x14ac:dyDescent="0.2">
      <c r="F1854" s="19"/>
      <c r="G1854" s="19"/>
    </row>
    <row r="1855" spans="6:7" x14ac:dyDescent="0.2">
      <c r="F1855" s="19"/>
      <c r="G1855" s="19"/>
    </row>
    <row r="1856" spans="6:7" x14ac:dyDescent="0.2">
      <c r="F1856" s="19"/>
      <c r="G1856" s="19"/>
    </row>
    <row r="1857" spans="6:7" x14ac:dyDescent="0.2">
      <c r="F1857" s="19"/>
      <c r="G1857" s="19"/>
    </row>
    <row r="1858" spans="6:7" x14ac:dyDescent="0.2">
      <c r="F1858" s="19"/>
      <c r="G1858" s="19"/>
    </row>
    <row r="1859" spans="6:7" x14ac:dyDescent="0.2">
      <c r="F1859" s="19"/>
      <c r="G1859" s="19"/>
    </row>
    <row r="1860" spans="6:7" x14ac:dyDescent="0.2">
      <c r="F1860" s="19"/>
      <c r="G1860" s="19"/>
    </row>
    <row r="1861" spans="6:7" x14ac:dyDescent="0.2">
      <c r="F1861" s="19"/>
      <c r="G1861" s="19"/>
    </row>
    <row r="1862" spans="6:7" x14ac:dyDescent="0.2">
      <c r="F1862" s="19"/>
      <c r="G1862" s="19"/>
    </row>
    <row r="1863" spans="6:7" x14ac:dyDescent="0.2">
      <c r="F1863" s="19"/>
      <c r="G1863" s="19"/>
    </row>
    <row r="1864" spans="6:7" x14ac:dyDescent="0.2">
      <c r="F1864" s="19"/>
      <c r="G1864" s="19"/>
    </row>
    <row r="1865" spans="6:7" x14ac:dyDescent="0.2">
      <c r="F1865" s="19"/>
      <c r="G1865" s="19"/>
    </row>
    <row r="1866" spans="6:7" x14ac:dyDescent="0.2">
      <c r="F1866" s="19"/>
      <c r="G1866" s="19"/>
    </row>
    <row r="1867" spans="6:7" x14ac:dyDescent="0.2">
      <c r="F1867" s="19"/>
      <c r="G1867" s="19"/>
    </row>
    <row r="1868" spans="6:7" x14ac:dyDescent="0.2">
      <c r="F1868" s="19"/>
      <c r="G1868" s="19"/>
    </row>
    <row r="1869" spans="6:7" x14ac:dyDescent="0.2">
      <c r="F1869" s="19"/>
      <c r="G1869" s="19"/>
    </row>
    <row r="1870" spans="6:7" x14ac:dyDescent="0.2">
      <c r="F1870" s="19"/>
      <c r="G1870" s="19"/>
    </row>
    <row r="1871" spans="6:7" x14ac:dyDescent="0.2">
      <c r="F1871" s="19"/>
      <c r="G1871" s="19"/>
    </row>
    <row r="1872" spans="6:7" x14ac:dyDescent="0.2">
      <c r="F1872" s="19"/>
      <c r="G1872" s="19"/>
    </row>
    <row r="1873" spans="6:7" x14ac:dyDescent="0.2">
      <c r="F1873" s="19"/>
      <c r="G1873" s="19"/>
    </row>
    <row r="1874" spans="6:7" x14ac:dyDescent="0.2">
      <c r="F1874" s="19"/>
      <c r="G1874" s="19"/>
    </row>
    <row r="1875" spans="6:7" x14ac:dyDescent="0.2">
      <c r="F1875" s="19"/>
      <c r="G1875" s="19"/>
    </row>
    <row r="1876" spans="6:7" x14ac:dyDescent="0.2">
      <c r="F1876" s="19"/>
      <c r="G1876" s="19"/>
    </row>
    <row r="1877" spans="6:7" x14ac:dyDescent="0.2">
      <c r="F1877" s="19"/>
      <c r="G1877" s="19"/>
    </row>
    <row r="1878" spans="6:7" x14ac:dyDescent="0.2">
      <c r="F1878" s="19"/>
      <c r="G1878" s="19"/>
    </row>
    <row r="1879" spans="6:7" x14ac:dyDescent="0.2">
      <c r="F1879" s="19"/>
      <c r="G1879" s="19"/>
    </row>
    <row r="1880" spans="6:7" x14ac:dyDescent="0.2">
      <c r="F1880" s="19"/>
      <c r="G1880" s="19"/>
    </row>
    <row r="1881" spans="6:7" x14ac:dyDescent="0.2">
      <c r="F1881" s="19"/>
      <c r="G1881" s="19"/>
    </row>
    <row r="1882" spans="6:7" x14ac:dyDescent="0.2">
      <c r="F1882" s="19"/>
      <c r="G1882" s="19"/>
    </row>
    <row r="1883" spans="6:7" x14ac:dyDescent="0.2">
      <c r="F1883" s="19"/>
      <c r="G1883" s="19"/>
    </row>
    <row r="1884" spans="6:7" x14ac:dyDescent="0.2">
      <c r="F1884" s="19"/>
      <c r="G1884" s="19"/>
    </row>
    <row r="1885" spans="6:7" x14ac:dyDescent="0.2">
      <c r="F1885" s="19"/>
      <c r="G1885" s="19"/>
    </row>
    <row r="1886" spans="6:7" x14ac:dyDescent="0.2">
      <c r="F1886" s="19"/>
      <c r="G1886" s="19"/>
    </row>
    <row r="1887" spans="6:7" x14ac:dyDescent="0.2">
      <c r="F1887" s="19"/>
      <c r="G1887" s="19"/>
    </row>
    <row r="1888" spans="6:7" x14ac:dyDescent="0.2">
      <c r="F1888" s="19"/>
      <c r="G1888" s="19"/>
    </row>
    <row r="1889" spans="6:7" x14ac:dyDescent="0.2">
      <c r="F1889" s="19"/>
      <c r="G1889" s="19"/>
    </row>
    <row r="1890" spans="6:7" x14ac:dyDescent="0.2">
      <c r="F1890" s="19"/>
      <c r="G1890" s="19"/>
    </row>
    <row r="1891" spans="6:7" x14ac:dyDescent="0.2">
      <c r="F1891" s="19"/>
      <c r="G1891" s="19"/>
    </row>
    <row r="1892" spans="6:7" x14ac:dyDescent="0.2">
      <c r="F1892" s="19"/>
      <c r="G1892" s="19"/>
    </row>
    <row r="1893" spans="6:7" x14ac:dyDescent="0.2">
      <c r="F1893" s="19"/>
      <c r="G1893" s="19"/>
    </row>
    <row r="1894" spans="6:7" x14ac:dyDescent="0.2">
      <c r="F1894" s="19"/>
      <c r="G1894" s="19"/>
    </row>
    <row r="1895" spans="6:7" x14ac:dyDescent="0.2">
      <c r="F1895" s="19"/>
      <c r="G1895" s="19"/>
    </row>
    <row r="1896" spans="6:7" x14ac:dyDescent="0.2">
      <c r="F1896" s="19"/>
      <c r="G1896" s="19"/>
    </row>
    <row r="1897" spans="6:7" x14ac:dyDescent="0.2">
      <c r="F1897" s="19"/>
      <c r="G1897" s="19"/>
    </row>
    <row r="1898" spans="6:7" x14ac:dyDescent="0.2">
      <c r="F1898" s="19"/>
      <c r="G1898" s="19"/>
    </row>
    <row r="1899" spans="6:7" x14ac:dyDescent="0.2">
      <c r="F1899" s="19"/>
      <c r="G1899" s="19"/>
    </row>
    <row r="1900" spans="6:7" x14ac:dyDescent="0.2">
      <c r="F1900" s="19"/>
      <c r="G1900" s="19"/>
    </row>
    <row r="1901" spans="6:7" x14ac:dyDescent="0.2">
      <c r="F1901" s="19"/>
      <c r="G1901" s="19"/>
    </row>
    <row r="1902" spans="6:7" x14ac:dyDescent="0.2">
      <c r="F1902" s="19"/>
      <c r="G1902" s="19"/>
    </row>
    <row r="1903" spans="6:7" x14ac:dyDescent="0.2">
      <c r="F1903" s="19"/>
      <c r="G1903" s="19"/>
    </row>
    <row r="1904" spans="6:7" x14ac:dyDescent="0.2">
      <c r="F1904" s="19"/>
      <c r="G1904" s="19"/>
    </row>
    <row r="1905" spans="6:7" x14ac:dyDescent="0.2">
      <c r="F1905" s="19"/>
      <c r="G1905" s="19"/>
    </row>
    <row r="1906" spans="6:7" x14ac:dyDescent="0.2">
      <c r="F1906" s="19"/>
      <c r="G1906" s="19"/>
    </row>
    <row r="1907" spans="6:7" x14ac:dyDescent="0.2">
      <c r="F1907" s="19"/>
      <c r="G1907" s="19"/>
    </row>
    <row r="1908" spans="6:7" x14ac:dyDescent="0.2">
      <c r="F1908" s="19"/>
      <c r="G1908" s="19"/>
    </row>
    <row r="1909" spans="6:7" x14ac:dyDescent="0.2">
      <c r="F1909" s="19"/>
      <c r="G1909" s="19"/>
    </row>
    <row r="1910" spans="6:7" x14ac:dyDescent="0.2">
      <c r="F1910" s="19"/>
      <c r="G1910" s="19"/>
    </row>
    <row r="1911" spans="6:7" x14ac:dyDescent="0.2">
      <c r="F1911" s="19"/>
      <c r="G1911" s="19"/>
    </row>
    <row r="1912" spans="6:7" x14ac:dyDescent="0.2">
      <c r="F1912" s="19"/>
      <c r="G1912" s="19"/>
    </row>
    <row r="1913" spans="6:7" x14ac:dyDescent="0.2">
      <c r="F1913" s="19"/>
      <c r="G1913" s="19"/>
    </row>
    <row r="1914" spans="6:7" x14ac:dyDescent="0.2">
      <c r="F1914" s="19"/>
      <c r="G1914" s="19"/>
    </row>
    <row r="1915" spans="6:7" x14ac:dyDescent="0.2">
      <c r="F1915" s="19"/>
      <c r="G1915" s="19"/>
    </row>
    <row r="1916" spans="6:7" x14ac:dyDescent="0.2">
      <c r="F1916" s="19"/>
      <c r="G1916" s="19"/>
    </row>
    <row r="1917" spans="6:7" x14ac:dyDescent="0.2">
      <c r="F1917" s="19"/>
      <c r="G1917" s="19"/>
    </row>
    <row r="1918" spans="6:7" x14ac:dyDescent="0.2">
      <c r="F1918" s="19"/>
      <c r="G1918" s="19"/>
    </row>
    <row r="1919" spans="6:7" x14ac:dyDescent="0.2">
      <c r="F1919" s="19"/>
      <c r="G1919" s="19"/>
    </row>
    <row r="1920" spans="6:7" x14ac:dyDescent="0.2">
      <c r="F1920" s="19"/>
      <c r="G1920" s="19"/>
    </row>
    <row r="1921" spans="6:7" x14ac:dyDescent="0.2">
      <c r="F1921" s="19"/>
      <c r="G1921" s="19"/>
    </row>
    <row r="1922" spans="6:7" x14ac:dyDescent="0.2">
      <c r="F1922" s="19"/>
      <c r="G1922" s="19"/>
    </row>
    <row r="1923" spans="6:7" x14ac:dyDescent="0.2">
      <c r="F1923" s="19"/>
      <c r="G1923" s="19"/>
    </row>
    <row r="1924" spans="6:7" x14ac:dyDescent="0.2">
      <c r="F1924" s="19"/>
      <c r="G1924" s="19"/>
    </row>
    <row r="1925" spans="6:7" x14ac:dyDescent="0.2">
      <c r="F1925" s="19"/>
      <c r="G1925" s="19"/>
    </row>
    <row r="1926" spans="6:7" x14ac:dyDescent="0.2">
      <c r="F1926" s="19"/>
      <c r="G1926" s="19"/>
    </row>
    <row r="1927" spans="6:7" x14ac:dyDescent="0.2">
      <c r="F1927" s="19"/>
      <c r="G1927" s="19"/>
    </row>
    <row r="1928" spans="6:7" x14ac:dyDescent="0.2">
      <c r="F1928" s="19"/>
      <c r="G1928" s="19"/>
    </row>
    <row r="1929" spans="6:7" x14ac:dyDescent="0.2">
      <c r="F1929" s="19"/>
      <c r="G1929" s="19"/>
    </row>
    <row r="1930" spans="6:7" x14ac:dyDescent="0.2">
      <c r="F1930" s="19"/>
      <c r="G1930" s="19"/>
    </row>
    <row r="1931" spans="6:7" x14ac:dyDescent="0.2">
      <c r="F1931" s="19"/>
      <c r="G1931" s="19"/>
    </row>
    <row r="1932" spans="6:7" x14ac:dyDescent="0.2">
      <c r="F1932" s="19"/>
      <c r="G1932" s="19"/>
    </row>
    <row r="1933" spans="6:7" x14ac:dyDescent="0.2">
      <c r="F1933" s="19"/>
      <c r="G1933" s="19"/>
    </row>
    <row r="1934" spans="6:7" x14ac:dyDescent="0.2">
      <c r="F1934" s="19"/>
      <c r="G1934" s="19"/>
    </row>
    <row r="1935" spans="6:7" x14ac:dyDescent="0.2">
      <c r="F1935" s="19"/>
      <c r="G1935" s="19"/>
    </row>
    <row r="1936" spans="6:7" x14ac:dyDescent="0.2">
      <c r="F1936" s="19"/>
      <c r="G1936" s="19"/>
    </row>
    <row r="1937" spans="6:7" x14ac:dyDescent="0.2">
      <c r="F1937" s="19"/>
      <c r="G1937" s="19"/>
    </row>
    <row r="1938" spans="6:7" x14ac:dyDescent="0.2">
      <c r="F1938" s="19"/>
      <c r="G1938" s="19"/>
    </row>
    <row r="1939" spans="6:7" x14ac:dyDescent="0.2">
      <c r="F1939" s="19"/>
      <c r="G1939" s="19"/>
    </row>
    <row r="1940" spans="6:7" x14ac:dyDescent="0.2">
      <c r="F1940" s="19"/>
      <c r="G1940" s="19"/>
    </row>
    <row r="1941" spans="6:7" x14ac:dyDescent="0.2">
      <c r="F1941" s="19"/>
      <c r="G1941" s="19"/>
    </row>
    <row r="1942" spans="6:7" x14ac:dyDescent="0.2">
      <c r="F1942" s="19"/>
      <c r="G1942" s="19"/>
    </row>
    <row r="1943" spans="6:7" x14ac:dyDescent="0.2">
      <c r="F1943" s="19"/>
      <c r="G1943" s="19"/>
    </row>
    <row r="1944" spans="6:7" x14ac:dyDescent="0.2">
      <c r="F1944" s="19"/>
      <c r="G1944" s="19"/>
    </row>
    <row r="1945" spans="6:7" x14ac:dyDescent="0.2">
      <c r="F1945" s="19"/>
      <c r="G1945" s="19"/>
    </row>
    <row r="1946" spans="6:7" x14ac:dyDescent="0.2">
      <c r="F1946" s="19"/>
      <c r="G1946" s="19"/>
    </row>
    <row r="1947" spans="6:7" x14ac:dyDescent="0.2">
      <c r="F1947" s="19"/>
      <c r="G1947" s="19"/>
    </row>
    <row r="1948" spans="6:7" x14ac:dyDescent="0.2">
      <c r="F1948" s="19"/>
      <c r="G1948" s="19"/>
    </row>
    <row r="1949" spans="6:7" x14ac:dyDescent="0.2">
      <c r="F1949" s="19"/>
      <c r="G1949" s="19"/>
    </row>
    <row r="1950" spans="6:7" x14ac:dyDescent="0.2">
      <c r="F1950" s="19"/>
      <c r="G1950" s="19"/>
    </row>
    <row r="1951" spans="6:7" x14ac:dyDescent="0.2">
      <c r="F1951" s="19"/>
      <c r="G1951" s="19"/>
    </row>
    <row r="1952" spans="6:7" x14ac:dyDescent="0.2">
      <c r="F1952" s="19"/>
      <c r="G1952" s="19"/>
    </row>
    <row r="1953" spans="6:7" x14ac:dyDescent="0.2">
      <c r="F1953" s="19"/>
      <c r="G1953" s="19"/>
    </row>
    <row r="1954" spans="6:7" x14ac:dyDescent="0.2">
      <c r="F1954" s="19"/>
      <c r="G1954" s="19"/>
    </row>
    <row r="1955" spans="6:7" x14ac:dyDescent="0.2">
      <c r="F1955" s="19"/>
      <c r="G1955" s="19"/>
    </row>
    <row r="1956" spans="6:7" x14ac:dyDescent="0.2">
      <c r="F1956" s="19"/>
      <c r="G1956" s="19"/>
    </row>
    <row r="1957" spans="6:7" x14ac:dyDescent="0.2">
      <c r="F1957" s="19"/>
      <c r="G1957" s="19"/>
    </row>
    <row r="1958" spans="6:7" x14ac:dyDescent="0.2">
      <c r="F1958" s="19"/>
      <c r="G1958" s="19"/>
    </row>
    <row r="1959" spans="6:7" x14ac:dyDescent="0.2">
      <c r="F1959" s="19"/>
      <c r="G1959" s="19"/>
    </row>
    <row r="1960" spans="6:7" x14ac:dyDescent="0.2">
      <c r="F1960" s="19"/>
      <c r="G1960" s="19"/>
    </row>
    <row r="1961" spans="6:7" x14ac:dyDescent="0.2">
      <c r="F1961" s="19"/>
      <c r="G1961" s="19"/>
    </row>
    <row r="1962" spans="6:7" x14ac:dyDescent="0.2">
      <c r="F1962" s="19"/>
      <c r="G1962" s="19"/>
    </row>
    <row r="1963" spans="6:7" x14ac:dyDescent="0.2">
      <c r="F1963" s="19"/>
      <c r="G1963" s="19"/>
    </row>
    <row r="1964" spans="6:7" x14ac:dyDescent="0.2">
      <c r="F1964" s="19"/>
      <c r="G1964" s="19"/>
    </row>
    <row r="1965" spans="6:7" x14ac:dyDescent="0.2">
      <c r="F1965" s="19"/>
      <c r="G1965" s="19"/>
    </row>
    <row r="1966" spans="6:7" x14ac:dyDescent="0.2">
      <c r="F1966" s="19"/>
      <c r="G1966" s="19"/>
    </row>
    <row r="1967" spans="6:7" x14ac:dyDescent="0.2">
      <c r="F1967" s="19"/>
      <c r="G1967" s="19"/>
    </row>
    <row r="1968" spans="6:7" x14ac:dyDescent="0.2">
      <c r="F1968" s="19"/>
      <c r="G1968" s="19"/>
    </row>
    <row r="1969" spans="6:7" x14ac:dyDescent="0.2">
      <c r="F1969" s="19"/>
      <c r="G1969" s="19"/>
    </row>
    <row r="1970" spans="6:7" x14ac:dyDescent="0.2">
      <c r="F1970" s="19"/>
      <c r="G1970" s="19"/>
    </row>
    <row r="1971" spans="6:7" x14ac:dyDescent="0.2">
      <c r="F1971" s="19"/>
      <c r="G1971" s="19"/>
    </row>
    <row r="1972" spans="6:7" x14ac:dyDescent="0.2">
      <c r="F1972" s="19"/>
      <c r="G1972" s="19"/>
    </row>
    <row r="1973" spans="6:7" x14ac:dyDescent="0.2">
      <c r="F1973" s="19"/>
      <c r="G1973" s="19"/>
    </row>
    <row r="1974" spans="6:7" x14ac:dyDescent="0.2">
      <c r="F1974" s="19"/>
      <c r="G1974" s="19"/>
    </row>
    <row r="1975" spans="6:7" x14ac:dyDescent="0.2">
      <c r="F1975" s="19"/>
      <c r="G1975" s="19"/>
    </row>
    <row r="1976" spans="6:7" x14ac:dyDescent="0.2">
      <c r="F1976" s="19"/>
      <c r="G1976" s="19"/>
    </row>
    <row r="1977" spans="6:7" x14ac:dyDescent="0.2">
      <c r="F1977" s="19"/>
      <c r="G1977" s="19"/>
    </row>
    <row r="1978" spans="6:7" x14ac:dyDescent="0.2">
      <c r="F1978" s="19"/>
      <c r="G1978" s="19"/>
    </row>
    <row r="1979" spans="6:7" x14ac:dyDescent="0.2">
      <c r="F1979" s="19"/>
      <c r="G1979" s="19"/>
    </row>
    <row r="1980" spans="6:7" x14ac:dyDescent="0.2">
      <c r="F1980" s="19"/>
      <c r="G1980" s="19"/>
    </row>
    <row r="1981" spans="6:7" x14ac:dyDescent="0.2">
      <c r="F1981" s="19"/>
      <c r="G1981" s="19"/>
    </row>
    <row r="1982" spans="6:7" x14ac:dyDescent="0.2">
      <c r="F1982" s="19"/>
      <c r="G1982" s="19"/>
    </row>
    <row r="1983" spans="6:7" x14ac:dyDescent="0.2">
      <c r="F1983" s="19"/>
      <c r="G1983" s="19"/>
    </row>
    <row r="1984" spans="6:7" x14ac:dyDescent="0.2">
      <c r="F1984" s="19"/>
      <c r="G1984" s="19"/>
    </row>
    <row r="1985" spans="6:7" x14ac:dyDescent="0.2">
      <c r="F1985" s="19"/>
      <c r="G1985" s="19"/>
    </row>
    <row r="1986" spans="6:7" x14ac:dyDescent="0.2">
      <c r="F1986" s="19"/>
      <c r="G1986" s="19"/>
    </row>
    <row r="1987" spans="6:7" x14ac:dyDescent="0.2">
      <c r="F1987" s="19"/>
      <c r="G1987" s="19"/>
    </row>
    <row r="1988" spans="6:7" x14ac:dyDescent="0.2">
      <c r="F1988" s="19"/>
      <c r="G1988" s="19"/>
    </row>
    <row r="1989" spans="6:7" x14ac:dyDescent="0.2">
      <c r="F1989" s="19"/>
      <c r="G1989" s="19"/>
    </row>
    <row r="1990" spans="6:7" x14ac:dyDescent="0.2">
      <c r="F1990" s="19"/>
      <c r="G1990" s="19"/>
    </row>
    <row r="1991" spans="6:7" x14ac:dyDescent="0.2">
      <c r="F1991" s="19"/>
      <c r="G1991" s="19"/>
    </row>
    <row r="1992" spans="6:7" x14ac:dyDescent="0.2">
      <c r="F1992" s="19"/>
      <c r="G1992" s="19"/>
    </row>
    <row r="1993" spans="6:7" x14ac:dyDescent="0.2">
      <c r="F1993" s="19"/>
      <c r="G1993" s="19"/>
    </row>
    <row r="1994" spans="6:7" x14ac:dyDescent="0.2">
      <c r="F1994" s="19"/>
      <c r="G1994" s="19"/>
    </row>
    <row r="1995" spans="6:7" x14ac:dyDescent="0.2">
      <c r="F1995" s="19"/>
      <c r="G1995" s="19"/>
    </row>
    <row r="1996" spans="6:7" x14ac:dyDescent="0.2">
      <c r="F1996" s="19"/>
      <c r="G1996" s="19"/>
    </row>
    <row r="1997" spans="6:7" x14ac:dyDescent="0.2">
      <c r="F1997" s="19"/>
      <c r="G1997" s="19"/>
    </row>
    <row r="1998" spans="6:7" x14ac:dyDescent="0.2">
      <c r="F1998" s="19"/>
      <c r="G1998" s="19"/>
    </row>
    <row r="1999" spans="6:7" x14ac:dyDescent="0.2">
      <c r="F1999" s="19"/>
      <c r="G1999" s="19"/>
    </row>
    <row r="2000" spans="6:7" x14ac:dyDescent="0.2">
      <c r="F2000" s="19"/>
      <c r="G2000" s="19"/>
    </row>
    <row r="2001" spans="6:7" x14ac:dyDescent="0.2">
      <c r="F2001" s="19"/>
      <c r="G2001" s="19"/>
    </row>
    <row r="2002" spans="6:7" x14ac:dyDescent="0.2">
      <c r="F2002" s="19"/>
      <c r="G2002" s="19"/>
    </row>
    <row r="2003" spans="6:7" x14ac:dyDescent="0.2">
      <c r="F2003" s="19"/>
      <c r="G2003" s="19"/>
    </row>
    <row r="2004" spans="6:7" x14ac:dyDescent="0.2">
      <c r="F2004" s="19"/>
      <c r="G2004" s="19"/>
    </row>
    <row r="2005" spans="6:7" x14ac:dyDescent="0.2">
      <c r="F2005" s="19"/>
      <c r="G2005" s="19"/>
    </row>
    <row r="2006" spans="6:7" x14ac:dyDescent="0.2">
      <c r="F2006" s="19"/>
      <c r="G2006" s="19"/>
    </row>
    <row r="2007" spans="6:7" x14ac:dyDescent="0.2">
      <c r="F2007" s="19"/>
      <c r="G2007" s="19"/>
    </row>
    <row r="2008" spans="6:7" x14ac:dyDescent="0.2">
      <c r="F2008" s="19"/>
      <c r="G2008" s="19"/>
    </row>
    <row r="2009" spans="6:7" x14ac:dyDescent="0.2">
      <c r="F2009" s="19"/>
      <c r="G2009" s="19"/>
    </row>
    <row r="2010" spans="6:7" x14ac:dyDescent="0.2">
      <c r="F2010" s="19"/>
      <c r="G2010" s="19"/>
    </row>
    <row r="2011" spans="6:7" x14ac:dyDescent="0.2">
      <c r="F2011" s="19"/>
      <c r="G2011" s="19"/>
    </row>
    <row r="2012" spans="6:7" x14ac:dyDescent="0.2">
      <c r="F2012" s="19"/>
      <c r="G2012" s="19"/>
    </row>
    <row r="2013" spans="6:7" x14ac:dyDescent="0.2">
      <c r="F2013" s="19"/>
      <c r="G2013" s="19"/>
    </row>
    <row r="2014" spans="6:7" x14ac:dyDescent="0.2">
      <c r="F2014" s="19"/>
      <c r="G2014" s="19"/>
    </row>
    <row r="2015" spans="6:7" x14ac:dyDescent="0.2">
      <c r="F2015" s="19"/>
      <c r="G2015" s="19"/>
    </row>
    <row r="2016" spans="6:7" x14ac:dyDescent="0.2">
      <c r="F2016" s="19"/>
      <c r="G2016" s="19"/>
    </row>
    <row r="2017" spans="6:7" x14ac:dyDescent="0.2">
      <c r="F2017" s="19"/>
      <c r="G2017" s="19"/>
    </row>
    <row r="2018" spans="6:7" x14ac:dyDescent="0.2">
      <c r="F2018" s="19"/>
      <c r="G2018" s="19"/>
    </row>
    <row r="2019" spans="6:7" x14ac:dyDescent="0.2">
      <c r="F2019" s="19"/>
      <c r="G2019" s="19"/>
    </row>
    <row r="2020" spans="6:7" x14ac:dyDescent="0.2">
      <c r="F2020" s="19"/>
      <c r="G2020" s="19"/>
    </row>
    <row r="2021" spans="6:7" x14ac:dyDescent="0.2">
      <c r="F2021" s="19"/>
      <c r="G2021" s="19"/>
    </row>
    <row r="2022" spans="6:7" x14ac:dyDescent="0.2">
      <c r="F2022" s="19"/>
      <c r="G2022" s="19"/>
    </row>
    <row r="2023" spans="6:7" x14ac:dyDescent="0.2">
      <c r="F2023" s="19"/>
      <c r="G2023" s="19"/>
    </row>
    <row r="2024" spans="6:7" x14ac:dyDescent="0.2">
      <c r="F2024" s="19"/>
      <c r="G2024" s="19"/>
    </row>
    <row r="2025" spans="6:7" x14ac:dyDescent="0.2">
      <c r="F2025" s="19"/>
      <c r="G2025" s="19"/>
    </row>
    <row r="2026" spans="6:7" x14ac:dyDescent="0.2">
      <c r="F2026" s="19"/>
      <c r="G2026" s="19"/>
    </row>
    <row r="2027" spans="6:7" x14ac:dyDescent="0.2">
      <c r="F2027" s="19"/>
      <c r="G2027" s="19"/>
    </row>
    <row r="2028" spans="6:7" x14ac:dyDescent="0.2">
      <c r="F2028" s="19"/>
      <c r="G2028" s="19"/>
    </row>
    <row r="2029" spans="6:7" x14ac:dyDescent="0.2">
      <c r="F2029" s="19"/>
      <c r="G2029" s="19"/>
    </row>
    <row r="2030" spans="6:7" x14ac:dyDescent="0.2">
      <c r="F2030" s="19"/>
      <c r="G2030" s="19"/>
    </row>
    <row r="2031" spans="6:7" x14ac:dyDescent="0.2">
      <c r="F2031" s="19"/>
      <c r="G2031" s="19"/>
    </row>
    <row r="2032" spans="6:7" x14ac:dyDescent="0.2">
      <c r="F2032" s="19"/>
      <c r="G2032" s="19"/>
    </row>
    <row r="2033" spans="6:7" x14ac:dyDescent="0.2">
      <c r="F2033" s="19"/>
      <c r="G2033" s="19"/>
    </row>
    <row r="2034" spans="6:7" x14ac:dyDescent="0.2">
      <c r="F2034" s="19"/>
      <c r="G2034" s="19"/>
    </row>
    <row r="2035" spans="6:7" x14ac:dyDescent="0.2">
      <c r="F2035" s="19"/>
      <c r="G2035" s="19"/>
    </row>
    <row r="2036" spans="6:7" x14ac:dyDescent="0.2">
      <c r="F2036" s="19"/>
      <c r="G2036" s="19"/>
    </row>
    <row r="2037" spans="6:7" x14ac:dyDescent="0.2">
      <c r="F2037" s="19"/>
      <c r="G2037" s="19"/>
    </row>
    <row r="2038" spans="6:7" x14ac:dyDescent="0.2">
      <c r="F2038" s="19"/>
      <c r="G2038" s="19"/>
    </row>
    <row r="2039" spans="6:7" x14ac:dyDescent="0.2">
      <c r="F2039" s="19"/>
      <c r="G2039" s="19"/>
    </row>
    <row r="2040" spans="6:7" x14ac:dyDescent="0.2">
      <c r="F2040" s="19"/>
      <c r="G2040" s="19"/>
    </row>
    <row r="2041" spans="6:7" x14ac:dyDescent="0.2">
      <c r="F2041" s="19"/>
      <c r="G2041" s="19"/>
    </row>
    <row r="2042" spans="6:7" x14ac:dyDescent="0.2">
      <c r="F2042" s="19"/>
      <c r="G2042" s="19"/>
    </row>
    <row r="2043" spans="6:7" x14ac:dyDescent="0.2">
      <c r="F2043" s="19"/>
      <c r="G2043" s="19"/>
    </row>
    <row r="2044" spans="6:7" x14ac:dyDescent="0.2">
      <c r="F2044" s="19"/>
      <c r="G2044" s="19"/>
    </row>
    <row r="2045" spans="6:7" x14ac:dyDescent="0.2">
      <c r="F2045" s="19"/>
      <c r="G2045" s="19"/>
    </row>
    <row r="2046" spans="6:7" x14ac:dyDescent="0.2">
      <c r="F2046" s="19"/>
      <c r="G2046" s="19"/>
    </row>
    <row r="2047" spans="6:7" x14ac:dyDescent="0.2">
      <c r="F2047" s="19"/>
      <c r="G2047" s="19"/>
    </row>
    <row r="2048" spans="6:7" x14ac:dyDescent="0.2">
      <c r="F2048" s="19"/>
      <c r="G2048" s="19"/>
    </row>
    <row r="2049" spans="6:7" x14ac:dyDescent="0.2">
      <c r="F2049" s="19"/>
      <c r="G2049" s="19"/>
    </row>
    <row r="2050" spans="6:7" x14ac:dyDescent="0.2">
      <c r="F2050" s="19"/>
      <c r="G2050" s="19"/>
    </row>
    <row r="2051" spans="6:7" x14ac:dyDescent="0.2">
      <c r="F2051" s="19"/>
      <c r="G2051" s="19"/>
    </row>
    <row r="2052" spans="6:7" x14ac:dyDescent="0.2">
      <c r="F2052" s="19"/>
      <c r="G2052" s="19"/>
    </row>
    <row r="2053" spans="6:7" x14ac:dyDescent="0.2">
      <c r="F2053" s="19"/>
      <c r="G2053" s="19"/>
    </row>
    <row r="2054" spans="6:7" x14ac:dyDescent="0.2">
      <c r="F2054" s="19"/>
      <c r="G2054" s="19"/>
    </row>
    <row r="2055" spans="6:7" x14ac:dyDescent="0.2">
      <c r="F2055" s="19"/>
      <c r="G2055" s="19"/>
    </row>
    <row r="2056" spans="6:7" x14ac:dyDescent="0.2">
      <c r="F2056" s="19"/>
      <c r="G2056" s="19"/>
    </row>
    <row r="2057" spans="6:7" x14ac:dyDescent="0.2">
      <c r="F2057" s="19"/>
      <c r="G2057" s="19"/>
    </row>
    <row r="2058" spans="6:7" x14ac:dyDescent="0.2">
      <c r="F2058" s="19"/>
      <c r="G2058" s="19"/>
    </row>
    <row r="2059" spans="6:7" x14ac:dyDescent="0.2">
      <c r="F2059" s="19"/>
      <c r="G2059" s="19"/>
    </row>
    <row r="2060" spans="6:7" x14ac:dyDescent="0.2">
      <c r="F2060" s="19"/>
      <c r="G2060" s="19"/>
    </row>
    <row r="2061" spans="6:7" x14ac:dyDescent="0.2">
      <c r="F2061" s="19"/>
      <c r="G2061" s="19"/>
    </row>
    <row r="2062" spans="6:7" x14ac:dyDescent="0.2">
      <c r="F2062" s="19"/>
      <c r="G2062" s="19"/>
    </row>
    <row r="2063" spans="6:7" x14ac:dyDescent="0.2">
      <c r="F2063" s="19"/>
      <c r="G2063" s="19"/>
    </row>
    <row r="2064" spans="6:7" x14ac:dyDescent="0.2">
      <c r="F2064" s="19"/>
      <c r="G2064" s="19"/>
    </row>
    <row r="2065" spans="6:7" x14ac:dyDescent="0.2">
      <c r="F2065" s="19"/>
      <c r="G2065" s="19"/>
    </row>
    <row r="2066" spans="6:7" x14ac:dyDescent="0.2">
      <c r="F2066" s="19"/>
      <c r="G2066" s="19"/>
    </row>
    <row r="2067" spans="6:7" x14ac:dyDescent="0.2">
      <c r="F2067" s="19"/>
      <c r="G2067" s="19"/>
    </row>
    <row r="2068" spans="6:7" x14ac:dyDescent="0.2">
      <c r="F2068" s="19"/>
      <c r="G2068" s="19"/>
    </row>
    <row r="2069" spans="6:7" x14ac:dyDescent="0.2">
      <c r="F2069" s="19"/>
      <c r="G2069" s="19"/>
    </row>
    <row r="2070" spans="6:7" x14ac:dyDescent="0.2">
      <c r="F2070" s="19"/>
      <c r="G2070" s="19"/>
    </row>
    <row r="2071" spans="6:7" x14ac:dyDescent="0.2">
      <c r="F2071" s="19"/>
      <c r="G2071" s="19"/>
    </row>
    <row r="2072" spans="6:7" x14ac:dyDescent="0.2">
      <c r="F2072" s="19"/>
      <c r="G2072" s="19"/>
    </row>
    <row r="2073" spans="6:7" x14ac:dyDescent="0.2">
      <c r="F2073" s="19"/>
      <c r="G2073" s="19"/>
    </row>
    <row r="2074" spans="6:7" x14ac:dyDescent="0.2">
      <c r="F2074" s="19"/>
      <c r="G2074" s="19"/>
    </row>
    <row r="2075" spans="6:7" x14ac:dyDescent="0.2">
      <c r="F2075" s="19"/>
      <c r="G2075" s="19"/>
    </row>
    <row r="2076" spans="6:7" x14ac:dyDescent="0.2">
      <c r="F2076" s="19"/>
      <c r="G2076" s="19"/>
    </row>
    <row r="2077" spans="6:7" x14ac:dyDescent="0.2">
      <c r="F2077" s="19"/>
      <c r="G2077" s="19"/>
    </row>
    <row r="2078" spans="6:7" x14ac:dyDescent="0.2">
      <c r="F2078" s="19"/>
      <c r="G2078" s="19"/>
    </row>
    <row r="2079" spans="6:7" x14ac:dyDescent="0.2">
      <c r="F2079" s="19"/>
      <c r="G2079" s="19"/>
    </row>
    <row r="2080" spans="6:7" x14ac:dyDescent="0.2">
      <c r="F2080" s="19"/>
      <c r="G2080" s="19"/>
    </row>
    <row r="2081" spans="6:7" x14ac:dyDescent="0.2">
      <c r="F2081" s="19"/>
      <c r="G2081" s="19"/>
    </row>
    <row r="2082" spans="6:7" x14ac:dyDescent="0.2">
      <c r="F2082" s="19"/>
      <c r="G2082" s="19"/>
    </row>
    <row r="2083" spans="6:7" x14ac:dyDescent="0.2">
      <c r="F2083" s="19"/>
      <c r="G2083" s="19"/>
    </row>
    <row r="2084" spans="6:7" x14ac:dyDescent="0.2">
      <c r="F2084" s="19"/>
      <c r="G2084" s="19"/>
    </row>
    <row r="2085" spans="6:7" x14ac:dyDescent="0.2">
      <c r="F2085" s="19"/>
      <c r="G2085" s="19"/>
    </row>
    <row r="2086" spans="6:7" x14ac:dyDescent="0.2">
      <c r="F2086" s="19"/>
      <c r="G2086" s="19"/>
    </row>
    <row r="2087" spans="6:7" x14ac:dyDescent="0.2">
      <c r="F2087" s="19"/>
      <c r="G2087" s="19"/>
    </row>
    <row r="2088" spans="6:7" x14ac:dyDescent="0.2">
      <c r="F2088" s="19"/>
      <c r="G2088" s="19"/>
    </row>
    <row r="2089" spans="6:7" x14ac:dyDescent="0.2">
      <c r="F2089" s="19"/>
      <c r="G2089" s="19"/>
    </row>
    <row r="2090" spans="6:7" x14ac:dyDescent="0.2">
      <c r="F2090" s="19"/>
      <c r="G2090" s="19"/>
    </row>
    <row r="2091" spans="6:7" x14ac:dyDescent="0.2">
      <c r="F2091" s="19"/>
      <c r="G2091" s="19"/>
    </row>
    <row r="2092" spans="6:7" x14ac:dyDescent="0.2">
      <c r="F2092" s="19"/>
      <c r="G2092" s="19"/>
    </row>
    <row r="2093" spans="6:7" x14ac:dyDescent="0.2">
      <c r="F2093" s="19"/>
      <c r="G2093" s="19"/>
    </row>
    <row r="2094" spans="6:7" x14ac:dyDescent="0.2">
      <c r="F2094" s="19"/>
      <c r="G2094" s="19"/>
    </row>
    <row r="2095" spans="6:7" x14ac:dyDescent="0.2">
      <c r="F2095" s="19"/>
      <c r="G2095" s="19"/>
    </row>
    <row r="2096" spans="6:7" x14ac:dyDescent="0.2">
      <c r="F2096" s="19"/>
      <c r="G2096" s="19"/>
    </row>
    <row r="2097" spans="6:7" x14ac:dyDescent="0.2">
      <c r="F2097" s="19"/>
      <c r="G2097" s="19"/>
    </row>
    <row r="2098" spans="6:7" x14ac:dyDescent="0.2">
      <c r="F2098" s="19"/>
      <c r="G2098" s="19"/>
    </row>
    <row r="2099" spans="6:7" x14ac:dyDescent="0.2">
      <c r="F2099" s="19"/>
      <c r="G2099" s="19"/>
    </row>
    <row r="2100" spans="6:7" x14ac:dyDescent="0.2">
      <c r="F2100" s="19"/>
      <c r="G2100" s="19"/>
    </row>
    <row r="2101" spans="6:7" x14ac:dyDescent="0.2">
      <c r="F2101" s="19"/>
      <c r="G2101" s="19"/>
    </row>
    <row r="2102" spans="6:7" x14ac:dyDescent="0.2">
      <c r="F2102" s="19"/>
      <c r="G2102" s="19"/>
    </row>
    <row r="2103" spans="6:7" x14ac:dyDescent="0.2">
      <c r="F2103" s="19"/>
      <c r="G2103" s="19"/>
    </row>
    <row r="2104" spans="6:7" x14ac:dyDescent="0.2">
      <c r="F2104" s="19"/>
      <c r="G2104" s="19"/>
    </row>
    <row r="2105" spans="6:7" x14ac:dyDescent="0.2">
      <c r="F2105" s="19"/>
      <c r="G2105" s="19"/>
    </row>
    <row r="2106" spans="6:7" x14ac:dyDescent="0.2">
      <c r="F2106" s="19"/>
      <c r="G2106" s="19"/>
    </row>
    <row r="2107" spans="6:7" x14ac:dyDescent="0.2">
      <c r="F2107" s="19"/>
      <c r="G2107" s="19"/>
    </row>
    <row r="2108" spans="6:7" x14ac:dyDescent="0.2">
      <c r="F2108" s="19"/>
      <c r="G2108" s="19"/>
    </row>
    <row r="2109" spans="6:7" x14ac:dyDescent="0.2">
      <c r="F2109" s="19"/>
      <c r="G2109" s="19"/>
    </row>
    <row r="2110" spans="6:7" x14ac:dyDescent="0.2">
      <c r="F2110" s="19"/>
      <c r="G2110" s="19"/>
    </row>
    <row r="2111" spans="6:7" x14ac:dyDescent="0.2">
      <c r="F2111" s="19"/>
      <c r="G2111" s="19"/>
    </row>
    <row r="2112" spans="6:7" x14ac:dyDescent="0.2">
      <c r="F2112" s="19"/>
      <c r="G2112" s="19"/>
    </row>
    <row r="2113" spans="6:7" x14ac:dyDescent="0.2">
      <c r="F2113" s="19"/>
      <c r="G2113" s="19"/>
    </row>
    <row r="2114" spans="6:7" x14ac:dyDescent="0.2">
      <c r="F2114" s="19"/>
      <c r="G2114" s="19"/>
    </row>
    <row r="2115" spans="6:7" x14ac:dyDescent="0.2">
      <c r="F2115" s="19"/>
      <c r="G2115" s="19"/>
    </row>
    <row r="2116" spans="6:7" x14ac:dyDescent="0.2">
      <c r="F2116" s="19"/>
      <c r="G2116" s="19"/>
    </row>
    <row r="2117" spans="6:7" x14ac:dyDescent="0.2">
      <c r="F2117" s="19"/>
      <c r="G2117" s="19"/>
    </row>
    <row r="2118" spans="6:7" x14ac:dyDescent="0.2">
      <c r="F2118" s="19"/>
      <c r="G2118" s="19"/>
    </row>
    <row r="2119" spans="6:7" x14ac:dyDescent="0.2">
      <c r="F2119" s="19"/>
      <c r="G2119" s="19"/>
    </row>
    <row r="2120" spans="6:7" x14ac:dyDescent="0.2">
      <c r="F2120" s="19"/>
      <c r="G2120" s="19"/>
    </row>
    <row r="2121" spans="6:7" x14ac:dyDescent="0.2">
      <c r="F2121" s="19"/>
      <c r="G2121" s="19"/>
    </row>
    <row r="2122" spans="6:7" x14ac:dyDescent="0.2">
      <c r="F2122" s="19"/>
      <c r="G2122" s="19"/>
    </row>
    <row r="2123" spans="6:7" x14ac:dyDescent="0.2">
      <c r="F2123" s="19"/>
      <c r="G2123" s="19"/>
    </row>
    <row r="2124" spans="6:7" x14ac:dyDescent="0.2">
      <c r="F2124" s="19"/>
      <c r="G2124" s="19"/>
    </row>
    <row r="2125" spans="6:7" x14ac:dyDescent="0.2">
      <c r="F2125" s="19"/>
      <c r="G2125" s="19"/>
    </row>
    <row r="2126" spans="6:7" x14ac:dyDescent="0.2">
      <c r="F2126" s="19"/>
      <c r="G2126" s="19"/>
    </row>
    <row r="2127" spans="6:7" x14ac:dyDescent="0.2">
      <c r="F2127" s="19"/>
      <c r="G2127" s="19"/>
    </row>
    <row r="2128" spans="6:7" x14ac:dyDescent="0.2">
      <c r="F2128" s="19"/>
      <c r="G2128" s="19"/>
    </row>
    <row r="2129" spans="6:7" x14ac:dyDescent="0.2">
      <c r="F2129" s="19"/>
      <c r="G2129" s="19"/>
    </row>
    <row r="2130" spans="6:7" x14ac:dyDescent="0.2">
      <c r="F2130" s="19"/>
      <c r="G2130" s="19"/>
    </row>
    <row r="2131" spans="6:7" x14ac:dyDescent="0.2">
      <c r="F2131" s="19"/>
      <c r="G2131" s="19"/>
    </row>
    <row r="2132" spans="6:7" x14ac:dyDescent="0.2">
      <c r="F2132" s="19"/>
      <c r="G2132" s="19"/>
    </row>
    <row r="2133" spans="6:7" x14ac:dyDescent="0.2">
      <c r="F2133" s="19"/>
      <c r="G2133" s="19"/>
    </row>
    <row r="2134" spans="6:7" x14ac:dyDescent="0.2">
      <c r="F2134" s="19"/>
      <c r="G2134" s="19"/>
    </row>
    <row r="2135" spans="6:7" x14ac:dyDescent="0.2">
      <c r="F2135" s="19"/>
      <c r="G2135" s="19"/>
    </row>
    <row r="2136" spans="6:7" x14ac:dyDescent="0.2">
      <c r="F2136" s="19"/>
      <c r="G2136" s="19"/>
    </row>
    <row r="2137" spans="6:7" x14ac:dyDescent="0.2">
      <c r="F2137" s="19"/>
      <c r="G2137" s="19"/>
    </row>
    <row r="2138" spans="6:7" x14ac:dyDescent="0.2">
      <c r="F2138" s="19"/>
      <c r="G2138" s="19"/>
    </row>
    <row r="2139" spans="6:7" x14ac:dyDescent="0.2">
      <c r="F2139" s="19"/>
      <c r="G2139" s="19"/>
    </row>
    <row r="2140" spans="6:7" x14ac:dyDescent="0.2">
      <c r="F2140" s="19"/>
      <c r="G2140" s="19"/>
    </row>
    <row r="2141" spans="6:7" x14ac:dyDescent="0.2">
      <c r="F2141" s="19"/>
      <c r="G2141" s="19"/>
    </row>
    <row r="2142" spans="6:7" x14ac:dyDescent="0.2">
      <c r="F2142" s="19"/>
      <c r="G2142" s="19"/>
    </row>
    <row r="2143" spans="6:7" x14ac:dyDescent="0.2">
      <c r="F2143" s="19"/>
      <c r="G2143" s="19"/>
    </row>
    <row r="2144" spans="6:7" x14ac:dyDescent="0.2">
      <c r="F2144" s="19"/>
      <c r="G2144" s="19"/>
    </row>
    <row r="2145" spans="6:7" x14ac:dyDescent="0.2">
      <c r="F2145" s="19"/>
      <c r="G2145" s="19"/>
    </row>
    <row r="2146" spans="6:7" x14ac:dyDescent="0.2">
      <c r="F2146" s="19"/>
      <c r="G2146" s="19"/>
    </row>
    <row r="2147" spans="6:7" x14ac:dyDescent="0.2">
      <c r="F2147" s="19"/>
      <c r="G2147" s="19"/>
    </row>
    <row r="2148" spans="6:7" x14ac:dyDescent="0.2">
      <c r="F2148" s="19"/>
      <c r="G2148" s="19"/>
    </row>
    <row r="2149" spans="6:7" x14ac:dyDescent="0.2">
      <c r="F2149" s="19"/>
      <c r="G2149" s="19"/>
    </row>
    <row r="2150" spans="6:7" x14ac:dyDescent="0.2">
      <c r="F2150" s="19"/>
      <c r="G2150" s="19"/>
    </row>
    <row r="2151" spans="6:7" x14ac:dyDescent="0.2">
      <c r="F2151" s="19"/>
      <c r="G2151" s="19"/>
    </row>
    <row r="2152" spans="6:7" x14ac:dyDescent="0.2">
      <c r="F2152" s="19"/>
      <c r="G2152" s="19"/>
    </row>
  </sheetData>
  <mergeCells count="32">
    <mergeCell ref="C177:L177"/>
    <mergeCell ref="T1:W1"/>
    <mergeCell ref="T2:W2"/>
    <mergeCell ref="T3:W3"/>
    <mergeCell ref="S7:S8"/>
    <mergeCell ref="T7:T8"/>
    <mergeCell ref="C6:C8"/>
    <mergeCell ref="D6:D8"/>
    <mergeCell ref="A171:E171"/>
    <mergeCell ref="O7:O8"/>
    <mergeCell ref="G7:G8"/>
    <mergeCell ref="J7:J8"/>
    <mergeCell ref="K7:K8"/>
    <mergeCell ref="I7:I8"/>
    <mergeCell ref="L7:L8"/>
    <mergeCell ref="A6:A8"/>
    <mergeCell ref="B6:B8"/>
    <mergeCell ref="E6:E8"/>
    <mergeCell ref="F6:K6"/>
    <mergeCell ref="A5:U5"/>
    <mergeCell ref="R6:W6"/>
    <mergeCell ref="F7:F8"/>
    <mergeCell ref="U7:U8"/>
    <mergeCell ref="V7:V8"/>
    <mergeCell ref="L6:Q6"/>
    <mergeCell ref="N7:N8"/>
    <mergeCell ref="H7:H8"/>
    <mergeCell ref="W7:W8"/>
    <mergeCell ref="R7:R8"/>
    <mergeCell ref="P7:P8"/>
    <mergeCell ref="Q7:Q8"/>
    <mergeCell ref="M7:M8"/>
  </mergeCells>
  <phoneticPr fontId="8" type="noConversion"/>
  <pageMargins left="0.19685039370078741" right="0.19685039370078741" top="0.74803149606299213" bottom="0.31496062992125984" header="0" footer="0"/>
  <pageSetup paperSize="9" scale="55" fitToHeight="3" orientation="landscape" r:id="rId1"/>
  <headerFooter alignWithMargins="0"/>
  <rowBreaks count="3" manualBreakCount="3">
    <brk id="31" max="22" man="1"/>
    <brk id="66" max="22" man="1"/>
    <brk id="127" max="2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dod1</vt:lpstr>
      <vt:lpstr>dod2</vt:lpstr>
      <vt:lpstr>'dod2'!Заголовки_для_печати</vt:lpstr>
      <vt:lpstr>'dod2'!Область_печати</vt:lpstr>
    </vt:vector>
  </TitlesOfParts>
  <Company>Фин. Управление</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Sveta</dc:creator>
  <cp:lastModifiedBy>Пользователь Windows</cp:lastModifiedBy>
  <cp:lastPrinted>2017-06-15T08:32:55Z</cp:lastPrinted>
  <dcterms:created xsi:type="dcterms:W3CDTF">2004-10-20T06:45:28Z</dcterms:created>
  <dcterms:modified xsi:type="dcterms:W3CDTF">2017-06-15T09:00:57Z</dcterms:modified>
</cp:coreProperties>
</file>