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105" yWindow="105" windowWidth="11895" windowHeight="10170" tabRatio="555" activeTab="1"/>
  </bookViews>
  <sheets>
    <sheet name="дод1" sheetId="18" r:id="rId1"/>
    <sheet name="дод2 " sheetId="19" r:id="rId2"/>
  </sheets>
  <definedNames>
    <definedName name="_xlnm.Print_Titles" localSheetId="0">дод1!$9:$11</definedName>
    <definedName name="_xlnm.Print_Titles" localSheetId="1">'дод2 '!$3:$6</definedName>
    <definedName name="_xlnm.Print_Area" localSheetId="0">дод1!$A$1:$G$64</definedName>
    <definedName name="_xlnm.Print_Area" localSheetId="1">'дод2 '!$A$1:$W$195</definedName>
  </definedNames>
  <calcPr calcId="145621"/>
</workbook>
</file>

<file path=xl/calcChain.xml><?xml version="1.0" encoding="utf-8"?>
<calcChain xmlns="http://schemas.openxmlformats.org/spreadsheetml/2006/main">
  <c r="V183" i="19" l="1"/>
  <c r="U183" i="19"/>
  <c r="T183" i="19"/>
  <c r="S183" i="19"/>
  <c r="R183" i="19"/>
  <c r="P183" i="19"/>
  <c r="V182" i="19"/>
  <c r="U182" i="19"/>
  <c r="W182" i="19" s="1"/>
  <c r="T182" i="19"/>
  <c r="S182" i="19"/>
  <c r="R182" i="19"/>
  <c r="Q182" i="19"/>
  <c r="P182" i="19"/>
  <c r="W180" i="19"/>
  <c r="U180" i="19"/>
  <c r="T180" i="19"/>
  <c r="V180" i="19" s="1"/>
  <c r="S180" i="19"/>
  <c r="R180" i="19"/>
  <c r="K180" i="19"/>
  <c r="J180" i="19"/>
  <c r="U179" i="19"/>
  <c r="T179" i="19"/>
  <c r="S179" i="19"/>
  <c r="R179" i="19"/>
  <c r="P179" i="19"/>
  <c r="K179" i="19"/>
  <c r="J179" i="19"/>
  <c r="W178" i="19"/>
  <c r="V178" i="19"/>
  <c r="U178" i="19"/>
  <c r="T178" i="19"/>
  <c r="S178" i="19"/>
  <c r="R178" i="19"/>
  <c r="K178" i="19"/>
  <c r="J178" i="19"/>
  <c r="W177" i="19"/>
  <c r="U177" i="19"/>
  <c r="T177" i="19"/>
  <c r="V177" i="19" s="1"/>
  <c r="S177" i="19"/>
  <c r="R177" i="19"/>
  <c r="K177" i="19"/>
  <c r="J177" i="19"/>
  <c r="U176" i="19"/>
  <c r="T176" i="19"/>
  <c r="S176" i="19"/>
  <c r="R176" i="19"/>
  <c r="Q176" i="19"/>
  <c r="P176" i="19"/>
  <c r="J176" i="19"/>
  <c r="O175" i="19"/>
  <c r="N175" i="19"/>
  <c r="M175" i="19"/>
  <c r="L175" i="19"/>
  <c r="K175" i="19"/>
  <c r="J175" i="19"/>
  <c r="H175" i="19"/>
  <c r="G175" i="19"/>
  <c r="F175" i="19"/>
  <c r="U174" i="19"/>
  <c r="T174" i="19"/>
  <c r="S174" i="19"/>
  <c r="R174" i="19"/>
  <c r="K174" i="19"/>
  <c r="U173" i="19"/>
  <c r="T173" i="19"/>
  <c r="S173" i="19"/>
  <c r="R173" i="19"/>
  <c r="Q173" i="19"/>
  <c r="P173" i="19"/>
  <c r="I173" i="19"/>
  <c r="V172" i="19"/>
  <c r="U172" i="19"/>
  <c r="W172" i="19" s="1"/>
  <c r="T172" i="19"/>
  <c r="S172" i="19"/>
  <c r="R172" i="19"/>
  <c r="K172" i="19"/>
  <c r="J172" i="19"/>
  <c r="W171" i="19"/>
  <c r="V171" i="19"/>
  <c r="U171" i="19"/>
  <c r="T171" i="19"/>
  <c r="S171" i="19"/>
  <c r="R171" i="19"/>
  <c r="K171" i="19"/>
  <c r="J171" i="19"/>
  <c r="U170" i="19"/>
  <c r="T170" i="19"/>
  <c r="S170" i="19"/>
  <c r="R170" i="19"/>
  <c r="K170" i="19"/>
  <c r="J170" i="19"/>
  <c r="U169" i="19"/>
  <c r="T169" i="19"/>
  <c r="S169" i="19"/>
  <c r="R169" i="19"/>
  <c r="K169" i="19"/>
  <c r="J169" i="19"/>
  <c r="V168" i="19"/>
  <c r="U168" i="19"/>
  <c r="W168" i="19" s="1"/>
  <c r="T168" i="19"/>
  <c r="S168" i="19"/>
  <c r="R168" i="19"/>
  <c r="K168" i="19"/>
  <c r="J168" i="19"/>
  <c r="W167" i="19"/>
  <c r="V167" i="19"/>
  <c r="U167" i="19"/>
  <c r="T167" i="19"/>
  <c r="S167" i="19"/>
  <c r="R167" i="19"/>
  <c r="K167" i="19"/>
  <c r="J167" i="19"/>
  <c r="W166" i="19"/>
  <c r="U166" i="19"/>
  <c r="T166" i="19"/>
  <c r="V166" i="19" s="1"/>
  <c r="S166" i="19"/>
  <c r="R166" i="19"/>
  <c r="K166" i="19"/>
  <c r="J166" i="19"/>
  <c r="U165" i="19"/>
  <c r="Q165" i="19"/>
  <c r="P165" i="19"/>
  <c r="O165" i="19"/>
  <c r="N165" i="19"/>
  <c r="M165" i="19"/>
  <c r="L165" i="19"/>
  <c r="H165" i="19"/>
  <c r="G165" i="19"/>
  <c r="U164" i="19"/>
  <c r="T164" i="19"/>
  <c r="S164" i="19"/>
  <c r="R164" i="19"/>
  <c r="K164" i="19"/>
  <c r="J164" i="19"/>
  <c r="R163" i="19"/>
  <c r="Q163" i="19"/>
  <c r="P163" i="19"/>
  <c r="J163" i="19"/>
  <c r="H163" i="19"/>
  <c r="U163" i="19" s="1"/>
  <c r="W163" i="19" s="1"/>
  <c r="G163" i="19"/>
  <c r="T163" i="19" s="1"/>
  <c r="F163" i="19"/>
  <c r="S163" i="19" s="1"/>
  <c r="W162" i="19"/>
  <c r="U162" i="19"/>
  <c r="T162" i="19"/>
  <c r="V162" i="19" s="1"/>
  <c r="S162" i="19"/>
  <c r="R162" i="19"/>
  <c r="Q162" i="19"/>
  <c r="J162" i="19"/>
  <c r="U161" i="19"/>
  <c r="T161" i="19"/>
  <c r="S161" i="19"/>
  <c r="R161" i="19"/>
  <c r="Q161" i="19"/>
  <c r="J161" i="19"/>
  <c r="I161" i="19"/>
  <c r="U160" i="19"/>
  <c r="T160" i="19"/>
  <c r="S160" i="19"/>
  <c r="R160" i="19"/>
  <c r="Q160" i="19"/>
  <c r="P160" i="19"/>
  <c r="J160" i="19"/>
  <c r="I160" i="19"/>
  <c r="O159" i="19"/>
  <c r="N159" i="19"/>
  <c r="M159" i="19"/>
  <c r="L159" i="19"/>
  <c r="J159" i="19"/>
  <c r="I159" i="19"/>
  <c r="H159" i="19"/>
  <c r="G159" i="19"/>
  <c r="T159" i="19" s="1"/>
  <c r="F159" i="19"/>
  <c r="U158" i="19"/>
  <c r="T158" i="19"/>
  <c r="S158" i="19"/>
  <c r="R158" i="19"/>
  <c r="Q158" i="19"/>
  <c r="P158" i="19"/>
  <c r="K158" i="19"/>
  <c r="J158" i="19"/>
  <c r="U157" i="19"/>
  <c r="T157" i="19"/>
  <c r="S157" i="19"/>
  <c r="R157" i="19"/>
  <c r="Q157" i="19"/>
  <c r="J157" i="19"/>
  <c r="U156" i="19"/>
  <c r="T156" i="19"/>
  <c r="S156" i="19"/>
  <c r="R156" i="19"/>
  <c r="Q156" i="19"/>
  <c r="J156" i="19"/>
  <c r="V155" i="19"/>
  <c r="U155" i="19"/>
  <c r="W155" i="19" s="1"/>
  <c r="T155" i="19"/>
  <c r="S155" i="19"/>
  <c r="R155" i="19"/>
  <c r="K155" i="19"/>
  <c r="J155" i="19"/>
  <c r="W154" i="19"/>
  <c r="V154" i="19"/>
  <c r="U154" i="19"/>
  <c r="T154" i="19"/>
  <c r="S154" i="19"/>
  <c r="R154" i="19"/>
  <c r="J154" i="19"/>
  <c r="W153" i="19"/>
  <c r="V153" i="19"/>
  <c r="U153" i="19"/>
  <c r="T153" i="19"/>
  <c r="S153" i="19"/>
  <c r="R153" i="19"/>
  <c r="K153" i="19"/>
  <c r="J153" i="19"/>
  <c r="W152" i="19"/>
  <c r="U152" i="19"/>
  <c r="V152" i="19" s="1"/>
  <c r="T152" i="19"/>
  <c r="S152" i="19"/>
  <c r="R152" i="19"/>
  <c r="Q152" i="19"/>
  <c r="P152" i="19"/>
  <c r="J152" i="19"/>
  <c r="U151" i="19"/>
  <c r="T151" i="19"/>
  <c r="S151" i="19"/>
  <c r="R151" i="19"/>
  <c r="Q151" i="19"/>
  <c r="P151" i="19"/>
  <c r="J151" i="19"/>
  <c r="W150" i="19"/>
  <c r="U150" i="19"/>
  <c r="V150" i="19" s="1"/>
  <c r="T150" i="19"/>
  <c r="S150" i="19"/>
  <c r="R150" i="19"/>
  <c r="P150" i="19"/>
  <c r="K150" i="19"/>
  <c r="J150" i="19"/>
  <c r="V149" i="19"/>
  <c r="U149" i="19"/>
  <c r="W149" i="19" s="1"/>
  <c r="T149" i="19"/>
  <c r="S149" i="19"/>
  <c r="R149" i="19"/>
  <c r="P149" i="19"/>
  <c r="K149" i="19"/>
  <c r="J149" i="19"/>
  <c r="U148" i="19"/>
  <c r="T148" i="19"/>
  <c r="W148" i="19" s="1"/>
  <c r="S148" i="19"/>
  <c r="R148" i="19"/>
  <c r="P148" i="19"/>
  <c r="K148" i="19"/>
  <c r="J148" i="19"/>
  <c r="V147" i="19"/>
  <c r="U147" i="19"/>
  <c r="W147" i="19" s="1"/>
  <c r="T147" i="19"/>
  <c r="S147" i="19"/>
  <c r="R147" i="19"/>
  <c r="K147" i="19"/>
  <c r="J147" i="19"/>
  <c r="W146" i="19"/>
  <c r="V146" i="19"/>
  <c r="U146" i="19"/>
  <c r="T146" i="19"/>
  <c r="S146" i="19"/>
  <c r="R146" i="19"/>
  <c r="P146" i="19"/>
  <c r="K146" i="19"/>
  <c r="J146" i="19"/>
  <c r="U145" i="19"/>
  <c r="T145" i="19"/>
  <c r="S145" i="19"/>
  <c r="R145" i="19"/>
  <c r="K145" i="19"/>
  <c r="J145" i="19"/>
  <c r="V144" i="19"/>
  <c r="U144" i="19"/>
  <c r="W144" i="19" s="1"/>
  <c r="T144" i="19"/>
  <c r="S144" i="19"/>
  <c r="R144" i="19"/>
  <c r="P144" i="19"/>
  <c r="K144" i="19"/>
  <c r="J144" i="19"/>
  <c r="U143" i="19"/>
  <c r="T143" i="19"/>
  <c r="W143" i="19" s="1"/>
  <c r="S143" i="19"/>
  <c r="R143" i="19"/>
  <c r="Q143" i="19"/>
  <c r="P143" i="19"/>
  <c r="W142" i="19"/>
  <c r="U142" i="19"/>
  <c r="V142" i="19" s="1"/>
  <c r="T142" i="19"/>
  <c r="S142" i="19"/>
  <c r="R142" i="19"/>
  <c r="Q142" i="19"/>
  <c r="P142" i="19"/>
  <c r="J142" i="19"/>
  <c r="U141" i="19"/>
  <c r="T141" i="19"/>
  <c r="S141" i="19"/>
  <c r="R141" i="19"/>
  <c r="Q141" i="19"/>
  <c r="P141" i="19"/>
  <c r="J141" i="19"/>
  <c r="V140" i="19"/>
  <c r="U140" i="19"/>
  <c r="W140" i="19" s="1"/>
  <c r="T140" i="19"/>
  <c r="S140" i="19"/>
  <c r="R140" i="19"/>
  <c r="Q140" i="19"/>
  <c r="P140" i="19"/>
  <c r="J140" i="19"/>
  <c r="W139" i="19"/>
  <c r="V139" i="19"/>
  <c r="U139" i="19"/>
  <c r="T139" i="19"/>
  <c r="S139" i="19"/>
  <c r="R139" i="19"/>
  <c r="Q139" i="19"/>
  <c r="P139" i="19"/>
  <c r="J139" i="19"/>
  <c r="T138" i="19"/>
  <c r="S138" i="19"/>
  <c r="P138" i="19"/>
  <c r="O138" i="19"/>
  <c r="N138" i="19"/>
  <c r="M138" i="19"/>
  <c r="L138" i="19"/>
  <c r="R138" i="19" s="1"/>
  <c r="J138" i="19"/>
  <c r="U137" i="19"/>
  <c r="T137" i="19"/>
  <c r="S137" i="19"/>
  <c r="R137" i="19"/>
  <c r="P137" i="19"/>
  <c r="K137" i="19"/>
  <c r="J137" i="19"/>
  <c r="W136" i="19"/>
  <c r="V136" i="19"/>
  <c r="U136" i="19"/>
  <c r="T136" i="19"/>
  <c r="S136" i="19"/>
  <c r="R136" i="19"/>
  <c r="J136" i="19"/>
  <c r="W135" i="19"/>
  <c r="V135" i="19"/>
  <c r="U135" i="19"/>
  <c r="T135" i="19"/>
  <c r="S135" i="19"/>
  <c r="R135" i="19"/>
  <c r="Q135" i="19"/>
  <c r="P135" i="19"/>
  <c r="K135" i="19"/>
  <c r="J135" i="19"/>
  <c r="V134" i="19"/>
  <c r="U134" i="19"/>
  <c r="W134" i="19" s="1"/>
  <c r="T134" i="19"/>
  <c r="S134" i="19"/>
  <c r="R134" i="19"/>
  <c r="J134" i="19"/>
  <c r="U133" i="19"/>
  <c r="T133" i="19"/>
  <c r="S133" i="19"/>
  <c r="R133" i="19"/>
  <c r="Q133" i="19"/>
  <c r="P133" i="19"/>
  <c r="J133" i="19"/>
  <c r="U132" i="19"/>
  <c r="T132" i="19"/>
  <c r="S132" i="19"/>
  <c r="R132" i="19"/>
  <c r="Q132" i="19"/>
  <c r="P132" i="19"/>
  <c r="J132" i="19"/>
  <c r="W131" i="19"/>
  <c r="V131" i="19"/>
  <c r="U131" i="19"/>
  <c r="T131" i="19"/>
  <c r="S131" i="19"/>
  <c r="R131" i="19"/>
  <c r="Q131" i="19"/>
  <c r="P131" i="19"/>
  <c r="K131" i="19"/>
  <c r="J131" i="19"/>
  <c r="V130" i="19"/>
  <c r="U130" i="19"/>
  <c r="W130" i="19" s="1"/>
  <c r="T130" i="19"/>
  <c r="S130" i="19"/>
  <c r="R130" i="19"/>
  <c r="P130" i="19"/>
  <c r="K130" i="19"/>
  <c r="J130" i="19"/>
  <c r="U129" i="19"/>
  <c r="T129" i="19"/>
  <c r="W129" i="19" s="1"/>
  <c r="S129" i="19"/>
  <c r="R129" i="19"/>
  <c r="P129" i="19"/>
  <c r="K129" i="19"/>
  <c r="J129" i="19"/>
  <c r="V128" i="19"/>
  <c r="U128" i="19"/>
  <c r="W128" i="19" s="1"/>
  <c r="T128" i="19"/>
  <c r="S128" i="19"/>
  <c r="R128" i="19"/>
  <c r="Q128" i="19"/>
  <c r="P128" i="19"/>
  <c r="J128" i="19"/>
  <c r="W127" i="19"/>
  <c r="V127" i="19"/>
  <c r="U127" i="19"/>
  <c r="T127" i="19"/>
  <c r="S127" i="19"/>
  <c r="R127" i="19"/>
  <c r="Q127" i="19"/>
  <c r="P127" i="19"/>
  <c r="J127" i="19"/>
  <c r="W126" i="19"/>
  <c r="T126" i="19"/>
  <c r="V126" i="19" s="1"/>
  <c r="S126" i="19"/>
  <c r="R126" i="19"/>
  <c r="Q126" i="19"/>
  <c r="P126" i="19"/>
  <c r="W125" i="19"/>
  <c r="V125" i="19"/>
  <c r="U125" i="19"/>
  <c r="T125" i="19"/>
  <c r="S125" i="19"/>
  <c r="R125" i="19"/>
  <c r="Q125" i="19"/>
  <c r="P125" i="19"/>
  <c r="W124" i="19"/>
  <c r="V124" i="19"/>
  <c r="U124" i="19"/>
  <c r="T124" i="19"/>
  <c r="S124" i="19"/>
  <c r="R124" i="19"/>
  <c r="Q124" i="19"/>
  <c r="P124" i="19"/>
  <c r="J124" i="19"/>
  <c r="W123" i="19"/>
  <c r="U123" i="19"/>
  <c r="T123" i="19"/>
  <c r="S123" i="19"/>
  <c r="R123" i="19"/>
  <c r="Q123" i="19"/>
  <c r="P123" i="19"/>
  <c r="J123" i="19"/>
  <c r="U122" i="19"/>
  <c r="T122" i="19"/>
  <c r="S122" i="19"/>
  <c r="R122" i="19"/>
  <c r="Q122" i="19"/>
  <c r="P122" i="19"/>
  <c r="J122" i="19"/>
  <c r="U121" i="19"/>
  <c r="T121" i="19"/>
  <c r="S121" i="19"/>
  <c r="R121" i="19"/>
  <c r="Q121" i="19"/>
  <c r="P121" i="19"/>
  <c r="J121" i="19"/>
  <c r="W120" i="19"/>
  <c r="V120" i="19"/>
  <c r="U120" i="19"/>
  <c r="T120" i="19"/>
  <c r="S120" i="19"/>
  <c r="R120" i="19"/>
  <c r="Q120" i="19"/>
  <c r="P120" i="19"/>
  <c r="J120" i="19"/>
  <c r="W119" i="19"/>
  <c r="U119" i="19"/>
  <c r="T119" i="19"/>
  <c r="S119" i="19"/>
  <c r="R119" i="19"/>
  <c r="Q119" i="19"/>
  <c r="P119" i="19"/>
  <c r="J119" i="19"/>
  <c r="U118" i="19"/>
  <c r="T118" i="19"/>
  <c r="S118" i="19"/>
  <c r="R118" i="19"/>
  <c r="Q118" i="19"/>
  <c r="P118" i="19"/>
  <c r="J118" i="19"/>
  <c r="U117" i="19"/>
  <c r="T117" i="19"/>
  <c r="S117" i="19"/>
  <c r="R117" i="19"/>
  <c r="Q117" i="19"/>
  <c r="P117" i="19"/>
  <c r="J117" i="19"/>
  <c r="W116" i="19"/>
  <c r="V116" i="19"/>
  <c r="U116" i="19"/>
  <c r="T116" i="19"/>
  <c r="S116" i="19"/>
  <c r="R116" i="19"/>
  <c r="Q116" i="19"/>
  <c r="P116" i="19"/>
  <c r="W115" i="19"/>
  <c r="V115" i="19"/>
  <c r="U115" i="19"/>
  <c r="T115" i="19"/>
  <c r="S115" i="19"/>
  <c r="R115" i="19"/>
  <c r="Q115" i="19"/>
  <c r="P115" i="19"/>
  <c r="W114" i="19"/>
  <c r="V114" i="19"/>
  <c r="U114" i="19"/>
  <c r="T114" i="19"/>
  <c r="S114" i="19"/>
  <c r="R114" i="19"/>
  <c r="Q114" i="19"/>
  <c r="P114" i="19"/>
  <c r="J114" i="19"/>
  <c r="U113" i="19"/>
  <c r="T113" i="19"/>
  <c r="W113" i="19" s="1"/>
  <c r="S113" i="19"/>
  <c r="R113" i="19"/>
  <c r="Q113" i="19"/>
  <c r="P113" i="19"/>
  <c r="J113" i="19"/>
  <c r="U112" i="19"/>
  <c r="T112" i="19"/>
  <c r="S112" i="19"/>
  <c r="R112" i="19"/>
  <c r="Q112" i="19"/>
  <c r="P112" i="19"/>
  <c r="J112" i="19"/>
  <c r="U111" i="19"/>
  <c r="T111" i="19"/>
  <c r="S111" i="19"/>
  <c r="R111" i="19"/>
  <c r="Q111" i="19"/>
  <c r="P111" i="19"/>
  <c r="J111" i="19"/>
  <c r="S110" i="19"/>
  <c r="R110" i="19"/>
  <c r="O110" i="19"/>
  <c r="N110" i="19"/>
  <c r="T110" i="19" s="1"/>
  <c r="M110" i="19"/>
  <c r="L110" i="19"/>
  <c r="J110" i="19"/>
  <c r="W109" i="19"/>
  <c r="U109" i="19"/>
  <c r="T109" i="19"/>
  <c r="S109" i="19"/>
  <c r="R109" i="19"/>
  <c r="Q109" i="19"/>
  <c r="P109" i="19"/>
  <c r="K109" i="19"/>
  <c r="J109" i="19"/>
  <c r="W108" i="19"/>
  <c r="V108" i="19"/>
  <c r="U108" i="19"/>
  <c r="T108" i="19"/>
  <c r="S108" i="19"/>
  <c r="R108" i="19"/>
  <c r="P108" i="19"/>
  <c r="K108" i="19"/>
  <c r="J108" i="19"/>
  <c r="U107" i="19"/>
  <c r="T107" i="19"/>
  <c r="S107" i="19"/>
  <c r="R107" i="19"/>
  <c r="P107" i="19"/>
  <c r="K107" i="19"/>
  <c r="J107" i="19"/>
  <c r="W106" i="19"/>
  <c r="V106" i="19"/>
  <c r="U106" i="19"/>
  <c r="T106" i="19"/>
  <c r="S106" i="19"/>
  <c r="R106" i="19"/>
  <c r="P106" i="19"/>
  <c r="K106" i="19"/>
  <c r="J106" i="19"/>
  <c r="U105" i="19"/>
  <c r="T105" i="19"/>
  <c r="S105" i="19"/>
  <c r="R105" i="19"/>
  <c r="P105" i="19"/>
  <c r="K105" i="19"/>
  <c r="J105" i="19"/>
  <c r="W104" i="19"/>
  <c r="V104" i="19"/>
  <c r="U104" i="19"/>
  <c r="T104" i="19"/>
  <c r="S104" i="19"/>
  <c r="R104" i="19"/>
  <c r="Q104" i="19"/>
  <c r="P104" i="19"/>
  <c r="J104" i="19"/>
  <c r="W103" i="19"/>
  <c r="U103" i="19"/>
  <c r="T103" i="19"/>
  <c r="S103" i="19"/>
  <c r="R103" i="19"/>
  <c r="P103" i="19"/>
  <c r="K103" i="19"/>
  <c r="J103" i="19"/>
  <c r="V102" i="19"/>
  <c r="U102" i="19"/>
  <c r="W102" i="19" s="1"/>
  <c r="T102" i="19"/>
  <c r="S102" i="19"/>
  <c r="R102" i="19"/>
  <c r="P102" i="19"/>
  <c r="K102" i="19"/>
  <c r="J102" i="19"/>
  <c r="U101" i="19"/>
  <c r="T101" i="19"/>
  <c r="W101" i="19" s="1"/>
  <c r="S101" i="19"/>
  <c r="R101" i="19"/>
  <c r="Q101" i="19"/>
  <c r="P101" i="19"/>
  <c r="K101" i="19"/>
  <c r="J101" i="19"/>
  <c r="W100" i="19"/>
  <c r="V100" i="19"/>
  <c r="U100" i="19"/>
  <c r="T100" i="19"/>
  <c r="S100" i="19"/>
  <c r="R100" i="19"/>
  <c r="Q100" i="19"/>
  <c r="P100" i="19"/>
  <c r="K100" i="19"/>
  <c r="J100" i="19"/>
  <c r="V99" i="19"/>
  <c r="U99" i="19"/>
  <c r="W99" i="19" s="1"/>
  <c r="T99" i="19"/>
  <c r="S99" i="19"/>
  <c r="R99" i="19"/>
  <c r="Q99" i="19"/>
  <c r="P99" i="19"/>
  <c r="V98" i="19"/>
  <c r="U98" i="19"/>
  <c r="W98" i="19" s="1"/>
  <c r="T98" i="19"/>
  <c r="S98" i="19"/>
  <c r="R98" i="19"/>
  <c r="Q98" i="19"/>
  <c r="P98" i="19"/>
  <c r="U97" i="19"/>
  <c r="T97" i="19"/>
  <c r="S97" i="19"/>
  <c r="R97" i="19"/>
  <c r="Q97" i="19"/>
  <c r="P97" i="19"/>
  <c r="J97" i="19"/>
  <c r="W96" i="19"/>
  <c r="V96" i="19"/>
  <c r="U96" i="19"/>
  <c r="T96" i="19"/>
  <c r="S96" i="19"/>
  <c r="R96" i="19"/>
  <c r="P96" i="19"/>
  <c r="K96" i="19"/>
  <c r="J96" i="19"/>
  <c r="Q95" i="19"/>
  <c r="P95" i="19"/>
  <c r="O95" i="19"/>
  <c r="N95" i="19"/>
  <c r="M95" i="19"/>
  <c r="L95" i="19"/>
  <c r="H95" i="19"/>
  <c r="G95" i="19"/>
  <c r="F95" i="19"/>
  <c r="W94" i="19"/>
  <c r="V94" i="19"/>
  <c r="U94" i="19"/>
  <c r="T94" i="19"/>
  <c r="S94" i="19"/>
  <c r="R94" i="19"/>
  <c r="Q94" i="19"/>
  <c r="P94" i="19"/>
  <c r="K94" i="19"/>
  <c r="J94" i="19"/>
  <c r="V93" i="19"/>
  <c r="U93" i="19"/>
  <c r="W93" i="19" s="1"/>
  <c r="T93" i="19"/>
  <c r="S93" i="19"/>
  <c r="R93" i="19"/>
  <c r="Q93" i="19"/>
  <c r="P93" i="19"/>
  <c r="K93" i="19"/>
  <c r="J93" i="19"/>
  <c r="U92" i="19"/>
  <c r="T92" i="19"/>
  <c r="S92" i="19"/>
  <c r="R92" i="19"/>
  <c r="Q92" i="19"/>
  <c r="Q91" i="19" s="1"/>
  <c r="P92" i="19"/>
  <c r="K92" i="19"/>
  <c r="J92" i="19"/>
  <c r="T91" i="19"/>
  <c r="S91" i="19"/>
  <c r="R91" i="19"/>
  <c r="P91" i="19"/>
  <c r="O91" i="19"/>
  <c r="U91" i="19" s="1"/>
  <c r="N91" i="19"/>
  <c r="K91" i="19"/>
  <c r="G91" i="19"/>
  <c r="U90" i="19"/>
  <c r="V90" i="19" s="1"/>
  <c r="T90" i="19"/>
  <c r="W90" i="19" s="1"/>
  <c r="S90" i="19"/>
  <c r="R90" i="19"/>
  <c r="K90" i="19"/>
  <c r="J90" i="19"/>
  <c r="U89" i="19"/>
  <c r="T89" i="19"/>
  <c r="S89" i="19"/>
  <c r="R89" i="19"/>
  <c r="K89" i="19"/>
  <c r="J89" i="19"/>
  <c r="V88" i="19"/>
  <c r="U88" i="19"/>
  <c r="W88" i="19" s="1"/>
  <c r="T88" i="19"/>
  <c r="S88" i="19"/>
  <c r="R88" i="19"/>
  <c r="K88" i="19"/>
  <c r="J88" i="19"/>
  <c r="S87" i="19"/>
  <c r="R87" i="19"/>
  <c r="O87" i="19"/>
  <c r="N87" i="19"/>
  <c r="Q87" i="19" s="1"/>
  <c r="M87" i="19"/>
  <c r="L87" i="19"/>
  <c r="J87" i="19"/>
  <c r="H87" i="19"/>
  <c r="K87" i="19" s="1"/>
  <c r="G87" i="19"/>
  <c r="F87" i="19"/>
  <c r="W86" i="19"/>
  <c r="U86" i="19"/>
  <c r="T86" i="19"/>
  <c r="V86" i="19" s="1"/>
  <c r="S86" i="19"/>
  <c r="R86" i="19"/>
  <c r="Q86" i="19"/>
  <c r="P86" i="19"/>
  <c r="K86" i="19"/>
  <c r="J86" i="19"/>
  <c r="W85" i="19"/>
  <c r="U85" i="19"/>
  <c r="V85" i="19" s="1"/>
  <c r="T85" i="19"/>
  <c r="S85" i="19"/>
  <c r="R85" i="19"/>
  <c r="R82" i="19" s="1"/>
  <c r="Q85" i="19"/>
  <c r="P85" i="19"/>
  <c r="K85" i="19"/>
  <c r="J85" i="19"/>
  <c r="U84" i="19"/>
  <c r="T84" i="19"/>
  <c r="S84" i="19"/>
  <c r="R84" i="19"/>
  <c r="Q84" i="19"/>
  <c r="P84" i="19"/>
  <c r="K84" i="19"/>
  <c r="J84" i="19"/>
  <c r="U83" i="19"/>
  <c r="T83" i="19"/>
  <c r="S83" i="19"/>
  <c r="R83" i="19"/>
  <c r="Q83" i="19"/>
  <c r="P83" i="19"/>
  <c r="K83" i="19"/>
  <c r="J83" i="19"/>
  <c r="T82" i="19"/>
  <c r="S82" i="19"/>
  <c r="P82" i="19"/>
  <c r="O82" i="19"/>
  <c r="N82" i="19"/>
  <c r="M82" i="19"/>
  <c r="L82" i="19"/>
  <c r="J82" i="19"/>
  <c r="H82" i="19"/>
  <c r="G82" i="19"/>
  <c r="K82" i="19" s="1"/>
  <c r="F82" i="19"/>
  <c r="V81" i="19"/>
  <c r="U81" i="19"/>
  <c r="T81" i="19"/>
  <c r="S81" i="19"/>
  <c r="R81" i="19"/>
  <c r="P81" i="19"/>
  <c r="K81" i="19"/>
  <c r="J81" i="19"/>
  <c r="U80" i="19"/>
  <c r="T80" i="19"/>
  <c r="W80" i="19" s="1"/>
  <c r="S80" i="19"/>
  <c r="R80" i="19"/>
  <c r="P80" i="19"/>
  <c r="K80" i="19"/>
  <c r="J80" i="19"/>
  <c r="U79" i="19"/>
  <c r="T79" i="19"/>
  <c r="S79" i="19"/>
  <c r="R79" i="19"/>
  <c r="P79" i="19"/>
  <c r="P75" i="19" s="1"/>
  <c r="K79" i="19"/>
  <c r="J79" i="19"/>
  <c r="W78" i="19"/>
  <c r="U78" i="19"/>
  <c r="T78" i="19"/>
  <c r="V78" i="19" s="1"/>
  <c r="S78" i="19"/>
  <c r="R78" i="19"/>
  <c r="K78" i="19"/>
  <c r="J78" i="19"/>
  <c r="U77" i="19"/>
  <c r="T77" i="19"/>
  <c r="S77" i="19"/>
  <c r="R77" i="19"/>
  <c r="P77" i="19"/>
  <c r="K77" i="19"/>
  <c r="J77" i="19"/>
  <c r="V76" i="19"/>
  <c r="U76" i="19"/>
  <c r="W76" i="19" s="1"/>
  <c r="T76" i="19"/>
  <c r="S76" i="19"/>
  <c r="R76" i="19"/>
  <c r="P76" i="19"/>
  <c r="K76" i="19"/>
  <c r="J76" i="19"/>
  <c r="U75" i="19"/>
  <c r="T75" i="19"/>
  <c r="S75" i="19"/>
  <c r="Q75" i="19"/>
  <c r="O75" i="19"/>
  <c r="N75" i="19"/>
  <c r="M75" i="19"/>
  <c r="L75" i="19"/>
  <c r="R75" i="19" s="1"/>
  <c r="U74" i="19"/>
  <c r="T74" i="19"/>
  <c r="S74" i="19"/>
  <c r="R74" i="19"/>
  <c r="P74" i="19"/>
  <c r="K74" i="19"/>
  <c r="J74" i="19"/>
  <c r="V73" i="19"/>
  <c r="U73" i="19"/>
  <c r="W73" i="19" s="1"/>
  <c r="T73" i="19"/>
  <c r="S73" i="19"/>
  <c r="R73" i="19"/>
  <c r="Q73" i="19"/>
  <c r="P73" i="19"/>
  <c r="K73" i="19"/>
  <c r="J73" i="19"/>
  <c r="T72" i="19"/>
  <c r="Q72" i="19"/>
  <c r="O72" i="19"/>
  <c r="N72" i="19"/>
  <c r="P72" i="19" s="1"/>
  <c r="M72" i="19"/>
  <c r="M48" i="19" s="1"/>
  <c r="L72" i="19"/>
  <c r="H72" i="19"/>
  <c r="G72" i="19"/>
  <c r="F72" i="19"/>
  <c r="F181" i="19" s="1"/>
  <c r="U71" i="19"/>
  <c r="T71" i="19"/>
  <c r="W71" i="19" s="1"/>
  <c r="S71" i="19"/>
  <c r="R71" i="19"/>
  <c r="K71" i="19"/>
  <c r="J71" i="19"/>
  <c r="U70" i="19"/>
  <c r="T70" i="19"/>
  <c r="W70" i="19" s="1"/>
  <c r="S70" i="19"/>
  <c r="R70" i="19"/>
  <c r="Q70" i="19"/>
  <c r="P70" i="19"/>
  <c r="J70" i="19"/>
  <c r="U69" i="19"/>
  <c r="V69" i="19" s="1"/>
  <c r="T69" i="19"/>
  <c r="S69" i="19"/>
  <c r="R69" i="19"/>
  <c r="Q69" i="19"/>
  <c r="P69" i="19"/>
  <c r="J69" i="19"/>
  <c r="U68" i="19"/>
  <c r="V68" i="19" s="1"/>
  <c r="T68" i="19"/>
  <c r="S68" i="19"/>
  <c r="R68" i="19"/>
  <c r="Q68" i="19"/>
  <c r="P68" i="19"/>
  <c r="K68" i="19"/>
  <c r="J68" i="19"/>
  <c r="W67" i="19"/>
  <c r="U67" i="19"/>
  <c r="T67" i="19"/>
  <c r="V67" i="19" s="1"/>
  <c r="S67" i="19"/>
  <c r="R67" i="19"/>
  <c r="Q67" i="19"/>
  <c r="P67" i="19"/>
  <c r="K67" i="19"/>
  <c r="J67" i="19"/>
  <c r="W66" i="19"/>
  <c r="U66" i="19"/>
  <c r="V66" i="19" s="1"/>
  <c r="T66" i="19"/>
  <c r="S66" i="19"/>
  <c r="R66" i="19"/>
  <c r="Q66" i="19"/>
  <c r="P66" i="19"/>
  <c r="K66" i="19"/>
  <c r="J66" i="19"/>
  <c r="U65" i="19"/>
  <c r="T65" i="19"/>
  <c r="S65" i="19"/>
  <c r="R65" i="19"/>
  <c r="P65" i="19"/>
  <c r="K65" i="19"/>
  <c r="J65" i="19"/>
  <c r="W64" i="19"/>
  <c r="V64" i="19"/>
  <c r="U64" i="19"/>
  <c r="T64" i="19"/>
  <c r="S64" i="19"/>
  <c r="R64" i="19"/>
  <c r="R49" i="19" s="1"/>
  <c r="K64" i="19"/>
  <c r="J64" i="19"/>
  <c r="U63" i="19"/>
  <c r="V63" i="19" s="1"/>
  <c r="T63" i="19"/>
  <c r="S63" i="19"/>
  <c r="R63" i="19"/>
  <c r="Q63" i="19"/>
  <c r="P63" i="19"/>
  <c r="K63" i="19"/>
  <c r="J63" i="19"/>
  <c r="U62" i="19"/>
  <c r="T62" i="19"/>
  <c r="W62" i="19" s="1"/>
  <c r="S62" i="19"/>
  <c r="R62" i="19"/>
  <c r="Q62" i="19"/>
  <c r="P62" i="19"/>
  <c r="K62" i="19"/>
  <c r="J62" i="19"/>
  <c r="W61" i="19"/>
  <c r="V61" i="19"/>
  <c r="U61" i="19"/>
  <c r="T61" i="19"/>
  <c r="S61" i="19"/>
  <c r="R61" i="19"/>
  <c r="P61" i="19"/>
  <c r="K61" i="19"/>
  <c r="J61" i="19"/>
  <c r="U60" i="19"/>
  <c r="T60" i="19"/>
  <c r="S60" i="19"/>
  <c r="R60" i="19"/>
  <c r="Q60" i="19"/>
  <c r="P60" i="19"/>
  <c r="K60" i="19"/>
  <c r="J60" i="19"/>
  <c r="U59" i="19"/>
  <c r="T59" i="19"/>
  <c r="W59" i="19" s="1"/>
  <c r="S59" i="19"/>
  <c r="R59" i="19"/>
  <c r="Q59" i="19"/>
  <c r="P59" i="19"/>
  <c r="J59" i="19"/>
  <c r="U58" i="19"/>
  <c r="T58" i="19"/>
  <c r="W58" i="19" s="1"/>
  <c r="S58" i="19"/>
  <c r="R58" i="19"/>
  <c r="Q58" i="19"/>
  <c r="P58" i="19"/>
  <c r="U57" i="19"/>
  <c r="V57" i="19" s="1"/>
  <c r="T57" i="19"/>
  <c r="S57" i="19"/>
  <c r="R57" i="19"/>
  <c r="Q57" i="19"/>
  <c r="P57" i="19"/>
  <c r="J57" i="19"/>
  <c r="W56" i="19"/>
  <c r="V56" i="19"/>
  <c r="U56" i="19"/>
  <c r="T56" i="19"/>
  <c r="S56" i="19"/>
  <c r="R56" i="19"/>
  <c r="P56" i="19"/>
  <c r="K56" i="19"/>
  <c r="J56" i="19"/>
  <c r="U55" i="19"/>
  <c r="T55" i="19"/>
  <c r="S55" i="19"/>
  <c r="R55" i="19"/>
  <c r="Q55" i="19"/>
  <c r="P55" i="19"/>
  <c r="K55" i="19"/>
  <c r="J55" i="19"/>
  <c r="W54" i="19"/>
  <c r="U54" i="19"/>
  <c r="T54" i="19"/>
  <c r="V54" i="19" s="1"/>
  <c r="S54" i="19"/>
  <c r="R54" i="19"/>
  <c r="P54" i="19"/>
  <c r="K54" i="19"/>
  <c r="J54" i="19"/>
  <c r="U53" i="19"/>
  <c r="T53" i="19"/>
  <c r="S53" i="19"/>
  <c r="R53" i="19"/>
  <c r="Q53" i="19"/>
  <c r="P53" i="19"/>
  <c r="K53" i="19"/>
  <c r="J53" i="19"/>
  <c r="U52" i="19"/>
  <c r="V52" i="19" s="1"/>
  <c r="T52" i="19"/>
  <c r="S52" i="19"/>
  <c r="R52" i="19"/>
  <c r="Q52" i="19"/>
  <c r="P52" i="19"/>
  <c r="J52" i="19"/>
  <c r="W51" i="19"/>
  <c r="V51" i="19"/>
  <c r="U51" i="19"/>
  <c r="T51" i="19"/>
  <c r="S51" i="19"/>
  <c r="R51" i="19"/>
  <c r="Q51" i="19"/>
  <c r="P51" i="19"/>
  <c r="J51" i="19"/>
  <c r="U50" i="19"/>
  <c r="T50" i="19"/>
  <c r="S50" i="19"/>
  <c r="R50" i="19"/>
  <c r="Q50" i="19"/>
  <c r="P50" i="19"/>
  <c r="K50" i="19"/>
  <c r="J50" i="19"/>
  <c r="S49" i="19"/>
  <c r="O49" i="19"/>
  <c r="N49" i="19"/>
  <c r="P49" i="19" s="1"/>
  <c r="M49" i="19"/>
  <c r="L49" i="19"/>
  <c r="L48" i="19" s="1"/>
  <c r="H49" i="19"/>
  <c r="G49" i="19"/>
  <c r="F49" i="19"/>
  <c r="N48" i="19"/>
  <c r="F48" i="19"/>
  <c r="U47" i="19"/>
  <c r="T47" i="19"/>
  <c r="W47" i="19" s="1"/>
  <c r="S47" i="19"/>
  <c r="R47" i="19"/>
  <c r="P47" i="19"/>
  <c r="K47" i="19"/>
  <c r="J47" i="19"/>
  <c r="U46" i="19"/>
  <c r="T46" i="19"/>
  <c r="S46" i="19"/>
  <c r="R46" i="19"/>
  <c r="K46" i="19"/>
  <c r="J46" i="19"/>
  <c r="U45" i="19"/>
  <c r="V45" i="19" s="1"/>
  <c r="T45" i="19"/>
  <c r="S45" i="19"/>
  <c r="R45" i="19"/>
  <c r="P45" i="19"/>
  <c r="K45" i="19"/>
  <c r="J45" i="19"/>
  <c r="U44" i="19"/>
  <c r="V44" i="19" s="1"/>
  <c r="T44" i="19"/>
  <c r="S44" i="19"/>
  <c r="R44" i="19"/>
  <c r="Q44" i="19"/>
  <c r="P44" i="19"/>
  <c r="K44" i="19"/>
  <c r="J44" i="19"/>
  <c r="W43" i="19"/>
  <c r="U43" i="19"/>
  <c r="T43" i="19"/>
  <c r="V43" i="19" s="1"/>
  <c r="S43" i="19"/>
  <c r="R43" i="19"/>
  <c r="K43" i="19"/>
  <c r="J43" i="19"/>
  <c r="U42" i="19"/>
  <c r="T42" i="19"/>
  <c r="S42" i="19"/>
  <c r="R42" i="19"/>
  <c r="Q42" i="19"/>
  <c r="P42" i="19"/>
  <c r="K42" i="19"/>
  <c r="J42" i="19"/>
  <c r="W41" i="19"/>
  <c r="U41" i="19"/>
  <c r="T41" i="19"/>
  <c r="V41" i="19" s="1"/>
  <c r="S41" i="19"/>
  <c r="R41" i="19"/>
  <c r="K41" i="19"/>
  <c r="J41" i="19"/>
  <c r="U40" i="19"/>
  <c r="T40" i="19"/>
  <c r="W40" i="19" s="1"/>
  <c r="S40" i="19"/>
  <c r="R40" i="19"/>
  <c r="Q40" i="19"/>
  <c r="P40" i="19"/>
  <c r="K40" i="19"/>
  <c r="J40" i="19"/>
  <c r="W39" i="19"/>
  <c r="V39" i="19"/>
  <c r="U39" i="19"/>
  <c r="T39" i="19"/>
  <c r="S39" i="19"/>
  <c r="R39" i="19"/>
  <c r="K39" i="19"/>
  <c r="J39" i="19"/>
  <c r="U38" i="19"/>
  <c r="V38" i="19" s="1"/>
  <c r="T38" i="19"/>
  <c r="S38" i="19"/>
  <c r="R38" i="19"/>
  <c r="K38" i="19"/>
  <c r="J38" i="19"/>
  <c r="U37" i="19"/>
  <c r="T37" i="19"/>
  <c r="W37" i="19" s="1"/>
  <c r="S37" i="19"/>
  <c r="R37" i="19"/>
  <c r="Q37" i="19"/>
  <c r="P37" i="19"/>
  <c r="K37" i="19"/>
  <c r="J37" i="19"/>
  <c r="W36" i="19"/>
  <c r="U36" i="19"/>
  <c r="T36" i="19"/>
  <c r="V36" i="19" s="1"/>
  <c r="S36" i="19"/>
  <c r="R36" i="19"/>
  <c r="Q36" i="19"/>
  <c r="P36" i="19"/>
  <c r="K36" i="19"/>
  <c r="J36" i="19"/>
  <c r="V35" i="19"/>
  <c r="U35" i="19"/>
  <c r="W35" i="19" s="1"/>
  <c r="T35" i="19"/>
  <c r="S35" i="19"/>
  <c r="R35" i="19"/>
  <c r="K35" i="19"/>
  <c r="J35" i="19"/>
  <c r="W34" i="19"/>
  <c r="V34" i="19"/>
  <c r="U34" i="19"/>
  <c r="T34" i="19"/>
  <c r="S34" i="19"/>
  <c r="R34" i="19"/>
  <c r="K34" i="19"/>
  <c r="J34" i="19"/>
  <c r="W33" i="19"/>
  <c r="U33" i="19"/>
  <c r="T33" i="19"/>
  <c r="S33" i="19"/>
  <c r="R33" i="19"/>
  <c r="K33" i="19"/>
  <c r="J33" i="19"/>
  <c r="V32" i="19"/>
  <c r="U32" i="19"/>
  <c r="T32" i="19"/>
  <c r="S32" i="19"/>
  <c r="R32" i="19"/>
  <c r="K32" i="19"/>
  <c r="J32" i="19"/>
  <c r="W31" i="19"/>
  <c r="V31" i="19"/>
  <c r="U31" i="19"/>
  <c r="T31" i="19"/>
  <c r="S31" i="19"/>
  <c r="R31" i="19"/>
  <c r="K31" i="19"/>
  <c r="J31" i="19"/>
  <c r="W30" i="19"/>
  <c r="U30" i="19"/>
  <c r="T30" i="19"/>
  <c r="V30" i="19" s="1"/>
  <c r="S30" i="19"/>
  <c r="R30" i="19"/>
  <c r="K30" i="19"/>
  <c r="J30" i="19"/>
  <c r="U29" i="19"/>
  <c r="T29" i="19"/>
  <c r="S29" i="19"/>
  <c r="R29" i="19"/>
  <c r="K29" i="19"/>
  <c r="J29" i="19"/>
  <c r="U28" i="19"/>
  <c r="T28" i="19"/>
  <c r="S28" i="19"/>
  <c r="R28" i="19"/>
  <c r="K28" i="19"/>
  <c r="J28" i="19"/>
  <c r="W27" i="19"/>
  <c r="U27" i="19"/>
  <c r="T27" i="19"/>
  <c r="S27" i="19"/>
  <c r="R27" i="19"/>
  <c r="K27" i="19"/>
  <c r="J27" i="19"/>
  <c r="V26" i="19"/>
  <c r="U26" i="19"/>
  <c r="T26" i="19"/>
  <c r="S26" i="19"/>
  <c r="R26" i="19"/>
  <c r="K26" i="19"/>
  <c r="J26" i="19"/>
  <c r="W25" i="19"/>
  <c r="V25" i="19"/>
  <c r="U25" i="19"/>
  <c r="T25" i="19"/>
  <c r="S25" i="19"/>
  <c r="R25" i="19"/>
  <c r="R9" i="19" s="1"/>
  <c r="K25" i="19"/>
  <c r="J25" i="19"/>
  <c r="W23" i="19"/>
  <c r="U23" i="19"/>
  <c r="T23" i="19"/>
  <c r="V23" i="19" s="1"/>
  <c r="S23" i="19"/>
  <c r="R23" i="19"/>
  <c r="K23" i="19"/>
  <c r="J23" i="19"/>
  <c r="U22" i="19"/>
  <c r="V22" i="19" s="1"/>
  <c r="T22" i="19"/>
  <c r="S22" i="19"/>
  <c r="R22" i="19"/>
  <c r="K22" i="19"/>
  <c r="J22" i="19"/>
  <c r="U21" i="19"/>
  <c r="W21" i="19" s="1"/>
  <c r="T21" i="19"/>
  <c r="S21" i="19"/>
  <c r="R21" i="19"/>
  <c r="K21" i="19"/>
  <c r="J21" i="19"/>
  <c r="W20" i="19"/>
  <c r="U20" i="19"/>
  <c r="V20" i="19" s="1"/>
  <c r="T20" i="19"/>
  <c r="S20" i="19"/>
  <c r="R20" i="19"/>
  <c r="K20" i="19"/>
  <c r="J20" i="19"/>
  <c r="U18" i="19"/>
  <c r="T18" i="19"/>
  <c r="W18" i="19" s="1"/>
  <c r="S18" i="19"/>
  <c r="R18" i="19"/>
  <c r="K18" i="19"/>
  <c r="J18" i="19"/>
  <c r="U17" i="19"/>
  <c r="T17" i="19"/>
  <c r="W17" i="19" s="1"/>
  <c r="S17" i="19"/>
  <c r="R17" i="19"/>
  <c r="K17" i="19"/>
  <c r="J17" i="19"/>
  <c r="U15" i="19"/>
  <c r="T15" i="19"/>
  <c r="V15" i="19" s="1"/>
  <c r="S15" i="19"/>
  <c r="R15" i="19"/>
  <c r="K15" i="19"/>
  <c r="J15" i="19"/>
  <c r="V14" i="19"/>
  <c r="U14" i="19"/>
  <c r="W14" i="19" s="1"/>
  <c r="T14" i="19"/>
  <c r="S14" i="19"/>
  <c r="R14" i="19"/>
  <c r="K14" i="19"/>
  <c r="J14" i="19"/>
  <c r="W13" i="19"/>
  <c r="V13" i="19"/>
  <c r="U13" i="19"/>
  <c r="T13" i="19"/>
  <c r="S13" i="19"/>
  <c r="R13" i="19"/>
  <c r="K13" i="19"/>
  <c r="J13" i="19"/>
  <c r="U12" i="19"/>
  <c r="V12" i="19" s="1"/>
  <c r="T12" i="19"/>
  <c r="S12" i="19"/>
  <c r="S9" i="19" s="1"/>
  <c r="R12" i="19"/>
  <c r="K12" i="19"/>
  <c r="J12" i="19"/>
  <c r="U11" i="19"/>
  <c r="W11" i="19" s="1"/>
  <c r="T11" i="19"/>
  <c r="S11" i="19"/>
  <c r="R11" i="19"/>
  <c r="K11" i="19"/>
  <c r="J11" i="19"/>
  <c r="U9" i="19"/>
  <c r="O9" i="19"/>
  <c r="N9" i="19"/>
  <c r="N181" i="19" s="1"/>
  <c r="M9" i="19"/>
  <c r="M181" i="19" s="1"/>
  <c r="M184" i="19" s="1"/>
  <c r="L9" i="19"/>
  <c r="H9" i="19"/>
  <c r="G9" i="19"/>
  <c r="G181" i="19" s="1"/>
  <c r="G184" i="19" s="1"/>
  <c r="F9" i="19"/>
  <c r="T8" i="19"/>
  <c r="O8" i="19"/>
  <c r="P8" i="19" s="1"/>
  <c r="N8" i="19"/>
  <c r="M8" i="19"/>
  <c r="L8" i="19"/>
  <c r="K8" i="19"/>
  <c r="H8" i="19"/>
  <c r="J8" i="19" s="1"/>
  <c r="G8" i="19"/>
  <c r="F8" i="19"/>
  <c r="R8" i="19" s="1"/>
  <c r="G7" i="19"/>
  <c r="F184" i="19" l="1"/>
  <c r="F7" i="19"/>
  <c r="N184" i="19"/>
  <c r="T184" i="19" s="1"/>
  <c r="N7" i="19"/>
  <c r="S48" i="19"/>
  <c r="R48" i="19"/>
  <c r="K49" i="19"/>
  <c r="H48" i="19"/>
  <c r="V60" i="19"/>
  <c r="W60" i="19"/>
  <c r="Q8" i="19"/>
  <c r="V18" i="19"/>
  <c r="W28" i="19"/>
  <c r="V28" i="19"/>
  <c r="V47" i="19"/>
  <c r="T49" i="19"/>
  <c r="W53" i="19"/>
  <c r="V53" i="19"/>
  <c r="V59" i="19"/>
  <c r="K72" i="19"/>
  <c r="V74" i="19"/>
  <c r="W74" i="19"/>
  <c r="W79" i="19"/>
  <c r="V79" i="19"/>
  <c r="W84" i="19"/>
  <c r="V84" i="19"/>
  <c r="W92" i="19"/>
  <c r="V92" i="19"/>
  <c r="R95" i="19"/>
  <c r="T95" i="19"/>
  <c r="W112" i="19"/>
  <c r="V112" i="19"/>
  <c r="W117" i="19"/>
  <c r="V117" i="19"/>
  <c r="W151" i="19"/>
  <c r="V151" i="19"/>
  <c r="W160" i="19"/>
  <c r="V160" i="19"/>
  <c r="S8" i="19"/>
  <c r="J9" i="19"/>
  <c r="T9" i="19"/>
  <c r="V21" i="19"/>
  <c r="W22" i="19"/>
  <c r="W26" i="19"/>
  <c r="V27" i="19"/>
  <c r="W44" i="19"/>
  <c r="W45" i="19"/>
  <c r="G48" i="19"/>
  <c r="T48" i="19" s="1"/>
  <c r="V50" i="19"/>
  <c r="U49" i="19"/>
  <c r="W49" i="19" s="1"/>
  <c r="W50" i="19"/>
  <c r="W57" i="19"/>
  <c r="V62" i="19"/>
  <c r="W68" i="19"/>
  <c r="W69" i="19"/>
  <c r="V71" i="19"/>
  <c r="J72" i="19"/>
  <c r="R72" i="19"/>
  <c r="R181" i="19" s="1"/>
  <c r="R7" i="19" s="1"/>
  <c r="V75" i="19"/>
  <c r="W75" i="19"/>
  <c r="V77" i="19"/>
  <c r="V72" i="19" s="1"/>
  <c r="W77" i="19"/>
  <c r="V80" i="19"/>
  <c r="P87" i="19"/>
  <c r="W89" i="19"/>
  <c r="U87" i="19"/>
  <c r="V89" i="19"/>
  <c r="V87" i="19" s="1"/>
  <c r="W111" i="19"/>
  <c r="V111" i="19"/>
  <c r="V157" i="19"/>
  <c r="W157" i="19"/>
  <c r="S175" i="19"/>
  <c r="R175" i="19"/>
  <c r="U175" i="19"/>
  <c r="Q175" i="19"/>
  <c r="P175" i="19"/>
  <c r="K9" i="19"/>
  <c r="O181" i="19"/>
  <c r="P9" i="19"/>
  <c r="W97" i="19"/>
  <c r="V97" i="19"/>
  <c r="W122" i="19"/>
  <c r="V122" i="19"/>
  <c r="W133" i="19"/>
  <c r="V133" i="19"/>
  <c r="M7" i="19"/>
  <c r="U8" i="19"/>
  <c r="Q9" i="19"/>
  <c r="V11" i="19"/>
  <c r="W12" i="19"/>
  <c r="W15" i="19"/>
  <c r="V17" i="19"/>
  <c r="V29" i="19"/>
  <c r="W29" i="19"/>
  <c r="V37" i="19"/>
  <c r="W38" i="19"/>
  <c r="V42" i="19"/>
  <c r="W42" i="19"/>
  <c r="W46" i="19"/>
  <c r="V46" i="19"/>
  <c r="J49" i="19"/>
  <c r="W52" i="19"/>
  <c r="V55" i="19"/>
  <c r="W55" i="19"/>
  <c r="W63" i="19"/>
  <c r="W65" i="19"/>
  <c r="V65" i="19"/>
  <c r="V83" i="19"/>
  <c r="V82" i="19" s="1"/>
  <c r="U82" i="19"/>
  <c r="W82" i="19" s="1"/>
  <c r="W83" i="19"/>
  <c r="W105" i="19"/>
  <c r="V105" i="19"/>
  <c r="U95" i="19"/>
  <c r="W118" i="19"/>
  <c r="V118" i="19"/>
  <c r="W121" i="19"/>
  <c r="V121" i="19"/>
  <c r="R159" i="19"/>
  <c r="S159" i="19"/>
  <c r="Q159" i="19"/>
  <c r="P159" i="19"/>
  <c r="W161" i="19"/>
  <c r="V161" i="19"/>
  <c r="V170" i="19"/>
  <c r="W170" i="19"/>
  <c r="T165" i="19"/>
  <c r="V165" i="19" s="1"/>
  <c r="H181" i="19"/>
  <c r="L181" i="19"/>
  <c r="W32" i="19"/>
  <c r="V33" i="19"/>
  <c r="V40" i="19"/>
  <c r="Q49" i="19"/>
  <c r="O48" i="19"/>
  <c r="V58" i="19"/>
  <c r="V70" i="19"/>
  <c r="U72" i="19"/>
  <c r="W72" i="19" s="1"/>
  <c r="S72" i="19"/>
  <c r="W81" i="19"/>
  <c r="T87" i="19"/>
  <c r="V91" i="19"/>
  <c r="W91" i="19"/>
  <c r="W107" i="19"/>
  <c r="W95" i="19" s="1"/>
  <c r="V107" i="19"/>
  <c r="S95" i="19"/>
  <c r="U110" i="19"/>
  <c r="Q110" i="19"/>
  <c r="P110" i="19"/>
  <c r="W132" i="19"/>
  <c r="V132" i="19"/>
  <c r="W164" i="19"/>
  <c r="V164" i="19"/>
  <c r="W176" i="19"/>
  <c r="V176" i="19"/>
  <c r="W179" i="19"/>
  <c r="V179" i="19"/>
  <c r="Q82" i="19"/>
  <c r="V101" i="19"/>
  <c r="U138" i="19"/>
  <c r="Q138" i="19"/>
  <c r="W141" i="19"/>
  <c r="V141" i="19"/>
  <c r="K165" i="19"/>
  <c r="J165" i="19"/>
  <c r="R165" i="19"/>
  <c r="W174" i="19"/>
  <c r="V174" i="19"/>
  <c r="K95" i="19"/>
  <c r="J95" i="19"/>
  <c r="V103" i="19"/>
  <c r="V109" i="19"/>
  <c r="V113" i="19"/>
  <c r="V119" i="19"/>
  <c r="V123" i="19"/>
  <c r="V129" i="19"/>
  <c r="V143" i="19"/>
  <c r="W145" i="19"/>
  <c r="V145" i="19"/>
  <c r="V148" i="19"/>
  <c r="W156" i="19"/>
  <c r="V156" i="19"/>
  <c r="U159" i="19"/>
  <c r="V163" i="19"/>
  <c r="S165" i="19"/>
  <c r="S181" i="19" s="1"/>
  <c r="S7" i="19" s="1"/>
  <c r="W173" i="19"/>
  <c r="V173" i="19"/>
  <c r="T175" i="19"/>
  <c r="W137" i="19"/>
  <c r="V137" i="19"/>
  <c r="W158" i="19"/>
  <c r="V158" i="19"/>
  <c r="W169" i="19"/>
  <c r="V169" i="19"/>
  <c r="L184" i="19" l="1"/>
  <c r="L7" i="19"/>
  <c r="W165" i="19"/>
  <c r="P181" i="19"/>
  <c r="P184" i="19" s="1"/>
  <c r="J181" i="19"/>
  <c r="U181" i="19"/>
  <c r="V95" i="19"/>
  <c r="V138" i="19"/>
  <c r="W138" i="19"/>
  <c r="H184" i="19"/>
  <c r="K181" i="19"/>
  <c r="I181" i="19"/>
  <c r="H7" i="19"/>
  <c r="V8" i="19"/>
  <c r="W8" i="19"/>
  <c r="O184" i="19"/>
  <c r="Q184" i="19" s="1"/>
  <c r="Q181" i="19"/>
  <c r="O7" i="19"/>
  <c r="V159" i="19"/>
  <c r="W159" i="19"/>
  <c r="W110" i="19"/>
  <c r="V110" i="19"/>
  <c r="V175" i="19"/>
  <c r="W175" i="19"/>
  <c r="W87" i="19"/>
  <c r="P48" i="19"/>
  <c r="Q48" i="19"/>
  <c r="V9" i="19"/>
  <c r="V49" i="19"/>
  <c r="T181" i="19"/>
  <c r="T7" i="19" s="1"/>
  <c r="W9" i="19"/>
  <c r="K48" i="19"/>
  <c r="I48" i="19"/>
  <c r="U48" i="19"/>
  <c r="J48" i="19"/>
  <c r="S184" i="19"/>
  <c r="R184" i="19"/>
  <c r="W48" i="19" l="1"/>
  <c r="V48" i="19"/>
  <c r="Q7" i="19"/>
  <c r="P7" i="19"/>
  <c r="U184" i="19"/>
  <c r="K184" i="19"/>
  <c r="J184" i="19"/>
  <c r="W181" i="19"/>
  <c r="U7" i="19"/>
  <c r="V181" i="19"/>
  <c r="I175" i="19"/>
  <c r="I169" i="19"/>
  <c r="I156" i="19"/>
  <c r="I152" i="19"/>
  <c r="I150" i="19"/>
  <c r="I148" i="19"/>
  <c r="I145" i="19"/>
  <c r="I135" i="19"/>
  <c r="I131" i="19"/>
  <c r="I129" i="19"/>
  <c r="I103" i="19"/>
  <c r="I100" i="19"/>
  <c r="I94" i="19"/>
  <c r="I89" i="19"/>
  <c r="I179" i="19"/>
  <c r="I176" i="19"/>
  <c r="I172" i="19"/>
  <c r="I168" i="19"/>
  <c r="I164" i="19"/>
  <c r="I155" i="19"/>
  <c r="I154" i="19"/>
  <c r="I147" i="19"/>
  <c r="I137" i="19"/>
  <c r="I136" i="19"/>
  <c r="I109" i="19"/>
  <c r="I107" i="19"/>
  <c r="I105" i="19"/>
  <c r="I101" i="19"/>
  <c r="I88" i="19"/>
  <c r="I174" i="19"/>
  <c r="I158" i="19"/>
  <c r="I157" i="19"/>
  <c r="I146" i="19"/>
  <c r="I167" i="19"/>
  <c r="I166" i="19"/>
  <c r="I153" i="19"/>
  <c r="I90" i="19"/>
  <c r="I86" i="19"/>
  <c r="I77" i="19"/>
  <c r="I74" i="19"/>
  <c r="I70" i="19"/>
  <c r="I67" i="19"/>
  <c r="I62" i="19"/>
  <c r="I57" i="19"/>
  <c r="I52" i="19"/>
  <c r="I46" i="19"/>
  <c r="I36" i="19"/>
  <c r="I32" i="19"/>
  <c r="I28" i="19"/>
  <c r="I162" i="19"/>
  <c r="I93" i="19"/>
  <c r="I79" i="19"/>
  <c r="I73" i="19"/>
  <c r="I170" i="19"/>
  <c r="I151" i="19"/>
  <c r="I106" i="19"/>
  <c r="I69" i="19"/>
  <c r="I65" i="19"/>
  <c r="I45" i="19"/>
  <c r="I40" i="19"/>
  <c r="I26" i="19"/>
  <c r="I21" i="19"/>
  <c r="I15" i="19"/>
  <c r="I11" i="19"/>
  <c r="I165" i="19"/>
  <c r="I144" i="19"/>
  <c r="I102" i="19"/>
  <c r="I95" i="19"/>
  <c r="I87" i="19"/>
  <c r="I83" i="19"/>
  <c r="I61" i="19"/>
  <c r="I55" i="19"/>
  <c r="I42" i="19"/>
  <c r="I37" i="19"/>
  <c r="I27" i="19"/>
  <c r="I25" i="19"/>
  <c r="I180" i="19"/>
  <c r="I178" i="19"/>
  <c r="I177" i="19"/>
  <c r="I163" i="19"/>
  <c r="I130" i="19"/>
  <c r="I96" i="19"/>
  <c r="I81" i="19"/>
  <c r="I78" i="19"/>
  <c r="I76" i="19"/>
  <c r="I71" i="19"/>
  <c r="I60" i="19"/>
  <c r="I41" i="19"/>
  <c r="I23" i="19"/>
  <c r="I22" i="19"/>
  <c r="I171" i="19"/>
  <c r="I149" i="19"/>
  <c r="I85" i="19"/>
  <c r="I80" i="19"/>
  <c r="I54" i="19"/>
  <c r="I50" i="19"/>
  <c r="I35" i="19"/>
  <c r="I29" i="19"/>
  <c r="I18" i="19"/>
  <c r="I17" i="19"/>
  <c r="I14" i="19"/>
  <c r="K7" i="19"/>
  <c r="I108" i="19"/>
  <c r="I92" i="19"/>
  <c r="I84" i="19"/>
  <c r="I68" i="19"/>
  <c r="I66" i="19"/>
  <c r="I64" i="19"/>
  <c r="I56" i="19"/>
  <c r="I53" i="19"/>
  <c r="I47" i="19"/>
  <c r="I44" i="19"/>
  <c r="I43" i="19"/>
  <c r="I39" i="19"/>
  <c r="I34" i="19"/>
  <c r="I33" i="19"/>
  <c r="I31" i="19"/>
  <c r="I30" i="19"/>
  <c r="I13" i="19"/>
  <c r="I12" i="19"/>
  <c r="I9" i="19"/>
  <c r="J7" i="19"/>
  <c r="I63" i="19"/>
  <c r="I51" i="19"/>
  <c r="I20" i="19"/>
  <c r="I8" i="19"/>
  <c r="I49" i="19"/>
  <c r="I72" i="19"/>
  <c r="I82" i="19"/>
  <c r="W7" i="19" l="1"/>
  <c r="V7" i="19"/>
  <c r="W184" i="19"/>
  <c r="V184" i="19"/>
  <c r="G60" i="18" l="1"/>
  <c r="F60" i="18"/>
  <c r="G59" i="18"/>
  <c r="G44" i="18"/>
  <c r="F44" i="18"/>
  <c r="G14" i="18"/>
  <c r="E57" i="18" l="1"/>
  <c r="D57" i="18"/>
  <c r="D61" i="18"/>
  <c r="C61" i="18"/>
  <c r="G56" i="18"/>
  <c r="F56" i="18"/>
  <c r="D40" i="18"/>
  <c r="F51" i="18"/>
  <c r="G37" i="18"/>
  <c r="G36" i="18"/>
  <c r="D24" i="18"/>
  <c r="G35" i="18"/>
  <c r="G27" i="18"/>
  <c r="F27" i="18"/>
  <c r="E24" i="18"/>
  <c r="F35" i="18"/>
  <c r="F31" i="18"/>
  <c r="G50" i="18" l="1"/>
  <c r="F37" i="18"/>
  <c r="F36" i="18"/>
  <c r="G32" i="18"/>
  <c r="G30" i="18"/>
  <c r="G29" i="18"/>
  <c r="G26" i="18"/>
  <c r="F59" i="18"/>
  <c r="F58" i="18"/>
  <c r="F57" i="18" s="1"/>
  <c r="E61" i="18"/>
  <c r="C57" i="18"/>
  <c r="G55" i="18"/>
  <c r="F55" i="18"/>
  <c r="F54" i="18"/>
  <c r="G53" i="18"/>
  <c r="F53" i="18"/>
  <c r="F50" i="18"/>
  <c r="G49" i="18"/>
  <c r="F49" i="18"/>
  <c r="G48" i="18"/>
  <c r="F48" i="18"/>
  <c r="G47" i="18"/>
  <c r="F47" i="18"/>
  <c r="G46" i="18"/>
  <c r="F46" i="18"/>
  <c r="G45" i="18"/>
  <c r="F45" i="18"/>
  <c r="G43" i="18"/>
  <c r="F43" i="18"/>
  <c r="G42" i="18"/>
  <c r="F42" i="18"/>
  <c r="G41" i="18"/>
  <c r="F41" i="18"/>
  <c r="E40" i="18"/>
  <c r="E39" i="18" s="1"/>
  <c r="C40" i="18"/>
  <c r="C39" i="18" s="1"/>
  <c r="D39" i="18"/>
  <c r="D52" i="18" s="1"/>
  <c r="G34" i="18"/>
  <c r="F34" i="18"/>
  <c r="G33" i="18"/>
  <c r="F33" i="18"/>
  <c r="F32" i="18"/>
  <c r="G31" i="18"/>
  <c r="F30" i="18"/>
  <c r="F29" i="18"/>
  <c r="G28" i="18"/>
  <c r="F28" i="18"/>
  <c r="F26" i="18"/>
  <c r="G25" i="18"/>
  <c r="F25" i="18"/>
  <c r="C24" i="18"/>
  <c r="G23" i="18"/>
  <c r="F23" i="18"/>
  <c r="F22" i="18"/>
  <c r="G21" i="18"/>
  <c r="F21" i="18"/>
  <c r="G20" i="18"/>
  <c r="F20" i="18"/>
  <c r="G19" i="18"/>
  <c r="F19" i="18"/>
  <c r="G18" i="18"/>
  <c r="F18" i="18"/>
  <c r="E17" i="18"/>
  <c r="E16" i="18" s="1"/>
  <c r="E12" i="18" s="1"/>
  <c r="E38" i="18" s="1"/>
  <c r="D17" i="18"/>
  <c r="C17" i="18"/>
  <c r="C16" i="18" s="1"/>
  <c r="D16" i="18"/>
  <c r="D12" i="18" s="1"/>
  <c r="D38" i="18" s="1"/>
  <c r="G15" i="18"/>
  <c r="F15" i="18"/>
  <c r="F14" i="18"/>
  <c r="G13" i="18"/>
  <c r="F13" i="18"/>
  <c r="D62" i="18" l="1"/>
  <c r="C12" i="18"/>
  <c r="F61" i="18"/>
  <c r="G16" i="18"/>
  <c r="G17" i="18"/>
  <c r="G24" i="18"/>
  <c r="G39" i="18"/>
  <c r="G40" i="18"/>
  <c r="E52" i="18"/>
  <c r="G38" i="18"/>
  <c r="F38" i="18"/>
  <c r="G61" i="18"/>
  <c r="F12" i="18"/>
  <c r="G12" i="18"/>
  <c r="F16" i="18"/>
  <c r="F17" i="18"/>
  <c r="F24" i="18"/>
  <c r="F39" i="18"/>
  <c r="F40" i="18"/>
  <c r="G57" i="18"/>
  <c r="C52" i="18" l="1"/>
  <c r="C62" i="18" s="1"/>
  <c r="C38" i="18"/>
  <c r="E62" i="18"/>
  <c r="G52" i="18"/>
  <c r="F52" i="18"/>
  <c r="G62" i="18" l="1"/>
  <c r="F62" i="18"/>
</calcChain>
</file>

<file path=xl/sharedStrings.xml><?xml version="1.0" encoding="utf-8"?>
<sst xmlns="http://schemas.openxmlformats.org/spreadsheetml/2006/main" count="540" uniqueCount="468">
  <si>
    <t>№ п/п</t>
  </si>
  <si>
    <t>Загальний фонд</t>
  </si>
  <si>
    <t>Спеціальний фонд</t>
  </si>
  <si>
    <t>Всього по бюджету</t>
  </si>
  <si>
    <t>питома вага</t>
  </si>
  <si>
    <t xml:space="preserve">     ВСЬОГО ВИДАТКІВ</t>
  </si>
  <si>
    <t>090000</t>
  </si>
  <si>
    <t>090201</t>
  </si>
  <si>
    <t>090203</t>
  </si>
  <si>
    <t>090204</t>
  </si>
  <si>
    <t>090207</t>
  </si>
  <si>
    <t>090209</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</si>
  <si>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</si>
  <si>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</si>
  <si>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</si>
  <si>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</si>
  <si>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</si>
  <si>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</si>
  <si>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</si>
  <si>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</si>
  <si>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</si>
  <si>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</si>
  <si>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</si>
  <si>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</si>
  <si>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</si>
  <si>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</si>
  <si>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</si>
  <si>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</si>
  <si>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</si>
  <si>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</si>
  <si>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</si>
  <si>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</si>
  <si>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</si>
  <si>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</si>
  <si>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</si>
  <si>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</si>
  <si>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</si>
  <si>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</si>
  <si>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</si>
  <si>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</si>
  <si>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</si>
  <si>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</si>
  <si>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</si>
  <si>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</si>
  <si>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</si>
  <si>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</si>
  <si>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</si>
  <si>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</si>
  <si>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</si>
  <si>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</si>
  <si>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</si>
  <si>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</si>
  <si>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</si>
  <si>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</si>
  <si>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</si>
  <si>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</si>
  <si>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</si>
  <si>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</si>
  <si>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</si>
  <si>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</si>
  <si>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</si>
  <si>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Інші культурно-освітні заклади та заходи</t>
  </si>
  <si>
    <t>100000</t>
  </si>
  <si>
    <t>090212</t>
  </si>
  <si>
    <t>090307</t>
  </si>
  <si>
    <t>250344</t>
  </si>
  <si>
    <t>090214</t>
  </si>
  <si>
    <t>100202</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</si>
  <si>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</si>
  <si>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</si>
  <si>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</si>
  <si>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</si>
  <si>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</si>
  <si>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</si>
  <si>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</si>
  <si>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</si>
  <si>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</si>
  <si>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</si>
  <si>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</si>
  <si>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</si>
  <si>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</si>
  <si>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</si>
  <si>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</si>
  <si>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</si>
  <si>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</si>
  <si>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</si>
  <si>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</si>
  <si>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</si>
  <si>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 xml:space="preserve">               будівництво зовнішніх теплових мереж (субвенція з держ бюджету)  </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</si>
  <si>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</si>
  <si>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</si>
  <si>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</si>
  <si>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</si>
  <si>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</si>
  <si>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</si>
  <si>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</si>
  <si>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</si>
  <si>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</si>
  <si>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</si>
  <si>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</si>
  <si>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</si>
  <si>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</si>
  <si>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</si>
  <si>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</si>
  <si>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</si>
  <si>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</si>
  <si>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</si>
  <si>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</si>
  <si>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</si>
  <si>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</si>
  <si>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</si>
  <si>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</si>
  <si>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</si>
  <si>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</si>
  <si>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</si>
  <si>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</si>
  <si>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</si>
  <si>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</si>
  <si>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</si>
  <si>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090413</t>
  </si>
  <si>
    <t>080000</t>
  </si>
  <si>
    <t>Охорона здоров'я</t>
  </si>
  <si>
    <t>080201</t>
  </si>
  <si>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</si>
  <si>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</si>
  <si>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</si>
  <si>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</si>
  <si>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</si>
  <si>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</si>
  <si>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</si>
  <si>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</si>
  <si>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</si>
  <si>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</si>
  <si>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</si>
  <si>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</si>
  <si>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</si>
  <si>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Інші видатки</t>
  </si>
  <si>
    <t xml:space="preserve">                 програма "Безпечне місто Кузнецовськ"</t>
  </si>
  <si>
    <t>100208</t>
  </si>
  <si>
    <t xml:space="preserve">Заходи у сфері захисту населення і територій від надзвичайних ситуацій техногенного та природного характеру </t>
  </si>
  <si>
    <t xml:space="preserve">        КП "Благоустрій" КМР</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</si>
  <si>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</si>
  <si>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проект "Нове будівництво міської автоматизованої системи централізованого оповіщення"</t>
  </si>
  <si>
    <t>в т.ч. КП "Житлокомунсервіс" КМР</t>
  </si>
  <si>
    <t>Інші заходи, пов'язані з економічною діяльністю</t>
  </si>
  <si>
    <r>
      <t xml:space="preserve">Реверсна дотація </t>
    </r>
    <r>
      <rPr>
        <sz val="11"/>
        <rFont val="Times New Roman"/>
        <family val="1"/>
        <charset val="204"/>
      </rPr>
      <t>(вилучення)</t>
    </r>
  </si>
  <si>
    <r>
      <t>Інші субвенції</t>
    </r>
    <r>
      <rPr>
        <sz val="11"/>
        <rFont val="Times New Roman"/>
        <family val="1"/>
        <charset val="204"/>
      </rPr>
      <t xml:space="preserve"> (співфінансування капремонту приміщення для ЦНАП)</t>
    </r>
  </si>
  <si>
    <t>в т. ч. за рах субвенції на здійснення заходів щодо соц-екон.розвитку на капремонт в ЗНЗ№4 та ЗНЗ№5 (заміна вікон та дверей)</t>
  </si>
  <si>
    <t xml:space="preserve">          реконструкція ЗОШ №1  (коригування) (проектні роботи)</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</si>
  <si>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</si>
  <si>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ДНЗ №2</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</si>
  <si>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</si>
  <si>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</si>
  <si>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 xml:space="preserve">в т. ч. за рах субвенції з Державного бюджету на здійснення заходів щодо соц-екон.розвитку на капремонт актового залу ЗОШ №1 </t>
  </si>
  <si>
    <t>до рішення виконавчого комітету</t>
  </si>
  <si>
    <t xml:space="preserve">Додаток 1  </t>
  </si>
  <si>
    <t>тис.грн.</t>
  </si>
  <si>
    <t>Код бюджетної класифікації</t>
  </si>
  <si>
    <t>Найменування</t>
  </si>
  <si>
    <t>Відхилення  фактичних  надходжень   до затверджених показників</t>
  </si>
  <si>
    <t>+ ; -</t>
  </si>
  <si>
    <t>%</t>
  </si>
  <si>
    <t xml:space="preserve">Податкові надходження </t>
  </si>
  <si>
    <t>Податок та збір на доходи фізичних осіб</t>
  </si>
  <si>
    <t>Податок на прибуток</t>
  </si>
  <si>
    <t>Акцизний податок з реалізації суб'єктами господарювання роздрібної торгівлі підакцизних товарів</t>
  </si>
  <si>
    <t>Місцеві податки і збори</t>
  </si>
  <si>
    <t>Податок на майно</t>
  </si>
  <si>
    <t>18010100 -18010400</t>
  </si>
  <si>
    <t>податок на нерухоме майно</t>
  </si>
  <si>
    <t>18010500 - 18010900</t>
  </si>
  <si>
    <t>плата за землю</t>
  </si>
  <si>
    <t>18011000-18011100</t>
  </si>
  <si>
    <t xml:space="preserve">транспортний податок </t>
  </si>
  <si>
    <t>Туристичний збір</t>
  </si>
  <si>
    <t>Збір за провадження деяких видів підприємницької діяльності, що справлявся до 1 січня 2015 року</t>
  </si>
  <si>
    <t>Єдиний податок</t>
  </si>
  <si>
    <t xml:space="preserve">Неподаткові надходження </t>
  </si>
  <si>
    <t xml:space="preserve">Частина чистого прибутку (доходу) комунальних унітарних підприємств та їх об'єднань, що вилучається до бюджету </t>
  </si>
  <si>
    <t>Плата за розміщення тимчасово вільних коштів місцевих бюджетів</t>
  </si>
  <si>
    <t>Адміністративні штрафи та інші санкції</t>
  </si>
  <si>
    <t>Адмiнiстративнi штрафи та штрафнi санкцiї за порушення законодавства у сферi виробництва та обiгу алкогольних напоїв та тютюнових виробiв</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</si>
  <si>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</si>
  <si>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адміністратративних послуг</t>
  </si>
  <si>
    <t>Адмiнiстративний збiр за державну реєстрацiю речових прав на нерухоме майно та їх обтяжень</t>
  </si>
  <si>
    <t>Державне мито</t>
  </si>
  <si>
    <t>Інші надходження</t>
  </si>
  <si>
    <t xml:space="preserve">Разом </t>
  </si>
  <si>
    <t>Офіційні трансферти</t>
  </si>
  <si>
    <t xml:space="preserve">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</si>
  <si>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</si>
  <si>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</si>
  <si>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</si>
  <si>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</si>
  <si>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</si>
  <si>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Субвенцiя з державного бюджету мiсцевим бюджетам на здiйснення заходiв щодо соцiально-економiчного розвитку окремих територiй</t>
  </si>
  <si>
    <t>Інші субвенції</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</si>
  <si>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</si>
  <si>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Разом доходів загального фонду</t>
  </si>
  <si>
    <t>Екологічний податок</t>
  </si>
  <si>
    <t>Грошовi стягнення за шкоду, заподiяну порушенням законодавства про охорону навколишнього природного середовища внаслiдок господарської та iншої дiяльностi</t>
  </si>
  <si>
    <t>Власні надходження бюджетних установ</t>
  </si>
  <si>
    <t>Бюджет розвитку</t>
  </si>
  <si>
    <t>Надходження коштiв пайової участi у розвитку iнфраструктури населеного пункту</t>
  </si>
  <si>
    <t xml:space="preserve">Надходження від продажу землі </t>
  </si>
  <si>
    <t>Разом доходів спеціального фонду</t>
  </si>
  <si>
    <t>Всього доходів</t>
  </si>
  <si>
    <t/>
  </si>
  <si>
    <t>Доходи від операцій з капіталом</t>
  </si>
  <si>
    <t>Надходження коштів від Державного фонду дорогоцінних металів і дорогоцінного каміння</t>
  </si>
  <si>
    <t>Керуючий справами                                                       Б. Бірук</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</si>
  <si>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</si>
  <si>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</si>
  <si>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</si>
  <si>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погашення заборгованості з різниці в тарифах</t>
  </si>
  <si>
    <t xml:space="preserve">Бюджет                на 2017 рік              </t>
  </si>
  <si>
    <t xml:space="preserve">Бюджет зі змінами               на 2017 рік              </t>
  </si>
  <si>
    <t xml:space="preserve"> Фактичні надходження до бюджету станом  на 01.01.2018р.</t>
  </si>
  <si>
    <t xml:space="preserve">  ______________ 2018 року №___</t>
  </si>
  <si>
    <t>Виконання доходної частини бюджету м.Вараш за 2017 рік</t>
  </si>
  <si>
    <t xml:space="preserve">КТКВК </t>
  </si>
  <si>
    <t>КТПКВКМБ</t>
  </si>
  <si>
    <t>КФКВКБ</t>
  </si>
  <si>
    <t xml:space="preserve">Назва коду за типовою програмною класифікацією видатків та кредитування місцевих бюджетів </t>
  </si>
  <si>
    <t>затверджено з врахуванням змін на 01.01.2018</t>
  </si>
  <si>
    <t>виконано станом на 01.01.2018</t>
  </si>
  <si>
    <t>3000</t>
  </si>
  <si>
    <t>Соціальний захист та соціальне забезпечення</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</si>
  <si>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</si>
  <si>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</si>
  <si>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</si>
  <si>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</si>
  <si>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t>3012</t>
  </si>
  <si>
    <t>1030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</si>
  <si>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</si>
  <si>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</si>
  <si>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</si>
  <si>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</si>
  <si>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</si>
  <si>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</si>
  <si>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</si>
  <si>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</si>
  <si>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</si>
  <si>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</si>
  <si>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</si>
  <si>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</si>
  <si>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</si>
  <si>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</si>
  <si>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</si>
  <si>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</si>
  <si>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</si>
  <si>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</si>
  <si>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</si>
  <si>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</si>
  <si>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</si>
  <si>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</si>
  <si>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</si>
  <si>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</si>
  <si>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</si>
  <si>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</si>
  <si>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</si>
  <si>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</si>
  <si>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</si>
  <si>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</si>
  <si>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</si>
  <si>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</si>
  <si>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</si>
  <si>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</si>
  <si>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</si>
  <si>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</si>
  <si>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</si>
  <si>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</si>
  <si>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</si>
  <si>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</si>
  <si>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</si>
  <si>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</si>
  <si>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</si>
  <si>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</si>
  <si>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</si>
  <si>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</si>
  <si>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</si>
  <si>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</si>
  <si>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</si>
  <si>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</si>
  <si>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</si>
  <si>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</si>
  <si>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</si>
  <si>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</si>
  <si>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</si>
  <si>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</si>
  <si>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</si>
  <si>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</si>
  <si>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</si>
  <si>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</si>
  <si>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</si>
  <si>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</si>
  <si>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3142</t>
  </si>
  <si>
    <t>Утримання клубів для підлітків за місцем проживання</t>
  </si>
  <si>
    <t>3143</t>
  </si>
  <si>
    <t>Інші заходи та заклади молодіжної політики</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</si>
  <si>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</si>
  <si>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</si>
  <si>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</si>
  <si>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</si>
  <si>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3400</t>
  </si>
  <si>
    <t>1090</t>
  </si>
  <si>
    <t>Інші видатки на соціальний захист населення</t>
  </si>
  <si>
    <t>3500</t>
  </si>
  <si>
    <t>1000</t>
  </si>
  <si>
    <t>0910</t>
  </si>
  <si>
    <t>Дошкільна освiта</t>
  </si>
  <si>
    <t>в т. ч.: за рах субвенції з державного бюджету на здійснення заходів щодо соц-економічного розвитку окремих територій (кап. ремонт ДНЗ №11, №12)</t>
  </si>
  <si>
    <t>за рах субвенції з державного бюджету по 30-км зоні (кап. ремонт (заміна вікон і дверей) ДНЗ№3, №4, №6, №8)</t>
  </si>
  <si>
    <t>0921</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</si>
  <si>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</si>
  <si>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в т. ч.: за рах освітньої субвенції з держ бюджету </t>
  </si>
  <si>
    <t>за рах субвенції з державного бюджету на надання державної підтримки особам з особливими освітніми потребами</t>
  </si>
  <si>
    <t>за рах субвенції з державного бюджету по 30-км зоні (пот.ремонт ЗНЗ №4 (кабінет цивільного захисту), ЗНЗ №5)</t>
  </si>
  <si>
    <t>за рах субвенції з державного бюджету на здійснення заходів щодо соц-економічного розвитку окремих територій (кап. ремонт (заміна вікон і дверей) ЗНЗ №4, №5)</t>
  </si>
  <si>
    <t>0922</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</si>
  <si>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</si>
  <si>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в т. ч.: за рах освітньої субвенції з держ бюджету</t>
  </si>
  <si>
    <t>0960</t>
  </si>
  <si>
    <t>Надання позашкільної освіти позашкільними закладами освіти, заходи із позашкільної роботи з дітьми</t>
  </si>
  <si>
    <t>1150</t>
  </si>
  <si>
    <t>0950</t>
  </si>
  <si>
    <t>Підвищення кваліфікації, перепідготовка кадрів іншими закладами післядипломної освіти</t>
  </si>
  <si>
    <t>1160</t>
  </si>
  <si>
    <t>0970</t>
  </si>
  <si>
    <t>Придбання, доставка та зберігання підручників і посібників</t>
  </si>
  <si>
    <t>1170</t>
  </si>
  <si>
    <t>0990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</si>
  <si>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</si>
  <si>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</si>
  <si>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</si>
  <si>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</si>
  <si>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</si>
  <si>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1230</t>
  </si>
  <si>
    <t>Надання допомоги дітям-сиротам та дітям, позбавленим батьківського піклування, яким виповнюється 18 років</t>
  </si>
  <si>
    <t>2000</t>
  </si>
  <si>
    <t>2030</t>
  </si>
  <si>
    <t>0732</t>
  </si>
  <si>
    <t>Спеціалізована стаціонарна медична допомога населенню</t>
  </si>
  <si>
    <t>в тому числі за рахунок медичної субвенції</t>
  </si>
  <si>
    <t>2210</t>
  </si>
  <si>
    <t>Програми і централізовані заходи у галузі охорони здоров’я</t>
  </si>
  <si>
    <t>2212</t>
  </si>
  <si>
    <t>0763</t>
  </si>
  <si>
    <t>2214</t>
  </si>
  <si>
    <t xml:space="preserve">в т. ч. за рах субвенції з держ бюджету (цільові видатки для відшкодування вартості препаратів інсуліну на лікування хворих на цукровий діабет, що потребують лікування препаратами інсуліну) </t>
  </si>
  <si>
    <t>2215</t>
  </si>
  <si>
    <t>Інші заходи в галузі охорони здоров’я</t>
  </si>
  <si>
    <t>в т. ч. за рах субвенції з держ бюджету на відшкодування вартості лікарських засобів для лікування окремих захворювань (Доступні ліки)</t>
  </si>
  <si>
    <t>4000</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</si>
  <si>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</si>
  <si>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</si>
  <si>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</si>
  <si>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</si>
  <si>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</si>
  <si>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</si>
  <si>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</si>
  <si>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</si>
  <si>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</si>
  <si>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</si>
  <si>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5000</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</si>
  <si>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</si>
  <si>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</si>
  <si>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</si>
  <si>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</si>
  <si>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</si>
  <si>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</si>
  <si>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</si>
  <si>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</si>
  <si>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</si>
  <si>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</si>
  <si>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</si>
  <si>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0170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</si>
  <si>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</si>
  <si>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</si>
  <si>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0180</t>
  </si>
  <si>
    <t>Керівництво і управління у відповідній сфері у містах, селищах, селах</t>
  </si>
  <si>
    <t>6000</t>
  </si>
  <si>
    <t>Житлово-комунальне господарство</t>
  </si>
  <si>
    <t>6010</t>
  </si>
  <si>
    <t>0610</t>
  </si>
  <si>
    <t>Забезпечення надійного та безперебійного функціонування житлово-експлуатаційного господарства</t>
  </si>
  <si>
    <t>6021</t>
  </si>
  <si>
    <t>Капітальний ремонт житлового фонду</t>
  </si>
  <si>
    <t>6022</t>
  </si>
  <si>
    <t>Капітальний ремонт житлового фонду об'єднань ОСББ</t>
  </si>
  <si>
    <t>в т. ч. за рах субвенції з державного бюджету на здійснення заходів щодо соц-економічного розвитку окремих територій (кап. ремонт будинку по вулиці Перемоги, 5)</t>
  </si>
  <si>
    <t>6051</t>
  </si>
  <si>
    <t>0620</t>
  </si>
  <si>
    <t>Забезпечення функціонування теплових мереж</t>
  </si>
  <si>
    <t>6052</t>
  </si>
  <si>
    <t>Забезпечення функціонування водопровідно-каналізаційного господарства</t>
  </si>
  <si>
    <t>6060</t>
  </si>
  <si>
    <t xml:space="preserve">в т. ч. за рах субвенції з обласного бюджету </t>
  </si>
  <si>
    <t>6100</t>
  </si>
  <si>
    <t>Впровадження засобів обліку витрат та регулювання споживання води та теплової енергії</t>
  </si>
  <si>
    <t>6110</t>
  </si>
  <si>
    <t>Заходи, пов’язані з поліпшенням питної води</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</si>
  <si>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</si>
  <si>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</si>
  <si>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100601</t>
  </si>
  <si>
    <t>6140</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</si>
  <si>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</si>
  <si>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</si>
  <si>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</si>
  <si>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1"/>
        <rFont val="Times New Roman Cyr"/>
        <charset val="204"/>
      </rPr>
      <t>(за рахунок субвенції з державного бюджету)</t>
    </r>
  </si>
  <si>
    <t>6310</t>
  </si>
  <si>
    <t>0490</t>
  </si>
  <si>
    <t>Реалізація заходів щодо інвестиційного розвитку території</t>
  </si>
  <si>
    <t>в т. ч.: за рах субвенції з державного бюджету на здійснення заходів щодо соц-економічного розвитку окремих територій (будівництво міні-футбольного поля ЗНЗ №4)</t>
  </si>
  <si>
    <t>будівництво міні-футбольного поля ЗНЗ №4 (співфінансування з міського бюджету)</t>
  </si>
  <si>
    <t>створення та встановлення системи відеоспостереження міста</t>
  </si>
  <si>
    <t xml:space="preserve">реконструкція ЗОШ №1 (коригування) </t>
  </si>
  <si>
    <t xml:space="preserve">реконструкція ЗОШ №2 </t>
  </si>
  <si>
    <t>будівництво об'єктів інфраструктури парку культури та відпочинку (проектно-кошторисна документація)</t>
  </si>
  <si>
    <t>будівництво спортивного майданчика в м-н Вараш, 19</t>
  </si>
  <si>
    <t>благодійні внески, гранти та дарунки (безоплатна передача повітряних ліній електропередач, в т.ч. з КП "МЕМ" до КП "Благоустрій")</t>
  </si>
  <si>
    <t>7310</t>
  </si>
  <si>
    <t>0421</t>
  </si>
  <si>
    <t>Проведення заходів із землеустрою</t>
  </si>
  <si>
    <t>6650</t>
  </si>
  <si>
    <t>0456</t>
  </si>
  <si>
    <t>Утримання та розвиток інфраструктури доріг</t>
  </si>
  <si>
    <t>7410</t>
  </si>
  <si>
    <t>0470</t>
  </si>
  <si>
    <t>Заходи з енергозбереження</t>
  </si>
  <si>
    <t>7450</t>
  </si>
  <si>
    <t>0411</t>
  </si>
  <si>
    <t>Сприяння розвитку малого та середнього підприємництва</t>
  </si>
  <si>
    <t>7470</t>
  </si>
  <si>
    <t>Внески до статутного капіталу суб’єктів господарювання</t>
  </si>
  <si>
    <t xml:space="preserve">        КМКП</t>
  </si>
  <si>
    <t>7500</t>
  </si>
  <si>
    <t>7810</t>
  </si>
  <si>
    <t>0320</t>
  </si>
  <si>
    <t>7820</t>
  </si>
  <si>
    <t>0220</t>
  </si>
  <si>
    <t>Заходи у сфері захисту населення і територій від надзвичайних ситуацій техногенного та природного характеру</t>
  </si>
  <si>
    <t xml:space="preserve"> в т.ч. за рахунок субвенції з державного бюджету по 30-км зоні (протирад.укриття, сховище №65080)</t>
  </si>
  <si>
    <t>7830</t>
  </si>
  <si>
    <t>0380</t>
  </si>
  <si>
    <t>9110</t>
  </si>
  <si>
    <t>0511</t>
  </si>
  <si>
    <t>9140</t>
  </si>
  <si>
    <t>0540</t>
  </si>
  <si>
    <t>8010</t>
  </si>
  <si>
    <t>0133</t>
  </si>
  <si>
    <t>8120</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</si>
  <si>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</si>
  <si>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</si>
  <si>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8600</t>
  </si>
  <si>
    <t xml:space="preserve">                  програма висвітлення діяльності органів місцевого самоврядування в засобах масової інформації </t>
  </si>
  <si>
    <t xml:space="preserve">                  програма "Безпечне місто" (виконаня заходів ГО "Кузнецовська муніципальна варта")</t>
  </si>
  <si>
    <t xml:space="preserve">                 власні надходження бюджетних установ (відшкодування витрат за проведення конкурсу по перевезенню)</t>
  </si>
  <si>
    <t>8800</t>
  </si>
  <si>
    <t>Інші субвенції (обласному бюджету)</t>
  </si>
  <si>
    <t xml:space="preserve">в т.ч.    реконструкція ЦНАП в м.Вараш (за адресою: м-н Будівельників, 25/1, нежитлове приміщення №104) </t>
  </si>
  <si>
    <t xml:space="preserve">            ремонт автомобіля Кузнецовської підстанції екстреної (швидкої) медичної допомоги КЗ «Обласний центр екстреної медичної допомоги та медицини катастроф» Рівненської обласної ради </t>
  </si>
  <si>
    <t xml:space="preserve">           співфінансування  заходу із забезпечення послугами оздоровлення і відпочинку дітей, які потребують особливої соціальної уваги та підтримки, шляхом компенсації вартості путівок</t>
  </si>
  <si>
    <t xml:space="preserve">           надання послуг з комплексної реабілітації інвалідів міста в КЗ «Рівненський обласний центр комплексної реабілітації інвалідів» </t>
  </si>
  <si>
    <t>9010</t>
  </si>
  <si>
    <t>Обслуговування боргу</t>
  </si>
  <si>
    <t>Повернення коштів, наданих для кредитування громадян на будівництво (реконструкцію) та придбання житла</t>
  </si>
  <si>
    <r>
      <t xml:space="preserve">                Виконання бюджету м.Вараш по видатках та кредитуванню  за 2017 рік                                                                   </t>
    </r>
    <r>
      <rPr>
        <sz val="10"/>
        <rFont val="Times New Roman"/>
        <family val="1"/>
      </rPr>
      <t xml:space="preserve"> </t>
    </r>
    <r>
      <rPr>
        <b/>
        <sz val="16"/>
        <rFont val="Times New Roman"/>
        <family val="1"/>
        <charset val="204"/>
      </rPr>
      <t>тис.грн.</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</si>
</sst>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
  </numFmts>
  <fonts count="49" x14ac:knownFonts="1">
    <font>
      <sz val="10"/>
      <name val="Arial Cyr"/>
      <charset val="204"/>
    </font>
    <font>
      <b/>
      <sz val="10"/>
      <name val="Arial Cyr"/>
      <charset val="204"/>
    </font>
    <font>
      <sz val="10"/>
      <name val="Arial Cyr"/>
      <family val="2"/>
      <charset val="204"/>
    </font>
    <font>
      <b/>
      <sz val="10"/>
      <name val="Arial Cyr"/>
      <family val="2"/>
      <charset val="204"/>
    </font>
    <font>
      <sz val="11"/>
      <name val="Arial Cyr"/>
      <family val="2"/>
      <charset val="204"/>
    </font>
    <font>
      <b/>
      <sz val="18"/>
      <name val="Times New Roman"/>
      <family val="1"/>
    </font>
    <font>
      <sz val="10"/>
      <name val="Times New Roman"/>
      <family val="1"/>
    </font>
    <font>
      <b/>
      <sz val="16"/>
      <name val="Times New Roman"/>
      <family val="1"/>
      <charset val="204"/>
    </font>
    <font>
      <sz val="11"/>
      <name val="Times New Roman"/>
      <family val="1"/>
      <charset val="204"/>
    </font>
    <font>
      <b/>
      <sz val="11"/>
      <name val="Times New Roman"/>
      <family val="1"/>
      <charset val="204"/>
    </font>
    <font>
      <b/>
      <sz val="14"/>
      <name val="Times New Roman"/>
      <family val="1"/>
      <charset val="204"/>
    </font>
    <font>
      <sz val="9"/>
      <name val="Times New Roman"/>
      <family val="1"/>
      <charset val="204"/>
    </font>
    <font>
      <sz val="9"/>
      <name val="Arial Cyr"/>
      <family val="2"/>
      <charset val="204"/>
    </font>
    <font>
      <sz val="16"/>
      <name val="Times New Roman"/>
      <family val="1"/>
      <charset val="204"/>
    </font>
    <font>
      <sz val="11"/>
      <name val="Times New Roman"/>
      <family val="1"/>
    </font>
    <font>
      <sz val="10"/>
      <name val="Times New Roman"/>
      <family val="1"/>
      <charset val="204"/>
    </font>
    <font>
      <sz val="14"/>
      <name val="Times New Roman"/>
      <family val="1"/>
      <charset val="204"/>
    </font>
    <font>
      <b/>
      <sz val="10"/>
      <name val="Arial"/>
      <family val="2"/>
      <charset val="204"/>
    </font>
    <font>
      <sz val="10"/>
      <name val="Arial"/>
      <family val="2"/>
      <charset val="204"/>
    </font>
    <font>
      <i/>
      <sz val="10"/>
      <name val="Arial"/>
      <family val="2"/>
      <charset val="204"/>
    </font>
    <font>
      <sz val="10"/>
      <name val="Arial Cyr"/>
      <charset val="204"/>
    </font>
    <font>
      <sz val="17"/>
      <name val="Times New Roman"/>
      <family val="1"/>
      <charset val="204"/>
    </font>
    <font>
      <b/>
      <sz val="18"/>
      <name val="Times New Roman"/>
      <family val="1"/>
      <charset val="204"/>
    </font>
    <font>
      <b/>
      <sz val="22"/>
      <name val="Times New Roman"/>
      <family val="1"/>
      <charset val="204"/>
    </font>
    <font>
      <b/>
      <sz val="13.5"/>
      <name val="Times New Roman"/>
      <family val="1"/>
      <charset val="204"/>
    </font>
    <font>
      <b/>
      <sz val="18"/>
      <color indexed="8"/>
      <name val="Times New Roman"/>
      <family val="1"/>
      <charset val="204"/>
    </font>
    <font>
      <sz val="13.5"/>
      <name val="Times New Roman"/>
      <family val="1"/>
      <charset val="204"/>
    </font>
    <font>
      <sz val="18"/>
      <name val="Times New Roman"/>
      <family val="1"/>
      <charset val="204"/>
    </font>
    <font>
      <sz val="18"/>
      <color indexed="8"/>
      <name val="Times New Roman"/>
      <family val="1"/>
      <charset val="204"/>
    </font>
    <font>
      <sz val="18"/>
      <color indexed="9"/>
      <name val="Times New Roman"/>
      <family val="1"/>
      <charset val="204"/>
    </font>
    <font>
      <b/>
      <i/>
      <sz val="13.5"/>
      <name val="Times New Roman"/>
      <family val="1"/>
      <charset val="204"/>
    </font>
    <font>
      <b/>
      <i/>
      <sz val="16"/>
      <name val="Times New Roman"/>
      <family val="1"/>
      <charset val="204"/>
    </font>
    <font>
      <sz val="24"/>
      <name val="Times New Roman"/>
      <family val="1"/>
      <charset val="204"/>
    </font>
    <font>
      <sz val="24"/>
      <name val="Arial Cyr"/>
      <charset val="204"/>
    </font>
    <font>
      <b/>
      <sz val="16"/>
      <color indexed="8"/>
      <name val="Times New Roman"/>
      <family val="1"/>
      <charset val="204"/>
    </font>
    <font>
      <sz val="20"/>
      <name val="Times New Roman"/>
      <family val="1"/>
      <charset val="204"/>
    </font>
    <font>
      <sz val="13.5"/>
      <name val="Cambria"/>
      <family val="1"/>
      <charset val="204"/>
      <scheme val="major"/>
    </font>
    <font>
      <sz val="15"/>
      <name val="Times New Roman"/>
      <family val="1"/>
      <charset val="204"/>
    </font>
    <font>
      <sz val="16"/>
      <name val="Arial Cyr"/>
      <charset val="204"/>
    </font>
    <font>
      <sz val="13"/>
      <name val="Times New Roman"/>
      <family val="1"/>
      <charset val="204"/>
    </font>
    <font>
      <b/>
      <sz val="12"/>
      <name val="Arial Cyr"/>
      <family val="2"/>
      <charset val="204"/>
    </font>
    <font>
      <i/>
      <sz val="11"/>
      <name val="Times New Roman"/>
      <family val="1"/>
      <charset val="204"/>
    </font>
    <font>
      <i/>
      <sz val="10"/>
      <name val="Arial Cyr"/>
      <family val="2"/>
      <charset val="204"/>
    </font>
    <font>
      <i/>
      <sz val="9"/>
      <name val="Arial Cyr"/>
      <family val="2"/>
      <charset val="204"/>
    </font>
    <font>
      <i/>
      <sz val="10"/>
      <name val="Times New Roman"/>
      <family val="1"/>
      <charset val="204"/>
    </font>
    <font>
      <b/>
      <i/>
      <sz val="10"/>
      <name val="Arial"/>
      <family val="2"/>
      <charset val="204"/>
    </font>
    <font>
      <sz val="10"/>
      <name val="Times New Roman Cyr"/>
      <family val="1"/>
      <charset val="204"/>
    </font>
    <font>
      <sz val="11"/>
      <name val="Times New Roman Cyr"/>
      <charset val="204"/>
    </font>
    <font>
      <sz val="10"/>
      <color indexed="10"/>
      <name val="Arial Cyr"/>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20" fillId="0" borderId="0"/>
    <xf numFmtId="0" fontId="15" fillId="0" borderId="0"/>
  </cellStyleXfs>
  <cellXfs count="652">
    <xf numFmtId="0" fontId="0" fillId="0" borderId="0" xfId="0"/>
    <xf numFmtId="0" fontId="2" fillId="0" borderId="0" xfId="0" applyFont="1" applyAlignment="1">
      <alignment horizontal="center"/>
    </xf>
    <xf numFmtId="0" fontId="2" fillId="0" borderId="0" xfId="0" applyFont="1"/>
    <xf numFmtId="0" fontId="2" fillId="0" borderId="0" xfId="0" applyFont="1" applyBorder="1"/>
    <xf numFmtId="0" fontId="3" fillId="0" borderId="0" xfId="0" applyFont="1"/>
    <xf numFmtId="0" fontId="2" fillId="0" borderId="1" xfId="0" applyFont="1" applyBorder="1"/>
    <xf numFmtId="0" fontId="3" fillId="0" borderId="0" xfId="0" applyFont="1" applyBorder="1"/>
    <xf numFmtId="0" fontId="2" fillId="0" borderId="2" xfId="0" applyFont="1" applyBorder="1"/>
    <xf numFmtId="0" fontId="2" fillId="0" borderId="3" xfId="0" applyFont="1" applyBorder="1"/>
    <xf numFmtId="165" fontId="2" fillId="0" borderId="0" xfId="0" applyNumberFormat="1" applyFont="1"/>
    <xf numFmtId="165" fontId="2" fillId="0" borderId="0" xfId="0" applyNumberFormat="1" applyFont="1" applyAlignment="1">
      <alignment horizontal="center"/>
    </xf>
    <xf numFmtId="0" fontId="4" fillId="0" borderId="0" xfId="0" applyFont="1" applyBorder="1" applyAlignment="1">
      <alignment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17" xfId="0" applyFont="1" applyBorder="1"/>
    <xf numFmtId="0" fontId="2" fillId="0" borderId="0" xfId="0" applyFont="1" applyBorder="1" applyAlignment="1"/>
    <xf numFmtId="0" fontId="8" fillId="0" borderId="7" xfId="0" applyFont="1" applyBorder="1" applyAlignment="1">
      <alignment horizontal="center"/>
    </xf>
    <xf numFmtId="49" fontId="8" fillId="0" borderId="7" xfId="0" applyNumberFormat="1" applyFont="1" applyBorder="1" applyAlignment="1">
      <alignment horizontal="center"/>
    </xf>
    <xf numFmtId="49" fontId="8" fillId="0" borderId="7" xfId="0" applyNumberFormat="1" applyFont="1" applyBorder="1" applyAlignment="1">
      <alignment horizontal="center" wrapText="1"/>
    </xf>
    <xf numFmtId="49" fontId="8" fillId="0" borderId="7" xfId="0" applyNumberFormat="1" applyFont="1" applyBorder="1" applyAlignment="1" applyProtection="1">
      <alignment horizontal="center" wrapText="1"/>
      <protection locked="0"/>
    </xf>
    <xf numFmtId="0" fontId="9" fillId="0" borderId="7" xfId="0" applyFont="1" applyBorder="1" applyAlignment="1">
      <alignment horizontal="center"/>
    </xf>
    <xf numFmtId="49" fontId="8" fillId="0" borderId="6" xfId="0" applyNumberFormat="1" applyFont="1" applyBorder="1" applyAlignment="1">
      <alignment horizontal="center"/>
    </xf>
    <xf numFmtId="49" fontId="8" fillId="0" borderId="8" xfId="0" applyNumberFormat="1" applyFont="1" applyBorder="1" applyAlignment="1">
      <alignment horizontal="center"/>
    </xf>
    <xf numFmtId="49" fontId="8" fillId="0" borderId="4" xfId="0" applyNumberFormat="1" applyFont="1" applyBorder="1" applyAlignment="1">
      <alignment horizontal="center"/>
    </xf>
    <xf numFmtId="49" fontId="9" fillId="0" borderId="4" xfId="0" applyNumberFormat="1" applyFont="1" applyFill="1" applyBorder="1" applyAlignment="1">
      <alignment horizontal="center"/>
    </xf>
    <xf numFmtId="49" fontId="8" fillId="0" borderId="8" xfId="0" applyNumberFormat="1" applyFont="1" applyBorder="1" applyAlignment="1" applyProtection="1">
      <alignment horizontal="center" wrapText="1"/>
      <protection locked="0"/>
    </xf>
    <xf numFmtId="49" fontId="9" fillId="0" borderId="4" xfId="0" applyNumberFormat="1" applyFont="1" applyBorder="1" applyAlignment="1">
      <alignment horizontal="center"/>
    </xf>
    <xf numFmtId="0" fontId="8" fillId="0" borderId="6" xfId="0" applyFont="1" applyBorder="1" applyAlignment="1">
      <alignment horizontal="center"/>
    </xf>
    <xf numFmtId="0" fontId="8" fillId="0" borderId="8" xfId="0" applyFont="1" applyBorder="1" applyAlignment="1">
      <alignment horizontal="center"/>
    </xf>
    <xf numFmtId="0" fontId="9" fillId="0" borderId="6" xfId="0" applyFont="1" applyFill="1" applyBorder="1" applyAlignment="1">
      <alignment horizontal="center"/>
    </xf>
    <xf numFmtId="0" fontId="9" fillId="0" borderId="4" xfId="0" applyFont="1" applyBorder="1" applyAlignment="1">
      <alignment horizontal="center"/>
    </xf>
    <xf numFmtId="49" fontId="8" fillId="0" borderId="9" xfId="0" applyNumberFormat="1" applyFont="1" applyBorder="1" applyAlignment="1">
      <alignment horizontal="center"/>
    </xf>
    <xf numFmtId="0" fontId="8" fillId="0" borderId="18" xfId="0" applyFont="1" applyFill="1" applyBorder="1" applyAlignment="1"/>
    <xf numFmtId="0" fontId="8" fillId="0" borderId="23" xfId="0" applyFont="1" applyFill="1" applyBorder="1" applyAlignment="1"/>
    <xf numFmtId="0" fontId="8" fillId="0" borderId="22" xfId="0" applyFont="1" applyFill="1" applyBorder="1" applyAlignment="1"/>
    <xf numFmtId="0" fontId="8" fillId="0" borderId="24" xfId="0" applyFont="1" applyFill="1" applyBorder="1" applyAlignment="1"/>
    <xf numFmtId="0" fontId="8" fillId="0" borderId="25" xfId="0" applyFont="1" applyFill="1" applyBorder="1" applyAlignment="1"/>
    <xf numFmtId="0" fontId="8" fillId="0" borderId="28" xfId="0" applyFont="1" applyBorder="1" applyAlignment="1">
      <alignment horizontal="center"/>
    </xf>
    <xf numFmtId="0" fontId="8" fillId="0" borderId="37" xfId="0" applyFont="1" applyFill="1" applyBorder="1" applyAlignment="1"/>
    <xf numFmtId="0" fontId="9" fillId="0" borderId="6" xfId="0" applyFont="1" applyBorder="1" applyAlignment="1">
      <alignment horizontal="center"/>
    </xf>
    <xf numFmtId="0" fontId="3" fillId="0" borderId="17" xfId="0" applyFont="1" applyBorder="1"/>
    <xf numFmtId="0" fontId="8" fillId="0" borderId="41" xfId="0" applyFont="1" applyFill="1" applyBorder="1" applyAlignment="1"/>
    <xf numFmtId="49" fontId="9" fillId="0" borderId="42" xfId="0" applyNumberFormat="1" applyFont="1" applyBorder="1" applyAlignment="1">
      <alignment horizontal="center"/>
    </xf>
    <xf numFmtId="0" fontId="9" fillId="0" borderId="26" xfId="0" applyFont="1" applyFill="1" applyBorder="1" applyAlignment="1">
      <alignment horizontal="center"/>
    </xf>
    <xf numFmtId="0" fontId="2" fillId="0" borderId="3" xfId="0" applyFont="1" applyFill="1" applyBorder="1"/>
    <xf numFmtId="0" fontId="12" fillId="0" borderId="0" xfId="0" applyFont="1" applyBorder="1"/>
    <xf numFmtId="0" fontId="12" fillId="0" borderId="0" xfId="0" applyFont="1"/>
    <xf numFmtId="49" fontId="9" fillId="0" borderId="28" xfId="0" applyNumberFormat="1" applyFont="1" applyBorder="1" applyAlignment="1">
      <alignment horizontal="center"/>
    </xf>
    <xf numFmtId="49" fontId="8" fillId="0" borderId="26" xfId="0" applyNumberFormat="1" applyFont="1" applyBorder="1" applyAlignment="1">
      <alignment horizontal="center"/>
    </xf>
    <xf numFmtId="167" fontId="17" fillId="0" borderId="28" xfId="0" applyNumberFormat="1" applyFont="1" applyFill="1" applyBorder="1" applyAlignment="1">
      <alignment horizontal="center"/>
    </xf>
    <xf numFmtId="165" fontId="17" fillId="2" borderId="28" xfId="0" applyNumberFormat="1" applyFont="1" applyFill="1" applyBorder="1" applyAlignment="1">
      <alignment horizontal="center"/>
    </xf>
    <xf numFmtId="167" fontId="17" fillId="2" borderId="26" xfId="0" applyNumberFormat="1" applyFont="1" applyFill="1" applyBorder="1" applyAlignment="1">
      <alignment horizontal="center"/>
    </xf>
    <xf numFmtId="167" fontId="17" fillId="0" borderId="30" xfId="0" applyNumberFormat="1" applyFont="1" applyFill="1" applyBorder="1" applyAlignment="1">
      <alignment horizontal="center"/>
    </xf>
    <xf numFmtId="167" fontId="17" fillId="2" borderId="28" xfId="0" applyNumberFormat="1" applyFont="1" applyFill="1" applyBorder="1" applyAlignment="1">
      <alignment horizontal="center"/>
    </xf>
    <xf numFmtId="167" fontId="18" fillId="0" borderId="4" xfId="0" applyNumberFormat="1" applyFont="1" applyFill="1" applyBorder="1" applyAlignment="1">
      <alignment horizontal="center"/>
    </xf>
    <xf numFmtId="165" fontId="18" fillId="2" borderId="4" xfId="0" applyNumberFormat="1" applyFont="1" applyFill="1" applyBorder="1" applyAlignment="1">
      <alignment horizontal="center"/>
    </xf>
    <xf numFmtId="167" fontId="18" fillId="2" borderId="4" xfId="0" applyNumberFormat="1" applyFont="1" applyFill="1" applyBorder="1" applyAlignment="1">
      <alignment horizontal="center"/>
    </xf>
    <xf numFmtId="165" fontId="18" fillId="2" borderId="5" xfId="0" applyNumberFormat="1" applyFont="1" applyFill="1" applyBorder="1" applyAlignment="1">
      <alignment horizontal="center"/>
    </xf>
    <xf numFmtId="167" fontId="17" fillId="0" borderId="4" xfId="0" applyNumberFormat="1" applyFont="1" applyFill="1" applyBorder="1" applyAlignment="1">
      <alignment horizontal="center"/>
    </xf>
    <xf numFmtId="165" fontId="17" fillId="2" borderId="4" xfId="0" applyNumberFormat="1" applyFont="1" applyFill="1" applyBorder="1" applyAlignment="1">
      <alignment horizontal="center"/>
    </xf>
    <xf numFmtId="167" fontId="17" fillId="2" borderId="4" xfId="0" applyNumberFormat="1" applyFont="1" applyFill="1" applyBorder="1" applyAlignment="1">
      <alignment horizontal="center"/>
    </xf>
    <xf numFmtId="167" fontId="18" fillId="0" borderId="6" xfId="0" applyNumberFormat="1" applyFont="1" applyFill="1" applyBorder="1" applyAlignment="1" applyProtection="1">
      <alignment horizontal="center"/>
      <protection locked="0"/>
    </xf>
    <xf numFmtId="165" fontId="18" fillId="2" borderId="6" xfId="0" applyNumberFormat="1" applyFont="1" applyFill="1" applyBorder="1" applyAlignment="1">
      <alignment horizontal="center"/>
    </xf>
    <xf numFmtId="167" fontId="18" fillId="2" borderId="6" xfId="0" applyNumberFormat="1" applyFont="1" applyFill="1" applyBorder="1" applyAlignment="1">
      <alignment horizontal="center"/>
    </xf>
    <xf numFmtId="167" fontId="18" fillId="0" borderId="6" xfId="0" applyNumberFormat="1" applyFont="1" applyFill="1" applyBorder="1" applyAlignment="1">
      <alignment horizontal="center"/>
    </xf>
    <xf numFmtId="167" fontId="18" fillId="0" borderId="7" xfId="0" applyNumberFormat="1" applyFont="1" applyFill="1" applyBorder="1" applyAlignment="1" applyProtection="1">
      <alignment horizontal="center"/>
      <protection locked="0"/>
    </xf>
    <xf numFmtId="165" fontId="18" fillId="2" borderId="7" xfId="0" applyNumberFormat="1" applyFont="1" applyFill="1" applyBorder="1" applyAlignment="1">
      <alignment horizontal="center"/>
    </xf>
    <xf numFmtId="167" fontId="18" fillId="2" borderId="7" xfId="0" applyNumberFormat="1" applyFont="1" applyFill="1" applyBorder="1" applyAlignment="1">
      <alignment horizontal="center"/>
    </xf>
    <xf numFmtId="167" fontId="18" fillId="0" borderId="7" xfId="0" applyNumberFormat="1" applyFont="1" applyFill="1" applyBorder="1" applyAlignment="1">
      <alignment horizontal="center"/>
    </xf>
    <xf numFmtId="164" fontId="18" fillId="0" borderId="7" xfId="0" applyNumberFormat="1" applyFont="1" applyFill="1" applyBorder="1" applyAlignment="1" applyProtection="1">
      <alignment horizontal="center"/>
      <protection locked="0"/>
    </xf>
    <xf numFmtId="167" fontId="18" fillId="0" borderId="15" xfId="0" applyNumberFormat="1" applyFont="1" applyFill="1" applyBorder="1" applyAlignment="1">
      <alignment horizontal="center"/>
    </xf>
    <xf numFmtId="164" fontId="18" fillId="0" borderId="7" xfId="0" applyNumberFormat="1" applyFont="1" applyFill="1" applyBorder="1" applyAlignment="1">
      <alignment horizontal="center"/>
    </xf>
    <xf numFmtId="165" fontId="18" fillId="2" borderId="8" xfId="0" applyNumberFormat="1" applyFont="1" applyFill="1" applyBorder="1" applyAlignment="1">
      <alignment horizontal="center"/>
    </xf>
    <xf numFmtId="167" fontId="18" fillId="2" borderId="9" xfId="0" applyNumberFormat="1" applyFont="1" applyFill="1" applyBorder="1" applyAlignment="1">
      <alignment horizontal="center"/>
    </xf>
    <xf numFmtId="167" fontId="18" fillId="0" borderId="21" xfId="0" applyNumberFormat="1" applyFont="1" applyFill="1" applyBorder="1" applyAlignment="1">
      <alignment horizontal="center"/>
    </xf>
    <xf numFmtId="167" fontId="18" fillId="0" borderId="9" xfId="0" applyNumberFormat="1" applyFont="1" applyFill="1" applyBorder="1" applyAlignment="1">
      <alignment horizontal="center"/>
    </xf>
    <xf numFmtId="167" fontId="17" fillId="0" borderId="26" xfId="0" applyNumberFormat="1" applyFont="1" applyFill="1" applyBorder="1" applyAlignment="1">
      <alignment horizontal="center"/>
    </xf>
    <xf numFmtId="165" fontId="17" fillId="0" borderId="4" xfId="0" applyNumberFormat="1" applyFont="1" applyFill="1" applyBorder="1" applyAlignment="1">
      <alignment horizontal="center"/>
    </xf>
    <xf numFmtId="167" fontId="17" fillId="0" borderId="13" xfId="0" applyNumberFormat="1" applyFont="1" applyFill="1" applyBorder="1" applyAlignment="1">
      <alignment horizontal="center"/>
    </xf>
    <xf numFmtId="167" fontId="18" fillId="0" borderId="6" xfId="0" applyNumberFormat="1" applyFont="1" applyFill="1" applyBorder="1" applyAlignment="1" applyProtection="1">
      <alignment horizontal="center" wrapText="1"/>
    </xf>
    <xf numFmtId="167" fontId="18" fillId="0" borderId="6" xfId="0" applyNumberFormat="1" applyFont="1" applyFill="1" applyBorder="1" applyAlignment="1" applyProtection="1">
      <alignment horizontal="center"/>
    </xf>
    <xf numFmtId="167" fontId="18" fillId="0" borderId="7" xfId="0" applyNumberFormat="1" applyFont="1" applyFill="1" applyBorder="1" applyAlignment="1" applyProtection="1">
      <alignment horizontal="center" wrapText="1"/>
    </xf>
    <xf numFmtId="167" fontId="18" fillId="0" borderId="7" xfId="0" applyNumberFormat="1" applyFont="1" applyFill="1" applyBorder="1" applyAlignment="1" applyProtection="1">
      <alignment horizontal="center"/>
    </xf>
    <xf numFmtId="167" fontId="18" fillId="0" borderId="8" xfId="0" applyNumberFormat="1" applyFont="1" applyFill="1" applyBorder="1" applyAlignment="1" applyProtection="1">
      <alignment horizontal="center" wrapText="1"/>
    </xf>
    <xf numFmtId="167" fontId="18" fillId="0" borderId="8" xfId="0" applyNumberFormat="1" applyFont="1" applyFill="1" applyBorder="1" applyAlignment="1" applyProtection="1">
      <alignment horizontal="center"/>
    </xf>
    <xf numFmtId="167" fontId="18" fillId="2" borderId="26" xfId="0" applyNumberFormat="1" applyFont="1" applyFill="1" applyBorder="1" applyAlignment="1">
      <alignment horizontal="center"/>
    </xf>
    <xf numFmtId="167" fontId="18" fillId="0" borderId="8" xfId="0" applyNumberFormat="1" applyFont="1" applyFill="1" applyBorder="1" applyAlignment="1">
      <alignment horizontal="center"/>
    </xf>
    <xf numFmtId="167" fontId="18" fillId="2" borderId="8" xfId="0" applyNumberFormat="1" applyFont="1" applyFill="1" applyBorder="1" applyAlignment="1">
      <alignment horizontal="center"/>
    </xf>
    <xf numFmtId="167" fontId="18" fillId="0" borderId="26" xfId="0" applyNumberFormat="1" applyFont="1" applyFill="1" applyBorder="1" applyAlignment="1">
      <alignment horizontal="center"/>
    </xf>
    <xf numFmtId="165" fontId="18" fillId="2" borderId="11" xfId="0" applyNumberFormat="1" applyFont="1" applyFill="1" applyBorder="1" applyAlignment="1">
      <alignment horizontal="center"/>
    </xf>
    <xf numFmtId="165" fontId="18" fillId="2" borderId="12" xfId="0" applyNumberFormat="1" applyFont="1" applyFill="1" applyBorder="1" applyAlignment="1">
      <alignment horizontal="center"/>
    </xf>
    <xf numFmtId="165" fontId="18" fillId="2" borderId="38" xfId="0" applyNumberFormat="1" applyFont="1" applyFill="1" applyBorder="1" applyAlignment="1">
      <alignment horizontal="center"/>
    </xf>
    <xf numFmtId="165" fontId="17" fillId="2" borderId="5" xfId="0" applyNumberFormat="1" applyFont="1" applyFill="1" applyBorder="1" applyAlignment="1">
      <alignment horizontal="center"/>
    </xf>
    <xf numFmtId="165" fontId="17" fillId="2" borderId="29" xfId="0" applyNumberFormat="1" applyFont="1" applyFill="1" applyBorder="1" applyAlignment="1">
      <alignment horizontal="center"/>
    </xf>
    <xf numFmtId="167" fontId="17" fillId="0" borderId="18" xfId="0" applyNumberFormat="1" applyFont="1" applyFill="1" applyBorder="1" applyAlignment="1">
      <alignment horizontal="center"/>
    </xf>
    <xf numFmtId="167" fontId="18" fillId="0" borderId="26" xfId="0" applyNumberFormat="1" applyFont="1" applyFill="1" applyBorder="1" applyAlignment="1" applyProtection="1">
      <alignment horizontal="center"/>
      <protection locked="0"/>
    </xf>
    <xf numFmtId="165" fontId="18" fillId="2" borderId="26" xfId="0" applyNumberFormat="1" applyFont="1" applyFill="1" applyBorder="1" applyAlignment="1">
      <alignment horizontal="center"/>
    </xf>
    <xf numFmtId="165" fontId="18" fillId="2" borderId="9" xfId="0" applyNumberFormat="1" applyFont="1" applyFill="1" applyBorder="1" applyAlignment="1">
      <alignment horizontal="center"/>
    </xf>
    <xf numFmtId="167" fontId="17" fillId="0" borderId="42" xfId="0" applyNumberFormat="1" applyFont="1" applyFill="1" applyBorder="1" applyAlignment="1" applyProtection="1">
      <alignment horizontal="center"/>
      <protection locked="0"/>
    </xf>
    <xf numFmtId="167" fontId="17" fillId="0" borderId="42" xfId="0" applyNumberFormat="1" applyFont="1" applyFill="1" applyBorder="1" applyAlignment="1">
      <alignment horizontal="center"/>
    </xf>
    <xf numFmtId="165" fontId="18" fillId="2" borderId="19" xfId="0" applyNumberFormat="1" applyFont="1" applyFill="1" applyBorder="1" applyAlignment="1">
      <alignment horizontal="center"/>
    </xf>
    <xf numFmtId="167" fontId="17" fillId="0" borderId="26" xfId="0" applyNumberFormat="1" applyFont="1" applyFill="1" applyBorder="1" applyAlignment="1" applyProtection="1">
      <alignment horizontal="center"/>
      <protection locked="0"/>
    </xf>
    <xf numFmtId="167" fontId="17" fillId="0" borderId="39" xfId="0" applyNumberFormat="1" applyFont="1" applyFill="1" applyBorder="1" applyAlignment="1">
      <alignment horizontal="center"/>
    </xf>
    <xf numFmtId="165" fontId="17" fillId="2" borderId="38" xfId="0" applyNumberFormat="1" applyFont="1" applyFill="1" applyBorder="1" applyAlignment="1">
      <alignment horizontal="center"/>
    </xf>
    <xf numFmtId="167" fontId="17" fillId="0" borderId="6" xfId="0" applyNumberFormat="1" applyFont="1" applyFill="1" applyBorder="1" applyAlignment="1" applyProtection="1">
      <alignment horizontal="center"/>
      <protection locked="0"/>
    </xf>
    <xf numFmtId="164" fontId="17" fillId="2" borderId="6" xfId="0" applyNumberFormat="1" applyFont="1" applyFill="1" applyBorder="1" applyAlignment="1">
      <alignment horizontal="center"/>
    </xf>
    <xf numFmtId="167" fontId="17" fillId="0" borderId="7" xfId="0" applyNumberFormat="1" applyFont="1" applyFill="1" applyBorder="1" applyAlignment="1" applyProtection="1">
      <alignment horizontal="center"/>
      <protection locked="0"/>
    </xf>
    <xf numFmtId="164" fontId="17" fillId="2" borderId="7" xfId="0" applyNumberFormat="1" applyFont="1" applyFill="1" applyBorder="1" applyAlignment="1">
      <alignment horizontal="center"/>
    </xf>
    <xf numFmtId="165" fontId="17" fillId="2" borderId="12" xfId="0" applyNumberFormat="1" applyFont="1" applyFill="1" applyBorder="1" applyAlignment="1">
      <alignment horizontal="center"/>
    </xf>
    <xf numFmtId="165" fontId="18" fillId="2" borderId="31" xfId="0" applyNumberFormat="1" applyFont="1" applyFill="1" applyBorder="1" applyAlignment="1">
      <alignment horizontal="center"/>
    </xf>
    <xf numFmtId="167" fontId="17" fillId="0" borderId="8" xfId="0" applyNumberFormat="1" applyFont="1" applyFill="1" applyBorder="1" applyAlignment="1" applyProtection="1">
      <alignment horizontal="center"/>
      <protection locked="0"/>
    </xf>
    <xf numFmtId="164" fontId="17" fillId="2" borderId="8" xfId="0" applyNumberFormat="1" applyFont="1" applyFill="1" applyBorder="1" applyAlignment="1">
      <alignment horizontal="center"/>
    </xf>
    <xf numFmtId="165" fontId="17" fillId="2" borderId="19" xfId="0" applyNumberFormat="1" applyFont="1" applyFill="1" applyBorder="1" applyAlignment="1">
      <alignment horizontal="center"/>
    </xf>
    <xf numFmtId="167" fontId="18" fillId="0" borderId="20" xfId="0" applyNumberFormat="1" applyFont="1" applyFill="1" applyBorder="1" applyAlignment="1">
      <alignment horizontal="center"/>
    </xf>
    <xf numFmtId="167" fontId="18" fillId="2" borderId="28" xfId="0" applyNumberFormat="1" applyFont="1" applyFill="1" applyBorder="1" applyAlignment="1">
      <alignment horizontal="center"/>
    </xf>
    <xf numFmtId="167" fontId="18" fillId="0" borderId="39" xfId="0" applyNumberFormat="1" applyFont="1" applyFill="1" applyBorder="1" applyAlignment="1">
      <alignment horizontal="center"/>
    </xf>
    <xf numFmtId="167" fontId="18" fillId="0" borderId="28" xfId="0" applyNumberFormat="1" applyFont="1" applyFill="1" applyBorder="1" applyAlignment="1">
      <alignment horizontal="center"/>
    </xf>
    <xf numFmtId="165" fontId="18" fillId="2" borderId="29" xfId="0" applyNumberFormat="1" applyFont="1" applyFill="1" applyBorder="1" applyAlignment="1">
      <alignment horizontal="center"/>
    </xf>
    <xf numFmtId="167" fontId="17" fillId="0" borderId="4" xfId="0" applyNumberFormat="1" applyFont="1" applyFill="1" applyBorder="1" applyAlignment="1" applyProtection="1">
      <alignment horizontal="center"/>
      <protection locked="0"/>
    </xf>
    <xf numFmtId="164" fontId="17" fillId="2" borderId="4" xfId="0" applyNumberFormat="1" applyFont="1" applyFill="1" applyBorder="1" applyAlignment="1">
      <alignment horizontal="center"/>
    </xf>
    <xf numFmtId="167" fontId="17" fillId="0" borderId="4" xfId="0" applyNumberFormat="1" applyFont="1" applyFill="1" applyBorder="1" applyAlignment="1" applyProtection="1">
      <alignment horizontal="center"/>
    </xf>
    <xf numFmtId="167" fontId="17" fillId="0" borderId="6" xfId="0" applyNumberFormat="1" applyFont="1" applyFill="1" applyBorder="1" applyAlignment="1" applyProtection="1">
      <alignment horizontal="center"/>
    </xf>
    <xf numFmtId="165" fontId="17" fillId="0" borderId="6" xfId="0" applyNumberFormat="1" applyFont="1" applyFill="1" applyBorder="1" applyAlignment="1">
      <alignment horizontal="center"/>
    </xf>
    <xf numFmtId="167" fontId="17" fillId="2" borderId="6" xfId="0" applyNumberFormat="1" applyFont="1" applyFill="1" applyBorder="1" applyAlignment="1">
      <alignment horizontal="center"/>
    </xf>
    <xf numFmtId="167" fontId="17" fillId="0" borderId="6" xfId="0" applyNumberFormat="1" applyFont="1" applyFill="1" applyBorder="1" applyAlignment="1">
      <alignment horizontal="center"/>
    </xf>
    <xf numFmtId="165" fontId="17" fillId="2" borderId="11" xfId="0" applyNumberFormat="1" applyFont="1" applyFill="1" applyBorder="1" applyAlignment="1">
      <alignment horizontal="center"/>
    </xf>
    <xf numFmtId="167" fontId="17" fillId="0" borderId="7" xfId="0" applyNumberFormat="1" applyFont="1" applyFill="1" applyBorder="1" applyAlignment="1" applyProtection="1">
      <alignment horizontal="center"/>
    </xf>
    <xf numFmtId="167" fontId="17" fillId="0" borderId="7" xfId="0" applyNumberFormat="1" applyFont="1" applyFill="1" applyBorder="1" applyAlignment="1">
      <alignment horizontal="center"/>
    </xf>
    <xf numFmtId="167" fontId="17" fillId="0" borderId="15" xfId="0" applyNumberFormat="1" applyFont="1" applyFill="1" applyBorder="1" applyAlignment="1">
      <alignment horizontal="center"/>
    </xf>
    <xf numFmtId="167" fontId="17" fillId="0" borderId="26" xfId="0" applyNumberFormat="1" applyFont="1" applyFill="1" applyBorder="1" applyAlignment="1" applyProtection="1">
      <alignment horizontal="center"/>
    </xf>
    <xf numFmtId="165" fontId="17" fillId="2" borderId="26" xfId="0" applyNumberFormat="1" applyFont="1" applyFill="1" applyBorder="1" applyAlignment="1">
      <alignment horizontal="center"/>
    </xf>
    <xf numFmtId="164" fontId="18" fillId="2" borderId="6" xfId="0" applyNumberFormat="1" applyFont="1" applyFill="1" applyBorder="1" applyAlignment="1">
      <alignment horizontal="center"/>
    </xf>
    <xf numFmtId="164" fontId="17" fillId="0" borderId="4" xfId="0" applyNumberFormat="1" applyFont="1" applyFill="1" applyBorder="1" applyAlignment="1">
      <alignment horizontal="center"/>
    </xf>
    <xf numFmtId="167" fontId="18" fillId="0" borderId="14" xfId="0" applyNumberFormat="1" applyFont="1" applyFill="1" applyBorder="1" applyAlignment="1">
      <alignment horizontal="center"/>
    </xf>
    <xf numFmtId="167" fontId="18" fillId="0" borderId="26" xfId="0" applyNumberFormat="1" applyFont="1" applyFill="1" applyBorder="1" applyAlignment="1" applyProtection="1">
      <alignment horizontal="center"/>
    </xf>
    <xf numFmtId="167" fontId="17" fillId="0" borderId="28" xfId="0" applyNumberFormat="1" applyFont="1" applyFill="1" applyBorder="1" applyAlignment="1" applyProtection="1">
      <alignment horizontal="center"/>
    </xf>
    <xf numFmtId="165" fontId="17" fillId="2" borderId="32" xfId="0" applyNumberFormat="1" applyFont="1" applyFill="1" applyBorder="1" applyAlignment="1">
      <alignment horizontal="center"/>
    </xf>
    <xf numFmtId="167" fontId="17" fillId="0" borderId="27" xfId="0" applyNumberFormat="1" applyFont="1" applyFill="1" applyBorder="1" applyAlignment="1">
      <alignment horizontal="center"/>
    </xf>
    <xf numFmtId="165" fontId="17" fillId="2" borderId="33" xfId="0" applyNumberFormat="1" applyFont="1" applyFill="1" applyBorder="1" applyAlignment="1">
      <alignment horizontal="center"/>
    </xf>
    <xf numFmtId="167" fontId="18" fillId="0" borderId="4" xfId="0" applyNumberFormat="1" applyFont="1" applyFill="1" applyBorder="1" applyAlignment="1" applyProtection="1">
      <alignment horizontal="center"/>
      <protection locked="0"/>
    </xf>
    <xf numFmtId="167" fontId="18" fillId="0" borderId="13" xfId="0" applyNumberFormat="1" applyFont="1" applyFill="1" applyBorder="1" applyAlignment="1">
      <alignment horizontal="center"/>
    </xf>
    <xf numFmtId="167" fontId="17" fillId="0" borderId="13" xfId="0" applyNumberFormat="1" applyFont="1" applyFill="1" applyBorder="1" applyAlignment="1" applyProtection="1">
      <alignment horizontal="center"/>
      <protection locked="0"/>
    </xf>
    <xf numFmtId="167" fontId="18" fillId="0" borderId="9" xfId="0" applyNumberFormat="1" applyFont="1" applyFill="1" applyBorder="1" applyAlignment="1" applyProtection="1">
      <alignment horizontal="center"/>
      <protection locked="0"/>
    </xf>
    <xf numFmtId="165" fontId="17" fillId="2" borderId="10" xfId="0" applyNumberFormat="1" applyFont="1" applyFill="1" applyBorder="1" applyAlignment="1">
      <alignment horizontal="center"/>
    </xf>
    <xf numFmtId="167" fontId="17" fillId="0" borderId="8" xfId="0" applyNumberFormat="1" applyFont="1" applyFill="1" applyBorder="1" applyAlignment="1">
      <alignment horizontal="center"/>
    </xf>
    <xf numFmtId="167" fontId="17" fillId="0" borderId="18" xfId="0" applyNumberFormat="1" applyFont="1" applyFill="1" applyBorder="1" applyAlignment="1" applyProtection="1">
      <alignment horizontal="center"/>
      <protection locked="0"/>
    </xf>
    <xf numFmtId="165" fontId="17" fillId="2" borderId="34" xfId="0" applyNumberFormat="1" applyFont="1" applyFill="1" applyBorder="1" applyAlignment="1">
      <alignment horizontal="center"/>
    </xf>
    <xf numFmtId="165" fontId="17" fillId="2" borderId="31" xfId="0" applyNumberFormat="1" applyFont="1" applyFill="1" applyBorder="1" applyAlignment="1">
      <alignment horizontal="center"/>
    </xf>
    <xf numFmtId="165" fontId="17" fillId="2" borderId="35" xfId="0" applyNumberFormat="1" applyFont="1" applyFill="1" applyBorder="1" applyAlignment="1">
      <alignment horizontal="center"/>
    </xf>
    <xf numFmtId="167" fontId="17" fillId="0" borderId="9" xfId="0" applyNumberFormat="1" applyFont="1" applyFill="1" applyBorder="1" applyAlignment="1" applyProtection="1">
      <alignment horizontal="center"/>
    </xf>
    <xf numFmtId="167" fontId="18" fillId="0" borderId="4" xfId="0" applyNumberFormat="1" applyFont="1" applyFill="1" applyBorder="1" applyAlignment="1" applyProtection="1">
      <alignment horizontal="center"/>
    </xf>
    <xf numFmtId="165" fontId="19" fillId="2" borderId="4" xfId="0" applyNumberFormat="1" applyFont="1" applyFill="1" applyBorder="1" applyAlignment="1">
      <alignment horizontal="center"/>
    </xf>
    <xf numFmtId="167" fontId="19" fillId="2" borderId="4" xfId="0" applyNumberFormat="1" applyFont="1" applyFill="1" applyBorder="1" applyAlignment="1">
      <alignment horizontal="center"/>
    </xf>
    <xf numFmtId="167" fontId="17" fillId="0" borderId="13" xfId="0" applyNumberFormat="1" applyFont="1" applyFill="1" applyBorder="1" applyAlignment="1" applyProtection="1">
      <alignment horizontal="center"/>
    </xf>
    <xf numFmtId="0" fontId="8" fillId="0" borderId="27" xfId="0" applyFont="1" applyFill="1" applyBorder="1" applyAlignment="1"/>
    <xf numFmtId="0" fontId="9" fillId="0" borderId="18" xfId="0" applyFont="1" applyFill="1" applyBorder="1" applyAlignment="1"/>
    <xf numFmtId="0" fontId="21" fillId="0" borderId="0" xfId="0" applyFont="1" applyAlignment="1">
      <alignment horizontal="center"/>
    </xf>
    <xf numFmtId="0" fontId="21" fillId="0" borderId="0" xfId="0" applyFont="1"/>
    <xf numFmtId="0" fontId="16" fillId="0" borderId="0" xfId="0" applyFont="1"/>
    <xf numFmtId="0" fontId="22" fillId="0" borderId="0" xfId="0" applyFont="1" applyAlignment="1">
      <alignment horizontal="center"/>
    </xf>
    <xf numFmtId="0" fontId="0" fillId="0" borderId="0" xfId="0" applyBorder="1"/>
    <xf numFmtId="49" fontId="16" fillId="0" borderId="7" xfId="0" applyNumberFormat="1" applyFont="1" applyFill="1" applyBorder="1" applyAlignment="1">
      <alignment horizontal="centerContinuous" vertical="center"/>
    </xf>
    <xf numFmtId="0" fontId="16" fillId="0" borderId="58" xfId="0" applyFont="1" applyFill="1" applyBorder="1" applyAlignment="1">
      <alignment horizontal="centerContinuous" vertical="center"/>
    </xf>
    <xf numFmtId="0" fontId="15" fillId="0" borderId="22" xfId="0" applyFont="1" applyFill="1" applyBorder="1" applyAlignment="1">
      <alignment horizontal="center"/>
    </xf>
    <xf numFmtId="0" fontId="15" fillId="0" borderId="7" xfId="0" applyFont="1" applyFill="1" applyBorder="1" applyAlignment="1">
      <alignment horizontal="center"/>
    </xf>
    <xf numFmtId="0" fontId="15" fillId="0" borderId="12" xfId="0" applyFont="1" applyFill="1" applyBorder="1" applyAlignment="1">
      <alignment horizontal="center"/>
    </xf>
    <xf numFmtId="0" fontId="24" fillId="2" borderId="59" xfId="1" applyFont="1" applyFill="1" applyBorder="1" applyAlignment="1">
      <alignment horizontal="center"/>
    </xf>
    <xf numFmtId="0" fontId="25" fillId="2" borderId="60" xfId="1" applyFont="1" applyFill="1" applyBorder="1" applyAlignment="1">
      <alignment horizontal="left" wrapText="1"/>
    </xf>
    <xf numFmtId="167" fontId="25" fillId="0" borderId="61" xfId="0" applyNumberFormat="1" applyFont="1" applyFill="1" applyBorder="1" applyAlignment="1">
      <alignment horizontal="right" wrapText="1"/>
    </xf>
    <xf numFmtId="167" fontId="22" fillId="0" borderId="61" xfId="0" applyNumberFormat="1" applyFont="1" applyFill="1" applyBorder="1" applyAlignment="1">
      <alignment horizontal="right"/>
    </xf>
    <xf numFmtId="165" fontId="25" fillId="0" borderId="62" xfId="0" applyNumberFormat="1" applyFont="1" applyFill="1" applyBorder="1"/>
    <xf numFmtId="0" fontId="26" fillId="0" borderId="63" xfId="1" applyFont="1" applyBorder="1" applyAlignment="1">
      <alignment horizontal="center"/>
    </xf>
    <xf numFmtId="0" fontId="27" fillId="0" borderId="64" xfId="1" applyFont="1" applyBorder="1" applyAlignment="1" applyProtection="1">
      <protection locked="0"/>
    </xf>
    <xf numFmtId="167" fontId="27" fillId="0" borderId="64" xfId="0" applyNumberFormat="1" applyFont="1" applyBorder="1" applyAlignment="1" applyProtection="1">
      <alignment horizontal="right"/>
      <protection locked="0"/>
    </xf>
    <xf numFmtId="167" fontId="27" fillId="0" borderId="64" xfId="0" applyNumberFormat="1" applyFont="1" applyFill="1" applyBorder="1" applyProtection="1">
      <protection locked="0"/>
    </xf>
    <xf numFmtId="167" fontId="27" fillId="0" borderId="64" xfId="0" applyNumberFormat="1" applyFont="1" applyFill="1" applyBorder="1" applyAlignment="1" applyProtection="1">
      <alignment horizontal="right"/>
      <protection locked="0"/>
    </xf>
    <xf numFmtId="167" fontId="27" fillId="0" borderId="64" xfId="0" applyNumberFormat="1" applyFont="1" applyFill="1" applyBorder="1" applyAlignment="1">
      <alignment horizontal="right"/>
    </xf>
    <xf numFmtId="165" fontId="28" fillId="0" borderId="65" xfId="0" applyNumberFormat="1" applyFont="1" applyFill="1" applyBorder="1"/>
    <xf numFmtId="0" fontId="26" fillId="0" borderId="63" xfId="1" applyFont="1" applyFill="1" applyBorder="1" applyAlignment="1">
      <alignment horizontal="center"/>
    </xf>
    <xf numFmtId="0" fontId="27" fillId="0" borderId="64" xfId="1" applyFont="1" applyFill="1" applyBorder="1" applyAlignment="1" applyProtection="1">
      <alignment wrapText="1"/>
      <protection locked="0"/>
    </xf>
    <xf numFmtId="164" fontId="27" fillId="0" borderId="64" xfId="0" applyNumberFormat="1" applyFont="1" applyFill="1" applyBorder="1" applyProtection="1">
      <protection locked="0"/>
    </xf>
    <xf numFmtId="164" fontId="27" fillId="0" borderId="64" xfId="0" applyNumberFormat="1" applyFont="1" applyFill="1" applyBorder="1" applyAlignment="1">
      <alignment horizontal="right"/>
    </xf>
    <xf numFmtId="0" fontId="27" fillId="0" borderId="66" xfId="1" applyFont="1" applyBorder="1" applyAlignment="1">
      <alignment horizontal="left" wrapText="1"/>
    </xf>
    <xf numFmtId="167" fontId="28" fillId="0" borderId="64" xfId="0" applyNumberFormat="1" applyFont="1" applyFill="1" applyBorder="1" applyAlignment="1">
      <alignment horizontal="right" wrapText="1"/>
    </xf>
    <xf numFmtId="0" fontId="24" fillId="0" borderId="63" xfId="1" applyFont="1" applyFill="1" applyBorder="1" applyAlignment="1">
      <alignment horizontal="center"/>
    </xf>
    <xf numFmtId="0" fontId="22" fillId="0" borderId="67" xfId="1" applyFont="1" applyBorder="1" applyAlignment="1">
      <alignment horizontal="left" wrapText="1"/>
    </xf>
    <xf numFmtId="167" fontId="25" fillId="0" borderId="64" xfId="0" applyNumberFormat="1" applyFont="1" applyFill="1" applyBorder="1" applyAlignment="1">
      <alignment horizontal="right" wrapText="1"/>
    </xf>
    <xf numFmtId="4" fontId="22" fillId="0" borderId="64" xfId="0" applyNumberFormat="1" applyFont="1" applyFill="1" applyBorder="1" applyAlignment="1">
      <alignment horizontal="right"/>
    </xf>
    <xf numFmtId="165" fontId="25" fillId="0" borderId="65" xfId="0" applyNumberFormat="1" applyFont="1" applyFill="1" applyBorder="1"/>
    <xf numFmtId="167" fontId="22" fillId="0" borderId="64" xfId="0" applyNumberFormat="1" applyFont="1" applyBorder="1" applyAlignment="1" applyProtection="1">
      <alignment horizontal="right" wrapText="1"/>
      <protection locked="0"/>
    </xf>
    <xf numFmtId="0" fontId="26" fillId="0" borderId="63" xfId="1" applyFont="1" applyFill="1" applyBorder="1" applyAlignment="1">
      <alignment horizontal="center" wrapText="1"/>
    </xf>
    <xf numFmtId="49" fontId="27" fillId="0" borderId="67" xfId="1" applyNumberFormat="1" applyFont="1" applyBorder="1" applyAlignment="1">
      <alignment horizontal="left" wrapText="1"/>
    </xf>
    <xf numFmtId="167" fontId="27" fillId="0" borderId="64" xfId="0" applyNumberFormat="1" applyFont="1" applyBorder="1" applyAlignment="1" applyProtection="1">
      <alignment horizontal="right" wrapText="1"/>
      <protection locked="0"/>
    </xf>
    <xf numFmtId="0" fontId="27" fillId="0" borderId="64" xfId="0" applyNumberFormat="1" applyFont="1" applyFill="1" applyBorder="1" applyAlignment="1">
      <alignment horizontal="right"/>
    </xf>
    <xf numFmtId="167" fontId="27" fillId="0" borderId="64" xfId="0" applyNumberFormat="1" applyFont="1" applyFill="1" applyBorder="1"/>
    <xf numFmtId="0" fontId="24" fillId="2" borderId="68" xfId="1" applyFont="1" applyFill="1" applyBorder="1" applyAlignment="1">
      <alignment horizontal="center"/>
    </xf>
    <xf numFmtId="0" fontId="25" fillId="2" borderId="61" xfId="1" applyFont="1" applyFill="1" applyBorder="1" applyAlignment="1">
      <alignment horizontal="left" wrapText="1"/>
    </xf>
    <xf numFmtId="164" fontId="22" fillId="0" borderId="64" xfId="0" applyNumberFormat="1" applyFont="1" applyFill="1" applyBorder="1" applyAlignment="1">
      <alignment horizontal="right"/>
    </xf>
    <xf numFmtId="0" fontId="27" fillId="0" borderId="64" xfId="1" applyFont="1" applyFill="1" applyBorder="1" applyAlignment="1" applyProtection="1">
      <alignment horizontal="left" wrapText="1"/>
      <protection locked="0"/>
    </xf>
    <xf numFmtId="164" fontId="27" fillId="0" borderId="64" xfId="0" applyNumberFormat="1" applyFont="1" applyBorder="1" applyAlignment="1" applyProtection="1">
      <alignment horizontal="right"/>
      <protection locked="0"/>
    </xf>
    <xf numFmtId="0" fontId="27" fillId="0" borderId="64" xfId="1" applyFont="1" applyBorder="1" applyAlignment="1" applyProtection="1">
      <alignment wrapText="1"/>
      <protection locked="0"/>
    </xf>
    <xf numFmtId="164" fontId="27" fillId="0" borderId="64" xfId="0" applyNumberFormat="1" applyFont="1" applyBorder="1" applyAlignment="1">
      <alignment horizontal="right"/>
    </xf>
    <xf numFmtId="49" fontId="28" fillId="0" borderId="64" xfId="1" applyNumberFormat="1" applyFont="1" applyBorder="1" applyAlignment="1" applyProtection="1">
      <alignment horizontal="left" wrapText="1"/>
      <protection locked="0"/>
    </xf>
    <xf numFmtId="0" fontId="27" fillId="0" borderId="64" xfId="1" applyFont="1" applyBorder="1"/>
    <xf numFmtId="0" fontId="26" fillId="2" borderId="63" xfId="1" applyFont="1" applyFill="1" applyBorder="1" applyAlignment="1">
      <alignment horizontal="center"/>
    </xf>
    <xf numFmtId="167" fontId="22" fillId="0" borderId="64" xfId="0" applyNumberFormat="1" applyFont="1" applyFill="1" applyBorder="1" applyAlignment="1">
      <alignment horizontal="right"/>
    </xf>
    <xf numFmtId="0" fontId="24" fillId="0" borderId="63" xfId="0" applyFont="1" applyFill="1" applyBorder="1" applyAlignment="1">
      <alignment horizontal="center"/>
    </xf>
    <xf numFmtId="0" fontId="25" fillId="0" borderId="64" xfId="0" applyFont="1" applyFill="1" applyBorder="1" applyAlignment="1">
      <alignment horizontal="left" wrapText="1"/>
    </xf>
    <xf numFmtId="167" fontId="22" fillId="0" borderId="64" xfId="0" applyNumberFormat="1" applyFont="1" applyFill="1" applyBorder="1" applyAlignment="1" applyProtection="1">
      <alignment horizontal="right"/>
      <protection locked="0"/>
    </xf>
    <xf numFmtId="0" fontId="26" fillId="0" borderId="63" xfId="0" applyFont="1" applyFill="1" applyBorder="1" applyAlignment="1">
      <alignment horizontal="center"/>
    </xf>
    <xf numFmtId="0" fontId="27" fillId="0" borderId="64" xfId="0" applyFont="1" applyFill="1" applyBorder="1" applyAlignment="1">
      <alignment horizontal="left" wrapText="1"/>
    </xf>
    <xf numFmtId="167" fontId="27" fillId="0" borderId="64" xfId="0" applyNumberFormat="1" applyFont="1" applyFill="1" applyBorder="1" applyAlignment="1">
      <alignment horizontal="right" wrapText="1"/>
    </xf>
    <xf numFmtId="0" fontId="27" fillId="0" borderId="64" xfId="0" applyFont="1" applyBorder="1" applyAlignment="1">
      <alignment horizontal="left" wrapText="1"/>
    </xf>
    <xf numFmtId="167" fontId="27" fillId="0" borderId="64" xfId="0" applyNumberFormat="1" applyFont="1" applyFill="1" applyBorder="1" applyAlignment="1" applyProtection="1">
      <protection locked="0"/>
    </xf>
    <xf numFmtId="0" fontId="27" fillId="0" borderId="64" xfId="1" applyFont="1" applyBorder="1" applyAlignment="1">
      <alignment horizontal="left" wrapText="1"/>
    </xf>
    <xf numFmtId="0" fontId="27" fillId="0" borderId="64" xfId="1" applyFont="1" applyBorder="1" applyAlignment="1">
      <alignment wrapText="1"/>
    </xf>
    <xf numFmtId="0" fontId="22" fillId="0" borderId="64" xfId="0" applyFont="1" applyFill="1" applyBorder="1" applyAlignment="1">
      <alignment horizontal="left" wrapText="1"/>
    </xf>
    <xf numFmtId="49" fontId="27" fillId="0" borderId="66" xfId="1" applyNumberFormat="1" applyFont="1" applyBorder="1" applyAlignment="1">
      <alignment horizontal="left" wrapText="1"/>
    </xf>
    <xf numFmtId="164" fontId="27" fillId="0" borderId="64" xfId="0" applyNumberFormat="1" applyFont="1" applyBorder="1" applyAlignment="1" applyProtection="1">
      <alignment horizontal="right" wrapText="1"/>
      <protection locked="0"/>
    </xf>
    <xf numFmtId="0" fontId="0" fillId="0" borderId="0" xfId="0" quotePrefix="1"/>
    <xf numFmtId="49" fontId="27" fillId="0" borderId="64" xfId="0" applyNumberFormat="1" applyFont="1" applyFill="1" applyBorder="1" applyAlignment="1" applyProtection="1">
      <alignment horizontal="left" wrapText="1"/>
      <protection locked="0"/>
    </xf>
    <xf numFmtId="167" fontId="27" fillId="0" borderId="64" xfId="0" applyNumberFormat="1" applyFont="1" applyFill="1" applyBorder="1" applyAlignment="1" applyProtection="1">
      <alignment horizontal="right" wrapText="1"/>
      <protection locked="0"/>
    </xf>
    <xf numFmtId="0" fontId="28" fillId="0" borderId="64" xfId="0" applyFont="1" applyFill="1" applyBorder="1" applyAlignment="1">
      <alignment horizontal="left" wrapText="1"/>
    </xf>
    <xf numFmtId="167" fontId="29" fillId="0" borderId="64" xfId="0" applyNumberFormat="1" applyFont="1" applyFill="1" applyBorder="1" applyAlignment="1" applyProtection="1">
      <alignment horizontal="right"/>
      <protection locked="0"/>
    </xf>
    <xf numFmtId="0" fontId="27" fillId="0" borderId="64" xfId="0" applyFont="1" applyFill="1" applyBorder="1" applyAlignment="1">
      <alignment wrapText="1"/>
    </xf>
    <xf numFmtId="164" fontId="27" fillId="0" borderId="64" xfId="0" applyNumberFormat="1" applyFont="1" applyFill="1" applyBorder="1" applyAlignment="1">
      <alignment horizontal="right" wrapText="1"/>
    </xf>
    <xf numFmtId="165" fontId="25" fillId="0" borderId="65" xfId="0" applyNumberFormat="1" applyFont="1" applyFill="1" applyBorder="1" applyAlignment="1">
      <alignment horizontal="right"/>
    </xf>
    <xf numFmtId="0" fontId="30" fillId="0" borderId="69" xfId="0" applyFont="1" applyFill="1" applyBorder="1"/>
    <xf numFmtId="0" fontId="22" fillId="0" borderId="70" xfId="0" applyFont="1" applyFill="1" applyBorder="1" applyAlignment="1">
      <alignment horizontal="left"/>
    </xf>
    <xf numFmtId="167" fontId="22" fillId="0" borderId="70" xfId="0" applyNumberFormat="1" applyFont="1" applyFill="1" applyBorder="1" applyAlignment="1">
      <alignment horizontal="right"/>
    </xf>
    <xf numFmtId="165" fontId="25" fillId="0" borderId="71" xfId="0" applyNumberFormat="1" applyFont="1" applyFill="1" applyBorder="1" applyAlignment="1">
      <alignment horizontal="right"/>
    </xf>
    <xf numFmtId="0" fontId="30" fillId="0" borderId="0" xfId="0" applyFont="1" applyFill="1" applyBorder="1"/>
    <xf numFmtId="0" fontId="22" fillId="0" borderId="0" xfId="0" applyFont="1" applyFill="1" applyBorder="1" applyAlignment="1">
      <alignment horizontal="left"/>
    </xf>
    <xf numFmtId="167" fontId="22" fillId="0" borderId="0" xfId="0" applyNumberFormat="1" applyFont="1" applyFill="1" applyBorder="1" applyAlignment="1">
      <alignment horizontal="right"/>
    </xf>
    <xf numFmtId="165" fontId="25" fillId="0" borderId="0" xfId="0" applyNumberFormat="1" applyFont="1" applyFill="1" applyBorder="1" applyAlignment="1">
      <alignment horizontal="right"/>
    </xf>
    <xf numFmtId="0" fontId="31" fillId="0" borderId="0" xfId="0" applyFont="1" applyFill="1" applyBorder="1"/>
    <xf numFmtId="165" fontId="34" fillId="0" borderId="0" xfId="0" applyNumberFormat="1" applyFont="1" applyFill="1" applyBorder="1" applyAlignment="1">
      <alignment horizontal="right"/>
    </xf>
    <xf numFmtId="0" fontId="15" fillId="0" borderId="0" xfId="0" applyFont="1"/>
    <xf numFmtId="0" fontId="13" fillId="0" borderId="0" xfId="0" applyFont="1"/>
    <xf numFmtId="0" fontId="35" fillId="0" borderId="0" xfId="0" applyFont="1"/>
    <xf numFmtId="0" fontId="24" fillId="0" borderId="63" xfId="1" applyFont="1" applyBorder="1" applyAlignment="1">
      <alignment horizontal="center"/>
    </xf>
    <xf numFmtId="0" fontId="22" fillId="0" borderId="61" xfId="1" applyFont="1" applyBorder="1"/>
    <xf numFmtId="164" fontId="22" fillId="0" borderId="64" xfId="0" applyNumberFormat="1" applyFont="1" applyBorder="1" applyAlignment="1">
      <alignment horizontal="right"/>
    </xf>
    <xf numFmtId="167" fontId="22" fillId="0" borderId="64" xfId="0" applyNumberFormat="1" applyFont="1" applyFill="1" applyBorder="1" applyProtection="1">
      <protection locked="0"/>
    </xf>
    <xf numFmtId="0" fontId="27" fillId="0" borderId="61" xfId="1" applyFont="1" applyBorder="1" applyAlignment="1">
      <alignment wrapText="1"/>
    </xf>
    <xf numFmtId="11" fontId="27" fillId="0" borderId="61" xfId="1" applyNumberFormat="1" applyFont="1" applyBorder="1" applyAlignment="1">
      <alignment wrapText="1"/>
    </xf>
    <xf numFmtId="0" fontId="27" fillId="0" borderId="64" xfId="0" applyFont="1" applyBorder="1" applyAlignment="1">
      <alignment wrapText="1"/>
    </xf>
    <xf numFmtId="0" fontId="36" fillId="0" borderId="63" xfId="1" applyFont="1" applyBorder="1" applyAlignment="1">
      <alignment horizontal="center"/>
    </xf>
    <xf numFmtId="0" fontId="27" fillId="0" borderId="61" xfId="0" applyFont="1" applyBorder="1" applyAlignment="1">
      <alignment wrapText="1"/>
    </xf>
    <xf numFmtId="0" fontId="28" fillId="0" borderId="61" xfId="1" applyFont="1" applyFill="1" applyBorder="1" applyAlignment="1">
      <alignment horizontal="left" wrapText="1"/>
    </xf>
    <xf numFmtId="0" fontId="27" fillId="0" borderId="64" xfId="1" applyFont="1" applyFill="1" applyBorder="1" applyAlignment="1">
      <alignment wrapText="1"/>
    </xf>
    <xf numFmtId="167" fontId="27" fillId="0" borderId="64" xfId="1" applyNumberFormat="1" applyFont="1" applyBorder="1" applyProtection="1">
      <protection locked="0"/>
    </xf>
    <xf numFmtId="167" fontId="27" fillId="0" borderId="64" xfId="1" applyNumberFormat="1" applyFont="1" applyBorder="1" applyAlignment="1" applyProtection="1">
      <alignment horizontal="right"/>
      <protection locked="0"/>
    </xf>
    <xf numFmtId="167" fontId="27" fillId="0" borderId="64" xfId="1" applyNumberFormat="1" applyFont="1" applyFill="1" applyBorder="1" applyProtection="1">
      <protection locked="0"/>
    </xf>
    <xf numFmtId="167" fontId="37" fillId="0" borderId="64" xfId="1" applyNumberFormat="1" applyFont="1" applyFill="1" applyBorder="1" applyProtection="1">
      <protection locked="0"/>
    </xf>
    <xf numFmtId="167" fontId="37" fillId="0" borderId="64" xfId="1" applyNumberFormat="1" applyFont="1" applyBorder="1" applyAlignment="1" applyProtection="1">
      <alignment horizontal="right"/>
      <protection locked="0"/>
    </xf>
    <xf numFmtId="0" fontId="36" fillId="0" borderId="68" xfId="1" applyFont="1" applyBorder="1" applyAlignment="1">
      <alignment horizontal="center"/>
    </xf>
    <xf numFmtId="0" fontId="39" fillId="0" borderId="0" xfId="0" applyFont="1"/>
    <xf numFmtId="0" fontId="8" fillId="0" borderId="22"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0" xfId="0" applyFont="1" applyBorder="1" applyAlignment="1">
      <alignment wrapText="1"/>
    </xf>
    <xf numFmtId="0" fontId="9" fillId="2" borderId="29" xfId="0" applyFont="1" applyFill="1" applyBorder="1" applyAlignment="1">
      <alignment horizontal="center" wrapText="1"/>
    </xf>
    <xf numFmtId="167" fontId="17" fillId="3" borderId="28" xfId="0" applyNumberFormat="1" applyFont="1" applyFill="1" applyBorder="1" applyAlignment="1">
      <alignment horizontal="center"/>
    </xf>
    <xf numFmtId="165" fontId="17" fillId="0" borderId="32" xfId="0" applyNumberFormat="1" applyFont="1" applyFill="1" applyBorder="1" applyAlignment="1">
      <alignment horizontal="center"/>
    </xf>
    <xf numFmtId="0" fontId="9" fillId="0" borderId="5" xfId="0" applyFont="1" applyFill="1" applyBorder="1" applyAlignment="1" applyProtection="1">
      <alignment horizontal="left" wrapText="1"/>
      <protection locked="0"/>
    </xf>
    <xf numFmtId="167" fontId="17" fillId="3" borderId="13" xfId="0" applyNumberFormat="1" applyFont="1" applyFill="1" applyBorder="1" applyAlignment="1">
      <alignment horizontal="center"/>
    </xf>
    <xf numFmtId="165" fontId="17" fillId="0" borderId="5" xfId="0" applyNumberFormat="1" applyFont="1" applyFill="1" applyBorder="1" applyAlignment="1">
      <alignment horizontal="center"/>
    </xf>
    <xf numFmtId="167" fontId="17" fillId="3" borderId="4" xfId="0" applyNumberFormat="1" applyFont="1" applyFill="1" applyBorder="1" applyAlignment="1">
      <alignment horizontal="center"/>
    </xf>
    <xf numFmtId="0" fontId="3" fillId="0" borderId="0" xfId="0" applyFont="1" applyFill="1" applyBorder="1"/>
    <xf numFmtId="0" fontId="9" fillId="0" borderId="5" xfId="0" applyNumberFormat="1" applyFont="1" applyBorder="1" applyAlignment="1" applyProtection="1">
      <alignment horizontal="left" wrapText="1"/>
      <protection locked="0"/>
    </xf>
    <xf numFmtId="0" fontId="8" fillId="0" borderId="46" xfId="0" applyFont="1" applyFill="1" applyBorder="1" applyAlignment="1"/>
    <xf numFmtId="49" fontId="9" fillId="0" borderId="47" xfId="0" applyNumberFormat="1" applyFont="1" applyBorder="1" applyAlignment="1">
      <alignment horizontal="center"/>
    </xf>
    <xf numFmtId="49" fontId="8" fillId="0" borderId="47" xfId="0" applyNumberFormat="1" applyFont="1" applyBorder="1" applyAlignment="1">
      <alignment horizontal="center"/>
    </xf>
    <xf numFmtId="49" fontId="8" fillId="0" borderId="47" xfId="0" applyNumberFormat="1" applyFont="1" applyBorder="1" applyAlignment="1">
      <alignment horizontal="center" wrapText="1"/>
    </xf>
    <xf numFmtId="0" fontId="8" fillId="0" borderId="48" xfId="0" applyFont="1" applyBorder="1" applyAlignment="1">
      <alignment horizontal="left" wrapText="1"/>
    </xf>
    <xf numFmtId="167" fontId="18" fillId="0" borderId="44" xfId="0" applyNumberFormat="1" applyFont="1" applyFill="1" applyBorder="1" applyAlignment="1">
      <alignment horizontal="center"/>
    </xf>
    <xf numFmtId="167" fontId="18" fillId="0" borderId="42" xfId="0" applyNumberFormat="1" applyFont="1" applyFill="1" applyBorder="1" applyAlignment="1">
      <alignment horizontal="center"/>
    </xf>
    <xf numFmtId="167" fontId="17" fillId="3" borderId="42" xfId="0" applyNumberFormat="1" applyFont="1" applyFill="1" applyBorder="1" applyAlignment="1">
      <alignment horizontal="center"/>
    </xf>
    <xf numFmtId="167" fontId="17" fillId="0" borderId="9" xfId="0" applyNumberFormat="1" applyFont="1" applyFill="1" applyBorder="1" applyAlignment="1">
      <alignment horizontal="center"/>
    </xf>
    <xf numFmtId="165" fontId="17" fillId="0" borderId="45" xfId="0" applyNumberFormat="1" applyFont="1" applyFill="1" applyBorder="1" applyAlignment="1">
      <alignment horizontal="center"/>
    </xf>
    <xf numFmtId="167" fontId="18" fillId="0" borderId="25" xfId="0" applyNumberFormat="1" applyFont="1" applyFill="1" applyBorder="1" applyAlignment="1">
      <alignment horizontal="center"/>
    </xf>
    <xf numFmtId="167" fontId="18" fillId="3" borderId="9" xfId="0" applyNumberFormat="1" applyFont="1" applyFill="1" applyBorder="1" applyAlignment="1">
      <alignment horizontal="center"/>
    </xf>
    <xf numFmtId="165" fontId="18" fillId="2" borderId="10" xfId="0" applyNumberFormat="1" applyFont="1" applyFill="1" applyBorder="1" applyAlignment="1">
      <alignment horizontal="center"/>
    </xf>
    <xf numFmtId="49" fontId="8" fillId="0" borderId="6" xfId="0" applyNumberFormat="1" applyFont="1" applyBorder="1" applyAlignment="1">
      <alignment horizontal="center" wrapText="1"/>
    </xf>
    <xf numFmtId="167" fontId="8" fillId="0" borderId="34" xfId="0" applyNumberFormat="1" applyFont="1" applyBorder="1" applyAlignment="1" applyProtection="1">
      <alignment horizontal="left" wrapText="1"/>
      <protection locked="0"/>
    </xf>
    <xf numFmtId="167" fontId="18" fillId="0" borderId="49" xfId="0" applyNumberFormat="1" applyFont="1" applyFill="1" applyBorder="1" applyAlignment="1" applyProtection="1">
      <alignment horizontal="center"/>
      <protection locked="0"/>
    </xf>
    <xf numFmtId="167" fontId="18" fillId="0" borderId="47" xfId="0" applyNumberFormat="1" applyFont="1" applyFill="1" applyBorder="1" applyAlignment="1" applyProtection="1">
      <alignment horizontal="center"/>
      <protection locked="0"/>
    </xf>
    <xf numFmtId="165" fontId="18" fillId="2" borderId="47" xfId="0" applyNumberFormat="1" applyFont="1" applyFill="1" applyBorder="1" applyAlignment="1">
      <alignment horizontal="center"/>
    </xf>
    <xf numFmtId="167" fontId="18" fillId="2" borderId="47" xfId="0" applyNumberFormat="1" applyFont="1" applyFill="1" applyBorder="1" applyAlignment="1">
      <alignment horizontal="center"/>
    </xf>
    <xf numFmtId="165" fontId="18" fillId="2" borderId="73" xfId="0" applyNumberFormat="1" applyFont="1" applyFill="1" applyBorder="1" applyAlignment="1">
      <alignment horizontal="center"/>
    </xf>
    <xf numFmtId="167" fontId="18" fillId="0" borderId="46" xfId="0" applyNumberFormat="1" applyFont="1" applyFill="1" applyBorder="1" applyAlignment="1">
      <alignment horizontal="center"/>
    </xf>
    <xf numFmtId="167" fontId="18" fillId="3" borderId="47" xfId="0" applyNumberFormat="1" applyFont="1" applyFill="1" applyBorder="1" applyAlignment="1">
      <alignment horizontal="center"/>
    </xf>
    <xf numFmtId="167" fontId="18" fillId="0" borderId="47" xfId="0" applyNumberFormat="1" applyFont="1" applyFill="1" applyBorder="1" applyAlignment="1">
      <alignment horizontal="center"/>
    </xf>
    <xf numFmtId="165" fontId="18" fillId="0" borderId="48" xfId="0" applyNumberFormat="1" applyFont="1" applyFill="1" applyBorder="1" applyAlignment="1">
      <alignment horizontal="center"/>
    </xf>
    <xf numFmtId="165" fontId="18" fillId="2" borderId="48"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8" fillId="0" borderId="35" xfId="0" applyFont="1" applyBorder="1" applyAlignment="1">
      <alignment wrapText="1"/>
    </xf>
    <xf numFmtId="167" fontId="18" fillId="0" borderId="74" xfId="0" applyNumberFormat="1" applyFont="1" applyFill="1" applyBorder="1" applyAlignment="1" applyProtection="1">
      <alignment horizontal="center"/>
      <protection locked="0"/>
    </xf>
    <xf numFmtId="167" fontId="18" fillId="0" borderId="22" xfId="0" applyNumberFormat="1" applyFont="1" applyFill="1" applyBorder="1" applyAlignment="1">
      <alignment horizontal="center"/>
    </xf>
    <xf numFmtId="167" fontId="18" fillId="3" borderId="7" xfId="0" applyNumberFormat="1" applyFont="1" applyFill="1" applyBorder="1" applyAlignment="1">
      <alignment horizontal="center"/>
    </xf>
    <xf numFmtId="165" fontId="18" fillId="0" borderId="12" xfId="0" applyNumberFormat="1" applyFont="1" applyFill="1" applyBorder="1" applyAlignment="1">
      <alignment horizontal="center"/>
    </xf>
    <xf numFmtId="167" fontId="18" fillId="0" borderId="23" xfId="0" applyNumberFormat="1" applyFont="1" applyFill="1" applyBorder="1" applyAlignment="1">
      <alignment horizontal="center"/>
    </xf>
    <xf numFmtId="0" fontId="8" fillId="0" borderId="31" xfId="0" applyFont="1" applyBorder="1" applyAlignment="1">
      <alignment horizontal="left" wrapText="1"/>
    </xf>
    <xf numFmtId="0" fontId="18" fillId="0" borderId="8" xfId="0" applyFont="1" applyFill="1" applyBorder="1" applyAlignment="1">
      <alignment horizontal="center" wrapText="1"/>
    </xf>
    <xf numFmtId="0" fontId="8" fillId="0" borderId="31" xfId="0" applyFont="1" applyBorder="1" applyAlignment="1">
      <alignment wrapText="1"/>
    </xf>
    <xf numFmtId="0" fontId="8" fillId="0" borderId="0" xfId="0" applyFont="1" applyBorder="1"/>
    <xf numFmtId="167" fontId="18" fillId="0" borderId="22" xfId="0" applyNumberFormat="1" applyFont="1" applyFill="1" applyBorder="1" applyAlignment="1" applyProtection="1">
      <alignment horizontal="center"/>
      <protection locked="0"/>
    </xf>
    <xf numFmtId="167" fontId="18" fillId="3" borderId="7" xfId="0" applyNumberFormat="1" applyFont="1" applyFill="1" applyBorder="1" applyAlignment="1" applyProtection="1">
      <alignment horizontal="center"/>
      <protection locked="0"/>
    </xf>
    <xf numFmtId="49" fontId="8" fillId="0" borderId="8" xfId="0" applyNumberFormat="1" applyFont="1" applyBorder="1" applyAlignment="1">
      <alignment horizontal="center" wrapText="1"/>
    </xf>
    <xf numFmtId="0" fontId="8" fillId="0" borderId="12" xfId="0" applyFont="1" applyBorder="1" applyAlignment="1">
      <alignment horizontal="left" wrapText="1"/>
    </xf>
    <xf numFmtId="0" fontId="8" fillId="0" borderId="0" xfId="0" applyFont="1" applyAlignment="1">
      <alignment wrapText="1"/>
    </xf>
    <xf numFmtId="0" fontId="8" fillId="0" borderId="12" xfId="0" applyFont="1" applyBorder="1" applyAlignment="1">
      <alignment wrapText="1"/>
    </xf>
    <xf numFmtId="0" fontId="8" fillId="0" borderId="31" xfId="0" applyFont="1" applyBorder="1" applyAlignment="1"/>
    <xf numFmtId="167" fontId="18" fillId="0" borderId="75" xfId="0" applyNumberFormat="1" applyFont="1" applyFill="1" applyBorder="1" applyAlignment="1" applyProtection="1">
      <alignment horizontal="center"/>
      <protection locked="0"/>
    </xf>
    <xf numFmtId="49" fontId="8" fillId="0" borderId="7" xfId="0" applyNumberFormat="1" applyFont="1" applyFill="1" applyBorder="1" applyAlignment="1">
      <alignment horizontal="center" wrapText="1"/>
    </xf>
    <xf numFmtId="49" fontId="8" fillId="0" borderId="31" xfId="0" applyNumberFormat="1" applyFont="1" applyFill="1" applyBorder="1" applyAlignment="1" applyProtection="1">
      <alignment wrapText="1"/>
      <protection locked="0"/>
    </xf>
    <xf numFmtId="164" fontId="2" fillId="0" borderId="74" xfId="0" applyNumberFormat="1" applyFont="1" applyBorder="1" applyAlignment="1">
      <alignment horizontal="center"/>
    </xf>
    <xf numFmtId="164" fontId="2" fillId="0" borderId="7" xfId="0" applyNumberFormat="1" applyFont="1" applyBorder="1" applyAlignment="1">
      <alignment horizontal="center"/>
    </xf>
    <xf numFmtId="49" fontId="8" fillId="0" borderId="31" xfId="0" applyNumberFormat="1" applyFont="1" applyFill="1" applyBorder="1" applyAlignment="1">
      <alignment wrapText="1"/>
    </xf>
    <xf numFmtId="165" fontId="18" fillId="0" borderId="34" xfId="0" applyNumberFormat="1" applyFont="1" applyFill="1" applyBorder="1" applyAlignment="1">
      <alignment horizontal="center"/>
    </xf>
    <xf numFmtId="0" fontId="41" fillId="0" borderId="22" xfId="0" applyFont="1" applyFill="1" applyBorder="1" applyAlignment="1"/>
    <xf numFmtId="49" fontId="41" fillId="0" borderId="0" xfId="0" applyNumberFormat="1" applyFont="1" applyBorder="1" applyAlignment="1">
      <alignment horizontal="center"/>
    </xf>
    <xf numFmtId="49" fontId="41" fillId="0" borderId="7" xfId="0" applyNumberFormat="1" applyFont="1" applyBorder="1" applyAlignment="1">
      <alignment horizontal="center"/>
    </xf>
    <xf numFmtId="49" fontId="41" fillId="0" borderId="7" xfId="0" applyNumberFormat="1" applyFont="1" applyBorder="1" applyAlignment="1">
      <alignment horizontal="center" wrapText="1"/>
    </xf>
    <xf numFmtId="0" fontId="41" fillId="0" borderId="31" xfId="0" applyFont="1" applyFill="1" applyBorder="1" applyAlignment="1">
      <alignment horizontal="left" wrapText="1"/>
    </xf>
    <xf numFmtId="167" fontId="19" fillId="0" borderId="74" xfId="0" applyNumberFormat="1" applyFont="1" applyFill="1" applyBorder="1" applyAlignment="1" applyProtection="1">
      <alignment horizontal="center"/>
      <protection locked="0"/>
    </xf>
    <xf numFmtId="167" fontId="19" fillId="0" borderId="7" xfId="0" applyNumberFormat="1" applyFont="1" applyFill="1" applyBorder="1" applyAlignment="1" applyProtection="1">
      <alignment horizontal="center"/>
      <protection locked="0"/>
    </xf>
    <xf numFmtId="167" fontId="19" fillId="3" borderId="7" xfId="0" applyNumberFormat="1" applyFont="1" applyFill="1" applyBorder="1" applyAlignment="1" applyProtection="1">
      <alignment horizontal="center"/>
      <protection locked="0"/>
    </xf>
    <xf numFmtId="165" fontId="19" fillId="2" borderId="7" xfId="0" applyNumberFormat="1" applyFont="1" applyFill="1" applyBorder="1" applyAlignment="1">
      <alignment horizontal="center"/>
    </xf>
    <xf numFmtId="167" fontId="19" fillId="2" borderId="6" xfId="0" applyNumberFormat="1" applyFont="1" applyFill="1" applyBorder="1" applyAlignment="1">
      <alignment horizontal="center"/>
    </xf>
    <xf numFmtId="165" fontId="19" fillId="2" borderId="31" xfId="0" applyNumberFormat="1" applyFont="1" applyFill="1" applyBorder="1" applyAlignment="1">
      <alignment horizontal="center"/>
    </xf>
    <xf numFmtId="167" fontId="19" fillId="0" borderId="22" xfId="0" applyNumberFormat="1" applyFont="1" applyFill="1" applyBorder="1" applyAlignment="1">
      <alignment horizontal="center"/>
    </xf>
    <xf numFmtId="167" fontId="19" fillId="3" borderId="7" xfId="0" applyNumberFormat="1" applyFont="1" applyFill="1" applyBorder="1" applyAlignment="1">
      <alignment horizontal="center"/>
    </xf>
    <xf numFmtId="167" fontId="19" fillId="0" borderId="7" xfId="0" applyNumberFormat="1" applyFont="1" applyFill="1" applyBorder="1" applyAlignment="1">
      <alignment horizontal="center"/>
    </xf>
    <xf numFmtId="165" fontId="19" fillId="0" borderId="12" xfId="0" applyNumberFormat="1" applyFont="1" applyFill="1" applyBorder="1" applyAlignment="1">
      <alignment horizontal="center"/>
    </xf>
    <xf numFmtId="167" fontId="19" fillId="0" borderId="23" xfId="0" applyNumberFormat="1" applyFont="1" applyFill="1" applyBorder="1" applyAlignment="1">
      <alignment horizontal="center"/>
    </xf>
    <xf numFmtId="165" fontId="19" fillId="2" borderId="12" xfId="0" applyNumberFormat="1" applyFont="1" applyFill="1" applyBorder="1" applyAlignment="1">
      <alignment horizontal="center"/>
    </xf>
    <xf numFmtId="0" fontId="42" fillId="0" borderId="0" xfId="0" applyFont="1" applyBorder="1"/>
    <xf numFmtId="49" fontId="8" fillId="0" borderId="31" xfId="0" applyNumberFormat="1" applyFont="1" applyFill="1" applyBorder="1" applyAlignment="1" applyProtection="1">
      <alignment horizontal="left" wrapText="1"/>
      <protection locked="0"/>
    </xf>
    <xf numFmtId="49" fontId="8" fillId="0" borderId="31" xfId="0" applyNumberFormat="1" applyFont="1" applyFill="1" applyBorder="1" applyAlignment="1">
      <alignment horizontal="left" wrapText="1"/>
    </xf>
    <xf numFmtId="167" fontId="18" fillId="0" borderId="74" xfId="0" applyNumberFormat="1" applyFont="1" applyFill="1" applyBorder="1" applyAlignment="1">
      <alignment horizontal="center"/>
    </xf>
    <xf numFmtId="0" fontId="8" fillId="0" borderId="12" xfId="0" applyFont="1" applyBorder="1"/>
    <xf numFmtId="0" fontId="8" fillId="0" borderId="38" xfId="0" applyFont="1" applyBorder="1"/>
    <xf numFmtId="167" fontId="18" fillId="3" borderId="6" xfId="0" applyNumberFormat="1" applyFont="1" applyFill="1" applyBorder="1" applyAlignment="1">
      <alignment horizontal="center"/>
    </xf>
    <xf numFmtId="0" fontId="9" fillId="2" borderId="33" xfId="0" applyFont="1" applyFill="1" applyBorder="1" applyAlignment="1">
      <alignment horizontal="left" wrapText="1"/>
    </xf>
    <xf numFmtId="167" fontId="17" fillId="0" borderId="76" xfId="0" applyNumberFormat="1" applyFont="1" applyFill="1" applyBorder="1" applyAlignment="1">
      <alignment horizontal="center"/>
    </xf>
    <xf numFmtId="167" fontId="17" fillId="0" borderId="33" xfId="0" applyNumberFormat="1" applyFont="1" applyFill="1" applyBorder="1" applyAlignment="1">
      <alignment horizontal="center"/>
    </xf>
    <xf numFmtId="165" fontId="17" fillId="0" borderId="33" xfId="0" applyNumberFormat="1" applyFont="1" applyFill="1" applyBorder="1" applyAlignment="1">
      <alignment horizontal="center"/>
    </xf>
    <xf numFmtId="0" fontId="9" fillId="0" borderId="33" xfId="0" applyFont="1" applyFill="1" applyBorder="1" applyAlignment="1" applyProtection="1">
      <alignment horizontal="left" wrapText="1"/>
      <protection locked="0"/>
    </xf>
    <xf numFmtId="167" fontId="17" fillId="3" borderId="33" xfId="0" applyNumberFormat="1" applyFont="1" applyFill="1" applyBorder="1" applyAlignment="1">
      <alignment horizontal="center"/>
    </xf>
    <xf numFmtId="166" fontId="8" fillId="0" borderId="6" xfId="0" applyNumberFormat="1" applyFont="1" applyFill="1" applyBorder="1" applyAlignment="1">
      <alignment horizontal="center"/>
    </xf>
    <xf numFmtId="1" fontId="8" fillId="0" borderId="6" xfId="0" applyNumberFormat="1" applyFont="1" applyFill="1" applyBorder="1" applyAlignment="1">
      <alignment horizontal="center"/>
    </xf>
    <xf numFmtId="49" fontId="8" fillId="0" borderId="6" xfId="0" applyNumberFormat="1" applyFont="1" applyFill="1" applyBorder="1" applyAlignment="1">
      <alignment horizontal="center"/>
    </xf>
    <xf numFmtId="167" fontId="18" fillId="0" borderId="23" xfId="0" applyNumberFormat="1" applyFont="1" applyFill="1" applyBorder="1" applyAlignment="1" applyProtection="1">
      <alignment horizontal="center" wrapText="1"/>
    </xf>
    <xf numFmtId="165" fontId="18" fillId="0" borderId="6" xfId="0" applyNumberFormat="1" applyFont="1" applyFill="1" applyBorder="1" applyAlignment="1">
      <alignment horizontal="center"/>
    </xf>
    <xf numFmtId="165" fontId="18" fillId="0" borderId="11" xfId="0" applyNumberFormat="1" applyFont="1" applyFill="1" applyBorder="1" applyAlignment="1">
      <alignment horizontal="center"/>
    </xf>
    <xf numFmtId="166"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31" xfId="0" applyFont="1" applyBorder="1" applyAlignment="1" applyProtection="1">
      <alignment horizontal="left" wrapText="1"/>
      <protection locked="0"/>
    </xf>
    <xf numFmtId="167" fontId="19" fillId="0" borderId="22" xfId="0" applyNumberFormat="1" applyFont="1" applyFill="1" applyBorder="1" applyAlignment="1" applyProtection="1">
      <alignment horizontal="center" wrapText="1"/>
    </xf>
    <xf numFmtId="167" fontId="19" fillId="0" borderId="7" xfId="0" applyNumberFormat="1" applyFont="1" applyFill="1" applyBorder="1" applyAlignment="1" applyProtection="1">
      <alignment horizontal="center" wrapText="1"/>
    </xf>
    <xf numFmtId="167" fontId="19" fillId="0" borderId="7" xfId="0" applyNumberFormat="1" applyFont="1" applyFill="1" applyBorder="1" applyAlignment="1" applyProtection="1">
      <alignment horizontal="center"/>
    </xf>
    <xf numFmtId="165" fontId="19" fillId="0" borderId="6" xfId="0" applyNumberFormat="1" applyFont="1" applyFill="1" applyBorder="1" applyAlignment="1">
      <alignment horizontal="center"/>
    </xf>
    <xf numFmtId="167" fontId="19" fillId="0" borderId="6" xfId="0" applyNumberFormat="1" applyFont="1" applyFill="1" applyBorder="1" applyAlignment="1">
      <alignment horizontal="center"/>
    </xf>
    <xf numFmtId="165" fontId="19" fillId="0" borderId="11" xfId="0" applyNumberFormat="1" applyFont="1" applyFill="1" applyBorder="1" applyAlignment="1">
      <alignment horizontal="center"/>
    </xf>
    <xf numFmtId="167" fontId="19" fillId="0" borderId="15" xfId="0" applyNumberFormat="1" applyFont="1" applyFill="1" applyBorder="1" applyAlignment="1">
      <alignment horizontal="center"/>
    </xf>
    <xf numFmtId="165" fontId="19" fillId="0" borderId="31" xfId="0" applyNumberFormat="1" applyFont="1" applyFill="1" applyBorder="1" applyAlignment="1">
      <alignment horizontal="center"/>
    </xf>
    <xf numFmtId="0" fontId="42" fillId="0" borderId="0" xfId="0" applyFont="1"/>
    <xf numFmtId="0" fontId="41" fillId="0" borderId="11" xfId="0" applyFont="1" applyFill="1" applyBorder="1" applyAlignment="1" applyProtection="1">
      <alignment horizontal="left" wrapText="1"/>
      <protection locked="0"/>
    </xf>
    <xf numFmtId="1" fontId="8" fillId="0" borderId="7" xfId="0" applyNumberFormat="1" applyFont="1" applyBorder="1" applyAlignment="1" applyProtection="1">
      <alignment horizontal="center" wrapText="1"/>
      <protection locked="0"/>
    </xf>
    <xf numFmtId="49" fontId="8" fillId="0" borderId="31" xfId="0" applyNumberFormat="1" applyFont="1" applyBorder="1" applyAlignment="1" applyProtection="1">
      <alignment wrapText="1"/>
      <protection locked="0"/>
    </xf>
    <xf numFmtId="167" fontId="18" fillId="0" borderId="22" xfId="0" applyNumberFormat="1" applyFont="1" applyFill="1" applyBorder="1" applyAlignment="1" applyProtection="1">
      <alignment horizontal="center" wrapText="1"/>
    </xf>
    <xf numFmtId="165" fontId="18" fillId="0" borderId="31" xfId="0" applyNumberFormat="1" applyFont="1" applyFill="1" applyBorder="1" applyAlignment="1">
      <alignment horizontal="center"/>
    </xf>
    <xf numFmtId="49" fontId="41" fillId="0" borderId="7" xfId="0" applyNumberFormat="1" applyFont="1" applyFill="1" applyBorder="1" applyAlignment="1" applyProtection="1">
      <alignment horizontal="center" wrapText="1"/>
      <protection locked="0"/>
    </xf>
    <xf numFmtId="1" fontId="41" fillId="0" borderId="7" xfId="0" applyNumberFormat="1" applyFont="1" applyFill="1" applyBorder="1" applyAlignment="1" applyProtection="1">
      <alignment horizontal="center" wrapText="1"/>
      <protection locked="0"/>
    </xf>
    <xf numFmtId="0" fontId="41" fillId="0" borderId="31" xfId="0" applyFont="1" applyFill="1" applyBorder="1" applyAlignment="1" applyProtection="1">
      <alignment horizontal="left" wrapText="1"/>
      <protection locked="0"/>
    </xf>
    <xf numFmtId="167" fontId="19" fillId="0" borderId="74" xfId="0" applyNumberFormat="1" applyFont="1" applyFill="1" applyBorder="1" applyAlignment="1" applyProtection="1">
      <alignment horizontal="center" wrapText="1"/>
    </xf>
    <xf numFmtId="167" fontId="19" fillId="3" borderId="7" xfId="0" applyNumberFormat="1" applyFont="1" applyFill="1" applyBorder="1" applyAlignment="1" applyProtection="1">
      <alignment horizontal="center"/>
    </xf>
    <xf numFmtId="165" fontId="19" fillId="0" borderId="7" xfId="0" applyNumberFormat="1" applyFont="1" applyFill="1" applyBorder="1" applyAlignment="1">
      <alignment horizontal="center"/>
    </xf>
    <xf numFmtId="0" fontId="43" fillId="0" borderId="0" xfId="0" applyFont="1" applyFill="1" applyBorder="1"/>
    <xf numFmtId="0" fontId="43" fillId="0" borderId="0" xfId="0" applyFont="1" applyFill="1"/>
    <xf numFmtId="0" fontId="41" fillId="0" borderId="12" xfId="0" applyFont="1" applyFill="1" applyBorder="1" applyAlignment="1" applyProtection="1">
      <alignment horizontal="left" wrapText="1"/>
      <protection locked="0"/>
    </xf>
    <xf numFmtId="49" fontId="8" fillId="0" borderId="7" xfId="0" applyNumberFormat="1" applyFont="1" applyFill="1" applyBorder="1" applyAlignment="1" applyProtection="1">
      <alignment horizontal="center" wrapText="1"/>
      <protection locked="0"/>
    </xf>
    <xf numFmtId="1" fontId="8" fillId="0" borderId="7" xfId="0" applyNumberFormat="1" applyFont="1" applyFill="1" applyBorder="1" applyAlignment="1" applyProtection="1">
      <alignment horizontal="center" wrapText="1"/>
      <protection locked="0"/>
    </xf>
    <xf numFmtId="0" fontId="8" fillId="0" borderId="31" xfId="0" applyFont="1" applyFill="1" applyBorder="1" applyAlignment="1" applyProtection="1">
      <alignment horizontal="left" wrapText="1"/>
      <protection locked="0"/>
    </xf>
    <xf numFmtId="165" fontId="18" fillId="0" borderId="7" xfId="0" applyNumberFormat="1" applyFont="1" applyFill="1" applyBorder="1" applyAlignment="1">
      <alignment horizontal="center"/>
    </xf>
    <xf numFmtId="0" fontId="12" fillId="0" borderId="0" xfId="0" applyFont="1" applyFill="1" applyBorder="1"/>
    <xf numFmtId="0" fontId="12" fillId="0" borderId="0" xfId="0" applyFont="1" applyFill="1"/>
    <xf numFmtId="0" fontId="11" fillId="0" borderId="0" xfId="0" applyFont="1" applyFill="1" applyBorder="1"/>
    <xf numFmtId="0" fontId="11" fillId="0" borderId="0" xfId="0" applyFont="1" applyFill="1"/>
    <xf numFmtId="0" fontId="42" fillId="0" borderId="0" xfId="0" applyFont="1" applyFill="1" applyBorder="1"/>
    <xf numFmtId="0" fontId="42" fillId="0" borderId="0" xfId="0" applyFont="1" applyFill="1"/>
    <xf numFmtId="1" fontId="8" fillId="0" borderId="8" xfId="0" applyNumberFormat="1" applyFont="1" applyBorder="1" applyAlignment="1" applyProtection="1">
      <alignment horizontal="center" wrapText="1"/>
      <protection locked="0"/>
    </xf>
    <xf numFmtId="49" fontId="14" fillId="0" borderId="31" xfId="0" applyNumberFormat="1" applyFont="1" applyBorder="1" applyAlignment="1" applyProtection="1">
      <alignment wrapText="1"/>
      <protection locked="0"/>
    </xf>
    <xf numFmtId="167" fontId="18" fillId="0" borderId="24" xfId="0" applyNumberFormat="1" applyFont="1" applyFill="1" applyBorder="1" applyAlignment="1" applyProtection="1">
      <alignment horizontal="center" wrapText="1"/>
    </xf>
    <xf numFmtId="167" fontId="18" fillId="3" borderId="8" xfId="0" applyNumberFormat="1" applyFont="1" applyFill="1" applyBorder="1" applyAlignment="1">
      <alignment horizontal="center"/>
    </xf>
    <xf numFmtId="165" fontId="18" fillId="0" borderId="35" xfId="0" applyNumberFormat="1" applyFont="1" applyFill="1" applyBorder="1" applyAlignment="1">
      <alignment horizontal="center"/>
    </xf>
    <xf numFmtId="167" fontId="18" fillId="0" borderId="37" xfId="0" applyNumberFormat="1" applyFont="1" applyFill="1" applyBorder="1" applyAlignment="1">
      <alignment horizontal="center"/>
    </xf>
    <xf numFmtId="167" fontId="18" fillId="3" borderId="26" xfId="0" applyNumberFormat="1" applyFont="1" applyFill="1" applyBorder="1" applyAlignment="1">
      <alignment horizontal="center"/>
    </xf>
    <xf numFmtId="49" fontId="8" fillId="0" borderId="47" xfId="0" applyNumberFormat="1" applyFont="1" applyFill="1" applyBorder="1" applyAlignment="1">
      <alignment horizontal="center" wrapText="1"/>
    </xf>
    <xf numFmtId="49" fontId="8" fillId="0" borderId="48" xfId="0" applyNumberFormat="1" applyFont="1" applyFill="1" applyBorder="1" applyAlignment="1">
      <alignment horizontal="left" wrapText="1"/>
    </xf>
    <xf numFmtId="165" fontId="18" fillId="2" borderId="34" xfId="0" applyNumberFormat="1" applyFont="1" applyFill="1" applyBorder="1" applyAlignment="1">
      <alignment horizontal="center"/>
    </xf>
    <xf numFmtId="49" fontId="41" fillId="0" borderId="7" xfId="0" applyNumberFormat="1" applyFont="1" applyFill="1" applyBorder="1" applyAlignment="1">
      <alignment horizontal="center" wrapText="1"/>
    </xf>
    <xf numFmtId="49" fontId="41" fillId="0" borderId="12" xfId="0" applyNumberFormat="1" applyFont="1" applyFill="1" applyBorder="1" applyAlignment="1">
      <alignment horizontal="left" wrapText="1"/>
    </xf>
    <xf numFmtId="165" fontId="19" fillId="2" borderId="6" xfId="0" applyNumberFormat="1" applyFont="1" applyFill="1" applyBorder="1" applyAlignment="1">
      <alignment horizontal="center"/>
    </xf>
    <xf numFmtId="165" fontId="19" fillId="2" borderId="34" xfId="0" applyNumberFormat="1" applyFont="1" applyFill="1" applyBorder="1" applyAlignment="1">
      <alignment horizontal="center"/>
    </xf>
    <xf numFmtId="0" fontId="43" fillId="0" borderId="0" xfId="0" applyFont="1" applyBorder="1"/>
    <xf numFmtId="0" fontId="43" fillId="0" borderId="0" xfId="0" applyFont="1"/>
    <xf numFmtId="167" fontId="18" fillId="0" borderId="31" xfId="0" applyNumberFormat="1" applyFont="1" applyFill="1" applyBorder="1" applyAlignment="1">
      <alignment horizontal="center"/>
    </xf>
    <xf numFmtId="167" fontId="18" fillId="0" borderId="12" xfId="0" applyNumberFormat="1" applyFont="1" applyFill="1" applyBorder="1" applyAlignment="1">
      <alignment horizontal="center"/>
    </xf>
    <xf numFmtId="49" fontId="8" fillId="0" borderId="12" xfId="0" applyNumberFormat="1" applyFont="1" applyFill="1" applyBorder="1" applyAlignment="1">
      <alignment wrapText="1"/>
    </xf>
    <xf numFmtId="0" fontId="44" fillId="0" borderId="12" xfId="0" applyFont="1" applyBorder="1" applyAlignment="1" applyProtection="1">
      <alignment horizontal="left" wrapText="1"/>
      <protection locked="0"/>
    </xf>
    <xf numFmtId="49" fontId="8" fillId="0" borderId="11" xfId="0" applyNumberFormat="1" applyFont="1" applyFill="1" applyBorder="1" applyAlignment="1">
      <alignment wrapText="1"/>
    </xf>
    <xf numFmtId="0" fontId="8" fillId="0" borderId="77" xfId="0" applyFont="1" applyBorder="1"/>
    <xf numFmtId="0" fontId="41" fillId="0" borderId="25" xfId="0" applyFont="1" applyFill="1" applyBorder="1" applyAlignment="1"/>
    <xf numFmtId="49" fontId="41" fillId="0" borderId="9" xfId="0" applyNumberFormat="1" applyFont="1" applyBorder="1" applyAlignment="1">
      <alignment horizontal="center"/>
    </xf>
    <xf numFmtId="49" fontId="41" fillId="0" borderId="9" xfId="0" applyNumberFormat="1" applyFont="1" applyFill="1" applyBorder="1" applyAlignment="1">
      <alignment horizontal="center" wrapText="1"/>
    </xf>
    <xf numFmtId="0" fontId="44" fillId="0" borderId="34" xfId="0" applyFont="1" applyBorder="1" applyAlignment="1" applyProtection="1">
      <alignment horizontal="left" wrapText="1"/>
      <protection locked="0"/>
    </xf>
    <xf numFmtId="167" fontId="19" fillId="0" borderId="25" xfId="0" applyNumberFormat="1" applyFont="1" applyFill="1" applyBorder="1" applyAlignment="1">
      <alignment horizontal="center"/>
    </xf>
    <xf numFmtId="167" fontId="19" fillId="0" borderId="9" xfId="0" applyNumberFormat="1" applyFont="1" applyFill="1" applyBorder="1" applyAlignment="1">
      <alignment horizontal="center"/>
    </xf>
    <xf numFmtId="167" fontId="19" fillId="0" borderId="27" xfId="0" applyNumberFormat="1" applyFont="1" applyFill="1" applyBorder="1" applyAlignment="1">
      <alignment horizontal="center"/>
    </xf>
    <xf numFmtId="167" fontId="19" fillId="3" borderId="28" xfId="0" applyNumberFormat="1" applyFont="1" applyFill="1" applyBorder="1" applyAlignment="1">
      <alignment horizontal="center"/>
    </xf>
    <xf numFmtId="167" fontId="19" fillId="0" borderId="28" xfId="0" applyNumberFormat="1" applyFont="1" applyFill="1" applyBorder="1" applyAlignment="1">
      <alignment horizontal="center"/>
    </xf>
    <xf numFmtId="165" fontId="19" fillId="0" borderId="29" xfId="0" applyNumberFormat="1" applyFont="1" applyFill="1" applyBorder="1" applyAlignment="1">
      <alignment horizontal="center"/>
    </xf>
    <xf numFmtId="165" fontId="19" fillId="2" borderId="29" xfId="0" applyNumberFormat="1" applyFont="1" applyFill="1" applyBorder="1" applyAlignment="1">
      <alignment horizontal="center"/>
    </xf>
    <xf numFmtId="0" fontId="9" fillId="0" borderId="33" xfId="0" applyFont="1" applyFill="1" applyBorder="1" applyAlignment="1">
      <alignment horizontal="left" wrapText="1"/>
    </xf>
    <xf numFmtId="0" fontId="3" fillId="0" borderId="0" xfId="0" applyFont="1" applyFill="1"/>
    <xf numFmtId="49" fontId="8" fillId="0" borderId="31" xfId="0" applyNumberFormat="1" applyFont="1" applyBorder="1" applyAlignment="1" applyProtection="1">
      <alignment horizontal="left" wrapText="1"/>
      <protection locked="0"/>
    </xf>
    <xf numFmtId="0" fontId="8" fillId="2" borderId="35" xfId="0" applyFont="1" applyFill="1" applyBorder="1" applyAlignment="1">
      <alignment horizontal="left" wrapText="1"/>
    </xf>
    <xf numFmtId="167" fontId="18" fillId="0" borderId="24" xfId="0" applyNumberFormat="1" applyFont="1" applyFill="1" applyBorder="1" applyAlignment="1">
      <alignment horizontal="center"/>
    </xf>
    <xf numFmtId="0" fontId="9" fillId="2" borderId="33" xfId="0" applyFont="1" applyFill="1" applyBorder="1" applyAlignment="1" applyProtection="1">
      <alignment horizontal="left" wrapText="1"/>
      <protection locked="0"/>
    </xf>
    <xf numFmtId="3" fontId="8" fillId="0" borderId="31" xfId="0" applyNumberFormat="1" applyFont="1" applyBorder="1" applyAlignment="1">
      <alignment horizontal="left" wrapText="1"/>
    </xf>
    <xf numFmtId="167" fontId="18" fillId="0" borderId="22" xfId="0" applyNumberFormat="1" applyFont="1" applyBorder="1" applyAlignment="1">
      <alignment horizontal="center" wrapText="1"/>
    </xf>
    <xf numFmtId="167" fontId="18" fillId="0" borderId="30" xfId="0" applyNumberFormat="1" applyFont="1" applyFill="1" applyBorder="1" applyAlignment="1">
      <alignment horizontal="center"/>
    </xf>
    <xf numFmtId="167" fontId="18" fillId="3" borderId="28" xfId="0" applyNumberFormat="1" applyFont="1" applyFill="1" applyBorder="1" applyAlignment="1">
      <alignment horizontal="center"/>
    </xf>
    <xf numFmtId="49" fontId="8" fillId="2" borderId="7" xfId="0" applyNumberFormat="1" applyFont="1" applyFill="1" applyBorder="1" applyAlignment="1">
      <alignment horizontal="center" wrapText="1"/>
    </xf>
    <xf numFmtId="49" fontId="8" fillId="2" borderId="31" xfId="0" applyNumberFormat="1" applyFont="1" applyFill="1" applyBorder="1" applyAlignment="1">
      <alignment wrapText="1"/>
    </xf>
    <xf numFmtId="0" fontId="9" fillId="0" borderId="32" xfId="0" applyFont="1" applyBorder="1" applyAlignment="1" applyProtection="1">
      <alignment horizontal="left" wrapText="1"/>
      <protection locked="0"/>
    </xf>
    <xf numFmtId="0" fontId="9" fillId="0" borderId="5" xfId="0" applyFont="1" applyBorder="1" applyAlignment="1" applyProtection="1">
      <alignment horizontal="left" wrapText="1"/>
      <protection locked="0"/>
    </xf>
    <xf numFmtId="167" fontId="17" fillId="0" borderId="5" xfId="0" applyNumberFormat="1" applyFont="1" applyFill="1" applyBorder="1" applyAlignment="1">
      <alignment horizontal="center"/>
    </xf>
    <xf numFmtId="49" fontId="8" fillId="0" borderId="12" xfId="0" applyNumberFormat="1" applyFont="1" applyFill="1" applyBorder="1" applyAlignment="1" applyProtection="1">
      <alignment horizontal="left" wrapText="1"/>
      <protection locked="0"/>
    </xf>
    <xf numFmtId="0" fontId="41" fillId="0" borderId="12" xfId="0" applyFont="1" applyBorder="1" applyAlignment="1" applyProtection="1">
      <alignment horizontal="left" wrapText="1"/>
      <protection locked="0"/>
    </xf>
    <xf numFmtId="165" fontId="45" fillId="2" borderId="12" xfId="0" applyNumberFormat="1" applyFont="1" applyFill="1" applyBorder="1" applyAlignment="1">
      <alignment horizontal="center"/>
    </xf>
    <xf numFmtId="0" fontId="8" fillId="0" borderId="12" xfId="0" applyFont="1" applyBorder="1" applyAlignment="1" applyProtection="1">
      <alignment horizontal="left" wrapText="1"/>
      <protection locked="0"/>
    </xf>
    <xf numFmtId="49" fontId="8" fillId="0" borderId="7" xfId="0" applyNumberFormat="1" applyFont="1" applyFill="1" applyBorder="1" applyAlignment="1">
      <alignment horizontal="center"/>
    </xf>
    <xf numFmtId="0" fontId="8" fillId="0" borderId="78" xfId="0" applyFont="1" applyFill="1" applyBorder="1" applyAlignment="1">
      <alignment wrapText="1"/>
    </xf>
    <xf numFmtId="3" fontId="8" fillId="0" borderId="12" xfId="0" applyNumberFormat="1" applyFont="1" applyBorder="1" applyAlignment="1">
      <alignment horizontal="left" wrapText="1"/>
    </xf>
    <xf numFmtId="0" fontId="8" fillId="0" borderId="12" xfId="0" applyFont="1" applyFill="1" applyBorder="1" applyAlignment="1" applyProtection="1">
      <alignment horizontal="left" wrapText="1"/>
      <protection locked="0"/>
    </xf>
    <xf numFmtId="0" fontId="8" fillId="0" borderId="12" xfId="0" applyFont="1" applyBorder="1" applyAlignment="1" applyProtection="1">
      <alignment wrapText="1"/>
      <protection locked="0"/>
    </xf>
    <xf numFmtId="0" fontId="46" fillId="0" borderId="7" xfId="0" applyNumberFormat="1" applyFont="1" applyFill="1" applyBorder="1" applyAlignment="1" applyProtection="1">
      <alignment horizontal="left" wrapText="1"/>
      <protection locked="0"/>
    </xf>
    <xf numFmtId="167" fontId="18" fillId="0" borderId="25" xfId="0" applyNumberFormat="1" applyFont="1" applyFill="1" applyBorder="1" applyAlignment="1" applyProtection="1">
      <alignment horizontal="center"/>
      <protection locked="0"/>
    </xf>
    <xf numFmtId="49" fontId="9" fillId="0" borderId="26" xfId="0" applyNumberFormat="1" applyFont="1" applyFill="1" applyBorder="1" applyAlignment="1">
      <alignment horizontal="center" wrapText="1"/>
    </xf>
    <xf numFmtId="49" fontId="9" fillId="2" borderId="26" xfId="0" applyNumberFormat="1" applyFont="1" applyFill="1" applyBorder="1" applyAlignment="1">
      <alignment horizontal="center" wrapText="1"/>
    </xf>
    <xf numFmtId="49" fontId="9" fillId="2" borderId="38" xfId="0" applyNumberFormat="1" applyFont="1" applyFill="1" applyBorder="1" applyAlignment="1">
      <alignment horizontal="left" wrapText="1"/>
    </xf>
    <xf numFmtId="167" fontId="17" fillId="0" borderId="37" xfId="0" applyNumberFormat="1" applyFont="1" applyFill="1" applyBorder="1" applyAlignment="1" applyProtection="1">
      <alignment horizontal="center"/>
      <protection locked="0"/>
    </xf>
    <xf numFmtId="167" fontId="17" fillId="3" borderId="26" xfId="0" applyNumberFormat="1" applyFont="1" applyFill="1" applyBorder="1" applyAlignment="1">
      <alignment horizontal="center"/>
    </xf>
    <xf numFmtId="165" fontId="17" fillId="0" borderId="40" xfId="0" applyNumberFormat="1" applyFont="1" applyFill="1" applyBorder="1" applyAlignment="1">
      <alignment horizontal="center"/>
    </xf>
    <xf numFmtId="167" fontId="17" fillId="0" borderId="37" xfId="0" applyNumberFormat="1" applyFont="1" applyFill="1" applyBorder="1" applyAlignment="1">
      <alignment horizontal="center"/>
    </xf>
    <xf numFmtId="0" fontId="8" fillId="0" borderId="34" xfId="0" applyFont="1" applyFill="1" applyBorder="1" applyAlignment="1" applyProtection="1">
      <alignment horizontal="left" wrapText="1"/>
      <protection locked="0"/>
    </xf>
    <xf numFmtId="167" fontId="17" fillId="0" borderId="23" xfId="0" applyNumberFormat="1" applyFont="1" applyFill="1" applyBorder="1" applyAlignment="1" applyProtection="1">
      <alignment horizontal="center"/>
      <protection locked="0"/>
    </xf>
    <xf numFmtId="167" fontId="17" fillId="0" borderId="22" xfId="0" applyNumberFormat="1" applyFont="1" applyFill="1" applyBorder="1" applyAlignment="1" applyProtection="1">
      <alignment horizontal="center"/>
      <protection locked="0"/>
    </xf>
    <xf numFmtId="167" fontId="17" fillId="0" borderId="24" xfId="0" applyNumberFormat="1" applyFont="1" applyFill="1" applyBorder="1" applyAlignment="1" applyProtection="1">
      <alignment horizontal="center"/>
      <protection locked="0"/>
    </xf>
    <xf numFmtId="0" fontId="8" fillId="0" borderId="34" xfId="0" applyFont="1" applyBorder="1" applyAlignment="1" applyProtection="1">
      <alignment horizontal="left" wrapText="1"/>
      <protection locked="0"/>
    </xf>
    <xf numFmtId="0" fontId="8" fillId="0" borderId="11" xfId="0" applyFont="1" applyFill="1" applyBorder="1" applyAlignment="1" applyProtection="1">
      <alignment horizontal="left" wrapText="1"/>
      <protection locked="0"/>
    </xf>
    <xf numFmtId="167" fontId="17" fillId="0" borderId="14" xfId="0" applyNumberFormat="1" applyFont="1" applyFill="1" applyBorder="1" applyAlignment="1" applyProtection="1">
      <alignment horizontal="center"/>
      <protection locked="0"/>
    </xf>
    <xf numFmtId="0" fontId="8" fillId="0" borderId="12" xfId="0" applyFont="1" applyFill="1" applyBorder="1" applyAlignment="1" applyProtection="1">
      <alignment wrapText="1"/>
      <protection locked="0"/>
    </xf>
    <xf numFmtId="167" fontId="17" fillId="0" borderId="15" xfId="0" applyNumberFormat="1" applyFont="1" applyFill="1" applyBorder="1" applyAlignment="1" applyProtection="1">
      <alignment horizontal="center"/>
      <protection locked="0"/>
    </xf>
    <xf numFmtId="167" fontId="18" fillId="3" borderId="15" xfId="0" applyNumberFormat="1" applyFont="1" applyFill="1" applyBorder="1" applyAlignment="1">
      <alignment horizontal="center"/>
    </xf>
    <xf numFmtId="167" fontId="17" fillId="0" borderId="20" xfId="0" applyNumberFormat="1" applyFont="1" applyFill="1" applyBorder="1" applyAlignment="1" applyProtection="1">
      <alignment horizontal="center"/>
      <protection locked="0"/>
    </xf>
    <xf numFmtId="0" fontId="8" fillId="0" borderId="19" xfId="0" applyFont="1" applyFill="1" applyBorder="1" applyAlignment="1" applyProtection="1">
      <alignment wrapText="1"/>
      <protection locked="0"/>
    </xf>
    <xf numFmtId="0" fontId="8" fillId="0" borderId="19" xfId="0" applyFont="1" applyFill="1" applyBorder="1" applyAlignment="1" applyProtection="1">
      <alignment horizontal="left" wrapText="1"/>
      <protection locked="0"/>
    </xf>
    <xf numFmtId="165" fontId="18" fillId="0" borderId="40" xfId="0" applyNumberFormat="1" applyFont="1" applyFill="1" applyBorder="1" applyAlignment="1">
      <alignment horizontal="center"/>
    </xf>
    <xf numFmtId="0" fontId="9" fillId="0" borderId="42" xfId="0" applyFont="1" applyBorder="1" applyAlignment="1">
      <alignment horizontal="center"/>
    </xf>
    <xf numFmtId="0" fontId="9" fillId="0" borderId="43" xfId="0" applyFont="1" applyFill="1" applyBorder="1" applyAlignment="1" applyProtection="1">
      <alignment horizontal="left" wrapText="1"/>
      <protection locked="0"/>
    </xf>
    <xf numFmtId="167" fontId="17" fillId="0" borderId="44" xfId="0" applyNumberFormat="1" applyFont="1" applyFill="1" applyBorder="1" applyAlignment="1" applyProtection="1">
      <alignment horizontal="center"/>
      <protection locked="0"/>
    </xf>
    <xf numFmtId="164" fontId="17" fillId="2" borderId="42" xfId="0" applyNumberFormat="1" applyFont="1" applyFill="1" applyBorder="1" applyAlignment="1">
      <alignment horizontal="center"/>
    </xf>
    <xf numFmtId="167" fontId="17" fillId="0" borderId="21" xfId="0" applyNumberFormat="1" applyFont="1" applyFill="1" applyBorder="1" applyAlignment="1">
      <alignment horizontal="center"/>
    </xf>
    <xf numFmtId="167" fontId="17" fillId="3" borderId="9" xfId="0" applyNumberFormat="1" applyFont="1" applyFill="1" applyBorder="1" applyAlignment="1">
      <alignment horizontal="center"/>
    </xf>
    <xf numFmtId="165" fontId="17" fillId="0" borderId="36" xfId="0" applyNumberFormat="1" applyFont="1" applyFill="1" applyBorder="1" applyAlignment="1">
      <alignment horizontal="center"/>
    </xf>
    <xf numFmtId="49" fontId="9" fillId="0" borderId="4" xfId="0" applyNumberFormat="1" applyFont="1" applyFill="1" applyBorder="1" applyAlignment="1">
      <alignment horizontal="center" wrapText="1"/>
    </xf>
    <xf numFmtId="49" fontId="9" fillId="2" borderId="4" xfId="0" applyNumberFormat="1" applyFont="1" applyFill="1" applyBorder="1" applyAlignment="1">
      <alignment horizontal="center" wrapText="1"/>
    </xf>
    <xf numFmtId="49" fontId="9" fillId="2" borderId="5" xfId="0" applyNumberFormat="1" applyFont="1" applyFill="1" applyBorder="1" applyAlignment="1">
      <alignment horizontal="left" wrapText="1"/>
    </xf>
    <xf numFmtId="167" fontId="18" fillId="3" borderId="4" xfId="0" applyNumberFormat="1" applyFont="1" applyFill="1" applyBorder="1" applyAlignment="1">
      <alignment horizontal="center"/>
    </xf>
    <xf numFmtId="0" fontId="9" fillId="0" borderId="5" xfId="0" applyFont="1" applyBorder="1" applyAlignment="1">
      <alignment horizontal="left" wrapText="1"/>
    </xf>
    <xf numFmtId="49" fontId="9" fillId="0" borderId="5" xfId="0" applyNumberFormat="1" applyFont="1" applyFill="1" applyBorder="1" applyAlignment="1" applyProtection="1">
      <alignment horizontal="left" wrapText="1"/>
      <protection locked="0"/>
    </xf>
    <xf numFmtId="167" fontId="17" fillId="0" borderId="14" xfId="0" applyNumberFormat="1" applyFont="1" applyFill="1" applyBorder="1" applyAlignment="1" applyProtection="1">
      <alignment horizontal="center"/>
    </xf>
    <xf numFmtId="167" fontId="17" fillId="0" borderId="14" xfId="0" applyNumberFormat="1" applyFont="1" applyFill="1" applyBorder="1" applyAlignment="1">
      <alignment horizontal="center"/>
    </xf>
    <xf numFmtId="167" fontId="17" fillId="0" borderId="23" xfId="0" applyNumberFormat="1" applyFont="1" applyFill="1" applyBorder="1" applyAlignment="1">
      <alignment horizontal="center"/>
    </xf>
    <xf numFmtId="167" fontId="17" fillId="3" borderId="6" xfId="0" applyNumberFormat="1" applyFont="1" applyFill="1" applyBorder="1" applyAlignment="1">
      <alignment horizontal="center"/>
    </xf>
    <xf numFmtId="167" fontId="17" fillId="0" borderId="15" xfId="0" applyNumberFormat="1" applyFont="1" applyFill="1" applyBorder="1" applyAlignment="1" applyProtection="1">
      <alignment horizontal="center"/>
    </xf>
    <xf numFmtId="167" fontId="17" fillId="3" borderId="7" xfId="0" applyNumberFormat="1" applyFont="1" applyFill="1" applyBorder="1" applyAlignment="1">
      <alignment horizontal="center"/>
    </xf>
    <xf numFmtId="0" fontId="9" fillId="0" borderId="19" xfId="0" applyFont="1" applyFill="1" applyBorder="1" applyAlignment="1" applyProtection="1">
      <alignment horizontal="left" wrapText="1"/>
      <protection locked="0"/>
    </xf>
    <xf numFmtId="165" fontId="17" fillId="0" borderId="31" xfId="0" applyNumberFormat="1" applyFont="1" applyFill="1" applyBorder="1" applyAlignment="1">
      <alignment horizontal="center"/>
    </xf>
    <xf numFmtId="49" fontId="9" fillId="0" borderId="7" xfId="0" applyNumberFormat="1" applyFont="1" applyFill="1" applyBorder="1" applyAlignment="1">
      <alignment horizontal="center" wrapText="1"/>
    </xf>
    <xf numFmtId="49" fontId="9" fillId="0" borderId="31" xfId="0" applyNumberFormat="1" applyFont="1" applyFill="1" applyBorder="1" applyAlignment="1">
      <alignment horizontal="center" wrapText="1"/>
    </xf>
    <xf numFmtId="0" fontId="9" fillId="0" borderId="79" xfId="0" applyFont="1" applyBorder="1"/>
    <xf numFmtId="165" fontId="17" fillId="2" borderId="7" xfId="0" applyNumberFormat="1" applyFont="1" applyFill="1" applyBorder="1" applyAlignment="1">
      <alignment horizontal="center"/>
    </xf>
    <xf numFmtId="165" fontId="17" fillId="2" borderId="48" xfId="0" applyNumberFormat="1" applyFont="1" applyFill="1" applyBorder="1" applyAlignment="1">
      <alignment horizontal="center"/>
    </xf>
    <xf numFmtId="167" fontId="17" fillId="0" borderId="47" xfId="0" applyNumberFormat="1" applyFont="1" applyFill="1" applyBorder="1" applyAlignment="1">
      <alignment horizontal="center"/>
    </xf>
    <xf numFmtId="165" fontId="17" fillId="0" borderId="48" xfId="0" applyNumberFormat="1" applyFont="1" applyFill="1" applyBorder="1" applyAlignment="1">
      <alignment horizontal="center"/>
    </xf>
    <xf numFmtId="167" fontId="18" fillId="0" borderId="14" xfId="0" applyNumberFormat="1" applyFont="1" applyFill="1" applyBorder="1" applyAlignment="1" applyProtection="1">
      <alignment horizontal="center"/>
    </xf>
    <xf numFmtId="165" fontId="17" fillId="0" borderId="34" xfId="0" applyNumberFormat="1" applyFont="1" applyFill="1" applyBorder="1" applyAlignment="1">
      <alignment horizontal="center"/>
    </xf>
    <xf numFmtId="0" fontId="9" fillId="0" borderId="40" xfId="0" applyFont="1" applyBorder="1" applyAlignment="1">
      <alignment horizontal="center"/>
    </xf>
    <xf numFmtId="49" fontId="9" fillId="0" borderId="28" xfId="0" applyNumberFormat="1" applyFont="1" applyFill="1" applyBorder="1" applyAlignment="1">
      <alignment horizontal="center" wrapText="1"/>
    </xf>
    <xf numFmtId="49" fontId="9" fillId="0" borderId="29" xfId="0" applyNumberFormat="1" applyFont="1" applyFill="1" applyBorder="1" applyAlignment="1">
      <alignment wrapText="1"/>
    </xf>
    <xf numFmtId="167" fontId="17" fillId="0" borderId="39" xfId="0" applyNumberFormat="1" applyFont="1" applyFill="1" applyBorder="1" applyAlignment="1" applyProtection="1">
      <alignment horizontal="center"/>
    </xf>
    <xf numFmtId="0" fontId="9" fillId="0" borderId="33" xfId="0" applyFont="1" applyFill="1" applyBorder="1" applyAlignment="1">
      <alignment horizontal="center"/>
    </xf>
    <xf numFmtId="49" fontId="9" fillId="0" borderId="4" xfId="2" applyNumberFormat="1" applyFont="1" applyFill="1" applyBorder="1" applyAlignment="1">
      <alignment horizontal="center" wrapText="1"/>
    </xf>
    <xf numFmtId="49" fontId="9" fillId="0" borderId="5" xfId="2" applyNumberFormat="1" applyFont="1" applyFill="1" applyBorder="1" applyAlignment="1">
      <alignment wrapText="1"/>
    </xf>
    <xf numFmtId="167" fontId="18" fillId="0" borderId="72" xfId="0" applyNumberFormat="1" applyFont="1" applyFill="1" applyBorder="1" applyAlignment="1">
      <alignment horizontal="center"/>
    </xf>
    <xf numFmtId="167" fontId="18" fillId="0" borderId="47" xfId="0" applyNumberFormat="1" applyFont="1" applyFill="1" applyBorder="1" applyAlignment="1" applyProtection="1">
      <alignment horizontal="center"/>
    </xf>
    <xf numFmtId="167" fontId="17" fillId="0" borderId="46" xfId="0" applyNumberFormat="1" applyFont="1" applyFill="1" applyBorder="1" applyAlignment="1">
      <alignment horizontal="center"/>
    </xf>
    <xf numFmtId="167" fontId="17" fillId="3" borderId="47" xfId="0" applyNumberFormat="1" applyFont="1" applyFill="1" applyBorder="1" applyAlignment="1">
      <alignment horizontal="center"/>
    </xf>
    <xf numFmtId="0" fontId="9" fillId="0" borderId="8" xfId="0" applyFont="1" applyBorder="1" applyAlignment="1">
      <alignment horizontal="center"/>
    </xf>
    <xf numFmtId="167" fontId="17" fillId="0" borderId="22" xfId="0" applyNumberFormat="1" applyFont="1" applyFill="1" applyBorder="1" applyAlignment="1" applyProtection="1">
      <alignment horizontal="center"/>
    </xf>
    <xf numFmtId="165" fontId="18" fillId="0" borderId="19" xfId="0" applyNumberFormat="1" applyFont="1" applyFill="1" applyBorder="1" applyAlignment="1">
      <alignment horizontal="center"/>
    </xf>
    <xf numFmtId="167" fontId="17" fillId="0" borderId="24" xfId="0" applyNumberFormat="1" applyFont="1" applyFill="1" applyBorder="1" applyAlignment="1">
      <alignment horizontal="center"/>
    </xf>
    <xf numFmtId="165" fontId="18" fillId="0" borderId="38" xfId="0" applyNumberFormat="1" applyFont="1" applyFill="1" applyBorder="1" applyAlignment="1">
      <alignment horizontal="center"/>
    </xf>
    <xf numFmtId="0" fontId="8" fillId="0" borderId="38" xfId="0" applyFont="1" applyFill="1" applyBorder="1" applyAlignment="1" applyProtection="1">
      <alignment horizontal="left" wrapText="1"/>
      <protection locked="0"/>
    </xf>
    <xf numFmtId="167" fontId="17" fillId="0" borderId="20" xfId="0" applyNumberFormat="1" applyFont="1" applyFill="1" applyBorder="1" applyAlignment="1" applyProtection="1">
      <alignment horizontal="center"/>
    </xf>
    <xf numFmtId="167" fontId="17" fillId="0" borderId="8" xfId="0" applyNumberFormat="1" applyFont="1" applyFill="1" applyBorder="1" applyAlignment="1" applyProtection="1">
      <alignment horizontal="center"/>
    </xf>
    <xf numFmtId="167" fontId="18" fillId="0" borderId="27" xfId="0" applyNumberFormat="1" applyFont="1" applyFill="1" applyBorder="1" applyAlignment="1">
      <alignment horizontal="center"/>
    </xf>
    <xf numFmtId="167" fontId="18" fillId="0" borderId="9" xfId="0" applyNumberFormat="1" applyFont="1" applyFill="1" applyBorder="1" applyAlignment="1" applyProtection="1">
      <alignment horizontal="center"/>
    </xf>
    <xf numFmtId="165" fontId="18" fillId="0" borderId="10" xfId="0" applyNumberFormat="1" applyFont="1" applyFill="1" applyBorder="1" applyAlignment="1">
      <alignment horizontal="center"/>
    </xf>
    <xf numFmtId="49" fontId="9" fillId="0" borderId="5" xfId="0" applyNumberFormat="1" applyFont="1" applyFill="1" applyBorder="1" applyAlignment="1">
      <alignment wrapText="1"/>
    </xf>
    <xf numFmtId="0" fontId="9" fillId="0" borderId="29" xfId="0" applyFont="1" applyFill="1" applyBorder="1" applyAlignment="1" applyProtection="1">
      <alignment horizontal="left" wrapText="1"/>
      <protection locked="0"/>
    </xf>
    <xf numFmtId="167" fontId="17" fillId="0" borderId="30" xfId="0" applyNumberFormat="1" applyFont="1" applyFill="1" applyBorder="1" applyAlignment="1" applyProtection="1">
      <alignment horizontal="center"/>
    </xf>
    <xf numFmtId="165" fontId="17" fillId="0" borderId="29" xfId="0" applyNumberFormat="1" applyFont="1" applyFill="1" applyBorder="1" applyAlignment="1">
      <alignment horizontal="center"/>
    </xf>
    <xf numFmtId="49" fontId="9" fillId="0" borderId="9" xfId="0" applyNumberFormat="1" applyFont="1" applyBorder="1" applyAlignment="1">
      <alignment horizontal="center"/>
    </xf>
    <xf numFmtId="0" fontId="8" fillId="0" borderId="10" xfId="0" applyFont="1" applyFill="1" applyBorder="1" applyAlignment="1" applyProtection="1">
      <alignment horizontal="left" wrapText="1"/>
      <protection locked="0"/>
    </xf>
    <xf numFmtId="167" fontId="17" fillId="0" borderId="21" xfId="0" applyNumberFormat="1" applyFont="1" applyFill="1" applyBorder="1" applyAlignment="1" applyProtection="1">
      <alignment horizontal="center"/>
    </xf>
    <xf numFmtId="167" fontId="17" fillId="0" borderId="51" xfId="0" applyNumberFormat="1" applyFont="1" applyFill="1" applyBorder="1" applyAlignment="1">
      <alignment horizontal="center"/>
    </xf>
    <xf numFmtId="167" fontId="18" fillId="0" borderId="13" xfId="0" applyNumberFormat="1" applyFont="1" applyFill="1" applyBorder="1" applyAlignment="1" applyProtection="1">
      <alignment horizontal="center"/>
    </xf>
    <xf numFmtId="0" fontId="41" fillId="0" borderId="46" xfId="0" applyFont="1" applyFill="1" applyBorder="1" applyAlignment="1"/>
    <xf numFmtId="0" fontId="41" fillId="0" borderId="48" xfId="0" applyFont="1" applyFill="1" applyBorder="1" applyAlignment="1" applyProtection="1">
      <alignment horizontal="left" wrapText="1"/>
      <protection locked="0"/>
    </xf>
    <xf numFmtId="167" fontId="19" fillId="0" borderId="21" xfId="0" applyNumberFormat="1" applyFont="1" applyFill="1" applyBorder="1" applyAlignment="1" applyProtection="1">
      <alignment horizontal="center"/>
    </xf>
    <xf numFmtId="167" fontId="19" fillId="0" borderId="47" xfId="0" applyNumberFormat="1" applyFont="1" applyFill="1" applyBorder="1" applyAlignment="1" applyProtection="1">
      <alignment horizontal="center"/>
    </xf>
    <xf numFmtId="165" fontId="19" fillId="2" borderId="47" xfId="0" applyNumberFormat="1" applyFont="1" applyFill="1" applyBorder="1" applyAlignment="1">
      <alignment horizontal="center"/>
    </xf>
    <xf numFmtId="167" fontId="19" fillId="2" borderId="47" xfId="0" applyNumberFormat="1" applyFont="1" applyFill="1" applyBorder="1" applyAlignment="1">
      <alignment horizontal="center"/>
    </xf>
    <xf numFmtId="165" fontId="19" fillId="2" borderId="48" xfId="0" applyNumberFormat="1" applyFont="1" applyFill="1" applyBorder="1" applyAlignment="1">
      <alignment horizontal="center"/>
    </xf>
    <xf numFmtId="167" fontId="19" fillId="0" borderId="21" xfId="0" applyNumberFormat="1" applyFont="1" applyFill="1" applyBorder="1" applyAlignment="1">
      <alignment horizontal="center"/>
    </xf>
    <xf numFmtId="167" fontId="19" fillId="3" borderId="9" xfId="0" applyNumberFormat="1" applyFont="1" applyFill="1" applyBorder="1" applyAlignment="1">
      <alignment horizontal="center"/>
    </xf>
    <xf numFmtId="167" fontId="19" fillId="0" borderId="9" xfId="0" applyNumberFormat="1" applyFont="1" applyFill="1" applyBorder="1" applyAlignment="1" applyProtection="1">
      <alignment horizontal="center"/>
    </xf>
    <xf numFmtId="165" fontId="19" fillId="0" borderId="48" xfId="0" applyNumberFormat="1" applyFont="1" applyFill="1" applyBorder="1" applyAlignment="1">
      <alignment horizontal="center"/>
    </xf>
    <xf numFmtId="167" fontId="19" fillId="0" borderId="46" xfId="0" applyNumberFormat="1" applyFont="1" applyFill="1" applyBorder="1" applyAlignment="1">
      <alignment horizontal="center"/>
    </xf>
    <xf numFmtId="167" fontId="19" fillId="3" borderId="47" xfId="0" applyNumberFormat="1" applyFont="1" applyFill="1" applyBorder="1" applyAlignment="1">
      <alignment horizontal="center"/>
    </xf>
    <xf numFmtId="167" fontId="19" fillId="0" borderId="47" xfId="0" applyNumberFormat="1" applyFont="1" applyFill="1" applyBorder="1" applyAlignment="1">
      <alignment horizontal="center"/>
    </xf>
    <xf numFmtId="49" fontId="9" fillId="0" borderId="8" xfId="0" applyNumberFormat="1" applyFont="1" applyFill="1" applyBorder="1" applyAlignment="1">
      <alignment horizontal="center" wrapText="1"/>
    </xf>
    <xf numFmtId="49" fontId="9" fillId="0" borderId="19" xfId="2" applyNumberFormat="1" applyFont="1" applyFill="1" applyBorder="1" applyAlignment="1">
      <alignment wrapText="1"/>
    </xf>
    <xf numFmtId="167" fontId="17" fillId="0" borderId="37" xfId="0" applyNumberFormat="1" applyFont="1" applyFill="1" applyBorder="1" applyAlignment="1" applyProtection="1">
      <alignment horizontal="center"/>
    </xf>
    <xf numFmtId="0" fontId="9" fillId="0" borderId="29" xfId="0" applyFont="1" applyBorder="1" applyAlignment="1" applyProtection="1">
      <alignment horizontal="left" wrapText="1"/>
      <protection locked="0"/>
    </xf>
    <xf numFmtId="49" fontId="9" fillId="0" borderId="4" xfId="0" applyNumberFormat="1" applyFont="1" applyBorder="1" applyAlignment="1">
      <alignment horizontal="center" wrapText="1"/>
    </xf>
    <xf numFmtId="49" fontId="9" fillId="0" borderId="5" xfId="0" applyNumberFormat="1" applyFont="1" applyBorder="1" applyAlignment="1" applyProtection="1">
      <alignment horizontal="left" wrapText="1"/>
      <protection locked="0"/>
    </xf>
    <xf numFmtId="49" fontId="9" fillId="0" borderId="7" xfId="0" applyNumberFormat="1" applyFont="1" applyBorder="1" applyAlignment="1">
      <alignment horizontal="center" wrapText="1"/>
    </xf>
    <xf numFmtId="0" fontId="8" fillId="0" borderId="5" xfId="0" applyFont="1" applyBorder="1" applyAlignment="1" applyProtection="1">
      <alignment horizontal="left" wrapText="1"/>
      <protection locked="0"/>
    </xf>
    <xf numFmtId="167" fontId="18" fillId="0" borderId="13" xfId="0" applyNumberFormat="1" applyFont="1" applyFill="1" applyBorder="1" applyAlignment="1" applyProtection="1">
      <alignment horizontal="center"/>
      <protection locked="0"/>
    </xf>
    <xf numFmtId="167" fontId="17" fillId="3" borderId="4" xfId="0" applyNumberFormat="1" applyFont="1" applyFill="1" applyBorder="1" applyAlignment="1" applyProtection="1">
      <alignment horizontal="center"/>
      <protection locked="0"/>
    </xf>
    <xf numFmtId="0" fontId="0" fillId="0" borderId="0" xfId="0" applyFont="1" applyBorder="1"/>
    <xf numFmtId="0" fontId="1" fillId="0" borderId="0" xfId="0" applyFont="1" applyBorder="1"/>
    <xf numFmtId="0" fontId="8" fillId="0" borderId="10" xfId="0" applyFont="1" applyBorder="1" applyAlignment="1" applyProtection="1">
      <alignment horizontal="left" wrapText="1"/>
      <protection locked="0"/>
    </xf>
    <xf numFmtId="167" fontId="18" fillId="0" borderId="21" xfId="0" applyNumberFormat="1" applyFont="1" applyFill="1" applyBorder="1" applyAlignment="1" applyProtection="1">
      <alignment horizontal="center"/>
      <protection locked="0"/>
    </xf>
    <xf numFmtId="165" fontId="18" fillId="0" borderId="36" xfId="0" applyNumberFormat="1" applyFont="1" applyFill="1" applyBorder="1" applyAlignment="1">
      <alignment horizontal="center"/>
    </xf>
    <xf numFmtId="167" fontId="17" fillId="0" borderId="25" xfId="0" applyNumberFormat="1" applyFont="1" applyFill="1" applyBorder="1" applyAlignment="1">
      <alignment horizontal="center"/>
    </xf>
    <xf numFmtId="167" fontId="17" fillId="3" borderId="8" xfId="0" applyNumberFormat="1" applyFont="1" applyFill="1" applyBorder="1" applyAlignment="1">
      <alignment horizontal="center"/>
    </xf>
    <xf numFmtId="0" fontId="2" fillId="0" borderId="16" xfId="0" applyFont="1" applyFill="1" applyBorder="1"/>
    <xf numFmtId="0" fontId="8" fillId="0" borderId="48" xfId="0" applyFont="1" applyBorder="1" applyAlignment="1" applyProtection="1">
      <alignment horizontal="left" wrapText="1"/>
      <protection locked="0"/>
    </xf>
    <xf numFmtId="167" fontId="18" fillId="0" borderId="14" xfId="0" applyNumberFormat="1" applyFont="1" applyFill="1" applyBorder="1" applyAlignment="1" applyProtection="1">
      <alignment horizontal="center"/>
      <protection locked="0"/>
    </xf>
    <xf numFmtId="167" fontId="18" fillId="0" borderId="15" xfId="0" applyNumberFormat="1" applyFont="1" applyFill="1" applyBorder="1" applyAlignment="1" applyProtection="1">
      <alignment horizontal="center"/>
      <protection locked="0"/>
    </xf>
    <xf numFmtId="0" fontId="8" fillId="3" borderId="10" xfId="0" applyFont="1" applyFill="1" applyBorder="1" applyAlignment="1" applyProtection="1">
      <alignment horizontal="left" wrapText="1"/>
      <protection locked="0"/>
    </xf>
    <xf numFmtId="167" fontId="18" fillId="0" borderId="39" xfId="0" applyNumberFormat="1" applyFont="1" applyFill="1" applyBorder="1" applyAlignment="1" applyProtection="1">
      <alignment horizontal="center"/>
      <protection locked="0"/>
    </xf>
    <xf numFmtId="167" fontId="17" fillId="0" borderId="21" xfId="0" applyNumberFormat="1" applyFont="1" applyFill="1" applyBorder="1" applyAlignment="1" applyProtection="1">
      <alignment horizontal="center"/>
      <protection locked="0"/>
    </xf>
    <xf numFmtId="167" fontId="17" fillId="0" borderId="9" xfId="0" applyNumberFormat="1" applyFont="1" applyFill="1" applyBorder="1" applyAlignment="1" applyProtection="1">
      <alignment horizontal="center"/>
      <protection locked="0"/>
    </xf>
    <xf numFmtId="165" fontId="17" fillId="2" borderId="9" xfId="0" applyNumberFormat="1" applyFont="1" applyFill="1" applyBorder="1" applyAlignment="1">
      <alignment horizontal="center"/>
    </xf>
    <xf numFmtId="167" fontId="17" fillId="2" borderId="9" xfId="0" applyNumberFormat="1" applyFont="1" applyFill="1" applyBorder="1" applyAlignment="1">
      <alignment horizontal="center"/>
    </xf>
    <xf numFmtId="0" fontId="9" fillId="0" borderId="29" xfId="0" applyFont="1" applyBorder="1"/>
    <xf numFmtId="167" fontId="17" fillId="0" borderId="30" xfId="0" applyNumberFormat="1" applyFont="1" applyFill="1" applyBorder="1" applyAlignment="1" applyProtection="1">
      <alignment horizontal="center"/>
      <protection locked="0"/>
    </xf>
    <xf numFmtId="167" fontId="17" fillId="3" borderId="30" xfId="0" applyNumberFormat="1" applyFont="1" applyFill="1" applyBorder="1" applyAlignment="1" applyProtection="1">
      <alignment horizontal="center"/>
      <protection locked="0"/>
    </xf>
    <xf numFmtId="2" fontId="8" fillId="0" borderId="11" xfId="0" applyNumberFormat="1" applyFont="1" applyBorder="1" applyAlignment="1">
      <alignment wrapText="1"/>
    </xf>
    <xf numFmtId="0" fontId="8" fillId="0" borderId="38" xfId="0" applyFont="1" applyBorder="1" applyAlignment="1">
      <alignment wrapText="1"/>
    </xf>
    <xf numFmtId="0" fontId="9" fillId="0" borderId="29" xfId="0" applyFont="1" applyBorder="1" applyAlignment="1">
      <alignment wrapText="1"/>
    </xf>
    <xf numFmtId="167" fontId="17" fillId="3" borderId="30" xfId="0" applyNumberFormat="1" applyFont="1" applyFill="1" applyBorder="1" applyAlignment="1">
      <alignment horizontal="center"/>
    </xf>
    <xf numFmtId="0" fontId="9" fillId="0" borderId="5" xfId="0" applyFont="1" applyFill="1" applyBorder="1" applyAlignment="1" applyProtection="1">
      <alignment wrapText="1"/>
      <protection locked="0"/>
    </xf>
    <xf numFmtId="165" fontId="18" fillId="0" borderId="5" xfId="0" applyNumberFormat="1" applyFont="1" applyFill="1" applyBorder="1" applyAlignment="1">
      <alignment horizontal="center"/>
    </xf>
    <xf numFmtId="0" fontId="0" fillId="0" borderId="0" xfId="0" applyFont="1"/>
    <xf numFmtId="0" fontId="10" fillId="0" borderId="5" xfId="0" applyFont="1" applyBorder="1" applyAlignment="1">
      <alignment horizontal="center" wrapText="1"/>
    </xf>
    <xf numFmtId="167" fontId="17" fillId="3" borderId="4" xfId="0" applyNumberFormat="1" applyFont="1" applyFill="1" applyBorder="1" applyAlignment="1" applyProtection="1">
      <alignment horizontal="center"/>
    </xf>
    <xf numFmtId="0" fontId="1" fillId="0" borderId="0" xfId="0" applyFont="1"/>
    <xf numFmtId="0" fontId="2" fillId="0" borderId="0" xfId="0" applyFont="1" applyAlignment="1">
      <alignment wrapText="1"/>
    </xf>
    <xf numFmtId="0" fontId="48" fillId="3" borderId="0" xfId="0" applyFont="1" applyFill="1"/>
    <xf numFmtId="0" fontId="48" fillId="0" borderId="0" xfId="0" applyFont="1" applyFill="1"/>
    <xf numFmtId="167" fontId="2" fillId="0" borderId="0" xfId="0" applyNumberFormat="1" applyFont="1" applyFill="1"/>
    <xf numFmtId="0" fontId="2" fillId="3" borderId="0" xfId="0" applyFont="1" applyFill="1"/>
    <xf numFmtId="0" fontId="2" fillId="3" borderId="0" xfId="0" applyFont="1" applyFill="1" applyAlignment="1">
      <alignment horizontal="center"/>
    </xf>
    <xf numFmtId="167" fontId="2" fillId="0" borderId="0" xfId="0" applyNumberFormat="1" applyFont="1" applyFill="1" applyAlignment="1">
      <alignment horizontal="center"/>
    </xf>
    <xf numFmtId="0" fontId="48" fillId="3" borderId="0" xfId="0" applyFont="1" applyFill="1" applyAlignment="1">
      <alignment horizontal="center"/>
    </xf>
    <xf numFmtId="0" fontId="48" fillId="0" borderId="0" xfId="0" applyFont="1" applyFill="1" applyAlignment="1">
      <alignment horizontal="center"/>
    </xf>
    <xf numFmtId="0" fontId="23" fillId="0" borderId="0" xfId="0" applyFont="1" applyAlignment="1">
      <alignment horizontal="center"/>
    </xf>
    <xf numFmtId="0" fontId="21" fillId="0" borderId="0" xfId="0" applyFont="1" applyAlignment="1">
      <alignment horizontal="center"/>
    </xf>
    <xf numFmtId="0" fontId="35" fillId="0" borderId="0" xfId="0" applyFont="1" applyAlignment="1">
      <alignment horizontal="center"/>
    </xf>
    <xf numFmtId="0" fontId="22" fillId="0" borderId="0" xfId="0" applyFont="1" applyAlignment="1">
      <alignment horizontal="center"/>
    </xf>
    <xf numFmtId="0" fontId="32" fillId="0" borderId="0" xfId="0" applyFont="1" applyBorder="1" applyAlignment="1"/>
    <xf numFmtId="0" fontId="33" fillId="0" borderId="0" xfId="0" applyFont="1" applyBorder="1" applyAlignment="1"/>
    <xf numFmtId="0" fontId="8" fillId="0" borderId="5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13" fillId="0" borderId="53" xfId="0" applyFont="1" applyFill="1" applyBorder="1" applyAlignment="1">
      <alignment horizontal="center" vertical="center"/>
    </xf>
    <xf numFmtId="0" fontId="13" fillId="0" borderId="57" xfId="0" applyFont="1" applyFill="1" applyBorder="1" applyAlignment="1">
      <alignment vertical="center"/>
    </xf>
    <xf numFmtId="0" fontId="13" fillId="0" borderId="4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3" xfId="0" applyFont="1" applyBorder="1" applyAlignment="1" applyProtection="1">
      <alignment horizontal="center" vertical="center" wrapText="1"/>
      <protection locked="0"/>
    </xf>
    <xf numFmtId="0" fontId="13" fillId="0" borderId="57" xfId="0" applyFont="1" applyBorder="1" applyAlignment="1">
      <alignment vertical="center" wrapText="1"/>
    </xf>
    <xf numFmtId="0" fontId="13" fillId="0" borderId="54" xfId="0" applyFont="1" applyFill="1" applyBorder="1" applyAlignment="1">
      <alignment horizontal="center" vertical="center" wrapText="1"/>
    </xf>
    <xf numFmtId="0" fontId="38" fillId="0" borderId="55"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165" fontId="12" fillId="0" borderId="12" xfId="0" applyNumberFormat="1" applyFont="1" applyBorder="1" applyAlignment="1">
      <alignment horizontal="center" vertical="center" wrapText="1"/>
    </xf>
    <xf numFmtId="0" fontId="12" fillId="0" borderId="19" xfId="0" applyFont="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9" fillId="2" borderId="27" xfId="0" applyFont="1" applyFill="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12" fillId="3" borderId="6" xfId="0" applyFont="1" applyFill="1" applyBorder="1" applyAlignment="1">
      <alignment horizontal="center" vertical="center" wrapText="1"/>
    </xf>
    <xf numFmtId="0" fontId="5" fillId="0" borderId="0" xfId="0" applyFont="1" applyBorder="1" applyAlignment="1">
      <alignment horizontal="center" vertical="top"/>
    </xf>
    <xf numFmtId="0" fontId="8" fillId="0" borderId="4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40" fillId="0" borderId="72"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40" fillId="0" borderId="46" xfId="0" applyFont="1" applyBorder="1" applyAlignment="1">
      <alignment horizontal="center" vertical="center" wrapText="1"/>
    </xf>
    <xf numFmtId="165" fontId="12" fillId="0" borderId="31" xfId="0" applyNumberFormat="1" applyFont="1" applyFill="1" applyBorder="1" applyAlignment="1">
      <alignment horizontal="center" vertical="center" wrapText="1"/>
    </xf>
    <xf numFmtId="0" fontId="12" fillId="0" borderId="35" xfId="0" applyFont="1" applyFill="1" applyBorder="1" applyAlignment="1">
      <alignment horizontal="center" vertical="center" wrapText="1"/>
    </xf>
  </cellXfs>
  <cellStyles count="3">
    <cellStyle name="Обычный" xfId="0" builtinId="0"/>
    <cellStyle name="Обычный 2" xfId="1"/>
    <cellStyle name="Обычный_Dod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17</xdr:col>
      <xdr:colOff>857249</xdr:colOff>
      <xdr:row>0</xdr:row>
      <xdr:rowOff>0</xdr:rowOff>
    </xdr:from>
    <xdr:to>
      <xdr:col>23</xdr:col>
      <xdr:colOff>304799</xdr:colOff>
      <xdr:row>0</xdr:row>
      <xdr:rowOff>790575</xdr:rowOff>
    </xdr:to>
    <xdr:sp macro="" textlink="">
      <xdr:nvSpPr>
        <xdr:cNvPr id="2" name="Text Box 1"/>
        <xdr:cNvSpPr txBox="1">
          <a:spLocks noChangeArrowheads="1"/>
        </xdr:cNvSpPr>
      </xdr:nvSpPr>
      <xdr:spPr bwMode="auto">
        <a:xfrm>
          <a:off x="12763499" y="0"/>
          <a:ext cx="3209925" cy="7905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виконавчого комітету</a:t>
          </a:r>
        </a:p>
        <a:p>
          <a:pPr algn="l" rtl="0">
            <a:defRPr sz="1000"/>
          </a:pPr>
          <a:r>
            <a:rPr lang="ru-RU" sz="1400" b="0" i="0" u="none" strike="noStrike" baseline="0">
              <a:solidFill>
                <a:srgbClr val="000000"/>
              </a:solidFill>
              <a:latin typeface="Times New Roman"/>
              <a:cs typeface="Times New Roman"/>
            </a:rPr>
            <a:t>    ______________</a:t>
          </a:r>
          <a:r>
            <a:rPr lang="en-US" sz="1400" b="0" i="0" u="none" strike="noStrike" baseline="0">
              <a:solidFill>
                <a:srgbClr val="000000"/>
              </a:solidFill>
              <a:latin typeface="Times New Roman"/>
              <a:cs typeface="Times New Roman"/>
            </a:rPr>
            <a:t>2018 </a:t>
          </a:r>
          <a:r>
            <a:rPr lang="uk-UA" sz="1400" b="0" i="0" u="none" strike="noStrike" baseline="0">
              <a:solidFill>
                <a:srgbClr val="000000"/>
              </a:solidFill>
              <a:latin typeface="Times New Roman"/>
              <a:cs typeface="Times New Roman"/>
            </a:rPr>
            <a:t>року </a:t>
          </a:r>
          <a:r>
            <a:rPr lang="ru-RU" sz="1400" b="0" i="0" u="none" strike="noStrike" baseline="0">
              <a:solidFill>
                <a:srgbClr val="000000"/>
              </a:solidFill>
              <a:latin typeface="Times New Roman"/>
              <a:cs typeface="Times New Roman"/>
            </a:rPr>
            <a:t> №_____</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4</xdr:col>
      <xdr:colOff>2209801</xdr:colOff>
      <xdr:row>187</xdr:row>
      <xdr:rowOff>142874</xdr:rowOff>
    </xdr:from>
    <xdr:to>
      <xdr:col>18</xdr:col>
      <xdr:colOff>95251</xdr:colOff>
      <xdr:row>192</xdr:row>
      <xdr:rowOff>66674</xdr:rowOff>
    </xdr:to>
    <xdr:sp macro="" textlink="">
      <xdr:nvSpPr>
        <xdr:cNvPr id="3" name="Rectangle 4"/>
        <xdr:cNvSpPr>
          <a:spLocks noChangeArrowheads="1"/>
        </xdr:cNvSpPr>
      </xdr:nvSpPr>
      <xdr:spPr bwMode="auto">
        <a:xfrm>
          <a:off x="3257551" y="51015899"/>
          <a:ext cx="9601200" cy="7334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1800" b="1" i="0" u="none" strike="noStrike" baseline="0">
              <a:solidFill>
                <a:srgbClr val="000000"/>
              </a:solidFill>
              <a:latin typeface="Times New Roman"/>
              <a:cs typeface="Times New Roman"/>
            </a:rPr>
            <a:t>Керуючий справами                                                                                  Б.Бірук</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view="pageBreakPreview" zoomScaleNormal="51" zoomScaleSheetLayoutView="100" workbookViewId="0">
      <selection activeCell="B59" sqref="B59"/>
    </sheetView>
  </sheetViews>
  <sheetFormatPr defaultColWidth="23.85546875" defaultRowHeight="12.75" x14ac:dyDescent="0.2"/>
  <cols>
    <col min="1" max="1" width="15" customWidth="1"/>
    <col min="2" max="2" width="79.85546875" customWidth="1"/>
    <col min="3" max="3" width="19.42578125" customWidth="1"/>
    <col min="4" max="4" width="16.28515625" customWidth="1"/>
    <col min="5" max="5" width="18.28515625" customWidth="1"/>
    <col min="6" max="6" width="15.42578125" customWidth="1"/>
    <col min="7" max="7" width="13.85546875" customWidth="1"/>
  </cols>
  <sheetData>
    <row r="1" spans="1:7" ht="26.25" x14ac:dyDescent="0.4">
      <c r="A1" s="605"/>
      <c r="B1" s="605"/>
      <c r="C1" s="158"/>
      <c r="D1" s="606" t="s">
        <v>155</v>
      </c>
      <c r="E1" s="606"/>
      <c r="F1" s="606"/>
      <c r="G1" s="606"/>
    </row>
    <row r="2" spans="1:7" ht="26.25" x14ac:dyDescent="0.4">
      <c r="A2" s="159"/>
      <c r="B2" s="159"/>
      <c r="C2" s="159"/>
      <c r="D2" s="606" t="s">
        <v>154</v>
      </c>
      <c r="E2" s="606"/>
      <c r="F2" s="606"/>
      <c r="G2" s="606"/>
    </row>
    <row r="3" spans="1:7" ht="26.25" x14ac:dyDescent="0.4">
      <c r="A3" s="159"/>
      <c r="B3" s="159"/>
      <c r="C3" s="159"/>
      <c r="D3" s="606" t="s">
        <v>218</v>
      </c>
      <c r="E3" s="606"/>
      <c r="F3" s="606"/>
      <c r="G3" s="606"/>
    </row>
    <row r="4" spans="1:7" ht="22.5" x14ac:dyDescent="0.35">
      <c r="A4" s="159"/>
      <c r="B4" s="159"/>
      <c r="C4" s="159"/>
      <c r="D4" s="160"/>
      <c r="E4" s="160"/>
      <c r="F4" s="160"/>
      <c r="G4" s="159"/>
    </row>
    <row r="5" spans="1:7" ht="13.5" customHeight="1" x14ac:dyDescent="0.3">
      <c r="A5" s="607"/>
      <c r="B5" s="607"/>
      <c r="C5" s="607"/>
      <c r="D5" s="607"/>
      <c r="E5" s="607"/>
      <c r="F5" s="607"/>
      <c r="G5" s="607"/>
    </row>
    <row r="6" spans="1:7" ht="27" x14ac:dyDescent="0.35">
      <c r="A6" s="604" t="s">
        <v>219</v>
      </c>
      <c r="B6" s="604"/>
      <c r="C6" s="604"/>
      <c r="D6" s="604"/>
      <c r="E6" s="604"/>
      <c r="F6" s="604"/>
      <c r="G6" s="604"/>
    </row>
    <row r="7" spans="1:7" ht="4.5" customHeight="1" x14ac:dyDescent="0.3">
      <c r="A7" s="161"/>
      <c r="B7" s="161"/>
      <c r="C7" s="161"/>
      <c r="D7" s="161"/>
      <c r="E7" s="161"/>
      <c r="F7" s="161"/>
      <c r="G7" s="161"/>
    </row>
    <row r="8" spans="1:7" ht="17.25" thickBot="1" x14ac:dyDescent="0.3">
      <c r="D8" s="162"/>
      <c r="G8" s="259" t="s">
        <v>156</v>
      </c>
    </row>
    <row r="9" spans="1:7" ht="96.75" customHeight="1" x14ac:dyDescent="0.2">
      <c r="A9" s="610" t="s">
        <v>157</v>
      </c>
      <c r="B9" s="612" t="s">
        <v>158</v>
      </c>
      <c r="C9" s="614" t="s">
        <v>215</v>
      </c>
      <c r="D9" s="614" t="s">
        <v>216</v>
      </c>
      <c r="E9" s="616" t="s">
        <v>217</v>
      </c>
      <c r="F9" s="618" t="s">
        <v>159</v>
      </c>
      <c r="G9" s="619"/>
    </row>
    <row r="10" spans="1:7" ht="17.25" customHeight="1" x14ac:dyDescent="0.2">
      <c r="A10" s="611"/>
      <c r="B10" s="613"/>
      <c r="C10" s="615"/>
      <c r="D10" s="615"/>
      <c r="E10" s="617"/>
      <c r="F10" s="163" t="s">
        <v>160</v>
      </c>
      <c r="G10" s="164" t="s">
        <v>161</v>
      </c>
    </row>
    <row r="11" spans="1:7" x14ac:dyDescent="0.2">
      <c r="A11" s="165">
        <v>1</v>
      </c>
      <c r="B11" s="166">
        <v>2</v>
      </c>
      <c r="C11" s="166">
        <v>3</v>
      </c>
      <c r="D11" s="166">
        <v>4</v>
      </c>
      <c r="E11" s="166">
        <v>5</v>
      </c>
      <c r="F11" s="166">
        <v>6</v>
      </c>
      <c r="G11" s="167">
        <v>7</v>
      </c>
    </row>
    <row r="12" spans="1:7" ht="26.25" customHeight="1" x14ac:dyDescent="0.3">
      <c r="A12" s="168">
        <v>10000000</v>
      </c>
      <c r="B12" s="169" t="s">
        <v>162</v>
      </c>
      <c r="C12" s="170">
        <f>SUM(C13,C14,C15,C16)</f>
        <v>235698.89999999997</v>
      </c>
      <c r="D12" s="170">
        <f>SUM(D13,D14,D15,D16)</f>
        <v>250946.5</v>
      </c>
      <c r="E12" s="170">
        <f>SUM(E13,E14,E15,E16)</f>
        <v>280700</v>
      </c>
      <c r="F12" s="171">
        <f t="shared" ref="F12:F19" si="0">SUM(E12-D12)</f>
        <v>29753.5</v>
      </c>
      <c r="G12" s="172">
        <f>SUM(E12/D12)*100%</f>
        <v>1.1185651124841351</v>
      </c>
    </row>
    <row r="13" spans="1:7" ht="23.25" x14ac:dyDescent="0.35">
      <c r="A13" s="173">
        <v>11010000</v>
      </c>
      <c r="B13" s="174" t="s">
        <v>163</v>
      </c>
      <c r="C13" s="253">
        <v>176113.8</v>
      </c>
      <c r="D13" s="253">
        <v>188447.5</v>
      </c>
      <c r="E13" s="177">
        <v>210900.5</v>
      </c>
      <c r="F13" s="178">
        <f t="shared" si="0"/>
        <v>22453</v>
      </c>
      <c r="G13" s="179">
        <f>SUM(E13/D13)*100%</f>
        <v>1.1191472426007243</v>
      </c>
    </row>
    <row r="14" spans="1:7" ht="26.25" customHeight="1" x14ac:dyDescent="0.35">
      <c r="A14" s="180">
        <v>11020000</v>
      </c>
      <c r="B14" s="181" t="s">
        <v>164</v>
      </c>
      <c r="C14" s="254">
        <v>81.400000000000006</v>
      </c>
      <c r="D14" s="254">
        <v>441.4</v>
      </c>
      <c r="E14" s="182">
        <v>448.2</v>
      </c>
      <c r="F14" s="183">
        <f t="shared" si="0"/>
        <v>6.8000000000000114</v>
      </c>
      <c r="G14" s="179">
        <f>SUM(E14/D14)*100%</f>
        <v>1.0154055278658813</v>
      </c>
    </row>
    <row r="15" spans="1:7" ht="69.75" customHeight="1" x14ac:dyDescent="0.35">
      <c r="A15" s="180">
        <v>14040000</v>
      </c>
      <c r="B15" s="184" t="s">
        <v>165</v>
      </c>
      <c r="C15" s="255">
        <v>8400</v>
      </c>
      <c r="D15" s="255">
        <v>8400</v>
      </c>
      <c r="E15" s="176">
        <v>9721.1</v>
      </c>
      <c r="F15" s="183">
        <f t="shared" si="0"/>
        <v>1321.1000000000004</v>
      </c>
      <c r="G15" s="179">
        <f>SUM(E15/D15*100%)</f>
        <v>1.1572738095238095</v>
      </c>
    </row>
    <row r="16" spans="1:7" ht="23.25" customHeight="1" x14ac:dyDescent="0.3">
      <c r="A16" s="186">
        <v>18000000</v>
      </c>
      <c r="B16" s="187" t="s">
        <v>166</v>
      </c>
      <c r="C16" s="188">
        <f>SUM(C17,C21:C23)</f>
        <v>51103.7</v>
      </c>
      <c r="D16" s="188">
        <f>SUM(D17,D21:D23)</f>
        <v>53657.599999999999</v>
      </c>
      <c r="E16" s="188">
        <f>SUM(E17,E21:E23)</f>
        <v>59630.2</v>
      </c>
      <c r="F16" s="189">
        <f t="shared" si="0"/>
        <v>5972.5999999999985</v>
      </c>
      <c r="G16" s="190">
        <f>SUM(E16/D16)*100%</f>
        <v>1.1113094883110686</v>
      </c>
    </row>
    <row r="17" spans="1:7" ht="21.75" customHeight="1" x14ac:dyDescent="0.3">
      <c r="A17" s="180">
        <v>18010000</v>
      </c>
      <c r="B17" s="187" t="s">
        <v>167</v>
      </c>
      <c r="C17" s="191">
        <f>SUM(C18:C20)</f>
        <v>44550</v>
      </c>
      <c r="D17" s="191">
        <f>SUM(D18:D20)</f>
        <v>45550</v>
      </c>
      <c r="E17" s="191">
        <f>SUM(E18:E20)</f>
        <v>48721.1</v>
      </c>
      <c r="F17" s="189">
        <f t="shared" si="0"/>
        <v>3171.0999999999985</v>
      </c>
      <c r="G17" s="190">
        <f>SUM(E17/D17*100%)</f>
        <v>1.0696180021953896</v>
      </c>
    </row>
    <row r="18" spans="1:7" ht="38.25" customHeight="1" x14ac:dyDescent="0.35">
      <c r="A18" s="192" t="s">
        <v>168</v>
      </c>
      <c r="B18" s="193" t="s">
        <v>169</v>
      </c>
      <c r="C18" s="255">
        <v>3000</v>
      </c>
      <c r="D18" s="255">
        <v>3000</v>
      </c>
      <c r="E18" s="176">
        <v>3579.7</v>
      </c>
      <c r="F18" s="195">
        <f t="shared" si="0"/>
        <v>579.69999999999982</v>
      </c>
      <c r="G18" s="179">
        <f>SUM(E18/D18*100%)</f>
        <v>1.1932333333333334</v>
      </c>
    </row>
    <row r="19" spans="1:7" ht="36" x14ac:dyDescent="0.35">
      <c r="A19" s="192" t="s">
        <v>170</v>
      </c>
      <c r="B19" s="193" t="s">
        <v>171</v>
      </c>
      <c r="C19" s="255">
        <v>41500</v>
      </c>
      <c r="D19" s="255">
        <v>42500</v>
      </c>
      <c r="E19" s="176">
        <v>45071.3</v>
      </c>
      <c r="F19" s="178">
        <f t="shared" si="0"/>
        <v>2571.3000000000029</v>
      </c>
      <c r="G19" s="179">
        <f>SUM(E19/D19*100%)</f>
        <v>1.0605011764705883</v>
      </c>
    </row>
    <row r="20" spans="1:7" ht="39" customHeight="1" x14ac:dyDescent="0.35">
      <c r="A20" s="192" t="s">
        <v>172</v>
      </c>
      <c r="B20" s="193" t="s">
        <v>173</v>
      </c>
      <c r="C20" s="255">
        <v>50</v>
      </c>
      <c r="D20" s="255">
        <v>50</v>
      </c>
      <c r="E20" s="176">
        <v>70.099999999999994</v>
      </c>
      <c r="F20" s="195">
        <f>SUM(E20-D20)</f>
        <v>20.099999999999994</v>
      </c>
      <c r="G20" s="179">
        <f>SUM(E20/D20*100%)</f>
        <v>1.4019999999999999</v>
      </c>
    </row>
    <row r="21" spans="1:7" ht="33" customHeight="1" x14ac:dyDescent="0.35">
      <c r="A21" s="180">
        <v>18030000</v>
      </c>
      <c r="B21" s="193" t="s">
        <v>174</v>
      </c>
      <c r="C21" s="256">
        <v>3.7</v>
      </c>
      <c r="D21" s="256">
        <v>3.7</v>
      </c>
      <c r="E21" s="196">
        <v>3.1</v>
      </c>
      <c r="F21" s="195">
        <f>SUM(E21-D21)</f>
        <v>-0.60000000000000009</v>
      </c>
      <c r="G21" s="179">
        <f>SUM(E21/D21*100%)</f>
        <v>0.83783783783783783</v>
      </c>
    </row>
    <row r="22" spans="1:7" ht="45" customHeight="1" x14ac:dyDescent="0.35">
      <c r="A22" s="180">
        <v>18040000</v>
      </c>
      <c r="B22" s="193" t="s">
        <v>175</v>
      </c>
      <c r="C22" s="194"/>
      <c r="D22" s="196"/>
      <c r="E22" s="196">
        <v>-1</v>
      </c>
      <c r="F22" s="183">
        <f>SUM(E22-D22)</f>
        <v>-1</v>
      </c>
      <c r="G22" s="179"/>
    </row>
    <row r="23" spans="1:7" ht="21" customHeight="1" x14ac:dyDescent="0.35">
      <c r="A23" s="180">
        <v>18050000</v>
      </c>
      <c r="B23" s="193" t="s">
        <v>176</v>
      </c>
      <c r="C23" s="256">
        <v>6550</v>
      </c>
      <c r="D23" s="256">
        <v>8103.9</v>
      </c>
      <c r="E23" s="196">
        <v>10907</v>
      </c>
      <c r="F23" s="178">
        <f t="shared" ref="F23:F52" si="1">SUM(E23-D23)</f>
        <v>2803.1000000000004</v>
      </c>
      <c r="G23" s="179">
        <f>SUM(E23/D23*100%)</f>
        <v>1.3458951862683399</v>
      </c>
    </row>
    <row r="24" spans="1:7" ht="25.5" customHeight="1" x14ac:dyDescent="0.3">
      <c r="A24" s="197">
        <v>20000000</v>
      </c>
      <c r="B24" s="198" t="s">
        <v>177</v>
      </c>
      <c r="C24" s="191">
        <f>SUM(C25:C34)</f>
        <v>898</v>
      </c>
      <c r="D24" s="191">
        <f>SUM(D25:D35)</f>
        <v>7626.8000000000011</v>
      </c>
      <c r="E24" s="191">
        <f>SUM(E25:E35)</f>
        <v>8125.3</v>
      </c>
      <c r="F24" s="207">
        <f t="shared" si="1"/>
        <v>498.49999999999909</v>
      </c>
      <c r="G24" s="190">
        <f>SUM(E24/D24*100%)</f>
        <v>1.0653616195521056</v>
      </c>
    </row>
    <row r="25" spans="1:7" ht="69.75" customHeight="1" x14ac:dyDescent="0.35">
      <c r="A25" s="180">
        <v>21010300</v>
      </c>
      <c r="B25" s="200" t="s">
        <v>178</v>
      </c>
      <c r="C25" s="255">
        <v>61</v>
      </c>
      <c r="D25" s="255">
        <v>164.8</v>
      </c>
      <c r="E25" s="176">
        <v>168.8</v>
      </c>
      <c r="F25" s="183">
        <f t="shared" si="1"/>
        <v>4</v>
      </c>
      <c r="G25" s="179">
        <f>SUM(E25/D25*100%)</f>
        <v>1.0242718446601942</v>
      </c>
    </row>
    <row r="26" spans="1:7" ht="46.5" customHeight="1" x14ac:dyDescent="0.35">
      <c r="A26" s="180">
        <v>21050000</v>
      </c>
      <c r="B26" s="200" t="s">
        <v>179</v>
      </c>
      <c r="C26" s="201"/>
      <c r="D26" s="176">
        <v>5733.6</v>
      </c>
      <c r="E26" s="176">
        <v>6093.2</v>
      </c>
      <c r="F26" s="183">
        <f t="shared" si="1"/>
        <v>359.59999999999945</v>
      </c>
      <c r="G26" s="179">
        <f>SUM(E26/D26*100%)</f>
        <v>1.062718013115669</v>
      </c>
    </row>
    <row r="27" spans="1:7" ht="27.75" customHeight="1" x14ac:dyDescent="0.35">
      <c r="A27" s="180">
        <v>21080500</v>
      </c>
      <c r="B27" s="248" t="s">
        <v>186</v>
      </c>
      <c r="C27" s="201"/>
      <c r="D27" s="176">
        <v>18.399999999999999</v>
      </c>
      <c r="E27" s="176">
        <v>18.399999999999999</v>
      </c>
      <c r="F27" s="183">
        <f t="shared" ref="F27" si="2">SUM(E27-D27)</f>
        <v>0</v>
      </c>
      <c r="G27" s="179">
        <f>SUM(E27/D27*100%)</f>
        <v>1</v>
      </c>
    </row>
    <row r="28" spans="1:7" ht="27" customHeight="1" x14ac:dyDescent="0.35">
      <c r="A28" s="173">
        <v>21081100</v>
      </c>
      <c r="B28" s="202" t="s">
        <v>180</v>
      </c>
      <c r="C28" s="203">
        <v>42</v>
      </c>
      <c r="D28" s="176">
        <v>42</v>
      </c>
      <c r="E28" s="176">
        <v>73.599999999999994</v>
      </c>
      <c r="F28" s="183">
        <f t="shared" si="1"/>
        <v>31.599999999999994</v>
      </c>
      <c r="G28" s="179">
        <f t="shared" ref="G28:G40" si="3">SUM(E28/D28*100%)</f>
        <v>1.7523809523809522</v>
      </c>
    </row>
    <row r="29" spans="1:7" ht="73.5" customHeight="1" x14ac:dyDescent="0.35">
      <c r="A29" s="173">
        <v>21081500</v>
      </c>
      <c r="B29" s="202" t="s">
        <v>181</v>
      </c>
      <c r="C29" s="203"/>
      <c r="D29" s="176">
        <v>61</v>
      </c>
      <c r="E29" s="176">
        <v>61</v>
      </c>
      <c r="F29" s="183">
        <f t="shared" si="1"/>
        <v>0</v>
      </c>
      <c r="G29" s="179">
        <f t="shared" si="3"/>
        <v>1</v>
      </c>
    </row>
    <row r="30" spans="1:7" ht="65.25" customHeight="1" x14ac:dyDescent="0.35">
      <c r="A30" s="173">
        <v>22010300</v>
      </c>
      <c r="B30" s="202" t="s">
        <v>182</v>
      </c>
      <c r="C30" s="203">
        <v>10</v>
      </c>
      <c r="D30" s="176">
        <v>30.8</v>
      </c>
      <c r="E30" s="176">
        <v>34.200000000000003</v>
      </c>
      <c r="F30" s="183">
        <f t="shared" si="1"/>
        <v>3.4000000000000021</v>
      </c>
      <c r="G30" s="179">
        <f t="shared" si="3"/>
        <v>1.1103896103896105</v>
      </c>
    </row>
    <row r="31" spans="1:7" ht="24.75" customHeight="1" x14ac:dyDescent="0.35">
      <c r="A31" s="173">
        <v>22012500</v>
      </c>
      <c r="B31" s="204" t="s">
        <v>183</v>
      </c>
      <c r="C31" s="203">
        <v>290</v>
      </c>
      <c r="D31" s="176">
        <v>859</v>
      </c>
      <c r="E31" s="176">
        <v>982</v>
      </c>
      <c r="F31" s="183">
        <f t="shared" si="1"/>
        <v>123</v>
      </c>
      <c r="G31" s="179">
        <f t="shared" si="3"/>
        <v>1.1431897555296857</v>
      </c>
    </row>
    <row r="32" spans="1:7" ht="43.5" customHeight="1" x14ac:dyDescent="0.35">
      <c r="A32" s="173">
        <v>22012600</v>
      </c>
      <c r="B32" s="204" t="s">
        <v>184</v>
      </c>
      <c r="C32" s="203">
        <v>100</v>
      </c>
      <c r="D32" s="176">
        <v>196.3</v>
      </c>
      <c r="E32" s="176">
        <v>213.8</v>
      </c>
      <c r="F32" s="183">
        <f t="shared" si="1"/>
        <v>17.5</v>
      </c>
      <c r="G32" s="179">
        <f t="shared" si="3"/>
        <v>1.0891492613346918</v>
      </c>
    </row>
    <row r="33" spans="1:7" ht="23.25" x14ac:dyDescent="0.35">
      <c r="A33" s="173">
        <v>22090000</v>
      </c>
      <c r="B33" s="174" t="s">
        <v>185</v>
      </c>
      <c r="C33" s="203">
        <v>310</v>
      </c>
      <c r="D33" s="176">
        <v>142</v>
      </c>
      <c r="E33" s="176">
        <v>36.299999999999997</v>
      </c>
      <c r="F33" s="183">
        <f t="shared" si="1"/>
        <v>-105.7</v>
      </c>
      <c r="G33" s="179">
        <f t="shared" si="3"/>
        <v>0.2556338028169014</v>
      </c>
    </row>
    <row r="34" spans="1:7" ht="23.25" x14ac:dyDescent="0.35">
      <c r="A34" s="173">
        <v>24060300</v>
      </c>
      <c r="B34" s="205" t="s">
        <v>186</v>
      </c>
      <c r="C34" s="203">
        <v>85</v>
      </c>
      <c r="D34" s="176">
        <v>378.8</v>
      </c>
      <c r="E34" s="176">
        <v>443.9</v>
      </c>
      <c r="F34" s="183">
        <f t="shared" si="1"/>
        <v>65.099999999999966</v>
      </c>
      <c r="G34" s="179">
        <f t="shared" si="3"/>
        <v>1.1718585005279829</v>
      </c>
    </row>
    <row r="35" spans="1:7" ht="225" customHeight="1" x14ac:dyDescent="0.35">
      <c r="A35" s="258">
        <v>24062200</v>
      </c>
      <c r="B35" s="247" t="s">
        <v>211</v>
      </c>
      <c r="C35" s="203"/>
      <c r="D35" s="176">
        <v>0.1</v>
      </c>
      <c r="E35" s="176">
        <v>0.1</v>
      </c>
      <c r="F35" s="183">
        <f t="shared" si="1"/>
        <v>0</v>
      </c>
      <c r="G35" s="179">
        <f t="shared" si="3"/>
        <v>1</v>
      </c>
    </row>
    <row r="36" spans="1:7" ht="23.25" x14ac:dyDescent="0.35">
      <c r="A36" s="242">
        <v>30000000</v>
      </c>
      <c r="B36" s="243" t="s">
        <v>208</v>
      </c>
      <c r="C36" s="244"/>
      <c r="D36" s="245">
        <v>0.4</v>
      </c>
      <c r="E36" s="245">
        <v>0.8</v>
      </c>
      <c r="F36" s="199">
        <f t="shared" si="1"/>
        <v>0.4</v>
      </c>
      <c r="G36" s="179">
        <f t="shared" si="3"/>
        <v>2</v>
      </c>
    </row>
    <row r="37" spans="1:7" ht="46.5" x14ac:dyDescent="0.35">
      <c r="A37" s="173">
        <v>31020000</v>
      </c>
      <c r="B37" s="246" t="s">
        <v>209</v>
      </c>
      <c r="C37" s="203"/>
      <c r="D37" s="176">
        <v>0.4</v>
      </c>
      <c r="E37" s="176">
        <v>0.8</v>
      </c>
      <c r="F37" s="183">
        <f t="shared" si="1"/>
        <v>0.4</v>
      </c>
      <c r="G37" s="179">
        <f t="shared" si="3"/>
        <v>2</v>
      </c>
    </row>
    <row r="38" spans="1:7" ht="22.5" x14ac:dyDescent="0.3">
      <c r="A38" s="206"/>
      <c r="B38" s="198" t="s">
        <v>187</v>
      </c>
      <c r="C38" s="207">
        <f>SUM(C12,C24,C36)</f>
        <v>236596.89999999997</v>
      </c>
      <c r="D38" s="207">
        <f>SUM(D12,D24,D36)</f>
        <v>258573.69999999998</v>
      </c>
      <c r="E38" s="207">
        <f>SUM(E12,E24,E36)</f>
        <v>288826.09999999998</v>
      </c>
      <c r="F38" s="207">
        <f t="shared" si="1"/>
        <v>30252.399999999994</v>
      </c>
      <c r="G38" s="190">
        <f t="shared" si="3"/>
        <v>1.1169972042787026</v>
      </c>
    </row>
    <row r="39" spans="1:7" ht="36.75" customHeight="1" x14ac:dyDescent="0.3">
      <c r="A39" s="208">
        <v>40000000</v>
      </c>
      <c r="B39" s="209" t="s">
        <v>188</v>
      </c>
      <c r="C39" s="210">
        <f>SUM(C40)</f>
        <v>166499.40000000002</v>
      </c>
      <c r="D39" s="210">
        <f>SUM(D40)</f>
        <v>179162.40000000002</v>
      </c>
      <c r="E39" s="210">
        <f>SUM(E40)</f>
        <v>171951.7</v>
      </c>
      <c r="F39" s="207">
        <f t="shared" si="1"/>
        <v>-7210.7000000000116</v>
      </c>
      <c r="G39" s="190">
        <f t="shared" si="3"/>
        <v>0.95975327412448141</v>
      </c>
    </row>
    <row r="40" spans="1:7" ht="22.5" x14ac:dyDescent="0.3">
      <c r="A40" s="208">
        <v>41030000</v>
      </c>
      <c r="B40" s="209" t="s">
        <v>189</v>
      </c>
      <c r="C40" s="210">
        <f>SUM(C41:C50)</f>
        <v>166499.40000000002</v>
      </c>
      <c r="D40" s="210">
        <f>SUM(D41:D51)</f>
        <v>179162.40000000002</v>
      </c>
      <c r="E40" s="210">
        <f>SUM(E41:E50)</f>
        <v>171951.7</v>
      </c>
      <c r="F40" s="207">
        <f t="shared" si="1"/>
        <v>-7210.7000000000116</v>
      </c>
      <c r="G40" s="190">
        <f t="shared" si="3"/>
        <v>0.95975327412448141</v>
      </c>
    </row>
    <row r="41" spans="1:7" ht="108.75" customHeight="1" x14ac:dyDescent="0.35">
      <c r="A41" s="211">
        <v>41030600</v>
      </c>
      <c r="B41" s="212" t="s">
        <v>190</v>
      </c>
      <c r="C41" s="254">
        <v>53194.5</v>
      </c>
      <c r="D41" s="254">
        <v>52194.5</v>
      </c>
      <c r="E41" s="176">
        <v>50434.3</v>
      </c>
      <c r="F41" s="183">
        <f t="shared" si="1"/>
        <v>-1760.1999999999971</v>
      </c>
      <c r="G41" s="179">
        <f t="shared" ref="G41:G50" si="4">SUM(E41/D41)*100%</f>
        <v>0.96627614020634367</v>
      </c>
    </row>
    <row r="42" spans="1:7" ht="165" customHeight="1" x14ac:dyDescent="0.35">
      <c r="A42" s="211">
        <v>41030800</v>
      </c>
      <c r="B42" s="214" t="s">
        <v>191</v>
      </c>
      <c r="C42" s="254">
        <v>12746</v>
      </c>
      <c r="D42" s="254">
        <v>12117.4</v>
      </c>
      <c r="E42" s="215">
        <v>12117.4</v>
      </c>
      <c r="F42" s="178">
        <f t="shared" si="1"/>
        <v>0</v>
      </c>
      <c r="G42" s="179">
        <f t="shared" si="4"/>
        <v>1</v>
      </c>
    </row>
    <row r="43" spans="1:7" ht="95.25" customHeight="1" x14ac:dyDescent="0.35">
      <c r="A43" s="211">
        <v>41031000</v>
      </c>
      <c r="B43" s="212" t="s">
        <v>192</v>
      </c>
      <c r="C43" s="254">
        <v>31.9</v>
      </c>
      <c r="D43" s="254">
        <v>28.3</v>
      </c>
      <c r="E43" s="215">
        <v>28.3</v>
      </c>
      <c r="F43" s="183">
        <f t="shared" si="1"/>
        <v>0</v>
      </c>
      <c r="G43" s="179">
        <f t="shared" si="4"/>
        <v>1</v>
      </c>
    </row>
    <row r="44" spans="1:7" ht="75.75" customHeight="1" x14ac:dyDescent="0.35">
      <c r="A44" s="249">
        <v>41033600</v>
      </c>
      <c r="B44" s="217" t="s">
        <v>212</v>
      </c>
      <c r="C44" s="254"/>
      <c r="D44" s="254">
        <v>709.5</v>
      </c>
      <c r="E44" s="215">
        <v>709.5</v>
      </c>
      <c r="F44" s="183">
        <f t="shared" ref="F44" si="5">SUM(E44-D44)</f>
        <v>0</v>
      </c>
      <c r="G44" s="179">
        <f t="shared" ref="G44" si="6">SUM(E44/D44)*100%</f>
        <v>1</v>
      </c>
    </row>
    <row r="45" spans="1:7" ht="44.25" customHeight="1" x14ac:dyDescent="0.35">
      <c r="A45" s="173">
        <v>41033900</v>
      </c>
      <c r="B45" s="216" t="s">
        <v>193</v>
      </c>
      <c r="C45" s="257">
        <v>66937.100000000006</v>
      </c>
      <c r="D45" s="257">
        <v>66937.100000000006</v>
      </c>
      <c r="E45" s="215">
        <v>66937.100000000006</v>
      </c>
      <c r="F45" s="183">
        <f t="shared" si="1"/>
        <v>0</v>
      </c>
      <c r="G45" s="179">
        <f t="shared" si="4"/>
        <v>1</v>
      </c>
    </row>
    <row r="46" spans="1:7" ht="45.75" customHeight="1" x14ac:dyDescent="0.35">
      <c r="A46" s="173">
        <v>41034200</v>
      </c>
      <c r="B46" s="216" t="s">
        <v>194</v>
      </c>
      <c r="C46" s="257">
        <v>33111.199999999997</v>
      </c>
      <c r="D46" s="257">
        <v>33421.599999999999</v>
      </c>
      <c r="E46" s="215">
        <v>33377.300000000003</v>
      </c>
      <c r="F46" s="183">
        <f t="shared" si="1"/>
        <v>-44.299999999995634</v>
      </c>
      <c r="G46" s="179">
        <f t="shared" si="4"/>
        <v>0.99867450989779083</v>
      </c>
    </row>
    <row r="47" spans="1:7" ht="71.25" customHeight="1" x14ac:dyDescent="0.35">
      <c r="A47" s="173">
        <v>41034500</v>
      </c>
      <c r="B47" s="216" t="s">
        <v>195</v>
      </c>
      <c r="C47" s="213"/>
      <c r="D47" s="175">
        <v>2425.3000000000002</v>
      </c>
      <c r="E47" s="215">
        <v>2425.3000000000002</v>
      </c>
      <c r="F47" s="183">
        <f t="shared" si="1"/>
        <v>0</v>
      </c>
      <c r="G47" s="179">
        <f t="shared" si="4"/>
        <v>1</v>
      </c>
    </row>
    <row r="48" spans="1:7" ht="30" customHeight="1" x14ac:dyDescent="0.35">
      <c r="A48" s="173">
        <v>41035000</v>
      </c>
      <c r="B48" s="217" t="s">
        <v>196</v>
      </c>
      <c r="C48" s="185">
        <v>478.7</v>
      </c>
      <c r="D48" s="175">
        <v>1266.5999999999999</v>
      </c>
      <c r="E48" s="215">
        <v>1266.5999999999999</v>
      </c>
      <c r="F48" s="183">
        <f t="shared" si="1"/>
        <v>0</v>
      </c>
      <c r="G48" s="179">
        <f t="shared" si="4"/>
        <v>1</v>
      </c>
    </row>
    <row r="49" spans="1:11" ht="93" customHeight="1" x14ac:dyDescent="0.35">
      <c r="A49" s="173">
        <v>41035100</v>
      </c>
      <c r="B49" s="217" t="s">
        <v>197</v>
      </c>
      <c r="C49" s="185"/>
      <c r="D49" s="175">
        <v>4888.1000000000004</v>
      </c>
      <c r="E49" s="215">
        <v>4620.6000000000004</v>
      </c>
      <c r="F49" s="183">
        <f t="shared" si="1"/>
        <v>-267.5</v>
      </c>
      <c r="G49" s="179">
        <f t="shared" si="4"/>
        <v>0.9452752603260981</v>
      </c>
    </row>
    <row r="50" spans="1:11" ht="71.25" customHeight="1" x14ac:dyDescent="0.35">
      <c r="A50" s="173">
        <v>41035400</v>
      </c>
      <c r="B50" s="250" t="s">
        <v>213</v>
      </c>
      <c r="C50" s="185"/>
      <c r="D50" s="175">
        <v>290.2</v>
      </c>
      <c r="E50" s="215">
        <v>35.299999999999997</v>
      </c>
      <c r="F50" s="183">
        <f>SUM(E50-D50)</f>
        <v>-254.89999999999998</v>
      </c>
      <c r="G50" s="179">
        <f t="shared" si="4"/>
        <v>0.12164024810475534</v>
      </c>
    </row>
    <row r="51" spans="1:11" ht="62.25" customHeight="1" x14ac:dyDescent="0.35">
      <c r="A51" s="173">
        <v>41036600</v>
      </c>
      <c r="B51" s="250" t="s">
        <v>214</v>
      </c>
      <c r="C51" s="185"/>
      <c r="D51" s="175">
        <v>4883.8</v>
      </c>
      <c r="E51" s="215"/>
      <c r="F51" s="183">
        <f>SUM(E51-D51)</f>
        <v>-4883.8</v>
      </c>
      <c r="G51" s="179"/>
    </row>
    <row r="52" spans="1:11" ht="24.75" customHeight="1" x14ac:dyDescent="0.3">
      <c r="A52" s="208"/>
      <c r="B52" s="218" t="s">
        <v>198</v>
      </c>
      <c r="C52" s="210">
        <f>SUM(C38:C39)</f>
        <v>403096.3</v>
      </c>
      <c r="D52" s="210">
        <f>SUM(D38:D39)</f>
        <v>437736.1</v>
      </c>
      <c r="E52" s="210">
        <f>SUM(E38:E39)</f>
        <v>460777.8</v>
      </c>
      <c r="F52" s="207">
        <f t="shared" si="1"/>
        <v>23041.700000000012</v>
      </c>
      <c r="G52" s="190">
        <f>SUM(E52/D52*100%)</f>
        <v>1.0526383362030227</v>
      </c>
    </row>
    <row r="53" spans="1:11" ht="23.25" x14ac:dyDescent="0.35">
      <c r="A53" s="180">
        <v>19010000</v>
      </c>
      <c r="B53" s="219" t="s">
        <v>199</v>
      </c>
      <c r="C53" s="220">
        <v>155</v>
      </c>
      <c r="D53" s="176">
        <v>155</v>
      </c>
      <c r="E53" s="176">
        <v>192.5</v>
      </c>
      <c r="F53" s="195">
        <f>SUM(E53-D53)</f>
        <v>37.5</v>
      </c>
      <c r="G53" s="179">
        <f>SUM(E53/D53*100%)</f>
        <v>1.2419354838709677</v>
      </c>
    </row>
    <row r="54" spans="1:11" ht="82.5" customHeight="1" x14ac:dyDescent="0.35">
      <c r="A54" s="180">
        <v>24062100</v>
      </c>
      <c r="B54" s="219" t="s">
        <v>200</v>
      </c>
      <c r="C54" s="220"/>
      <c r="D54" s="176"/>
      <c r="E54" s="176">
        <v>2.8</v>
      </c>
      <c r="F54" s="195">
        <f>SUM(E54-D54)</f>
        <v>2.8</v>
      </c>
      <c r="G54" s="179"/>
      <c r="K54" s="221" t="s">
        <v>207</v>
      </c>
    </row>
    <row r="55" spans="1:11" ht="22.5" customHeight="1" x14ac:dyDescent="0.35">
      <c r="A55" s="211">
        <v>25000000</v>
      </c>
      <c r="B55" s="222" t="s">
        <v>201</v>
      </c>
      <c r="C55" s="223">
        <v>8867.7000000000007</v>
      </c>
      <c r="D55" s="177">
        <v>8867.7000000000007</v>
      </c>
      <c r="E55" s="177">
        <v>16120.4</v>
      </c>
      <c r="F55" s="178">
        <f>SUM(E55-D55)</f>
        <v>7252.6999999999989</v>
      </c>
      <c r="G55" s="179">
        <f>SUM(E55/D55)*100%</f>
        <v>1.8178783675586678</v>
      </c>
    </row>
    <row r="56" spans="1:11" ht="45" customHeight="1" x14ac:dyDescent="0.35">
      <c r="A56" s="211">
        <v>41036600</v>
      </c>
      <c r="B56" s="251" t="s">
        <v>214</v>
      </c>
      <c r="C56" s="223"/>
      <c r="D56" s="177">
        <v>31756.5</v>
      </c>
      <c r="E56" s="177">
        <v>29236.7</v>
      </c>
      <c r="F56" s="178">
        <f>SUM(E56-D56)</f>
        <v>-2519.7999999999993</v>
      </c>
      <c r="G56" s="179">
        <f>SUM(E56/D56)*100%</f>
        <v>0.92065246484971586</v>
      </c>
    </row>
    <row r="57" spans="1:11" ht="26.25" customHeight="1" x14ac:dyDescent="0.3">
      <c r="A57" s="211"/>
      <c r="B57" s="209" t="s">
        <v>202</v>
      </c>
      <c r="C57" s="210">
        <f>SUM(C59:C59)</f>
        <v>125</v>
      </c>
      <c r="D57" s="210">
        <f>SUM(D58:D60)</f>
        <v>1229.0999999999999</v>
      </c>
      <c r="E57" s="210">
        <f>SUM(E58:E60)</f>
        <v>2201.6</v>
      </c>
      <c r="F57" s="210">
        <f>SUM(F58:F59)</f>
        <v>972.5</v>
      </c>
      <c r="G57" s="190">
        <f>SUM(E57/D57)*100%</f>
        <v>1.7912293548124645</v>
      </c>
    </row>
    <row r="58" spans="1:11" ht="46.5" customHeight="1" x14ac:dyDescent="0.35">
      <c r="A58" s="211">
        <v>24170000</v>
      </c>
      <c r="B58" s="224" t="s">
        <v>203</v>
      </c>
      <c r="C58" s="225"/>
      <c r="D58" s="225"/>
      <c r="E58" s="177">
        <v>651.4</v>
      </c>
      <c r="F58" s="177">
        <f>SUM(E58-D58)</f>
        <v>651.4</v>
      </c>
      <c r="G58" s="179"/>
    </row>
    <row r="59" spans="1:11" ht="27" customHeight="1" x14ac:dyDescent="0.35">
      <c r="A59" s="211">
        <v>33010000</v>
      </c>
      <c r="B59" s="226" t="s">
        <v>204</v>
      </c>
      <c r="C59" s="227">
        <v>125</v>
      </c>
      <c r="D59" s="177">
        <v>125</v>
      </c>
      <c r="E59" s="177">
        <v>446.1</v>
      </c>
      <c r="F59" s="183">
        <f>SUM(E59-D59)</f>
        <v>321.10000000000002</v>
      </c>
      <c r="G59" s="179">
        <f t="shared" ref="G59" si="7">SUM(E59/D59)*100%</f>
        <v>3.5688</v>
      </c>
    </row>
    <row r="60" spans="1:11" ht="69" customHeight="1" x14ac:dyDescent="0.35">
      <c r="A60" s="211">
        <v>41034500</v>
      </c>
      <c r="B60" s="252" t="s">
        <v>195</v>
      </c>
      <c r="C60" s="227"/>
      <c r="D60" s="177">
        <v>1104.0999999999999</v>
      </c>
      <c r="E60" s="177">
        <v>1104.0999999999999</v>
      </c>
      <c r="F60" s="183">
        <f>SUM(E60-D60)</f>
        <v>0</v>
      </c>
      <c r="G60" s="179">
        <f t="shared" ref="G60" si="8">SUM(E60/D60)*100%</f>
        <v>1</v>
      </c>
    </row>
    <row r="61" spans="1:11" ht="27.75" customHeight="1" x14ac:dyDescent="0.3">
      <c r="A61" s="211"/>
      <c r="B61" s="218" t="s">
        <v>205</v>
      </c>
      <c r="C61" s="210">
        <f>SUM(C53:C57)</f>
        <v>9147.7000000000007</v>
      </c>
      <c r="D61" s="210">
        <f>SUM(D53:D57)</f>
        <v>42008.299999999996</v>
      </c>
      <c r="E61" s="210">
        <f>SUM(E53:E57)</f>
        <v>47754</v>
      </c>
      <c r="F61" s="210">
        <f>SUM(F53:F57)</f>
        <v>5745.7</v>
      </c>
      <c r="G61" s="228">
        <f>SUM(E61/D61*100%)</f>
        <v>1.1367753515376724</v>
      </c>
    </row>
    <row r="62" spans="1:11" ht="23.25" thickBot="1" x14ac:dyDescent="0.35">
      <c r="A62" s="229"/>
      <c r="B62" s="230" t="s">
        <v>206</v>
      </c>
      <c r="C62" s="231">
        <f>SUM(C52,C61)</f>
        <v>412244</v>
      </c>
      <c r="D62" s="231">
        <f>SUM(D52,D61)</f>
        <v>479744.39999999997</v>
      </c>
      <c r="E62" s="231">
        <f>SUM(E52,E61)</f>
        <v>508531.8</v>
      </c>
      <c r="F62" s="231">
        <f>SUM(E62-D62)</f>
        <v>28787.400000000023</v>
      </c>
      <c r="G62" s="232">
        <f>SUM(E62/D62*100%)</f>
        <v>1.0600057030368673</v>
      </c>
    </row>
    <row r="63" spans="1:11" ht="22.5" x14ac:dyDescent="0.3">
      <c r="A63" s="233"/>
      <c r="B63" s="234"/>
      <c r="C63" s="235"/>
      <c r="D63" s="235"/>
      <c r="E63" s="235"/>
      <c r="F63" s="235"/>
      <c r="G63" s="236"/>
    </row>
    <row r="64" spans="1:11" ht="100.5" customHeight="1" x14ac:dyDescent="0.45">
      <c r="A64" s="237"/>
      <c r="B64" s="608" t="s">
        <v>210</v>
      </c>
      <c r="C64" s="609"/>
      <c r="D64" s="609"/>
      <c r="E64" s="609"/>
      <c r="F64" s="609"/>
      <c r="G64" s="238"/>
    </row>
    <row r="65" spans="1:5" x14ac:dyDescent="0.2">
      <c r="A65" s="239"/>
    </row>
    <row r="66" spans="1:5" ht="20.25" x14ac:dyDescent="0.3">
      <c r="A66" s="239"/>
      <c r="B66" s="240"/>
      <c r="C66" s="240"/>
    </row>
    <row r="67" spans="1:5" ht="26.25" x14ac:dyDescent="0.4">
      <c r="A67" s="239"/>
      <c r="B67" s="241"/>
      <c r="C67" s="241"/>
      <c r="D67" s="241"/>
      <c r="E67" s="241"/>
    </row>
    <row r="68" spans="1:5" x14ac:dyDescent="0.2">
      <c r="A68" s="239"/>
      <c r="B68" s="239"/>
      <c r="C68" s="239"/>
    </row>
    <row r="69" spans="1:5" x14ac:dyDescent="0.2">
      <c r="A69" s="239"/>
      <c r="B69" s="239"/>
      <c r="C69" s="239"/>
    </row>
    <row r="70" spans="1:5" x14ac:dyDescent="0.2">
      <c r="A70" s="239"/>
      <c r="B70" s="239"/>
      <c r="C70" s="239"/>
    </row>
    <row r="71" spans="1:5" x14ac:dyDescent="0.2">
      <c r="A71" s="239"/>
      <c r="B71" s="239"/>
      <c r="C71" s="239"/>
    </row>
    <row r="72" spans="1:5" x14ac:dyDescent="0.2">
      <c r="A72" s="239"/>
      <c r="B72" s="239"/>
      <c r="C72" s="239"/>
    </row>
    <row r="73" spans="1:5" x14ac:dyDescent="0.2">
      <c r="A73" s="239"/>
      <c r="B73" s="239"/>
      <c r="C73" s="239"/>
    </row>
    <row r="74" spans="1:5" x14ac:dyDescent="0.2">
      <c r="A74" s="239"/>
      <c r="B74" s="239"/>
      <c r="C74" s="239"/>
    </row>
    <row r="75" spans="1:5" x14ac:dyDescent="0.2">
      <c r="A75" s="239"/>
      <c r="B75" s="239"/>
      <c r="C75" s="239"/>
    </row>
    <row r="76" spans="1:5" x14ac:dyDescent="0.2">
      <c r="A76" s="239"/>
      <c r="B76" s="239"/>
      <c r="C76" s="239"/>
    </row>
    <row r="77" spans="1:5" x14ac:dyDescent="0.2">
      <c r="A77" s="239"/>
      <c r="B77" s="239"/>
      <c r="C77" s="239"/>
    </row>
    <row r="78" spans="1:5" x14ac:dyDescent="0.2">
      <c r="A78" s="239"/>
      <c r="B78" s="239"/>
      <c r="C78" s="239"/>
    </row>
    <row r="79" spans="1:5" x14ac:dyDescent="0.2">
      <c r="A79" s="239"/>
      <c r="B79" s="239"/>
      <c r="C79" s="239"/>
    </row>
    <row r="80" spans="1:5" x14ac:dyDescent="0.2">
      <c r="A80" s="239"/>
      <c r="B80" s="239"/>
      <c r="C80" s="239"/>
    </row>
    <row r="81" spans="1:3" x14ac:dyDescent="0.2">
      <c r="A81" s="239"/>
      <c r="B81" s="239"/>
      <c r="C81" s="239"/>
    </row>
    <row r="82" spans="1:3" x14ac:dyDescent="0.2">
      <c r="A82" s="239"/>
      <c r="B82" s="239"/>
      <c r="C82" s="239"/>
    </row>
    <row r="83" spans="1:3" x14ac:dyDescent="0.2">
      <c r="A83" s="239"/>
      <c r="B83" s="239"/>
      <c r="C83" s="239"/>
    </row>
    <row r="84" spans="1:3" x14ac:dyDescent="0.2">
      <c r="A84" s="239"/>
      <c r="B84" s="239"/>
      <c r="C84" s="239"/>
    </row>
    <row r="85" spans="1:3" x14ac:dyDescent="0.2">
      <c r="A85" s="239"/>
      <c r="B85" s="239"/>
      <c r="C85" s="239"/>
    </row>
    <row r="86" spans="1:3" x14ac:dyDescent="0.2">
      <c r="A86" s="239"/>
      <c r="B86" s="239"/>
      <c r="C86" s="239"/>
    </row>
    <row r="87" spans="1:3" x14ac:dyDescent="0.2">
      <c r="A87" s="239"/>
      <c r="B87" s="239"/>
      <c r="C87" s="239"/>
    </row>
    <row r="88" spans="1:3" x14ac:dyDescent="0.2">
      <c r="A88" s="239"/>
      <c r="B88" s="239"/>
      <c r="C88" s="239"/>
    </row>
    <row r="89" spans="1:3" x14ac:dyDescent="0.2">
      <c r="A89" s="239"/>
      <c r="B89" s="239"/>
      <c r="C89" s="239"/>
    </row>
    <row r="90" spans="1:3" x14ac:dyDescent="0.2">
      <c r="A90" s="239"/>
      <c r="B90" s="239"/>
      <c r="C90" s="239"/>
    </row>
    <row r="91" spans="1:3" x14ac:dyDescent="0.2">
      <c r="A91" s="239"/>
      <c r="B91" s="239"/>
      <c r="C91" s="239"/>
    </row>
    <row r="92" spans="1:3" x14ac:dyDescent="0.2">
      <c r="A92" s="239"/>
      <c r="B92" s="239"/>
      <c r="C92" s="239"/>
    </row>
    <row r="93" spans="1:3" x14ac:dyDescent="0.2">
      <c r="A93" s="239"/>
      <c r="B93" s="239"/>
      <c r="C93" s="239"/>
    </row>
    <row r="94" spans="1:3" x14ac:dyDescent="0.2">
      <c r="A94" s="239"/>
      <c r="B94" s="239"/>
      <c r="C94" s="239"/>
    </row>
    <row r="95" spans="1:3" x14ac:dyDescent="0.2">
      <c r="A95" s="239"/>
      <c r="B95" s="239"/>
      <c r="C95" s="239"/>
    </row>
    <row r="96" spans="1:3" x14ac:dyDescent="0.2">
      <c r="A96" s="239"/>
      <c r="B96" s="239"/>
      <c r="C96" s="239"/>
    </row>
    <row r="97" spans="1:3" x14ac:dyDescent="0.2">
      <c r="A97" s="239"/>
      <c r="B97" s="239"/>
      <c r="C97" s="239"/>
    </row>
    <row r="98" spans="1:3" x14ac:dyDescent="0.2">
      <c r="A98" s="239"/>
      <c r="B98" s="239"/>
      <c r="C98" s="239"/>
    </row>
    <row r="99" spans="1:3" x14ac:dyDescent="0.2">
      <c r="A99" s="239"/>
      <c r="B99" s="239"/>
      <c r="C99" s="239"/>
    </row>
    <row r="100" spans="1:3" x14ac:dyDescent="0.2">
      <c r="A100" s="239"/>
      <c r="B100" s="239"/>
      <c r="C100" s="239"/>
    </row>
    <row r="101" spans="1:3" x14ac:dyDescent="0.2">
      <c r="A101" s="239"/>
      <c r="B101" s="239"/>
      <c r="C101" s="239"/>
    </row>
    <row r="102" spans="1:3" x14ac:dyDescent="0.2">
      <c r="A102" s="239"/>
      <c r="B102" s="239"/>
      <c r="C102" s="239"/>
    </row>
    <row r="103" spans="1:3" x14ac:dyDescent="0.2">
      <c r="A103" s="239"/>
      <c r="B103" s="239"/>
      <c r="C103" s="239"/>
    </row>
    <row r="104" spans="1:3" x14ac:dyDescent="0.2">
      <c r="A104" s="239"/>
      <c r="B104" s="239"/>
      <c r="C104" s="239"/>
    </row>
    <row r="105" spans="1:3" x14ac:dyDescent="0.2">
      <c r="A105" s="239"/>
      <c r="B105" s="239"/>
      <c r="C105" s="239"/>
    </row>
    <row r="106" spans="1:3" x14ac:dyDescent="0.2">
      <c r="A106" s="239"/>
      <c r="B106" s="239"/>
      <c r="C106" s="239"/>
    </row>
    <row r="107" spans="1:3" x14ac:dyDescent="0.2">
      <c r="A107" s="239"/>
      <c r="B107" s="239"/>
      <c r="C107" s="239"/>
    </row>
    <row r="108" spans="1:3" x14ac:dyDescent="0.2">
      <c r="A108" s="239"/>
      <c r="B108" s="239"/>
      <c r="C108" s="239"/>
    </row>
    <row r="109" spans="1:3" x14ac:dyDescent="0.2">
      <c r="A109" s="239"/>
      <c r="B109" s="239"/>
      <c r="C109" s="239"/>
    </row>
    <row r="110" spans="1:3" x14ac:dyDescent="0.2">
      <c r="A110" s="239"/>
      <c r="B110" s="239"/>
      <c r="C110" s="239"/>
    </row>
    <row r="111" spans="1:3" x14ac:dyDescent="0.2">
      <c r="A111" s="239"/>
      <c r="B111" s="239"/>
      <c r="C111" s="239"/>
    </row>
  </sheetData>
  <mergeCells count="13">
    <mergeCell ref="B64:F64"/>
    <mergeCell ref="A9:A10"/>
    <mergeCell ref="B9:B10"/>
    <mergeCell ref="C9:C10"/>
    <mergeCell ref="D9:D10"/>
    <mergeCell ref="E9:E10"/>
    <mergeCell ref="F9:G9"/>
    <mergeCell ref="A6:G6"/>
    <mergeCell ref="A1:B1"/>
    <mergeCell ref="D1:G1"/>
    <mergeCell ref="D2:G2"/>
    <mergeCell ref="D3:G3"/>
    <mergeCell ref="A5:G5"/>
  </mergeCells>
  <pageMargins left="0.9055118110236221" right="0.51181102362204722" top="0.59055118110236227" bottom="0.55118110236220474" header="0.31496062992125984" footer="0.31496062992125984"/>
  <pageSetup paperSize="9" scale="5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Z2149"/>
  <sheetViews>
    <sheetView showZeros="0" tabSelected="1" showOutlineSymbols="0" view="pageBreakPreview" topLeftCell="A135" zoomScaleNormal="100" zoomScaleSheetLayoutView="100" workbookViewId="0">
      <selection activeCell="I153" sqref="I153"/>
    </sheetView>
  </sheetViews>
  <sheetFormatPr defaultRowHeight="12.75" x14ac:dyDescent="0.2"/>
  <cols>
    <col min="1" max="1" width="3.42578125" style="14" customWidth="1"/>
    <col min="2" max="2" width="8" style="1" hidden="1" customWidth="1"/>
    <col min="3" max="4" width="6.140625" style="1" customWidth="1"/>
    <col min="5" max="5" width="59.28515625" style="595" customWidth="1"/>
    <col min="6" max="6" width="12.42578125" style="14" customWidth="1"/>
    <col min="7" max="7" width="10.85546875" style="14" hidden="1" customWidth="1"/>
    <col min="8" max="8" width="10.7109375" style="14" customWidth="1"/>
    <col min="9" max="9" width="8.7109375" style="2" customWidth="1"/>
    <col min="10" max="10" width="10.140625" style="2" customWidth="1"/>
    <col min="11" max="11" width="10" style="9" customWidth="1"/>
    <col min="12" max="12" width="13" style="14" customWidth="1"/>
    <col min="13" max="13" width="11.28515625" style="596" customWidth="1"/>
    <col min="14" max="14" width="10.5703125" style="14" hidden="1" customWidth="1"/>
    <col min="15" max="15" width="9.85546875" style="597" customWidth="1"/>
    <col min="16" max="16" width="9.5703125" style="598" customWidth="1"/>
    <col min="17" max="17" width="8.28515625" style="14" customWidth="1"/>
    <col min="18" max="18" width="12.42578125" style="14" customWidth="1"/>
    <col min="19" max="19" width="12.42578125" style="599" customWidth="1"/>
    <col min="20" max="20" width="11.140625" style="14" hidden="1" customWidth="1"/>
    <col min="21" max="21" width="10.7109375" style="599" customWidth="1"/>
    <col min="22" max="22" width="10" style="2" customWidth="1"/>
    <col min="23" max="23" width="10.42578125" style="2" customWidth="1"/>
    <col min="24" max="1144" width="9.140625" style="3"/>
    <col min="1145" max="16384" width="9.140625" style="2"/>
  </cols>
  <sheetData>
    <row r="1" spans="1:23" s="2" customFormat="1" ht="67.5" customHeight="1" x14ac:dyDescent="0.2">
      <c r="A1" s="14"/>
      <c r="B1" s="1"/>
      <c r="C1" s="1"/>
      <c r="D1" s="1"/>
      <c r="E1" s="595"/>
      <c r="F1" s="14"/>
      <c r="G1" s="14"/>
      <c r="H1" s="14"/>
      <c r="K1" s="9"/>
      <c r="L1" s="14"/>
      <c r="M1" s="596"/>
      <c r="N1" s="14"/>
      <c r="O1" s="597"/>
      <c r="P1" s="598"/>
      <c r="Q1" s="14"/>
      <c r="R1" s="14"/>
      <c r="S1" s="599"/>
      <c r="T1" s="14"/>
      <c r="U1" s="599"/>
    </row>
    <row r="2" spans="1:23" s="3" customFormat="1" ht="42" customHeight="1" thickBot="1" x14ac:dyDescent="0.25">
      <c r="A2" s="634" t="s">
        <v>467</v>
      </c>
      <c r="B2" s="634"/>
      <c r="C2" s="634"/>
      <c r="D2" s="634"/>
      <c r="E2" s="634"/>
      <c r="F2" s="634"/>
      <c r="G2" s="634"/>
      <c r="H2" s="634"/>
      <c r="I2" s="634"/>
      <c r="J2" s="634"/>
      <c r="K2" s="634"/>
      <c r="L2" s="634"/>
      <c r="M2" s="634"/>
      <c r="N2" s="634"/>
      <c r="O2" s="634"/>
      <c r="P2" s="634"/>
      <c r="Q2" s="634"/>
      <c r="R2" s="634"/>
      <c r="S2" s="634"/>
      <c r="T2" s="634"/>
      <c r="U2" s="634"/>
      <c r="V2" s="634"/>
      <c r="W2" s="634"/>
    </row>
    <row r="3" spans="1:23" s="11" customFormat="1" ht="25.5" customHeight="1" x14ac:dyDescent="0.2">
      <c r="A3" s="635" t="s">
        <v>0</v>
      </c>
      <c r="B3" s="638" t="s">
        <v>220</v>
      </c>
      <c r="C3" s="638" t="s">
        <v>221</v>
      </c>
      <c r="D3" s="638" t="s">
        <v>222</v>
      </c>
      <c r="E3" s="641" t="s">
        <v>223</v>
      </c>
      <c r="F3" s="644" t="s">
        <v>1</v>
      </c>
      <c r="G3" s="645"/>
      <c r="H3" s="645"/>
      <c r="I3" s="645"/>
      <c r="J3" s="645"/>
      <c r="K3" s="646"/>
      <c r="L3" s="647" t="s">
        <v>2</v>
      </c>
      <c r="M3" s="648"/>
      <c r="N3" s="648"/>
      <c r="O3" s="648"/>
      <c r="P3" s="648"/>
      <c r="Q3" s="648"/>
      <c r="R3" s="649" t="s">
        <v>3</v>
      </c>
      <c r="S3" s="645"/>
      <c r="T3" s="645"/>
      <c r="U3" s="645"/>
      <c r="V3" s="645"/>
      <c r="W3" s="646"/>
    </row>
    <row r="4" spans="1:23" s="11" customFormat="1" ht="12.75" customHeight="1" x14ac:dyDescent="0.2">
      <c r="A4" s="636"/>
      <c r="B4" s="639"/>
      <c r="C4" s="639"/>
      <c r="D4" s="639"/>
      <c r="E4" s="642"/>
      <c r="F4" s="628" t="s">
        <v>123</v>
      </c>
      <c r="G4" s="624" t="s">
        <v>224</v>
      </c>
      <c r="H4" s="624" t="s">
        <v>225</v>
      </c>
      <c r="I4" s="620" t="s">
        <v>4</v>
      </c>
      <c r="J4" s="620" t="s">
        <v>102</v>
      </c>
      <c r="K4" s="622" t="s">
        <v>101</v>
      </c>
      <c r="L4" s="628" t="s">
        <v>123</v>
      </c>
      <c r="M4" s="627" t="s">
        <v>130</v>
      </c>
      <c r="N4" s="624" t="s">
        <v>224</v>
      </c>
      <c r="O4" s="624" t="s">
        <v>225</v>
      </c>
      <c r="P4" s="624" t="s">
        <v>102</v>
      </c>
      <c r="Q4" s="650" t="s">
        <v>101</v>
      </c>
      <c r="R4" s="628" t="s">
        <v>123</v>
      </c>
      <c r="S4" s="626" t="s">
        <v>130</v>
      </c>
      <c r="T4" s="624" t="s">
        <v>224</v>
      </c>
      <c r="U4" s="626" t="s">
        <v>225</v>
      </c>
      <c r="V4" s="620" t="s">
        <v>102</v>
      </c>
      <c r="W4" s="622" t="s">
        <v>101</v>
      </c>
    </row>
    <row r="5" spans="1:23" s="11" customFormat="1" ht="51" customHeight="1" x14ac:dyDescent="0.2">
      <c r="A5" s="637"/>
      <c r="B5" s="640"/>
      <c r="C5" s="640"/>
      <c r="D5" s="640"/>
      <c r="E5" s="643"/>
      <c r="F5" s="629"/>
      <c r="G5" s="625"/>
      <c r="H5" s="625"/>
      <c r="I5" s="621"/>
      <c r="J5" s="621"/>
      <c r="K5" s="623"/>
      <c r="L5" s="629"/>
      <c r="M5" s="633"/>
      <c r="N5" s="625"/>
      <c r="O5" s="625"/>
      <c r="P5" s="625"/>
      <c r="Q5" s="651"/>
      <c r="R5" s="629"/>
      <c r="S5" s="627"/>
      <c r="T5" s="625"/>
      <c r="U5" s="627"/>
      <c r="V5" s="621"/>
      <c r="W5" s="623"/>
    </row>
    <row r="6" spans="1:23" s="268" customFormat="1" ht="18.75" customHeight="1" x14ac:dyDescent="0.25">
      <c r="A6" s="260">
        <v>1</v>
      </c>
      <c r="B6" s="261">
        <v>2</v>
      </c>
      <c r="C6" s="261">
        <v>2</v>
      </c>
      <c r="D6" s="261">
        <v>3</v>
      </c>
      <c r="E6" s="262">
        <v>4</v>
      </c>
      <c r="F6" s="263">
        <v>5</v>
      </c>
      <c r="G6" s="264">
        <v>6</v>
      </c>
      <c r="H6" s="264">
        <v>6</v>
      </c>
      <c r="I6" s="261">
        <v>7</v>
      </c>
      <c r="J6" s="261">
        <v>8</v>
      </c>
      <c r="K6" s="262">
        <v>9</v>
      </c>
      <c r="L6" s="265">
        <v>10</v>
      </c>
      <c r="M6" s="266">
        <v>11</v>
      </c>
      <c r="N6" s="264">
        <v>13</v>
      </c>
      <c r="O6" s="264">
        <v>12</v>
      </c>
      <c r="P6" s="264">
        <v>13</v>
      </c>
      <c r="Q6" s="267">
        <v>14</v>
      </c>
      <c r="R6" s="260">
        <v>15</v>
      </c>
      <c r="S6" s="266">
        <v>16</v>
      </c>
      <c r="T6" s="264">
        <v>19</v>
      </c>
      <c r="U6" s="266">
        <v>17</v>
      </c>
      <c r="V6" s="261">
        <v>18</v>
      </c>
      <c r="W6" s="262">
        <v>19</v>
      </c>
    </row>
    <row r="7" spans="1:23" s="3" customFormat="1" ht="29.25" customHeight="1" thickBot="1" x14ac:dyDescent="0.3">
      <c r="A7" s="156"/>
      <c r="B7" s="39"/>
      <c r="C7" s="39"/>
      <c r="D7" s="39"/>
      <c r="E7" s="269" t="s">
        <v>5</v>
      </c>
      <c r="F7" s="54">
        <f>SUM(F181)</f>
        <v>421576.2</v>
      </c>
      <c r="G7" s="51">
        <f>SUM(G181)</f>
        <v>421576.2</v>
      </c>
      <c r="H7" s="51">
        <f>SUM(H181)</f>
        <v>398393.30000000005</v>
      </c>
      <c r="I7" s="52">
        <v>1</v>
      </c>
      <c r="J7" s="53">
        <f>H7-G7</f>
        <v>-23182.899999999965</v>
      </c>
      <c r="K7" s="95">
        <f>H7/G7</f>
        <v>0.94500899244312186</v>
      </c>
      <c r="L7" s="54">
        <f>SUM(L181)</f>
        <v>114051.20000000001</v>
      </c>
      <c r="M7" s="270">
        <f>SUM(M181)</f>
        <v>122188.3</v>
      </c>
      <c r="N7" s="51">
        <f>SUM(N181)</f>
        <v>122188.3</v>
      </c>
      <c r="O7" s="51">
        <f>SUM(O181)</f>
        <v>99969.8</v>
      </c>
      <c r="P7" s="51">
        <f>O7-N7</f>
        <v>-22218.5</v>
      </c>
      <c r="Q7" s="271">
        <f>O7/N7</f>
        <v>0.81816180436261088</v>
      </c>
      <c r="R7" s="139">
        <f>SUM(R181)</f>
        <v>535627.39999999991</v>
      </c>
      <c r="S7" s="270">
        <f>SUM(S181)</f>
        <v>543764.5</v>
      </c>
      <c r="T7" s="51">
        <f>SUM(T181)</f>
        <v>543764.5</v>
      </c>
      <c r="U7" s="270">
        <f>SUM(U181)</f>
        <v>498363.10000000009</v>
      </c>
      <c r="V7" s="51">
        <f>U7-T7</f>
        <v>-45401.399999999907</v>
      </c>
      <c r="W7" s="110">
        <f>U7/T7</f>
        <v>0.9165053989364883</v>
      </c>
    </row>
    <row r="8" spans="1:23" s="276" customFormat="1" ht="32.25" customHeight="1" thickBot="1" x14ac:dyDescent="0.25">
      <c r="A8" s="157"/>
      <c r="B8" s="26"/>
      <c r="C8" s="26"/>
      <c r="D8" s="26"/>
      <c r="E8" s="272" t="s">
        <v>116</v>
      </c>
      <c r="F8" s="80">
        <f>SUM(F11:F18,F25:F35,F38,F51,F52,F54:F57,F61:F62,F74,F78,F81,F99,F109,F115,F149)</f>
        <v>172363.09999999998</v>
      </c>
      <c r="G8" s="80">
        <f>SUM(G11:G18,G25:G35,G38,G51,G52,G54:G57,G61:G62,G74,G78,G81,G99,G109,G115,G149)</f>
        <v>172363.09999999998</v>
      </c>
      <c r="H8" s="80">
        <f>SUM(H11:H18,H25:H35,H38,H51,H52,H54:H57,H61:H62,H74,H78,H81,H99,H109,H115,H149)</f>
        <v>158334.70000000001</v>
      </c>
      <c r="I8" s="61">
        <f>H8/H7</f>
        <v>0.39743313956334103</v>
      </c>
      <c r="J8" s="62">
        <f>H8-G8</f>
        <v>-14028.399999999965</v>
      </c>
      <c r="K8" s="94">
        <f>H8/G8</f>
        <v>0.91861135010915929</v>
      </c>
      <c r="L8" s="80">
        <f>SUM(L11:L18,L25:L35,L38,L51,L52,L54:L57,L61:L62,L74,L78,L81,L99,L109,L115,L149)</f>
        <v>39729.1</v>
      </c>
      <c r="M8" s="273">
        <f>SUM(M11:M18,M25:M35,M38,M51,M52,M54:M57,M61:M62,M74,M78,M81,M99,M109,M115,M149)</f>
        <v>39729.1</v>
      </c>
      <c r="N8" s="80">
        <f>SUM(N11:N18,N25:N35,N38,N51,N52,N54:N57,N61:N62,N74,N78,N81,N99,N109,N115,N149)</f>
        <v>39729.1</v>
      </c>
      <c r="O8" s="80">
        <f>SUM(O11:O18,O25:O35,O38,O51,O52,O54:O57,O61:O62,O74,O78,O81,O99,O109,O115,O149)</f>
        <v>36140.800000000003</v>
      </c>
      <c r="P8" s="60">
        <f>O8-N8</f>
        <v>-3588.2999999999956</v>
      </c>
      <c r="Q8" s="274">
        <f>O8/N8</f>
        <v>0.90968081330812944</v>
      </c>
      <c r="R8" s="80">
        <f>SUM(F8,L8)</f>
        <v>212092.19999999998</v>
      </c>
      <c r="S8" s="275">
        <f>SUM(F8,M8)</f>
        <v>212092.19999999998</v>
      </c>
      <c r="T8" s="60">
        <f>SUM(G8,N8)</f>
        <v>212092.19999999998</v>
      </c>
      <c r="U8" s="275">
        <f>SUM(H8,O8)</f>
        <v>194475.5</v>
      </c>
      <c r="V8" s="60">
        <f>U8-T8</f>
        <v>-17616.699999999983</v>
      </c>
      <c r="W8" s="94">
        <f>U8/T8</f>
        <v>0.91693848241472353</v>
      </c>
    </row>
    <row r="9" spans="1:23" s="3" customFormat="1" ht="26.25" customHeight="1" thickBot="1" x14ac:dyDescent="0.3">
      <c r="A9" s="34">
        <v>1</v>
      </c>
      <c r="B9" s="28" t="s">
        <v>6</v>
      </c>
      <c r="C9" s="28" t="s">
        <v>226</v>
      </c>
      <c r="D9" s="28"/>
      <c r="E9" s="277" t="s">
        <v>227</v>
      </c>
      <c r="F9" s="80">
        <f>SUM(F39:F47,F11:F37)</f>
        <v>81840.7</v>
      </c>
      <c r="G9" s="80">
        <f>SUM(G39:G47,G11:G37)</f>
        <v>81840.7</v>
      </c>
      <c r="H9" s="80">
        <f>SUM(H39:H47,H11:H37)</f>
        <v>79327.599999999991</v>
      </c>
      <c r="I9" s="61">
        <f>H9/H7</f>
        <v>0.19911881048200356</v>
      </c>
      <c r="J9" s="62">
        <f>H9-G9</f>
        <v>-2513.1000000000058</v>
      </c>
      <c r="K9" s="94">
        <f>H9/G9</f>
        <v>0.96929278464138247</v>
      </c>
      <c r="L9" s="80">
        <f t="shared" ref="L9:O9" si="0">SUM(L39:L47,L11:L37)</f>
        <v>239</v>
      </c>
      <c r="M9" s="273">
        <f t="shared" si="0"/>
        <v>322.3</v>
      </c>
      <c r="N9" s="80">
        <f t="shared" si="0"/>
        <v>322.3</v>
      </c>
      <c r="O9" s="80">
        <f t="shared" si="0"/>
        <v>298.20000000000005</v>
      </c>
      <c r="P9" s="60">
        <f>O9-N9</f>
        <v>-24.099999999999966</v>
      </c>
      <c r="Q9" s="274">
        <f>O9/N9</f>
        <v>0.92522494570276148</v>
      </c>
      <c r="R9" s="80">
        <f>SUM(R11,R12,R13,R14,R15,R17,R18,R20,R21,R22,R23,R25,R26,R27,R28,R29,R30,R31,R32,R33,R35,R34,R36,R37,R39,R40,R41,R42,R43,R44,R45,R46,R47)</f>
        <v>82079.700000000026</v>
      </c>
      <c r="S9" s="273">
        <f>SUM(S11,S12,S13,S14,S15,S17,S18,S20,S21,S22,S23,S25,S26,S27,S28,S29,S30,S31,S32,S33,S35,S34,S36,S37,S39,S40,S41,S42,S43,S44,S45,S46,S47)</f>
        <v>82163.000000000015</v>
      </c>
      <c r="T9" s="80">
        <f>SUM(T11,T12,T13,T14,T15,T17,T18,T20,T21,T22,T23,T25,T26,T27,T28,T29,T30,T31,T32,T33,T35,T34,T36,T37,T39,T40,T41,T42,T43,T44,T45,T46,T47)</f>
        <v>82163.000000000015</v>
      </c>
      <c r="U9" s="273">
        <f>SUM(U11,U12,U13,U14,U15,U17,U18,U20,U21,U22,U23,U25,U26,U27,U28,U29,U30,U31,U32,U33,U35,U34,U36,U37,U39,U40,U41,U42,U43,U44,U45,U46,U47)</f>
        <v>79625.8</v>
      </c>
      <c r="V9" s="80">
        <f>SUM(V11,V12,V13,V14,V15,V17,V18,V20,V21,V22,V23,V25,V26,V27,V28,V29,V30,V31,V32,V33,V35,V34,V36,V37,V39,V40,V41,V42,V43,V44,V45,V46,V47)</f>
        <v>-2537.2000000000021</v>
      </c>
      <c r="W9" s="94">
        <f t="shared" ref="W9:W83" si="1">U9/T9</f>
        <v>0.96911992015870874</v>
      </c>
    </row>
    <row r="10" spans="1:23" s="3" customFormat="1" ht="22.5" hidden="1" customHeight="1" thickBot="1" x14ac:dyDescent="0.3">
      <c r="A10" s="278"/>
      <c r="B10" s="279"/>
      <c r="C10" s="280" t="s">
        <v>228</v>
      </c>
      <c r="D10" s="281"/>
      <c r="E10" s="282" t="s">
        <v>229</v>
      </c>
      <c r="F10" s="283"/>
      <c r="G10" s="284"/>
      <c r="H10" s="284"/>
      <c r="I10" s="74"/>
      <c r="J10" s="89"/>
      <c r="K10" s="74"/>
      <c r="L10" s="101"/>
      <c r="M10" s="285"/>
      <c r="N10" s="101"/>
      <c r="O10" s="101"/>
      <c r="P10" s="286"/>
      <c r="Q10" s="287"/>
      <c r="R10" s="288"/>
      <c r="S10" s="289"/>
      <c r="T10" s="77"/>
      <c r="U10" s="289"/>
      <c r="V10" s="77"/>
      <c r="W10" s="290"/>
    </row>
    <row r="11" spans="1:23" s="3" customFormat="1" ht="90" customHeight="1" x14ac:dyDescent="0.25">
      <c r="A11" s="35"/>
      <c r="B11" s="23" t="s">
        <v>7</v>
      </c>
      <c r="C11" s="23" t="s">
        <v>230</v>
      </c>
      <c r="D11" s="291">
        <v>1030</v>
      </c>
      <c r="E11" s="292" t="s">
        <v>231</v>
      </c>
      <c r="F11" s="293">
        <v>1582.2</v>
      </c>
      <c r="G11" s="294">
        <v>1582.2</v>
      </c>
      <c r="H11" s="294">
        <v>1582.2</v>
      </c>
      <c r="I11" s="295">
        <f>H11/H7</f>
        <v>3.9714523311511511E-3</v>
      </c>
      <c r="J11" s="296">
        <f>H11-G11</f>
        <v>0</v>
      </c>
      <c r="K11" s="297">
        <f>H11/G11</f>
        <v>1</v>
      </c>
      <c r="L11" s="298"/>
      <c r="M11" s="299"/>
      <c r="N11" s="300"/>
      <c r="O11" s="294"/>
      <c r="P11" s="300"/>
      <c r="Q11" s="301"/>
      <c r="R11" s="298">
        <f t="shared" ref="R11:R83" si="2">SUM(F11,L11)</f>
        <v>1582.2</v>
      </c>
      <c r="S11" s="299">
        <f t="shared" ref="S11:U83" si="3">SUM(F11,M11)</f>
        <v>1582.2</v>
      </c>
      <c r="T11" s="300">
        <f>SUM(G11,N11)</f>
        <v>1582.2</v>
      </c>
      <c r="U11" s="299">
        <f t="shared" ref="U11:U83" si="4">SUM(H11,O11)</f>
        <v>1582.2</v>
      </c>
      <c r="V11" s="300">
        <f t="shared" ref="V11:V83" si="5">U11-T11</f>
        <v>0</v>
      </c>
      <c r="W11" s="302">
        <f t="shared" si="1"/>
        <v>1</v>
      </c>
    </row>
    <row r="12" spans="1:23" s="3" customFormat="1" ht="86.25" customHeight="1" x14ac:dyDescent="0.25">
      <c r="A12" s="36"/>
      <c r="B12" s="19" t="s">
        <v>9</v>
      </c>
      <c r="C12" s="303" t="s">
        <v>232</v>
      </c>
      <c r="D12" s="303" t="s">
        <v>233</v>
      </c>
      <c r="E12" s="304" t="s">
        <v>234</v>
      </c>
      <c r="F12" s="305">
        <v>264.89999999999998</v>
      </c>
      <c r="G12" s="67">
        <v>264.89999999999998</v>
      </c>
      <c r="H12" s="71">
        <v>264.89999999999998</v>
      </c>
      <c r="I12" s="68">
        <f>H12/H7</f>
        <v>6.6492082070657296E-4</v>
      </c>
      <c r="J12" s="65">
        <f>H12-G12</f>
        <v>0</v>
      </c>
      <c r="K12" s="111">
        <f>H12/G12</f>
        <v>1</v>
      </c>
      <c r="L12" s="306"/>
      <c r="M12" s="307"/>
      <c r="N12" s="70"/>
      <c r="O12" s="67"/>
      <c r="P12" s="70"/>
      <c r="Q12" s="308"/>
      <c r="R12" s="309">
        <f t="shared" si="2"/>
        <v>264.89999999999998</v>
      </c>
      <c r="S12" s="307">
        <f t="shared" si="3"/>
        <v>264.89999999999998</v>
      </c>
      <c r="T12" s="70">
        <f>SUM(G12,N12)</f>
        <v>264.89999999999998</v>
      </c>
      <c r="U12" s="307">
        <f t="shared" si="4"/>
        <v>264.89999999999998</v>
      </c>
      <c r="V12" s="70">
        <f t="shared" si="5"/>
        <v>0</v>
      </c>
      <c r="W12" s="92">
        <f t="shared" si="1"/>
        <v>1</v>
      </c>
    </row>
    <row r="13" spans="1:23" s="3" customFormat="1" ht="63" customHeight="1" x14ac:dyDescent="0.25">
      <c r="A13" s="36"/>
      <c r="B13" s="19" t="s">
        <v>10</v>
      </c>
      <c r="C13" s="19" t="s">
        <v>235</v>
      </c>
      <c r="D13" s="20" t="s">
        <v>236</v>
      </c>
      <c r="E13" s="310" t="s">
        <v>237</v>
      </c>
      <c r="F13" s="305">
        <v>3256.3</v>
      </c>
      <c r="G13" s="67">
        <v>3256.3</v>
      </c>
      <c r="H13" s="67">
        <v>3256.3</v>
      </c>
      <c r="I13" s="68">
        <f>H13/H7</f>
        <v>8.1735812324153032E-3</v>
      </c>
      <c r="J13" s="65">
        <f>H13-G13</f>
        <v>0</v>
      </c>
      <c r="K13" s="111">
        <f>H13/G13</f>
        <v>1</v>
      </c>
      <c r="L13" s="306"/>
      <c r="M13" s="307"/>
      <c r="N13" s="70"/>
      <c r="O13" s="63"/>
      <c r="P13" s="70"/>
      <c r="Q13" s="308"/>
      <c r="R13" s="309">
        <f t="shared" si="2"/>
        <v>3256.3</v>
      </c>
      <c r="S13" s="307">
        <f t="shared" si="3"/>
        <v>3256.3</v>
      </c>
      <c r="T13" s="70">
        <f>SUM(G13,N13)</f>
        <v>3256.3</v>
      </c>
      <c r="U13" s="307">
        <f t="shared" si="4"/>
        <v>3256.3</v>
      </c>
      <c r="V13" s="70">
        <f t="shared" si="5"/>
        <v>0</v>
      </c>
      <c r="W13" s="92">
        <f t="shared" si="1"/>
        <v>1</v>
      </c>
    </row>
    <row r="14" spans="1:23" s="3" customFormat="1" ht="24.75" customHeight="1" x14ac:dyDescent="0.25">
      <c r="A14" s="36"/>
      <c r="B14" s="19" t="s">
        <v>81</v>
      </c>
      <c r="C14" s="19" t="s">
        <v>238</v>
      </c>
      <c r="D14" s="20" t="s">
        <v>236</v>
      </c>
      <c r="E14" s="310" t="s">
        <v>239</v>
      </c>
      <c r="F14" s="305">
        <v>801.6</v>
      </c>
      <c r="G14" s="67">
        <v>801.6</v>
      </c>
      <c r="H14" s="67">
        <v>801.6</v>
      </c>
      <c r="I14" s="68">
        <f>H14/H7</f>
        <v>2.0120820304959947E-3</v>
      </c>
      <c r="J14" s="65">
        <f>H14-G14</f>
        <v>0</v>
      </c>
      <c r="K14" s="111">
        <f>H14/G14</f>
        <v>1</v>
      </c>
      <c r="L14" s="306"/>
      <c r="M14" s="307"/>
      <c r="N14" s="311"/>
      <c r="O14" s="67"/>
      <c r="P14" s="70"/>
      <c r="Q14" s="308"/>
      <c r="R14" s="309">
        <f t="shared" si="2"/>
        <v>801.6</v>
      </c>
      <c r="S14" s="307">
        <f t="shared" si="3"/>
        <v>801.6</v>
      </c>
      <c r="T14" s="70">
        <f>SUM(G14,N14)</f>
        <v>801.6</v>
      </c>
      <c r="U14" s="307">
        <f t="shared" si="4"/>
        <v>801.6</v>
      </c>
      <c r="V14" s="70">
        <f t="shared" si="5"/>
        <v>0</v>
      </c>
      <c r="W14" s="92">
        <f t="shared" si="1"/>
        <v>1</v>
      </c>
    </row>
    <row r="15" spans="1:23" s="3" customFormat="1" ht="31.5" customHeight="1" x14ac:dyDescent="0.25">
      <c r="A15" s="36"/>
      <c r="B15" s="19" t="s">
        <v>12</v>
      </c>
      <c r="C15" s="19" t="s">
        <v>240</v>
      </c>
      <c r="D15" s="20" t="s">
        <v>241</v>
      </c>
      <c r="E15" s="312" t="s">
        <v>242</v>
      </c>
      <c r="F15" s="305">
        <v>6212.4</v>
      </c>
      <c r="G15" s="67">
        <v>6212.4</v>
      </c>
      <c r="H15" s="67">
        <v>6212.4</v>
      </c>
      <c r="I15" s="68">
        <f>H15/H7</f>
        <v>1.5593635736343956E-2</v>
      </c>
      <c r="J15" s="65">
        <f>H15-G15</f>
        <v>0</v>
      </c>
      <c r="K15" s="111">
        <f>H15/G15</f>
        <v>1</v>
      </c>
      <c r="L15" s="306"/>
      <c r="M15" s="307"/>
      <c r="N15" s="70"/>
      <c r="O15" s="67"/>
      <c r="P15" s="70"/>
      <c r="Q15" s="308"/>
      <c r="R15" s="309">
        <f t="shared" si="2"/>
        <v>6212.4</v>
      </c>
      <c r="S15" s="307">
        <f t="shared" si="3"/>
        <v>6212.4</v>
      </c>
      <c r="T15" s="70">
        <f>SUM(G15,N15)</f>
        <v>6212.4</v>
      </c>
      <c r="U15" s="307">
        <f t="shared" si="4"/>
        <v>6212.4</v>
      </c>
      <c r="V15" s="70">
        <f t="shared" si="5"/>
        <v>0</v>
      </c>
      <c r="W15" s="92">
        <f t="shared" si="1"/>
        <v>1</v>
      </c>
    </row>
    <row r="16" spans="1:23" s="3" customFormat="1" ht="30.75" hidden="1" customHeight="1" x14ac:dyDescent="0.25">
      <c r="A16" s="36"/>
      <c r="B16" s="313"/>
      <c r="C16" s="19" t="s">
        <v>243</v>
      </c>
      <c r="D16" s="20"/>
      <c r="E16" s="312" t="s">
        <v>244</v>
      </c>
      <c r="F16" s="305"/>
      <c r="G16" s="67"/>
      <c r="H16" s="67"/>
      <c r="I16" s="68"/>
      <c r="J16" s="65"/>
      <c r="K16" s="111"/>
      <c r="L16" s="314"/>
      <c r="M16" s="315"/>
      <c r="N16" s="67"/>
      <c r="O16" s="67"/>
      <c r="P16" s="70"/>
      <c r="Q16" s="308"/>
      <c r="R16" s="309"/>
      <c r="S16" s="307"/>
      <c r="T16" s="70"/>
      <c r="U16" s="307"/>
      <c r="V16" s="70"/>
      <c r="W16" s="92"/>
    </row>
    <row r="17" spans="1:23" s="3" customFormat="1" ht="42.75" hidden="1" customHeight="1" x14ac:dyDescent="0.25">
      <c r="A17" s="36"/>
      <c r="B17" s="19" t="s">
        <v>44</v>
      </c>
      <c r="C17" s="19" t="s">
        <v>245</v>
      </c>
      <c r="D17" s="20">
        <v>1030</v>
      </c>
      <c r="E17" s="310" t="s">
        <v>246</v>
      </c>
      <c r="F17" s="305">
        <v>0</v>
      </c>
      <c r="G17" s="67">
        <v>0</v>
      </c>
      <c r="H17" s="67"/>
      <c r="I17" s="68">
        <f>H17/H7</f>
        <v>0</v>
      </c>
      <c r="J17" s="65">
        <f>H17-G17</f>
        <v>0</v>
      </c>
      <c r="K17" s="111" t="e">
        <f>H17/G17</f>
        <v>#DIV/0!</v>
      </c>
      <c r="L17" s="306"/>
      <c r="M17" s="307"/>
      <c r="N17" s="70"/>
      <c r="O17" s="67"/>
      <c r="P17" s="70"/>
      <c r="Q17" s="308"/>
      <c r="R17" s="309">
        <f>SUM(F17,L17)</f>
        <v>0</v>
      </c>
      <c r="S17" s="307">
        <f t="shared" ref="S17:U18" si="6">SUM(F17,M17)</f>
        <v>0</v>
      </c>
      <c r="T17" s="70">
        <f t="shared" si="6"/>
        <v>0</v>
      </c>
      <c r="U17" s="307">
        <f t="shared" si="6"/>
        <v>0</v>
      </c>
      <c r="V17" s="70">
        <f>U17-T17</f>
        <v>0</v>
      </c>
      <c r="W17" s="92" t="e">
        <f>U17/T17</f>
        <v>#DIV/0!</v>
      </c>
    </row>
    <row r="18" spans="1:23" s="3" customFormat="1" ht="42.75" customHeight="1" x14ac:dyDescent="0.25">
      <c r="A18" s="36"/>
      <c r="B18" s="19" t="s">
        <v>131</v>
      </c>
      <c r="C18" s="19" t="s">
        <v>247</v>
      </c>
      <c r="D18" s="20" t="s">
        <v>241</v>
      </c>
      <c r="E18" s="310" t="s">
        <v>248</v>
      </c>
      <c r="F18" s="305">
        <v>28.3</v>
      </c>
      <c r="G18" s="67">
        <v>28.3</v>
      </c>
      <c r="H18" s="67">
        <v>28.3</v>
      </c>
      <c r="I18" s="68">
        <f>H18/H7</f>
        <v>7.1035331166462878E-5</v>
      </c>
      <c r="J18" s="65">
        <f>H18-G18</f>
        <v>0</v>
      </c>
      <c r="K18" s="111">
        <f>H18/G18</f>
        <v>1</v>
      </c>
      <c r="L18" s="306"/>
      <c r="M18" s="307"/>
      <c r="N18" s="70"/>
      <c r="O18" s="67"/>
      <c r="P18" s="70"/>
      <c r="Q18" s="308"/>
      <c r="R18" s="309">
        <f>SUM(F18,L18)</f>
        <v>28.3</v>
      </c>
      <c r="S18" s="307">
        <f t="shared" si="6"/>
        <v>28.3</v>
      </c>
      <c r="T18" s="70">
        <f t="shared" si="6"/>
        <v>28.3</v>
      </c>
      <c r="U18" s="307">
        <f t="shared" si="6"/>
        <v>28.3</v>
      </c>
      <c r="V18" s="70">
        <f>U18-T18</f>
        <v>0</v>
      </c>
      <c r="W18" s="92">
        <f>U18/T18</f>
        <v>1</v>
      </c>
    </row>
    <row r="19" spans="1:23" s="3" customFormat="1" ht="30" hidden="1" customHeight="1" x14ac:dyDescent="0.25">
      <c r="A19" s="36"/>
      <c r="B19" s="19"/>
      <c r="C19" s="24" t="s">
        <v>249</v>
      </c>
      <c r="D19" s="316" t="s">
        <v>233</v>
      </c>
      <c r="E19" s="317" t="s">
        <v>250</v>
      </c>
      <c r="F19" s="305"/>
      <c r="G19" s="67"/>
      <c r="H19" s="67"/>
      <c r="I19" s="68"/>
      <c r="J19" s="65"/>
      <c r="K19" s="111"/>
      <c r="L19" s="306"/>
      <c r="M19" s="307"/>
      <c r="N19" s="70"/>
      <c r="O19" s="67"/>
      <c r="P19" s="70"/>
      <c r="Q19" s="308"/>
      <c r="R19" s="309"/>
      <c r="S19" s="307"/>
      <c r="T19" s="70"/>
      <c r="U19" s="307"/>
      <c r="V19" s="70"/>
      <c r="W19" s="92"/>
    </row>
    <row r="20" spans="1:23" s="3" customFormat="1" ht="148.5" customHeight="1" x14ac:dyDescent="0.25">
      <c r="A20" s="36"/>
      <c r="B20" s="19" t="s">
        <v>8</v>
      </c>
      <c r="C20" s="24" t="s">
        <v>251</v>
      </c>
      <c r="D20" s="316" t="s">
        <v>233</v>
      </c>
      <c r="E20" s="318" t="s">
        <v>252</v>
      </c>
      <c r="F20" s="305">
        <v>35</v>
      </c>
      <c r="G20" s="67">
        <v>35</v>
      </c>
      <c r="H20" s="67">
        <v>34.6</v>
      </c>
      <c r="I20" s="68">
        <f>H20/H7</f>
        <v>8.6848850118714335E-5</v>
      </c>
      <c r="J20" s="65">
        <f>H20-G20</f>
        <v>-0.39999999999999858</v>
      </c>
      <c r="K20" s="111">
        <f>H20/G20</f>
        <v>0.98857142857142866</v>
      </c>
      <c r="L20" s="306"/>
      <c r="M20" s="307"/>
      <c r="N20" s="70"/>
      <c r="O20" s="67"/>
      <c r="P20" s="70"/>
      <c r="Q20" s="308"/>
      <c r="R20" s="309">
        <f>SUM(F20,L20)</f>
        <v>35</v>
      </c>
      <c r="S20" s="307">
        <f t="shared" ref="S20:U22" si="7">SUM(F20,M20)</f>
        <v>35</v>
      </c>
      <c r="T20" s="70">
        <f t="shared" si="7"/>
        <v>35</v>
      </c>
      <c r="U20" s="307">
        <f t="shared" si="7"/>
        <v>34.6</v>
      </c>
      <c r="V20" s="70">
        <f>U20-T20</f>
        <v>-0.39999999999999858</v>
      </c>
      <c r="W20" s="92">
        <f>U20/T20</f>
        <v>0.98857142857142866</v>
      </c>
    </row>
    <row r="21" spans="1:23" s="3" customFormat="1" ht="59.25" customHeight="1" x14ac:dyDescent="0.25">
      <c r="A21" s="36"/>
      <c r="B21" s="19" t="s">
        <v>11</v>
      </c>
      <c r="C21" s="19" t="s">
        <v>253</v>
      </c>
      <c r="D21" s="20" t="s">
        <v>236</v>
      </c>
      <c r="E21" s="319" t="s">
        <v>254</v>
      </c>
      <c r="F21" s="305">
        <v>300</v>
      </c>
      <c r="G21" s="67">
        <v>300</v>
      </c>
      <c r="H21" s="67">
        <v>51.6</v>
      </c>
      <c r="I21" s="68">
        <f>H21/H7</f>
        <v>1.2952025046605953E-4</v>
      </c>
      <c r="J21" s="69">
        <f>H21-G21</f>
        <v>-248.4</v>
      </c>
      <c r="K21" s="92">
        <f>H21/G21</f>
        <v>0.17200000000000001</v>
      </c>
      <c r="L21" s="306"/>
      <c r="M21" s="307"/>
      <c r="N21" s="70"/>
      <c r="O21" s="67"/>
      <c r="P21" s="70"/>
      <c r="Q21" s="308"/>
      <c r="R21" s="309">
        <f>SUM(F21,L21)</f>
        <v>300</v>
      </c>
      <c r="S21" s="307">
        <f t="shared" si="7"/>
        <v>300</v>
      </c>
      <c r="T21" s="70">
        <f t="shared" si="7"/>
        <v>300</v>
      </c>
      <c r="U21" s="307">
        <f t="shared" si="7"/>
        <v>51.6</v>
      </c>
      <c r="V21" s="70">
        <f>U21-T21</f>
        <v>-248.4</v>
      </c>
      <c r="W21" s="92">
        <f>U21/T21</f>
        <v>0.17200000000000001</v>
      </c>
    </row>
    <row r="22" spans="1:23" s="3" customFormat="1" ht="27" customHeight="1" x14ac:dyDescent="0.25">
      <c r="A22" s="36"/>
      <c r="B22" s="19" t="s">
        <v>66</v>
      </c>
      <c r="C22" s="19" t="s">
        <v>255</v>
      </c>
      <c r="D22" s="20" t="s">
        <v>236</v>
      </c>
      <c r="E22" s="319" t="s">
        <v>256</v>
      </c>
      <c r="F22" s="305">
        <v>275</v>
      </c>
      <c r="G22" s="67">
        <v>275</v>
      </c>
      <c r="H22" s="67">
        <v>256</v>
      </c>
      <c r="I22" s="68">
        <f>H22/H7</f>
        <v>6.4258108758355112E-4</v>
      </c>
      <c r="J22" s="69">
        <f>H22-G22</f>
        <v>-19</v>
      </c>
      <c r="K22" s="92">
        <f>H22/G22</f>
        <v>0.93090909090909091</v>
      </c>
      <c r="L22" s="306"/>
      <c r="M22" s="307"/>
      <c r="N22" s="70"/>
      <c r="O22" s="67"/>
      <c r="P22" s="70"/>
      <c r="Q22" s="308"/>
      <c r="R22" s="309">
        <f>SUM(F22,L22)</f>
        <v>275</v>
      </c>
      <c r="S22" s="307">
        <f t="shared" si="7"/>
        <v>275</v>
      </c>
      <c r="T22" s="70">
        <f t="shared" si="7"/>
        <v>275</v>
      </c>
      <c r="U22" s="307">
        <f t="shared" si="7"/>
        <v>256</v>
      </c>
      <c r="V22" s="70">
        <f>U22-T22</f>
        <v>-19</v>
      </c>
      <c r="W22" s="92">
        <f>U22/T22</f>
        <v>0.93090909090909091</v>
      </c>
    </row>
    <row r="23" spans="1:23" s="3" customFormat="1" ht="34.5" customHeight="1" x14ac:dyDescent="0.25">
      <c r="A23" s="36"/>
      <c r="B23" s="19" t="s">
        <v>35</v>
      </c>
      <c r="C23" s="19" t="s">
        <v>257</v>
      </c>
      <c r="D23" s="20" t="s">
        <v>236</v>
      </c>
      <c r="E23" s="310" t="s">
        <v>258</v>
      </c>
      <c r="F23" s="305">
        <v>1682.8</v>
      </c>
      <c r="G23" s="67">
        <v>1682.8</v>
      </c>
      <c r="H23" s="67">
        <v>1682.8</v>
      </c>
      <c r="I23" s="68">
        <f>H23/H7</f>
        <v>4.2239666179124998E-3</v>
      </c>
      <c r="J23" s="65">
        <f>H23-G23</f>
        <v>0</v>
      </c>
      <c r="K23" s="111">
        <f>H23/G23</f>
        <v>1</v>
      </c>
      <c r="L23" s="306"/>
      <c r="M23" s="307"/>
      <c r="N23" s="70"/>
      <c r="O23" s="67"/>
      <c r="P23" s="70"/>
      <c r="Q23" s="308"/>
      <c r="R23" s="309">
        <f>SUM(F23,L23)</f>
        <v>1682.8</v>
      </c>
      <c r="S23" s="307">
        <f>SUM(F23,M23)</f>
        <v>1682.8</v>
      </c>
      <c r="T23" s="70">
        <f>SUM(G23,N23)</f>
        <v>1682.8</v>
      </c>
      <c r="U23" s="307">
        <f>SUM(H23,O23)</f>
        <v>1682.8</v>
      </c>
      <c r="V23" s="70">
        <f>U23-T23</f>
        <v>0</v>
      </c>
      <c r="W23" s="92">
        <f>U23/T23</f>
        <v>1</v>
      </c>
    </row>
    <row r="24" spans="1:23" s="3" customFormat="1" ht="21" hidden="1" customHeight="1" x14ac:dyDescent="0.25">
      <c r="A24" s="36"/>
      <c r="B24" s="19"/>
      <c r="C24" s="19" t="s">
        <v>259</v>
      </c>
      <c r="D24" s="20"/>
      <c r="E24" s="310" t="s">
        <v>260</v>
      </c>
      <c r="F24" s="305"/>
      <c r="G24" s="67"/>
      <c r="H24" s="67"/>
      <c r="I24" s="68"/>
      <c r="J24" s="65"/>
      <c r="K24" s="111"/>
      <c r="L24" s="306"/>
      <c r="M24" s="307"/>
      <c r="N24" s="70"/>
      <c r="O24" s="67"/>
      <c r="P24" s="70"/>
      <c r="Q24" s="308"/>
      <c r="R24" s="309"/>
      <c r="S24" s="307"/>
      <c r="T24" s="70"/>
      <c r="U24" s="307"/>
      <c r="V24" s="70"/>
      <c r="W24" s="92"/>
    </row>
    <row r="25" spans="1:23" s="3" customFormat="1" ht="24.75" customHeight="1" x14ac:dyDescent="0.25">
      <c r="A25" s="36"/>
      <c r="B25" s="19" t="s">
        <v>13</v>
      </c>
      <c r="C25" s="19" t="s">
        <v>261</v>
      </c>
      <c r="D25" s="20" t="s">
        <v>262</v>
      </c>
      <c r="E25" s="313" t="s">
        <v>263</v>
      </c>
      <c r="F25" s="305">
        <v>575</v>
      </c>
      <c r="G25" s="67">
        <v>575</v>
      </c>
      <c r="H25" s="67">
        <v>526.6</v>
      </c>
      <c r="I25" s="68">
        <f>H25/H7</f>
        <v>1.3218093778183519E-3</v>
      </c>
      <c r="J25" s="65">
        <f t="shared" ref="J25:J38" si="8">H25-G25</f>
        <v>-48.399999999999977</v>
      </c>
      <c r="K25" s="111">
        <f t="shared" ref="K25:K38" si="9">H25/G25</f>
        <v>0.91582608695652179</v>
      </c>
      <c r="L25" s="306"/>
      <c r="M25" s="307"/>
      <c r="N25" s="70"/>
      <c r="O25" s="67"/>
      <c r="P25" s="70"/>
      <c r="Q25" s="308"/>
      <c r="R25" s="309">
        <f t="shared" si="2"/>
        <v>575</v>
      </c>
      <c r="S25" s="307">
        <f t="shared" si="3"/>
        <v>575</v>
      </c>
      <c r="T25" s="70">
        <f t="shared" si="3"/>
        <v>575</v>
      </c>
      <c r="U25" s="307">
        <f t="shared" si="4"/>
        <v>526.6</v>
      </c>
      <c r="V25" s="70">
        <f t="shared" si="5"/>
        <v>-48.399999999999977</v>
      </c>
      <c r="W25" s="92">
        <f t="shared" si="1"/>
        <v>0.91582608695652179</v>
      </c>
    </row>
    <row r="26" spans="1:23" s="3" customFormat="1" ht="24.75" customHeight="1" x14ac:dyDescent="0.25">
      <c r="A26" s="36"/>
      <c r="B26" s="19" t="s">
        <v>14</v>
      </c>
      <c r="C26" s="19" t="s">
        <v>264</v>
      </c>
      <c r="D26" s="20" t="s">
        <v>262</v>
      </c>
      <c r="E26" s="312" t="s">
        <v>265</v>
      </c>
      <c r="F26" s="305">
        <v>40.200000000000003</v>
      </c>
      <c r="G26" s="67">
        <v>40.200000000000003</v>
      </c>
      <c r="H26" s="67">
        <v>40.200000000000003</v>
      </c>
      <c r="I26" s="68">
        <f>H26/H7</f>
        <v>1.0090531140960452E-4</v>
      </c>
      <c r="J26" s="65">
        <f t="shared" si="8"/>
        <v>0</v>
      </c>
      <c r="K26" s="111">
        <f t="shared" si="9"/>
        <v>1</v>
      </c>
      <c r="L26" s="306"/>
      <c r="M26" s="307"/>
      <c r="N26" s="70"/>
      <c r="O26" s="67"/>
      <c r="P26" s="70"/>
      <c r="Q26" s="308"/>
      <c r="R26" s="309">
        <f t="shared" si="2"/>
        <v>40.200000000000003</v>
      </c>
      <c r="S26" s="307">
        <f t="shared" si="3"/>
        <v>40.200000000000003</v>
      </c>
      <c r="T26" s="70">
        <f t="shared" si="3"/>
        <v>40.200000000000003</v>
      </c>
      <c r="U26" s="307">
        <f t="shared" si="4"/>
        <v>40.200000000000003</v>
      </c>
      <c r="V26" s="70">
        <f t="shared" si="5"/>
        <v>0</v>
      </c>
      <c r="W26" s="92">
        <f t="shared" si="1"/>
        <v>1</v>
      </c>
    </row>
    <row r="27" spans="1:23" s="3" customFormat="1" ht="24.75" customHeight="1" x14ac:dyDescent="0.25">
      <c r="A27" s="36"/>
      <c r="B27" s="19" t="s">
        <v>15</v>
      </c>
      <c r="C27" s="19" t="s">
        <v>266</v>
      </c>
      <c r="D27" s="20" t="s">
        <v>262</v>
      </c>
      <c r="E27" s="312" t="s">
        <v>267</v>
      </c>
      <c r="F27" s="305">
        <v>30105</v>
      </c>
      <c r="G27" s="67">
        <v>30105</v>
      </c>
      <c r="H27" s="67">
        <v>29881.599999999999</v>
      </c>
      <c r="I27" s="68">
        <f>H27/H7</f>
        <v>7.5005277448190008E-2</v>
      </c>
      <c r="J27" s="65">
        <f t="shared" si="8"/>
        <v>-223.40000000000146</v>
      </c>
      <c r="K27" s="111">
        <f t="shared" si="9"/>
        <v>0.99257930576316222</v>
      </c>
      <c r="L27" s="306"/>
      <c r="M27" s="307"/>
      <c r="N27" s="70"/>
      <c r="O27" s="67"/>
      <c r="P27" s="70"/>
      <c r="Q27" s="308"/>
      <c r="R27" s="309">
        <f t="shared" si="2"/>
        <v>30105</v>
      </c>
      <c r="S27" s="307">
        <f t="shared" si="3"/>
        <v>30105</v>
      </c>
      <c r="T27" s="70">
        <f t="shared" si="3"/>
        <v>30105</v>
      </c>
      <c r="U27" s="307">
        <f t="shared" si="4"/>
        <v>29881.599999999999</v>
      </c>
      <c r="V27" s="70">
        <f t="shared" si="5"/>
        <v>-223.40000000000146</v>
      </c>
      <c r="W27" s="92">
        <f t="shared" si="1"/>
        <v>0.99257930576316222</v>
      </c>
    </row>
    <row r="28" spans="1:23" s="3" customFormat="1" ht="31.5" customHeight="1" x14ac:dyDescent="0.25">
      <c r="A28" s="36"/>
      <c r="B28" s="19" t="s">
        <v>16</v>
      </c>
      <c r="C28" s="19" t="s">
        <v>268</v>
      </c>
      <c r="D28" s="20" t="s">
        <v>262</v>
      </c>
      <c r="E28" s="312" t="s">
        <v>269</v>
      </c>
      <c r="F28" s="305">
        <v>1851.8</v>
      </c>
      <c r="G28" s="67">
        <v>1851.8</v>
      </c>
      <c r="H28" s="67">
        <v>1492.5</v>
      </c>
      <c r="I28" s="68">
        <f>H28/H7</f>
        <v>3.7462979422595707E-3</v>
      </c>
      <c r="J28" s="65">
        <f t="shared" si="8"/>
        <v>-359.29999999999995</v>
      </c>
      <c r="K28" s="111">
        <f t="shared" si="9"/>
        <v>0.80597256723188249</v>
      </c>
      <c r="L28" s="306"/>
      <c r="M28" s="307"/>
      <c r="N28" s="70"/>
      <c r="O28" s="67"/>
      <c r="P28" s="70"/>
      <c r="Q28" s="308"/>
      <c r="R28" s="309">
        <f t="shared" si="2"/>
        <v>1851.8</v>
      </c>
      <c r="S28" s="307">
        <f t="shared" si="3"/>
        <v>1851.8</v>
      </c>
      <c r="T28" s="70">
        <f t="shared" si="3"/>
        <v>1851.8</v>
      </c>
      <c r="U28" s="307">
        <f t="shared" si="4"/>
        <v>1492.5</v>
      </c>
      <c r="V28" s="70">
        <f t="shared" si="5"/>
        <v>-359.29999999999995</v>
      </c>
      <c r="W28" s="92">
        <f t="shared" si="1"/>
        <v>0.80597256723188249</v>
      </c>
    </row>
    <row r="29" spans="1:23" s="3" customFormat="1" ht="24.75" customHeight="1" x14ac:dyDescent="0.25">
      <c r="A29" s="36"/>
      <c r="B29" s="19" t="s">
        <v>17</v>
      </c>
      <c r="C29" s="19" t="s">
        <v>270</v>
      </c>
      <c r="D29" s="20" t="s">
        <v>262</v>
      </c>
      <c r="E29" s="312" t="s">
        <v>271</v>
      </c>
      <c r="F29" s="305">
        <v>2640</v>
      </c>
      <c r="G29" s="67">
        <v>2640</v>
      </c>
      <c r="H29" s="67">
        <v>2458</v>
      </c>
      <c r="I29" s="68">
        <f>H29/H7</f>
        <v>6.1697824737514404E-3</v>
      </c>
      <c r="J29" s="65">
        <f t="shared" si="8"/>
        <v>-182</v>
      </c>
      <c r="K29" s="111">
        <f t="shared" si="9"/>
        <v>0.93106060606060603</v>
      </c>
      <c r="L29" s="306"/>
      <c r="M29" s="307"/>
      <c r="N29" s="70"/>
      <c r="O29" s="67"/>
      <c r="P29" s="70"/>
      <c r="Q29" s="308"/>
      <c r="R29" s="309">
        <f t="shared" si="2"/>
        <v>2640</v>
      </c>
      <c r="S29" s="307">
        <f t="shared" si="3"/>
        <v>2640</v>
      </c>
      <c r="T29" s="70">
        <f t="shared" si="3"/>
        <v>2640</v>
      </c>
      <c r="U29" s="307">
        <f t="shared" si="4"/>
        <v>2458</v>
      </c>
      <c r="V29" s="70">
        <f t="shared" si="5"/>
        <v>-182</v>
      </c>
      <c r="W29" s="92">
        <f t="shared" si="1"/>
        <v>0.93106060606060603</v>
      </c>
    </row>
    <row r="30" spans="1:23" s="3" customFormat="1" ht="24.75" customHeight="1" x14ac:dyDescent="0.25">
      <c r="A30" s="36"/>
      <c r="B30" s="19" t="s">
        <v>64</v>
      </c>
      <c r="C30" s="19" t="s">
        <v>272</v>
      </c>
      <c r="D30" s="20">
        <v>1040</v>
      </c>
      <c r="E30" s="312" t="s">
        <v>273</v>
      </c>
      <c r="F30" s="305">
        <v>729</v>
      </c>
      <c r="G30" s="67">
        <v>729</v>
      </c>
      <c r="H30" s="67">
        <v>592.5</v>
      </c>
      <c r="I30" s="68">
        <f>H30/H7</f>
        <v>1.4872238062236486E-3</v>
      </c>
      <c r="J30" s="65">
        <f t="shared" si="8"/>
        <v>-136.5</v>
      </c>
      <c r="K30" s="111">
        <f t="shared" si="9"/>
        <v>0.81275720164609055</v>
      </c>
      <c r="L30" s="306"/>
      <c r="M30" s="307"/>
      <c r="N30" s="70"/>
      <c r="O30" s="67"/>
      <c r="P30" s="70"/>
      <c r="Q30" s="308"/>
      <c r="R30" s="309">
        <f t="shared" si="2"/>
        <v>729</v>
      </c>
      <c r="S30" s="307">
        <f t="shared" si="3"/>
        <v>729</v>
      </c>
      <c r="T30" s="70">
        <f t="shared" si="3"/>
        <v>729</v>
      </c>
      <c r="U30" s="307">
        <f t="shared" si="4"/>
        <v>592.5</v>
      </c>
      <c r="V30" s="70">
        <f t="shared" si="5"/>
        <v>-136.5</v>
      </c>
      <c r="W30" s="92">
        <f t="shared" si="1"/>
        <v>0.81275720164609055</v>
      </c>
    </row>
    <row r="31" spans="1:23" s="3" customFormat="1" ht="24.75" customHeight="1" x14ac:dyDescent="0.25">
      <c r="A31" s="36"/>
      <c r="B31" s="19" t="s">
        <v>80</v>
      </c>
      <c r="C31" s="19" t="s">
        <v>274</v>
      </c>
      <c r="D31" s="20">
        <v>1040</v>
      </c>
      <c r="E31" s="320" t="s">
        <v>275</v>
      </c>
      <c r="F31" s="305">
        <v>196</v>
      </c>
      <c r="G31" s="67">
        <v>196</v>
      </c>
      <c r="H31" s="67">
        <v>64.5</v>
      </c>
      <c r="I31" s="68">
        <f>H31/H7</f>
        <v>1.6190031308257441E-4</v>
      </c>
      <c r="J31" s="65">
        <f t="shared" si="8"/>
        <v>-131.5</v>
      </c>
      <c r="K31" s="111">
        <f t="shared" si="9"/>
        <v>0.32908163265306123</v>
      </c>
      <c r="L31" s="306"/>
      <c r="M31" s="307"/>
      <c r="N31" s="70"/>
      <c r="O31" s="67"/>
      <c r="P31" s="70"/>
      <c r="Q31" s="308"/>
      <c r="R31" s="309">
        <f t="shared" si="2"/>
        <v>196</v>
      </c>
      <c r="S31" s="307">
        <f t="shared" si="3"/>
        <v>196</v>
      </c>
      <c r="T31" s="70">
        <f t="shared" si="3"/>
        <v>196</v>
      </c>
      <c r="U31" s="307">
        <f t="shared" si="4"/>
        <v>64.5</v>
      </c>
      <c r="V31" s="70">
        <f t="shared" si="5"/>
        <v>-131.5</v>
      </c>
      <c r="W31" s="92">
        <f t="shared" si="1"/>
        <v>0.32908163265306123</v>
      </c>
    </row>
    <row r="32" spans="1:23" s="3" customFormat="1" ht="27.75" customHeight="1" x14ac:dyDescent="0.25">
      <c r="A32" s="36"/>
      <c r="B32" s="19" t="s">
        <v>18</v>
      </c>
      <c r="C32" s="19" t="s">
        <v>276</v>
      </c>
      <c r="D32" s="20" t="s">
        <v>262</v>
      </c>
      <c r="E32" s="312" t="s">
        <v>277</v>
      </c>
      <c r="F32" s="305">
        <v>7427</v>
      </c>
      <c r="G32" s="67">
        <v>7427</v>
      </c>
      <c r="H32" s="67">
        <v>6940.9</v>
      </c>
      <c r="I32" s="68">
        <f>H32/H7</f>
        <v>1.7422230745346368E-2</v>
      </c>
      <c r="J32" s="65">
        <f t="shared" si="8"/>
        <v>-486.10000000000036</v>
      </c>
      <c r="K32" s="111">
        <f t="shared" si="9"/>
        <v>0.93454961626497912</v>
      </c>
      <c r="L32" s="306"/>
      <c r="M32" s="307"/>
      <c r="N32" s="70"/>
      <c r="O32" s="67"/>
      <c r="P32" s="70"/>
      <c r="Q32" s="308"/>
      <c r="R32" s="309">
        <f t="shared" si="2"/>
        <v>7427</v>
      </c>
      <c r="S32" s="307">
        <f t="shared" si="3"/>
        <v>7427</v>
      </c>
      <c r="T32" s="70">
        <f t="shared" si="3"/>
        <v>7427</v>
      </c>
      <c r="U32" s="307">
        <f t="shared" si="4"/>
        <v>6940.9</v>
      </c>
      <c r="V32" s="70">
        <f t="shared" si="5"/>
        <v>-486.10000000000036</v>
      </c>
      <c r="W32" s="92">
        <f t="shared" si="1"/>
        <v>0.93454961626497912</v>
      </c>
    </row>
    <row r="33" spans="1:1144" s="3" customFormat="1" ht="31.5" customHeight="1" x14ac:dyDescent="0.25">
      <c r="A33" s="36"/>
      <c r="B33" s="19" t="s">
        <v>19</v>
      </c>
      <c r="C33" s="19" t="s">
        <v>278</v>
      </c>
      <c r="D33" s="18">
        <v>1010</v>
      </c>
      <c r="E33" s="312" t="s">
        <v>279</v>
      </c>
      <c r="F33" s="305">
        <v>7790.5</v>
      </c>
      <c r="G33" s="67">
        <v>7790.5</v>
      </c>
      <c r="H33" s="67">
        <v>7632.5</v>
      </c>
      <c r="I33" s="68">
        <f>H33/H7</f>
        <v>1.9158203714771307E-2</v>
      </c>
      <c r="J33" s="65">
        <f t="shared" si="8"/>
        <v>-158</v>
      </c>
      <c r="K33" s="111">
        <f t="shared" si="9"/>
        <v>0.97971888838970544</v>
      </c>
      <c r="L33" s="306"/>
      <c r="M33" s="307"/>
      <c r="N33" s="70"/>
      <c r="O33" s="67"/>
      <c r="P33" s="70"/>
      <c r="Q33" s="308"/>
      <c r="R33" s="309">
        <f t="shared" si="2"/>
        <v>7790.5</v>
      </c>
      <c r="S33" s="307">
        <f t="shared" si="3"/>
        <v>7790.5</v>
      </c>
      <c r="T33" s="70">
        <f>SUM(G33,N33)</f>
        <v>7790.5</v>
      </c>
      <c r="U33" s="307">
        <f t="shared" si="4"/>
        <v>7632.5</v>
      </c>
      <c r="V33" s="70">
        <f t="shared" si="5"/>
        <v>-158</v>
      </c>
      <c r="W33" s="92">
        <f t="shared" si="1"/>
        <v>0.97971888838970544</v>
      </c>
    </row>
    <row r="34" spans="1:1144" s="3" customFormat="1" ht="30" customHeight="1" x14ac:dyDescent="0.25">
      <c r="A34" s="36"/>
      <c r="B34" s="23" t="s">
        <v>63</v>
      </c>
      <c r="C34" s="291" t="s">
        <v>280</v>
      </c>
      <c r="D34" s="291" t="s">
        <v>236</v>
      </c>
      <c r="E34" s="268" t="s">
        <v>281</v>
      </c>
      <c r="F34" s="321">
        <v>478.7</v>
      </c>
      <c r="G34" s="63">
        <v>478.7</v>
      </c>
      <c r="H34" s="71">
        <v>478.7</v>
      </c>
      <c r="I34" s="68">
        <f>H34/H7</f>
        <v>1.2015764321337732E-3</v>
      </c>
      <c r="J34" s="65">
        <f t="shared" si="8"/>
        <v>0</v>
      </c>
      <c r="K34" s="111">
        <f t="shared" si="9"/>
        <v>1</v>
      </c>
      <c r="L34" s="306"/>
      <c r="M34" s="307"/>
      <c r="N34" s="70"/>
      <c r="O34" s="67"/>
      <c r="P34" s="70"/>
      <c r="Q34" s="308"/>
      <c r="R34" s="309">
        <f>SUM(F34,L34)</f>
        <v>478.7</v>
      </c>
      <c r="S34" s="307">
        <f t="shared" si="3"/>
        <v>478.7</v>
      </c>
      <c r="T34" s="70">
        <f t="shared" si="3"/>
        <v>478.7</v>
      </c>
      <c r="U34" s="307">
        <f t="shared" si="3"/>
        <v>478.7</v>
      </c>
      <c r="V34" s="70">
        <f>U34-T34</f>
        <v>0</v>
      </c>
      <c r="W34" s="92">
        <f>U34/T34</f>
        <v>1</v>
      </c>
    </row>
    <row r="35" spans="1:1144" s="3" customFormat="1" ht="33" customHeight="1" x14ac:dyDescent="0.25">
      <c r="A35" s="36"/>
      <c r="B35" s="19" t="s">
        <v>119</v>
      </c>
      <c r="C35" s="322" t="s">
        <v>282</v>
      </c>
      <c r="D35" s="20" t="s">
        <v>283</v>
      </c>
      <c r="E35" s="323" t="s">
        <v>284</v>
      </c>
      <c r="F35" s="324">
        <v>840</v>
      </c>
      <c r="G35" s="325">
        <v>840</v>
      </c>
      <c r="H35" s="67">
        <v>805</v>
      </c>
      <c r="I35" s="68">
        <f>H35/H7</f>
        <v>2.0206163105654638E-3</v>
      </c>
      <c r="J35" s="65">
        <f t="shared" si="8"/>
        <v>-35</v>
      </c>
      <c r="K35" s="111">
        <f t="shared" si="9"/>
        <v>0.95833333333333337</v>
      </c>
      <c r="L35" s="306"/>
      <c r="M35" s="307"/>
      <c r="N35" s="70"/>
      <c r="O35" s="67"/>
      <c r="P35" s="70"/>
      <c r="Q35" s="308"/>
      <c r="R35" s="309">
        <f>SUM(F35,L35)</f>
        <v>840</v>
      </c>
      <c r="S35" s="307">
        <f t="shared" si="3"/>
        <v>840</v>
      </c>
      <c r="T35" s="70">
        <f t="shared" si="3"/>
        <v>840</v>
      </c>
      <c r="U35" s="307">
        <f t="shared" si="3"/>
        <v>805</v>
      </c>
      <c r="V35" s="70">
        <f>U35-T35</f>
        <v>-35</v>
      </c>
      <c r="W35" s="92">
        <f>U35/T35</f>
        <v>0.95833333333333337</v>
      </c>
    </row>
    <row r="36" spans="1:1144" s="3" customFormat="1" ht="47.25" customHeight="1" x14ac:dyDescent="0.25">
      <c r="A36" s="36"/>
      <c r="B36" s="19" t="s">
        <v>26</v>
      </c>
      <c r="C36" s="20" t="s">
        <v>285</v>
      </c>
      <c r="D36" s="20" t="s">
        <v>286</v>
      </c>
      <c r="E36" s="326" t="s">
        <v>287</v>
      </c>
      <c r="F36" s="305">
        <v>3291.7</v>
      </c>
      <c r="G36" s="67">
        <v>3291.7</v>
      </c>
      <c r="H36" s="67">
        <v>3084</v>
      </c>
      <c r="I36" s="68">
        <f>H36/H7</f>
        <v>7.7410940394830926E-3</v>
      </c>
      <c r="J36" s="65">
        <f t="shared" si="8"/>
        <v>-207.69999999999982</v>
      </c>
      <c r="K36" s="111">
        <f t="shared" si="9"/>
        <v>0.93690190479083757</v>
      </c>
      <c r="L36" s="306">
        <v>62.9</v>
      </c>
      <c r="M36" s="307">
        <v>79</v>
      </c>
      <c r="N36" s="70">
        <v>79</v>
      </c>
      <c r="O36" s="67">
        <v>54.9</v>
      </c>
      <c r="P36" s="70">
        <f>O36-N36</f>
        <v>-24.1</v>
      </c>
      <c r="Q36" s="327">
        <f>O36/N36</f>
        <v>0.69493670886075942</v>
      </c>
      <c r="R36" s="309">
        <f t="shared" si="2"/>
        <v>3354.6</v>
      </c>
      <c r="S36" s="307">
        <f t="shared" si="3"/>
        <v>3370.7</v>
      </c>
      <c r="T36" s="70">
        <f>SUM(G36,N36)</f>
        <v>3370.7</v>
      </c>
      <c r="U36" s="307">
        <f t="shared" si="4"/>
        <v>3138.9</v>
      </c>
      <c r="V36" s="70">
        <f t="shared" si="5"/>
        <v>-231.79999999999973</v>
      </c>
      <c r="W36" s="92">
        <f t="shared" si="1"/>
        <v>0.93123090159314093</v>
      </c>
    </row>
    <row r="37" spans="1:1144" s="3" customFormat="1" ht="24" customHeight="1" x14ac:dyDescent="0.25">
      <c r="A37" s="36"/>
      <c r="B37" s="19" t="s">
        <v>108</v>
      </c>
      <c r="C37" s="19" t="s">
        <v>288</v>
      </c>
      <c r="D37" s="20" t="s">
        <v>283</v>
      </c>
      <c r="E37" s="312" t="s">
        <v>289</v>
      </c>
      <c r="F37" s="305">
        <v>5922.6</v>
      </c>
      <c r="G37" s="67">
        <v>5922.6</v>
      </c>
      <c r="H37" s="315">
        <v>5766</v>
      </c>
      <c r="I37" s="68">
        <f>H37/H7</f>
        <v>1.4473134964870141E-2</v>
      </c>
      <c r="J37" s="65">
        <f t="shared" si="8"/>
        <v>-156.60000000000036</v>
      </c>
      <c r="K37" s="111">
        <f t="shared" si="9"/>
        <v>0.97355890993820271</v>
      </c>
      <c r="L37" s="306">
        <v>90.1</v>
      </c>
      <c r="M37" s="307">
        <v>157.30000000000001</v>
      </c>
      <c r="N37" s="70">
        <v>157.30000000000001</v>
      </c>
      <c r="O37" s="67">
        <v>157.30000000000001</v>
      </c>
      <c r="P37" s="70">
        <f>O37-N37</f>
        <v>0</v>
      </c>
      <c r="Q37" s="327">
        <f>O37/N37</f>
        <v>1</v>
      </c>
      <c r="R37" s="309">
        <f t="shared" si="2"/>
        <v>6012.7000000000007</v>
      </c>
      <c r="S37" s="307">
        <f>SUM(F37,M37)</f>
        <v>6079.9000000000005</v>
      </c>
      <c r="T37" s="70">
        <f>SUM(G37,N37)</f>
        <v>6079.9000000000005</v>
      </c>
      <c r="U37" s="307">
        <f t="shared" si="4"/>
        <v>5923.3</v>
      </c>
      <c r="V37" s="70">
        <f>U37-T37</f>
        <v>-156.60000000000036</v>
      </c>
      <c r="W37" s="92">
        <f>U37/T37</f>
        <v>0.97424299741772058</v>
      </c>
    </row>
    <row r="38" spans="1:1144" s="345" customFormat="1" ht="17.25" customHeight="1" x14ac:dyDescent="0.25">
      <c r="A38" s="328"/>
      <c r="B38" s="329"/>
      <c r="C38" s="330"/>
      <c r="D38" s="331"/>
      <c r="E38" s="332" t="s">
        <v>115</v>
      </c>
      <c r="F38" s="333">
        <v>787.9</v>
      </c>
      <c r="G38" s="334">
        <v>787.9</v>
      </c>
      <c r="H38" s="335">
        <v>787.9</v>
      </c>
      <c r="I38" s="336"/>
      <c r="J38" s="337">
        <f t="shared" si="8"/>
        <v>0</v>
      </c>
      <c r="K38" s="338">
        <f t="shared" si="9"/>
        <v>1</v>
      </c>
      <c r="L38" s="339"/>
      <c r="M38" s="340"/>
      <c r="N38" s="341"/>
      <c r="O38" s="334"/>
      <c r="P38" s="341"/>
      <c r="Q38" s="342"/>
      <c r="R38" s="343">
        <f t="shared" si="2"/>
        <v>787.9</v>
      </c>
      <c r="S38" s="340">
        <f>SUM(F38,M38)</f>
        <v>787.9</v>
      </c>
      <c r="T38" s="341">
        <f>SUM(G38,N38)</f>
        <v>787.9</v>
      </c>
      <c r="U38" s="340">
        <f t="shared" si="4"/>
        <v>787.9</v>
      </c>
      <c r="V38" s="341">
        <f>U38-T38</f>
        <v>0</v>
      </c>
      <c r="W38" s="344">
        <f>U38/T38</f>
        <v>1</v>
      </c>
    </row>
    <row r="39" spans="1:1144" s="3" customFormat="1" ht="26.25" customHeight="1" x14ac:dyDescent="0.25">
      <c r="A39" s="36"/>
      <c r="B39" s="20" t="s">
        <v>21</v>
      </c>
      <c r="C39" s="322" t="s">
        <v>290</v>
      </c>
      <c r="D39" s="322" t="s">
        <v>262</v>
      </c>
      <c r="E39" s="346" t="s">
        <v>291</v>
      </c>
      <c r="F39" s="305">
        <v>23.8</v>
      </c>
      <c r="G39" s="67">
        <v>23.8</v>
      </c>
      <c r="H39" s="71">
        <v>22.1</v>
      </c>
      <c r="I39" s="68">
        <f>H39/H7</f>
        <v>5.5472820451548754E-5</v>
      </c>
      <c r="J39" s="65">
        <f>H39-G39</f>
        <v>-1.6999999999999993</v>
      </c>
      <c r="K39" s="111">
        <f>H39/G39</f>
        <v>0.9285714285714286</v>
      </c>
      <c r="L39" s="306"/>
      <c r="M39" s="307"/>
      <c r="N39" s="70"/>
      <c r="O39" s="67"/>
      <c r="P39" s="70"/>
      <c r="Q39" s="308"/>
      <c r="R39" s="309">
        <f t="shared" si="2"/>
        <v>23.8</v>
      </c>
      <c r="S39" s="307">
        <f t="shared" ref="S39:U43" si="10">SUM(F39,M39)</f>
        <v>23.8</v>
      </c>
      <c r="T39" s="70">
        <f t="shared" si="10"/>
        <v>23.8</v>
      </c>
      <c r="U39" s="307">
        <f t="shared" si="4"/>
        <v>22.1</v>
      </c>
      <c r="V39" s="70">
        <f t="shared" ref="V39:V43" si="11">U39-T39</f>
        <v>-1.6999999999999993</v>
      </c>
      <c r="W39" s="92">
        <f t="shared" ref="W39:W43" si="12">U39/T39</f>
        <v>0.9285714285714286</v>
      </c>
    </row>
    <row r="40" spans="1:1144" s="3" customFormat="1" ht="21.75" customHeight="1" x14ac:dyDescent="0.25">
      <c r="A40" s="36"/>
      <c r="B40" s="20" t="s">
        <v>22</v>
      </c>
      <c r="C40" s="322" t="s">
        <v>292</v>
      </c>
      <c r="D40" s="20" t="s">
        <v>262</v>
      </c>
      <c r="E40" s="347" t="s">
        <v>293</v>
      </c>
      <c r="F40" s="305">
        <v>1232.8</v>
      </c>
      <c r="G40" s="67">
        <v>1232.8</v>
      </c>
      <c r="H40" s="67">
        <v>1228.5999999999999</v>
      </c>
      <c r="I40" s="68">
        <f>H40/H7</f>
        <v>3.0838872039263706E-3</v>
      </c>
      <c r="J40" s="65">
        <f>H40-G40</f>
        <v>-4.2000000000000455</v>
      </c>
      <c r="K40" s="111">
        <f>H40/G40</f>
        <v>0.99659312134977285</v>
      </c>
      <c r="L40" s="306">
        <v>16</v>
      </c>
      <c r="M40" s="307">
        <v>16</v>
      </c>
      <c r="N40" s="70">
        <v>16</v>
      </c>
      <c r="O40" s="67">
        <v>16</v>
      </c>
      <c r="P40" s="70">
        <f>O40-N40</f>
        <v>0</v>
      </c>
      <c r="Q40" s="327">
        <f>O40/N40</f>
        <v>1</v>
      </c>
      <c r="R40" s="309">
        <f t="shared" si="2"/>
        <v>1248.8</v>
      </c>
      <c r="S40" s="307">
        <f t="shared" si="10"/>
        <v>1248.8</v>
      </c>
      <c r="T40" s="70">
        <f t="shared" si="10"/>
        <v>1248.8</v>
      </c>
      <c r="U40" s="307">
        <f t="shared" si="10"/>
        <v>1244.5999999999999</v>
      </c>
      <c r="V40" s="70">
        <f t="shared" si="11"/>
        <v>-4.2000000000000455</v>
      </c>
      <c r="W40" s="92">
        <f t="shared" si="12"/>
        <v>0.99663677130044837</v>
      </c>
    </row>
    <row r="41" spans="1:1144" s="3" customFormat="1" ht="32.25" customHeight="1" x14ac:dyDescent="0.25">
      <c r="A41" s="36"/>
      <c r="B41" s="20" t="s">
        <v>23</v>
      </c>
      <c r="C41" s="322" t="s">
        <v>294</v>
      </c>
      <c r="D41" s="20" t="s">
        <v>262</v>
      </c>
      <c r="E41" s="347" t="s">
        <v>295</v>
      </c>
      <c r="F41" s="348">
        <v>27.8</v>
      </c>
      <c r="G41" s="70">
        <v>27.8</v>
      </c>
      <c r="H41" s="73">
        <v>27.8</v>
      </c>
      <c r="I41" s="68">
        <f>H41/H7</f>
        <v>6.9780289979776261E-5</v>
      </c>
      <c r="J41" s="65">
        <f>H41-G41</f>
        <v>0</v>
      </c>
      <c r="K41" s="111">
        <f>H41/G41</f>
        <v>1</v>
      </c>
      <c r="L41" s="306"/>
      <c r="M41" s="307"/>
      <c r="N41" s="70"/>
      <c r="O41" s="70"/>
      <c r="P41" s="70"/>
      <c r="Q41" s="308"/>
      <c r="R41" s="309">
        <f t="shared" si="2"/>
        <v>27.8</v>
      </c>
      <c r="S41" s="307">
        <f t="shared" si="10"/>
        <v>27.8</v>
      </c>
      <c r="T41" s="70">
        <f t="shared" si="10"/>
        <v>27.8</v>
      </c>
      <c r="U41" s="307">
        <f t="shared" si="4"/>
        <v>27.8</v>
      </c>
      <c r="V41" s="70">
        <f t="shared" si="11"/>
        <v>0</v>
      </c>
      <c r="W41" s="92">
        <f t="shared" si="12"/>
        <v>1</v>
      </c>
    </row>
    <row r="42" spans="1:1144" ht="20.25" customHeight="1" x14ac:dyDescent="0.25">
      <c r="A42" s="36"/>
      <c r="B42" s="20" t="s">
        <v>25</v>
      </c>
      <c r="C42" s="322" t="s">
        <v>296</v>
      </c>
      <c r="D42" s="20" t="s">
        <v>262</v>
      </c>
      <c r="E42" s="347" t="s">
        <v>297</v>
      </c>
      <c r="F42" s="348">
        <v>1462.8</v>
      </c>
      <c r="G42" s="70">
        <v>1462.8</v>
      </c>
      <c r="H42" s="73">
        <v>1458.9</v>
      </c>
      <c r="I42" s="68">
        <f>H42/H7</f>
        <v>3.6619591745142297E-3</v>
      </c>
      <c r="J42" s="65">
        <f t="shared" ref="J42:J105" si="13">H42-G42</f>
        <v>-3.8999999999998636</v>
      </c>
      <c r="K42" s="111">
        <f t="shared" ref="K42:K50" si="14">H42/G42</f>
        <v>0.9973338802296966</v>
      </c>
      <c r="L42" s="306">
        <v>58</v>
      </c>
      <c r="M42" s="307">
        <v>58</v>
      </c>
      <c r="N42" s="70">
        <v>58</v>
      </c>
      <c r="O42" s="70">
        <v>58</v>
      </c>
      <c r="P42" s="70">
        <f>O42-N42</f>
        <v>0</v>
      </c>
      <c r="Q42" s="327">
        <f>O42/N42</f>
        <v>1</v>
      </c>
      <c r="R42" s="309">
        <f t="shared" si="2"/>
        <v>1520.8</v>
      </c>
      <c r="S42" s="307">
        <f t="shared" si="10"/>
        <v>1520.8</v>
      </c>
      <c r="T42" s="70">
        <f t="shared" si="10"/>
        <v>1520.8</v>
      </c>
      <c r="U42" s="307">
        <f t="shared" si="10"/>
        <v>1516.9</v>
      </c>
      <c r="V42" s="70">
        <f t="shared" si="11"/>
        <v>-3.8999999999998636</v>
      </c>
      <c r="W42" s="92">
        <f t="shared" si="12"/>
        <v>0.99743556023145719</v>
      </c>
    </row>
    <row r="43" spans="1:1144" ht="21.75" customHeight="1" x14ac:dyDescent="0.25">
      <c r="A43" s="36"/>
      <c r="B43" s="20" t="s">
        <v>24</v>
      </c>
      <c r="C43" s="322" t="s">
        <v>298</v>
      </c>
      <c r="D43" s="20" t="s">
        <v>262</v>
      </c>
      <c r="E43" s="347" t="s">
        <v>299</v>
      </c>
      <c r="F43" s="348">
        <v>109.1</v>
      </c>
      <c r="G43" s="70">
        <v>109.1</v>
      </c>
      <c r="H43" s="73">
        <v>105.1</v>
      </c>
      <c r="I43" s="68">
        <f>H43/H7</f>
        <v>2.6380965744152819E-4</v>
      </c>
      <c r="J43" s="65">
        <f t="shared" si="13"/>
        <v>-4</v>
      </c>
      <c r="K43" s="111">
        <f t="shared" si="14"/>
        <v>0.9633363886342805</v>
      </c>
      <c r="L43" s="306"/>
      <c r="M43" s="307"/>
      <c r="N43" s="70"/>
      <c r="O43" s="70"/>
      <c r="P43" s="70"/>
      <c r="Q43" s="308"/>
      <c r="R43" s="309">
        <f t="shared" si="2"/>
        <v>109.1</v>
      </c>
      <c r="S43" s="307">
        <f t="shared" si="10"/>
        <v>109.1</v>
      </c>
      <c r="T43" s="70">
        <f t="shared" si="10"/>
        <v>109.1</v>
      </c>
      <c r="U43" s="307">
        <f t="shared" si="10"/>
        <v>105.1</v>
      </c>
      <c r="V43" s="70">
        <f t="shared" si="11"/>
        <v>-4</v>
      </c>
      <c r="W43" s="92">
        <f t="shared" si="12"/>
        <v>0.9633363886342805</v>
      </c>
    </row>
    <row r="44" spans="1:1144" ht="44.25" customHeight="1" x14ac:dyDescent="0.25">
      <c r="A44" s="36"/>
      <c r="B44" s="20" t="s">
        <v>96</v>
      </c>
      <c r="C44" s="322" t="s">
        <v>300</v>
      </c>
      <c r="D44" s="322" t="s">
        <v>262</v>
      </c>
      <c r="E44" s="347" t="s">
        <v>301</v>
      </c>
      <c r="F44" s="348">
        <v>162.30000000000001</v>
      </c>
      <c r="G44" s="70">
        <v>162.30000000000001</v>
      </c>
      <c r="H44" s="70">
        <v>154.4</v>
      </c>
      <c r="I44" s="68">
        <f>H44/H7</f>
        <v>3.8755671844882929E-4</v>
      </c>
      <c r="J44" s="65">
        <f t="shared" si="13"/>
        <v>-7.9000000000000057</v>
      </c>
      <c r="K44" s="111">
        <f t="shared" si="14"/>
        <v>0.95132470733210106</v>
      </c>
      <c r="L44" s="306">
        <v>12</v>
      </c>
      <c r="M44" s="307">
        <v>12</v>
      </c>
      <c r="N44" s="70">
        <v>12</v>
      </c>
      <c r="O44" s="70">
        <v>12</v>
      </c>
      <c r="P44" s="70">
        <f>O44-N44</f>
        <v>0</v>
      </c>
      <c r="Q44" s="327">
        <f>O44/N44</f>
        <v>1</v>
      </c>
      <c r="R44" s="309">
        <f t="shared" si="2"/>
        <v>174.3</v>
      </c>
      <c r="S44" s="307">
        <f t="shared" si="3"/>
        <v>174.3</v>
      </c>
      <c r="T44" s="70">
        <f>SUM(G44,N44)</f>
        <v>174.3</v>
      </c>
      <c r="U44" s="307">
        <f t="shared" si="4"/>
        <v>166.4</v>
      </c>
      <c r="V44" s="70">
        <f t="shared" si="5"/>
        <v>-7.9000000000000057</v>
      </c>
      <c r="W44" s="92">
        <f t="shared" si="1"/>
        <v>0.95467584624211133</v>
      </c>
    </row>
    <row r="45" spans="1:1144" ht="63" customHeight="1" x14ac:dyDescent="0.25">
      <c r="A45" s="36"/>
      <c r="B45" s="20" t="s">
        <v>93</v>
      </c>
      <c r="C45" s="322" t="s">
        <v>302</v>
      </c>
      <c r="D45" s="20" t="s">
        <v>283</v>
      </c>
      <c r="E45" s="268" t="s">
        <v>303</v>
      </c>
      <c r="F45" s="348">
        <v>64.7</v>
      </c>
      <c r="G45" s="70">
        <v>64.7</v>
      </c>
      <c r="H45" s="70">
        <v>39.9</v>
      </c>
      <c r="I45" s="68">
        <f>H45/H7</f>
        <v>1.0015228669759255E-4</v>
      </c>
      <c r="J45" s="65">
        <f t="shared" si="13"/>
        <v>-24.800000000000004</v>
      </c>
      <c r="K45" s="111">
        <f t="shared" si="14"/>
        <v>0.61669242658423484</v>
      </c>
      <c r="L45" s="306"/>
      <c r="M45" s="307"/>
      <c r="N45" s="70"/>
      <c r="O45" s="70"/>
      <c r="P45" s="70">
        <f>O45-N45</f>
        <v>0</v>
      </c>
      <c r="Q45" s="308"/>
      <c r="R45" s="309">
        <f t="shared" si="2"/>
        <v>64.7</v>
      </c>
      <c r="S45" s="307">
        <f t="shared" si="3"/>
        <v>64.7</v>
      </c>
      <c r="T45" s="70">
        <f>SUM(G45,N45)</f>
        <v>64.7</v>
      </c>
      <c r="U45" s="307">
        <f t="shared" si="4"/>
        <v>39.9</v>
      </c>
      <c r="V45" s="70">
        <f t="shared" si="5"/>
        <v>-24.800000000000004</v>
      </c>
      <c r="W45" s="92">
        <f t="shared" si="1"/>
        <v>0.61669242658423484</v>
      </c>
    </row>
    <row r="46" spans="1:1144" s="5" customFormat="1" ht="22.5" customHeight="1" x14ac:dyDescent="0.25">
      <c r="A46" s="36"/>
      <c r="B46" s="19" t="s">
        <v>20</v>
      </c>
      <c r="C46" s="19" t="s">
        <v>304</v>
      </c>
      <c r="D46" s="19" t="s">
        <v>305</v>
      </c>
      <c r="E46" s="349" t="s">
        <v>306</v>
      </c>
      <c r="F46" s="348">
        <v>2389.8000000000002</v>
      </c>
      <c r="G46" s="70">
        <v>2389.8000000000002</v>
      </c>
      <c r="H46" s="70">
        <v>2317.1</v>
      </c>
      <c r="I46" s="68">
        <f>H46/H7</f>
        <v>5.8161118673431501E-3</v>
      </c>
      <c r="J46" s="69">
        <f t="shared" si="13"/>
        <v>-72.700000000000273</v>
      </c>
      <c r="K46" s="111">
        <f t="shared" si="14"/>
        <v>0.969579044271487</v>
      </c>
      <c r="L46" s="306"/>
      <c r="M46" s="307"/>
      <c r="N46" s="70"/>
      <c r="O46" s="70"/>
      <c r="P46" s="70"/>
      <c r="Q46" s="308"/>
      <c r="R46" s="306">
        <f t="shared" si="2"/>
        <v>2389.8000000000002</v>
      </c>
      <c r="S46" s="307">
        <f t="shared" si="3"/>
        <v>2389.8000000000002</v>
      </c>
      <c r="T46" s="70">
        <f>SUM(G46,N46)</f>
        <v>2389.8000000000002</v>
      </c>
      <c r="U46" s="307">
        <f t="shared" si="4"/>
        <v>2317.1</v>
      </c>
      <c r="V46" s="70">
        <f t="shared" si="5"/>
        <v>-72.700000000000273</v>
      </c>
      <c r="W46" s="92">
        <f t="shared" si="1"/>
        <v>0.969579044271487</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c r="AJY46" s="3"/>
      <c r="AJZ46" s="3"/>
      <c r="AKA46" s="3"/>
      <c r="AKB46" s="3"/>
      <c r="AKC46" s="3"/>
      <c r="AKD46" s="3"/>
      <c r="AKE46" s="3"/>
      <c r="AKF46" s="3"/>
      <c r="AKG46" s="3"/>
      <c r="AKH46" s="3"/>
      <c r="AKI46" s="3"/>
      <c r="AKJ46" s="3"/>
      <c r="AKK46" s="3"/>
      <c r="AKL46" s="3"/>
      <c r="AKM46" s="3"/>
      <c r="AKN46" s="3"/>
      <c r="AKO46" s="3"/>
      <c r="AKP46" s="3"/>
      <c r="AKQ46" s="3"/>
      <c r="AKR46" s="3"/>
      <c r="AKS46" s="3"/>
      <c r="AKT46" s="3"/>
      <c r="AKU46" s="3"/>
      <c r="AKV46" s="3"/>
      <c r="AKW46" s="3"/>
      <c r="AKX46" s="3"/>
      <c r="AKY46" s="3"/>
      <c r="AKZ46" s="3"/>
      <c r="ALA46" s="3"/>
      <c r="ALB46" s="3"/>
      <c r="ALC46" s="3"/>
      <c r="ALD46" s="3"/>
      <c r="ALE46" s="3"/>
      <c r="ALF46" s="3"/>
      <c r="ALG46" s="3"/>
      <c r="ALH46" s="3"/>
      <c r="ALI46" s="3"/>
      <c r="ALJ46" s="3"/>
      <c r="ALK46" s="3"/>
      <c r="ALL46" s="3"/>
      <c r="ALM46" s="3"/>
      <c r="ALN46" s="3"/>
      <c r="ALO46" s="3"/>
      <c r="ALP46" s="3"/>
      <c r="ALQ46" s="3"/>
      <c r="ALR46" s="3"/>
      <c r="ALS46" s="3"/>
      <c r="ALT46" s="3"/>
      <c r="ALU46" s="3"/>
      <c r="ALV46" s="3"/>
      <c r="ALW46" s="3"/>
      <c r="ALX46" s="3"/>
      <c r="ALY46" s="3"/>
      <c r="ALZ46" s="3"/>
      <c r="AMA46" s="3"/>
      <c r="AMB46" s="3"/>
      <c r="AMC46" s="3"/>
      <c r="AMD46" s="3"/>
      <c r="AME46" s="3"/>
      <c r="AMF46" s="3"/>
      <c r="AMG46" s="3"/>
      <c r="AMH46" s="3"/>
      <c r="AMI46" s="3"/>
      <c r="AMJ46" s="3"/>
      <c r="AMK46" s="3"/>
      <c r="AML46" s="3"/>
      <c r="AMM46" s="3"/>
      <c r="AMN46" s="3"/>
      <c r="AMO46" s="3"/>
      <c r="AMP46" s="3"/>
      <c r="AMQ46" s="3"/>
      <c r="AMR46" s="3"/>
      <c r="AMS46" s="3"/>
      <c r="AMT46" s="3"/>
      <c r="AMU46" s="3"/>
      <c r="AMV46" s="3"/>
      <c r="AMW46" s="3"/>
      <c r="AMX46" s="3"/>
      <c r="AMY46" s="3"/>
      <c r="AMZ46" s="3"/>
      <c r="ANA46" s="3"/>
      <c r="ANB46" s="3"/>
      <c r="ANC46" s="3"/>
      <c r="AND46" s="3"/>
      <c r="ANE46" s="3"/>
      <c r="ANF46" s="3"/>
      <c r="ANG46" s="3"/>
      <c r="ANH46" s="3"/>
      <c r="ANI46" s="3"/>
      <c r="ANJ46" s="3"/>
      <c r="ANK46" s="3"/>
      <c r="ANL46" s="3"/>
      <c r="ANM46" s="3"/>
      <c r="ANN46" s="3"/>
      <c r="ANO46" s="3"/>
      <c r="ANP46" s="3"/>
      <c r="ANQ46" s="3"/>
      <c r="ANR46" s="3"/>
      <c r="ANS46" s="3"/>
      <c r="ANT46" s="3"/>
      <c r="ANU46" s="3"/>
      <c r="ANV46" s="3"/>
      <c r="ANW46" s="3"/>
      <c r="ANX46" s="3"/>
      <c r="ANY46" s="3"/>
      <c r="ANZ46" s="3"/>
      <c r="AOA46" s="3"/>
      <c r="AOB46" s="3"/>
      <c r="AOC46" s="3"/>
      <c r="AOD46" s="3"/>
      <c r="AOE46" s="3"/>
      <c r="AOF46" s="3"/>
      <c r="AOG46" s="3"/>
      <c r="AOH46" s="3"/>
      <c r="AOI46" s="3"/>
      <c r="AOJ46" s="3"/>
      <c r="AOK46" s="3"/>
      <c r="AOL46" s="3"/>
      <c r="AOM46" s="3"/>
      <c r="AON46" s="3"/>
      <c r="AOO46" s="3"/>
      <c r="AOP46" s="3"/>
      <c r="AOQ46" s="3"/>
      <c r="AOR46" s="3"/>
      <c r="AOS46" s="3"/>
      <c r="AOT46" s="3"/>
      <c r="AOU46" s="3"/>
      <c r="AOV46" s="3"/>
      <c r="AOW46" s="3"/>
      <c r="AOX46" s="3"/>
      <c r="AOY46" s="3"/>
      <c r="AOZ46" s="3"/>
      <c r="APA46" s="3"/>
      <c r="APB46" s="3"/>
      <c r="APC46" s="3"/>
      <c r="APD46" s="3"/>
      <c r="APE46" s="3"/>
      <c r="APF46" s="3"/>
      <c r="APG46" s="3"/>
      <c r="APH46" s="3"/>
      <c r="API46" s="3"/>
      <c r="APJ46" s="3"/>
      <c r="APK46" s="3"/>
      <c r="APL46" s="3"/>
      <c r="APM46" s="3"/>
      <c r="APN46" s="3"/>
      <c r="APO46" s="3"/>
      <c r="APP46" s="3"/>
      <c r="APQ46" s="3"/>
      <c r="APR46" s="3"/>
      <c r="APS46" s="3"/>
      <c r="APT46" s="3"/>
      <c r="APU46" s="3"/>
      <c r="APV46" s="3"/>
      <c r="APW46" s="3"/>
      <c r="APX46" s="3"/>
      <c r="APY46" s="3"/>
      <c r="APZ46" s="3"/>
      <c r="AQA46" s="3"/>
      <c r="AQB46" s="3"/>
      <c r="AQC46" s="3"/>
      <c r="AQD46" s="3"/>
      <c r="AQE46" s="3"/>
      <c r="AQF46" s="3"/>
      <c r="AQG46" s="3"/>
      <c r="AQH46" s="3"/>
      <c r="AQI46" s="3"/>
      <c r="AQJ46" s="3"/>
      <c r="AQK46" s="3"/>
      <c r="AQL46" s="3"/>
      <c r="AQM46" s="3"/>
      <c r="AQN46" s="3"/>
      <c r="AQO46" s="3"/>
      <c r="AQP46" s="3"/>
      <c r="AQQ46" s="3"/>
      <c r="AQR46" s="3"/>
      <c r="AQS46" s="3"/>
      <c r="AQT46" s="3"/>
      <c r="AQU46" s="3"/>
      <c r="AQV46" s="3"/>
      <c r="AQW46" s="3"/>
      <c r="AQX46" s="3"/>
      <c r="AQY46" s="3"/>
      <c r="AQZ46" s="3"/>
    </row>
    <row r="47" spans="1:1144" ht="22.5" customHeight="1" thickBot="1" x14ac:dyDescent="0.3">
      <c r="A47" s="36"/>
      <c r="B47" s="20" t="s">
        <v>103</v>
      </c>
      <c r="C47" s="322" t="s">
        <v>307</v>
      </c>
      <c r="D47" s="18">
        <v>1040</v>
      </c>
      <c r="E47" s="350" t="s">
        <v>136</v>
      </c>
      <c r="F47" s="348">
        <v>41.6</v>
      </c>
      <c r="G47" s="90">
        <v>41.6</v>
      </c>
      <c r="H47" s="67">
        <v>40</v>
      </c>
      <c r="I47" s="68">
        <f>H47/H7</f>
        <v>1.0040329493492987E-4</v>
      </c>
      <c r="J47" s="69">
        <f t="shared" si="13"/>
        <v>-1.6000000000000014</v>
      </c>
      <c r="K47" s="92">
        <f t="shared" si="14"/>
        <v>0.96153846153846145</v>
      </c>
      <c r="L47" s="135"/>
      <c r="M47" s="351"/>
      <c r="N47" s="66"/>
      <c r="O47" s="63"/>
      <c r="P47" s="66">
        <f>O47-N47</f>
        <v>0</v>
      </c>
      <c r="Q47" s="327"/>
      <c r="R47" s="306">
        <f t="shared" si="2"/>
        <v>41.6</v>
      </c>
      <c r="S47" s="307">
        <f t="shared" si="3"/>
        <v>41.6</v>
      </c>
      <c r="T47" s="70">
        <f>SUM(G47,N47)</f>
        <v>41.6</v>
      </c>
      <c r="U47" s="307">
        <f t="shared" si="4"/>
        <v>40</v>
      </c>
      <c r="V47" s="70">
        <f t="shared" si="5"/>
        <v>-1.6000000000000014</v>
      </c>
      <c r="W47" s="92">
        <f t="shared" si="1"/>
        <v>0.96153846153846145</v>
      </c>
    </row>
    <row r="48" spans="1:1144" s="3" customFormat="1" ht="26.25" customHeight="1" thickBot="1" x14ac:dyDescent="0.3">
      <c r="A48" s="34"/>
      <c r="B48" s="25"/>
      <c r="C48" s="25"/>
      <c r="D48" s="25"/>
      <c r="E48" s="352" t="s">
        <v>109</v>
      </c>
      <c r="F48" s="353">
        <f>SUM(F49,F82,F87,F72)</f>
        <v>228010.10000000003</v>
      </c>
      <c r="G48" s="354">
        <f>SUM(G49,G82,G87,G72)</f>
        <v>228010.10000000003</v>
      </c>
      <c r="H48" s="60">
        <f>SUM(H49,H82,H87,H72)</f>
        <v>217236.19999999998</v>
      </c>
      <c r="I48" s="61">
        <f>H48/H7</f>
        <v>0.5452807564785852</v>
      </c>
      <c r="J48" s="62">
        <f t="shared" si="13"/>
        <v>-10773.900000000052</v>
      </c>
      <c r="K48" s="94">
        <f t="shared" si="14"/>
        <v>0.95274814580582157</v>
      </c>
      <c r="L48" s="96">
        <f>SUM(L49,L82,L87,L72)</f>
        <v>31634.799999999999</v>
      </c>
      <c r="M48" s="275">
        <f>SUM(M49,M82,M87,M72)</f>
        <v>33958.699999999997</v>
      </c>
      <c r="N48" s="60">
        <f>SUM(N49,N82,N87,N72)</f>
        <v>33958.699999999997</v>
      </c>
      <c r="O48" s="60">
        <f>SUM(O49,O82,O87,O72)</f>
        <v>30410</v>
      </c>
      <c r="P48" s="60">
        <f t="shared" ref="P48:P62" si="15">O48-N48</f>
        <v>-3548.6999999999971</v>
      </c>
      <c r="Q48" s="355">
        <f t="shared" ref="Q48:Q53" si="16">O48/N48</f>
        <v>0.8954995332565735</v>
      </c>
      <c r="R48" s="96">
        <f t="shared" si="2"/>
        <v>259644.90000000002</v>
      </c>
      <c r="S48" s="275">
        <f t="shared" si="3"/>
        <v>261968.80000000005</v>
      </c>
      <c r="T48" s="60">
        <f>SUM(G48,N48)</f>
        <v>261968.80000000005</v>
      </c>
      <c r="U48" s="275">
        <f t="shared" si="4"/>
        <v>247646.19999999998</v>
      </c>
      <c r="V48" s="60">
        <f t="shared" si="5"/>
        <v>-14322.600000000064</v>
      </c>
      <c r="W48" s="94">
        <f t="shared" si="1"/>
        <v>0.94532707711758013</v>
      </c>
    </row>
    <row r="49" spans="1:1144" s="14" customFormat="1" ht="26.25" customHeight="1" thickBot="1" x14ac:dyDescent="0.3">
      <c r="A49" s="34">
        <v>2</v>
      </c>
      <c r="B49" s="26" t="s">
        <v>27</v>
      </c>
      <c r="C49" s="26" t="s">
        <v>308</v>
      </c>
      <c r="D49" s="26"/>
      <c r="E49" s="356" t="s">
        <v>89</v>
      </c>
      <c r="F49" s="96">
        <f>SUM(F50,F53,F60,F63:F68,F71)</f>
        <v>157443.50000000003</v>
      </c>
      <c r="G49" s="60">
        <f>SUM(G50,G53,G60,G63:G68,G71)</f>
        <v>157443.50000000003</v>
      </c>
      <c r="H49" s="60">
        <f>SUM(H50,H53,H60,H63:H68,H71)</f>
        <v>147084.99999999997</v>
      </c>
      <c r="I49" s="79">
        <f>H49/H7</f>
        <v>0.36919546588760394</v>
      </c>
      <c r="J49" s="62">
        <f t="shared" si="13"/>
        <v>-10358.500000000058</v>
      </c>
      <c r="K49" s="94">
        <f t="shared" si="14"/>
        <v>0.93420814450898226</v>
      </c>
      <c r="L49" s="60">
        <f>SUM(L50,L53,L60,L63:L68,L71)</f>
        <v>21040.600000000002</v>
      </c>
      <c r="M49" s="275">
        <f>SUM(M50,M53,M60,M63:M68,M71)</f>
        <v>22052</v>
      </c>
      <c r="N49" s="60">
        <f>SUM(N50,N53,N60,N63:N68,N71)</f>
        <v>22052</v>
      </c>
      <c r="O49" s="60">
        <f>SUM(O50,O53,O60,O63:O68,O71)</f>
        <v>18830.900000000001</v>
      </c>
      <c r="P49" s="60">
        <f t="shared" si="15"/>
        <v>-3221.0999999999985</v>
      </c>
      <c r="Q49" s="355">
        <f t="shared" si="16"/>
        <v>0.8539316161799384</v>
      </c>
      <c r="R49" s="353">
        <f>SUM(R50,R53,R60,R63:R68,R71)</f>
        <v>178484.10000000003</v>
      </c>
      <c r="S49" s="357">
        <f>SUM(S50,S53,S60,S63:S68,S71)</f>
        <v>179495.50000000003</v>
      </c>
      <c r="T49" s="354">
        <f>SUM(T50,T53,T60,T63:T68,T71)</f>
        <v>179495.50000000003</v>
      </c>
      <c r="U49" s="275">
        <f>SUM(U50,U53,U60,U63:U68,U71)</f>
        <v>165915.9</v>
      </c>
      <c r="V49" s="60">
        <f>SUM(V50,V53,V60,V63:V68,V71)</f>
        <v>-13579.600000000002</v>
      </c>
      <c r="W49" s="94">
        <f t="shared" si="1"/>
        <v>0.92434573568696687</v>
      </c>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row>
    <row r="50" spans="1:1144" s="14" customFormat="1" ht="18.75" customHeight="1" x14ac:dyDescent="0.25">
      <c r="A50" s="35"/>
      <c r="B50" s="358">
        <v>70101</v>
      </c>
      <c r="C50" s="359">
        <v>1010</v>
      </c>
      <c r="D50" s="360" t="s">
        <v>309</v>
      </c>
      <c r="E50" s="323" t="s">
        <v>310</v>
      </c>
      <c r="F50" s="361">
        <v>51666.9</v>
      </c>
      <c r="G50" s="81">
        <v>51666.9</v>
      </c>
      <c r="H50" s="82">
        <v>50768</v>
      </c>
      <c r="I50" s="362">
        <f>H50/H7</f>
        <v>0.12743186193141298</v>
      </c>
      <c r="J50" s="66">
        <f t="shared" si="13"/>
        <v>-898.90000000000146</v>
      </c>
      <c r="K50" s="363">
        <f t="shared" si="14"/>
        <v>0.98260201405542036</v>
      </c>
      <c r="L50" s="135">
        <v>13640.4</v>
      </c>
      <c r="M50" s="351">
        <v>13752</v>
      </c>
      <c r="N50" s="66">
        <v>13752</v>
      </c>
      <c r="O50" s="66">
        <v>11422.3</v>
      </c>
      <c r="P50" s="66">
        <f t="shared" si="15"/>
        <v>-2329.7000000000007</v>
      </c>
      <c r="Q50" s="327">
        <f t="shared" si="16"/>
        <v>0.83059191390343212</v>
      </c>
      <c r="R50" s="309">
        <f t="shared" si="2"/>
        <v>65307.3</v>
      </c>
      <c r="S50" s="351">
        <f t="shared" si="3"/>
        <v>65418.9</v>
      </c>
      <c r="T50" s="66">
        <f t="shared" si="3"/>
        <v>65418.9</v>
      </c>
      <c r="U50" s="351">
        <f t="shared" si="4"/>
        <v>62190.3</v>
      </c>
      <c r="V50" s="66">
        <f t="shared" si="5"/>
        <v>-3228.5999999999985</v>
      </c>
      <c r="W50" s="363">
        <f t="shared" si="1"/>
        <v>0.95064729000334769</v>
      </c>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row>
    <row r="51" spans="1:1144" s="375" customFormat="1" ht="43.5" customHeight="1" x14ac:dyDescent="0.25">
      <c r="A51" s="328"/>
      <c r="B51" s="364"/>
      <c r="C51" s="365"/>
      <c r="D51" s="330"/>
      <c r="E51" s="366" t="s">
        <v>311</v>
      </c>
      <c r="F51" s="367"/>
      <c r="G51" s="368"/>
      <c r="H51" s="369"/>
      <c r="I51" s="370">
        <f>H51/H7</f>
        <v>0</v>
      </c>
      <c r="J51" s="371">
        <f t="shared" si="13"/>
        <v>0</v>
      </c>
      <c r="K51" s="372"/>
      <c r="L51" s="373">
        <v>2035.8</v>
      </c>
      <c r="M51" s="340">
        <v>2035.8</v>
      </c>
      <c r="N51" s="341">
        <v>2035.8</v>
      </c>
      <c r="O51" s="341">
        <v>1153.7</v>
      </c>
      <c r="P51" s="341">
        <f t="shared" si="15"/>
        <v>-882.09999999999991</v>
      </c>
      <c r="Q51" s="374">
        <f t="shared" si="16"/>
        <v>0.56670596325768741</v>
      </c>
      <c r="R51" s="343">
        <f t="shared" si="2"/>
        <v>2035.8</v>
      </c>
      <c r="S51" s="340">
        <f t="shared" si="3"/>
        <v>2035.8</v>
      </c>
      <c r="T51" s="341">
        <f t="shared" si="3"/>
        <v>2035.8</v>
      </c>
      <c r="U51" s="340">
        <f t="shared" si="4"/>
        <v>1153.7</v>
      </c>
      <c r="V51" s="341">
        <f t="shared" si="5"/>
        <v>-882.09999999999991</v>
      </c>
      <c r="W51" s="372">
        <f t="shared" si="1"/>
        <v>0.56670596325768741</v>
      </c>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c r="DJ51" s="345"/>
      <c r="DK51" s="345"/>
      <c r="DL51" s="345"/>
      <c r="DM51" s="345"/>
      <c r="DN51" s="345"/>
      <c r="DO51" s="345"/>
      <c r="DP51" s="345"/>
      <c r="DQ51" s="345"/>
      <c r="DR51" s="345"/>
      <c r="DS51" s="345"/>
      <c r="DT51" s="345"/>
      <c r="DU51" s="345"/>
      <c r="DV51" s="345"/>
      <c r="DW51" s="345"/>
      <c r="DX51" s="345"/>
      <c r="DY51" s="345"/>
      <c r="DZ51" s="345"/>
      <c r="EA51" s="345"/>
      <c r="EB51" s="345"/>
      <c r="EC51" s="345"/>
      <c r="ED51" s="345"/>
      <c r="EE51" s="345"/>
      <c r="EF51" s="345"/>
      <c r="EG51" s="345"/>
      <c r="EH51" s="345"/>
      <c r="EI51" s="345"/>
      <c r="EJ51" s="345"/>
      <c r="EK51" s="345"/>
      <c r="EL51" s="345"/>
      <c r="EM51" s="345"/>
      <c r="EN51" s="345"/>
      <c r="EO51" s="345"/>
      <c r="EP51" s="345"/>
      <c r="EQ51" s="345"/>
      <c r="ER51" s="345"/>
      <c r="ES51" s="345"/>
      <c r="ET51" s="345"/>
      <c r="EU51" s="345"/>
      <c r="EV51" s="345"/>
      <c r="EW51" s="345"/>
      <c r="EX51" s="345"/>
      <c r="EY51" s="345"/>
      <c r="EZ51" s="345"/>
      <c r="FA51" s="345"/>
      <c r="FB51" s="345"/>
      <c r="FC51" s="345"/>
      <c r="FD51" s="345"/>
      <c r="FE51" s="345"/>
      <c r="FF51" s="345"/>
      <c r="FG51" s="345"/>
      <c r="FH51" s="345"/>
      <c r="FI51" s="345"/>
      <c r="FJ51" s="345"/>
      <c r="FK51" s="345"/>
      <c r="FL51" s="345"/>
      <c r="FM51" s="345"/>
      <c r="FN51" s="345"/>
      <c r="FO51" s="345"/>
      <c r="FP51" s="345"/>
      <c r="FQ51" s="345"/>
      <c r="FR51" s="345"/>
      <c r="FS51" s="345"/>
      <c r="FT51" s="345"/>
      <c r="FU51" s="345"/>
      <c r="FV51" s="345"/>
      <c r="FW51" s="345"/>
      <c r="FX51" s="345"/>
      <c r="FY51" s="345"/>
      <c r="FZ51" s="345"/>
      <c r="GA51" s="345"/>
      <c r="GB51" s="345"/>
      <c r="GC51" s="345"/>
      <c r="GD51" s="345"/>
      <c r="GE51" s="345"/>
      <c r="GF51" s="345"/>
      <c r="GG51" s="345"/>
      <c r="GH51" s="345"/>
      <c r="GI51" s="345"/>
      <c r="GJ51" s="345"/>
      <c r="GK51" s="345"/>
      <c r="GL51" s="345"/>
      <c r="GM51" s="345"/>
      <c r="GN51" s="345"/>
      <c r="GO51" s="345"/>
      <c r="GP51" s="345"/>
      <c r="GQ51" s="345"/>
      <c r="GR51" s="345"/>
      <c r="GS51" s="345"/>
      <c r="GT51" s="345"/>
      <c r="GU51" s="345"/>
      <c r="GV51" s="345"/>
      <c r="GW51" s="345"/>
      <c r="GX51" s="345"/>
      <c r="GY51" s="345"/>
      <c r="GZ51" s="345"/>
      <c r="HA51" s="345"/>
      <c r="HB51" s="345"/>
      <c r="HC51" s="345"/>
      <c r="HD51" s="345"/>
      <c r="HE51" s="345"/>
      <c r="HF51" s="345"/>
      <c r="HG51" s="345"/>
      <c r="HH51" s="345"/>
      <c r="HI51" s="345"/>
      <c r="HJ51" s="345"/>
      <c r="HK51" s="345"/>
      <c r="HL51" s="345"/>
      <c r="HM51" s="345"/>
      <c r="HN51" s="345"/>
      <c r="HO51" s="345"/>
      <c r="HP51" s="345"/>
      <c r="HQ51" s="345"/>
      <c r="HR51" s="345"/>
      <c r="HS51" s="345"/>
      <c r="HT51" s="345"/>
      <c r="HU51" s="345"/>
      <c r="HV51" s="345"/>
      <c r="HW51" s="345"/>
      <c r="HX51" s="345"/>
      <c r="HY51" s="345"/>
      <c r="HZ51" s="345"/>
      <c r="IA51" s="345"/>
      <c r="IB51" s="345"/>
      <c r="IC51" s="345"/>
      <c r="ID51" s="345"/>
      <c r="IE51" s="345"/>
      <c r="IF51" s="345"/>
      <c r="IG51" s="345"/>
      <c r="IH51" s="345"/>
      <c r="II51" s="345"/>
      <c r="IJ51" s="345"/>
      <c r="IK51" s="345"/>
      <c r="IL51" s="345"/>
      <c r="IM51" s="345"/>
      <c r="IN51" s="345"/>
      <c r="IO51" s="345"/>
      <c r="IP51" s="345"/>
      <c r="IQ51" s="345"/>
      <c r="IR51" s="345"/>
      <c r="IS51" s="345"/>
      <c r="IT51" s="345"/>
      <c r="IU51" s="345"/>
      <c r="IV51" s="345"/>
      <c r="IW51" s="345"/>
      <c r="IX51" s="345"/>
      <c r="IY51" s="345"/>
      <c r="IZ51" s="345"/>
      <c r="JA51" s="345"/>
      <c r="JB51" s="345"/>
      <c r="JC51" s="345"/>
      <c r="JD51" s="345"/>
      <c r="JE51" s="345"/>
      <c r="JF51" s="345"/>
      <c r="JG51" s="345"/>
      <c r="JH51" s="345"/>
      <c r="JI51" s="345"/>
      <c r="JJ51" s="345"/>
      <c r="JK51" s="345"/>
      <c r="JL51" s="345"/>
      <c r="JM51" s="345"/>
      <c r="JN51" s="345"/>
      <c r="JO51" s="345"/>
      <c r="JP51" s="345"/>
      <c r="JQ51" s="345"/>
      <c r="JR51" s="345"/>
      <c r="JS51" s="345"/>
      <c r="JT51" s="345"/>
      <c r="JU51" s="345"/>
      <c r="JV51" s="345"/>
      <c r="JW51" s="345"/>
      <c r="JX51" s="345"/>
      <c r="JY51" s="345"/>
      <c r="JZ51" s="345"/>
      <c r="KA51" s="345"/>
      <c r="KB51" s="345"/>
      <c r="KC51" s="345"/>
      <c r="KD51" s="345"/>
      <c r="KE51" s="345"/>
      <c r="KF51" s="345"/>
      <c r="KG51" s="345"/>
      <c r="KH51" s="345"/>
      <c r="KI51" s="345"/>
      <c r="KJ51" s="345"/>
      <c r="KK51" s="345"/>
      <c r="KL51" s="345"/>
      <c r="KM51" s="345"/>
      <c r="KN51" s="345"/>
      <c r="KO51" s="345"/>
      <c r="KP51" s="345"/>
      <c r="KQ51" s="345"/>
      <c r="KR51" s="345"/>
      <c r="KS51" s="345"/>
      <c r="KT51" s="345"/>
      <c r="KU51" s="345"/>
      <c r="KV51" s="345"/>
      <c r="KW51" s="345"/>
      <c r="KX51" s="345"/>
      <c r="KY51" s="345"/>
      <c r="KZ51" s="345"/>
      <c r="LA51" s="345"/>
      <c r="LB51" s="345"/>
      <c r="LC51" s="345"/>
      <c r="LD51" s="345"/>
      <c r="LE51" s="345"/>
      <c r="LF51" s="345"/>
      <c r="LG51" s="345"/>
      <c r="LH51" s="345"/>
      <c r="LI51" s="345"/>
      <c r="LJ51" s="345"/>
      <c r="LK51" s="345"/>
      <c r="LL51" s="345"/>
      <c r="LM51" s="345"/>
      <c r="LN51" s="345"/>
      <c r="LO51" s="345"/>
      <c r="LP51" s="345"/>
      <c r="LQ51" s="345"/>
      <c r="LR51" s="345"/>
      <c r="LS51" s="345"/>
      <c r="LT51" s="345"/>
      <c r="LU51" s="345"/>
      <c r="LV51" s="345"/>
      <c r="LW51" s="345"/>
      <c r="LX51" s="345"/>
      <c r="LY51" s="345"/>
      <c r="LZ51" s="345"/>
      <c r="MA51" s="345"/>
      <c r="MB51" s="345"/>
      <c r="MC51" s="345"/>
      <c r="MD51" s="345"/>
      <c r="ME51" s="345"/>
      <c r="MF51" s="345"/>
      <c r="MG51" s="345"/>
      <c r="MH51" s="345"/>
      <c r="MI51" s="345"/>
      <c r="MJ51" s="345"/>
      <c r="MK51" s="345"/>
      <c r="ML51" s="345"/>
      <c r="MM51" s="345"/>
      <c r="MN51" s="345"/>
      <c r="MO51" s="345"/>
      <c r="MP51" s="345"/>
      <c r="MQ51" s="345"/>
      <c r="MR51" s="345"/>
      <c r="MS51" s="345"/>
      <c r="MT51" s="345"/>
      <c r="MU51" s="345"/>
      <c r="MV51" s="345"/>
      <c r="MW51" s="345"/>
      <c r="MX51" s="345"/>
      <c r="MY51" s="345"/>
      <c r="MZ51" s="345"/>
      <c r="NA51" s="345"/>
      <c r="NB51" s="345"/>
      <c r="NC51" s="345"/>
      <c r="ND51" s="345"/>
      <c r="NE51" s="345"/>
      <c r="NF51" s="345"/>
      <c r="NG51" s="345"/>
      <c r="NH51" s="345"/>
      <c r="NI51" s="345"/>
      <c r="NJ51" s="345"/>
      <c r="NK51" s="345"/>
      <c r="NL51" s="345"/>
      <c r="NM51" s="345"/>
      <c r="NN51" s="345"/>
      <c r="NO51" s="345"/>
      <c r="NP51" s="345"/>
      <c r="NQ51" s="345"/>
      <c r="NR51" s="345"/>
      <c r="NS51" s="345"/>
      <c r="NT51" s="345"/>
      <c r="NU51" s="345"/>
      <c r="NV51" s="345"/>
      <c r="NW51" s="345"/>
      <c r="NX51" s="345"/>
      <c r="NY51" s="345"/>
      <c r="NZ51" s="345"/>
      <c r="OA51" s="345"/>
      <c r="OB51" s="345"/>
      <c r="OC51" s="345"/>
      <c r="OD51" s="345"/>
      <c r="OE51" s="345"/>
      <c r="OF51" s="345"/>
      <c r="OG51" s="345"/>
      <c r="OH51" s="345"/>
      <c r="OI51" s="345"/>
      <c r="OJ51" s="345"/>
      <c r="OK51" s="345"/>
      <c r="OL51" s="345"/>
      <c r="OM51" s="345"/>
      <c r="ON51" s="345"/>
      <c r="OO51" s="345"/>
      <c r="OP51" s="345"/>
      <c r="OQ51" s="345"/>
      <c r="OR51" s="345"/>
      <c r="OS51" s="345"/>
      <c r="OT51" s="345"/>
      <c r="OU51" s="345"/>
      <c r="OV51" s="345"/>
      <c r="OW51" s="345"/>
      <c r="OX51" s="345"/>
      <c r="OY51" s="345"/>
      <c r="OZ51" s="345"/>
      <c r="PA51" s="345"/>
      <c r="PB51" s="345"/>
      <c r="PC51" s="345"/>
      <c r="PD51" s="345"/>
      <c r="PE51" s="345"/>
      <c r="PF51" s="345"/>
      <c r="PG51" s="345"/>
      <c r="PH51" s="345"/>
      <c r="PI51" s="345"/>
      <c r="PJ51" s="345"/>
      <c r="PK51" s="345"/>
      <c r="PL51" s="345"/>
      <c r="PM51" s="345"/>
      <c r="PN51" s="345"/>
      <c r="PO51" s="345"/>
      <c r="PP51" s="345"/>
      <c r="PQ51" s="345"/>
      <c r="PR51" s="345"/>
      <c r="PS51" s="345"/>
      <c r="PT51" s="345"/>
      <c r="PU51" s="345"/>
      <c r="PV51" s="345"/>
      <c r="PW51" s="345"/>
      <c r="PX51" s="345"/>
      <c r="PY51" s="345"/>
      <c r="PZ51" s="345"/>
      <c r="QA51" s="345"/>
      <c r="QB51" s="345"/>
      <c r="QC51" s="345"/>
      <c r="QD51" s="345"/>
      <c r="QE51" s="345"/>
      <c r="QF51" s="345"/>
      <c r="QG51" s="345"/>
      <c r="QH51" s="345"/>
      <c r="QI51" s="345"/>
      <c r="QJ51" s="345"/>
      <c r="QK51" s="345"/>
      <c r="QL51" s="345"/>
      <c r="QM51" s="345"/>
      <c r="QN51" s="345"/>
      <c r="QO51" s="345"/>
      <c r="QP51" s="345"/>
      <c r="QQ51" s="345"/>
      <c r="QR51" s="345"/>
      <c r="QS51" s="345"/>
      <c r="QT51" s="345"/>
      <c r="QU51" s="345"/>
      <c r="QV51" s="345"/>
      <c r="QW51" s="345"/>
      <c r="QX51" s="345"/>
      <c r="QY51" s="345"/>
      <c r="QZ51" s="345"/>
      <c r="RA51" s="345"/>
      <c r="RB51" s="345"/>
      <c r="RC51" s="345"/>
      <c r="RD51" s="345"/>
      <c r="RE51" s="345"/>
      <c r="RF51" s="345"/>
      <c r="RG51" s="345"/>
      <c r="RH51" s="345"/>
      <c r="RI51" s="345"/>
      <c r="RJ51" s="345"/>
      <c r="RK51" s="345"/>
      <c r="RL51" s="345"/>
      <c r="RM51" s="345"/>
      <c r="RN51" s="345"/>
      <c r="RO51" s="345"/>
      <c r="RP51" s="345"/>
      <c r="RQ51" s="345"/>
      <c r="RR51" s="345"/>
      <c r="RS51" s="345"/>
      <c r="RT51" s="345"/>
      <c r="RU51" s="345"/>
      <c r="RV51" s="345"/>
      <c r="RW51" s="345"/>
      <c r="RX51" s="345"/>
      <c r="RY51" s="345"/>
      <c r="RZ51" s="345"/>
      <c r="SA51" s="345"/>
      <c r="SB51" s="345"/>
      <c r="SC51" s="345"/>
      <c r="SD51" s="345"/>
      <c r="SE51" s="345"/>
      <c r="SF51" s="345"/>
      <c r="SG51" s="345"/>
      <c r="SH51" s="345"/>
      <c r="SI51" s="345"/>
      <c r="SJ51" s="345"/>
      <c r="SK51" s="345"/>
      <c r="SL51" s="345"/>
      <c r="SM51" s="345"/>
      <c r="SN51" s="345"/>
      <c r="SO51" s="345"/>
      <c r="SP51" s="345"/>
      <c r="SQ51" s="345"/>
      <c r="SR51" s="345"/>
      <c r="SS51" s="345"/>
      <c r="ST51" s="345"/>
      <c r="SU51" s="345"/>
      <c r="SV51" s="345"/>
      <c r="SW51" s="345"/>
      <c r="SX51" s="345"/>
      <c r="SY51" s="345"/>
      <c r="SZ51" s="345"/>
      <c r="TA51" s="345"/>
      <c r="TB51" s="345"/>
      <c r="TC51" s="345"/>
      <c r="TD51" s="345"/>
      <c r="TE51" s="345"/>
      <c r="TF51" s="345"/>
      <c r="TG51" s="345"/>
      <c r="TH51" s="345"/>
      <c r="TI51" s="345"/>
      <c r="TJ51" s="345"/>
      <c r="TK51" s="345"/>
      <c r="TL51" s="345"/>
      <c r="TM51" s="345"/>
      <c r="TN51" s="345"/>
      <c r="TO51" s="345"/>
      <c r="TP51" s="345"/>
      <c r="TQ51" s="345"/>
      <c r="TR51" s="345"/>
      <c r="TS51" s="345"/>
      <c r="TT51" s="345"/>
      <c r="TU51" s="345"/>
      <c r="TV51" s="345"/>
      <c r="TW51" s="345"/>
      <c r="TX51" s="345"/>
      <c r="TY51" s="345"/>
      <c r="TZ51" s="345"/>
      <c r="UA51" s="345"/>
      <c r="UB51" s="345"/>
      <c r="UC51" s="345"/>
      <c r="UD51" s="345"/>
      <c r="UE51" s="345"/>
      <c r="UF51" s="345"/>
      <c r="UG51" s="345"/>
      <c r="UH51" s="345"/>
      <c r="UI51" s="345"/>
      <c r="UJ51" s="345"/>
      <c r="UK51" s="345"/>
      <c r="UL51" s="345"/>
      <c r="UM51" s="345"/>
      <c r="UN51" s="345"/>
      <c r="UO51" s="345"/>
      <c r="UP51" s="345"/>
      <c r="UQ51" s="345"/>
      <c r="UR51" s="345"/>
      <c r="US51" s="345"/>
      <c r="UT51" s="345"/>
      <c r="UU51" s="345"/>
      <c r="UV51" s="345"/>
      <c r="UW51" s="345"/>
      <c r="UX51" s="345"/>
      <c r="UY51" s="345"/>
      <c r="UZ51" s="345"/>
      <c r="VA51" s="345"/>
      <c r="VB51" s="345"/>
      <c r="VC51" s="345"/>
      <c r="VD51" s="345"/>
      <c r="VE51" s="345"/>
      <c r="VF51" s="345"/>
      <c r="VG51" s="345"/>
      <c r="VH51" s="345"/>
      <c r="VI51" s="345"/>
      <c r="VJ51" s="345"/>
      <c r="VK51" s="345"/>
      <c r="VL51" s="345"/>
      <c r="VM51" s="345"/>
      <c r="VN51" s="345"/>
      <c r="VO51" s="345"/>
      <c r="VP51" s="345"/>
      <c r="VQ51" s="345"/>
      <c r="VR51" s="345"/>
      <c r="VS51" s="345"/>
      <c r="VT51" s="345"/>
      <c r="VU51" s="345"/>
      <c r="VV51" s="345"/>
      <c r="VW51" s="345"/>
      <c r="VX51" s="345"/>
      <c r="VY51" s="345"/>
      <c r="VZ51" s="345"/>
      <c r="WA51" s="345"/>
      <c r="WB51" s="345"/>
      <c r="WC51" s="345"/>
      <c r="WD51" s="345"/>
      <c r="WE51" s="345"/>
      <c r="WF51" s="345"/>
      <c r="WG51" s="345"/>
      <c r="WH51" s="345"/>
      <c r="WI51" s="345"/>
      <c r="WJ51" s="345"/>
      <c r="WK51" s="345"/>
      <c r="WL51" s="345"/>
      <c r="WM51" s="345"/>
      <c r="WN51" s="345"/>
      <c r="WO51" s="345"/>
      <c r="WP51" s="345"/>
      <c r="WQ51" s="345"/>
      <c r="WR51" s="345"/>
      <c r="WS51" s="345"/>
      <c r="WT51" s="345"/>
      <c r="WU51" s="345"/>
      <c r="WV51" s="345"/>
      <c r="WW51" s="345"/>
      <c r="WX51" s="345"/>
      <c r="WY51" s="345"/>
      <c r="WZ51" s="345"/>
      <c r="XA51" s="345"/>
      <c r="XB51" s="345"/>
      <c r="XC51" s="345"/>
      <c r="XD51" s="345"/>
      <c r="XE51" s="345"/>
      <c r="XF51" s="345"/>
      <c r="XG51" s="345"/>
      <c r="XH51" s="345"/>
      <c r="XI51" s="345"/>
      <c r="XJ51" s="345"/>
      <c r="XK51" s="345"/>
      <c r="XL51" s="345"/>
      <c r="XM51" s="345"/>
      <c r="XN51" s="345"/>
      <c r="XO51" s="345"/>
      <c r="XP51" s="345"/>
      <c r="XQ51" s="345"/>
      <c r="XR51" s="345"/>
      <c r="XS51" s="345"/>
      <c r="XT51" s="345"/>
      <c r="XU51" s="345"/>
      <c r="XV51" s="345"/>
      <c r="XW51" s="345"/>
      <c r="XX51" s="345"/>
      <c r="XY51" s="345"/>
      <c r="XZ51" s="345"/>
      <c r="YA51" s="345"/>
      <c r="YB51" s="345"/>
      <c r="YC51" s="345"/>
      <c r="YD51" s="345"/>
      <c r="YE51" s="345"/>
      <c r="YF51" s="345"/>
      <c r="YG51" s="345"/>
      <c r="YH51" s="345"/>
      <c r="YI51" s="345"/>
      <c r="YJ51" s="345"/>
      <c r="YK51" s="345"/>
      <c r="YL51" s="345"/>
      <c r="YM51" s="345"/>
      <c r="YN51" s="345"/>
      <c r="YO51" s="345"/>
      <c r="YP51" s="345"/>
      <c r="YQ51" s="345"/>
      <c r="YR51" s="345"/>
      <c r="YS51" s="345"/>
      <c r="YT51" s="345"/>
      <c r="YU51" s="345"/>
      <c r="YV51" s="345"/>
      <c r="YW51" s="345"/>
      <c r="YX51" s="345"/>
      <c r="YY51" s="345"/>
      <c r="YZ51" s="345"/>
      <c r="ZA51" s="345"/>
      <c r="ZB51" s="345"/>
      <c r="ZC51" s="345"/>
      <c r="ZD51" s="345"/>
      <c r="ZE51" s="345"/>
      <c r="ZF51" s="345"/>
      <c r="ZG51" s="345"/>
      <c r="ZH51" s="345"/>
      <c r="ZI51" s="345"/>
      <c r="ZJ51" s="345"/>
      <c r="ZK51" s="345"/>
      <c r="ZL51" s="345"/>
      <c r="ZM51" s="345"/>
      <c r="ZN51" s="345"/>
      <c r="ZO51" s="345"/>
      <c r="ZP51" s="345"/>
      <c r="ZQ51" s="345"/>
      <c r="ZR51" s="345"/>
      <c r="ZS51" s="345"/>
      <c r="ZT51" s="345"/>
      <c r="ZU51" s="345"/>
      <c r="ZV51" s="345"/>
      <c r="ZW51" s="345"/>
      <c r="ZX51" s="345"/>
      <c r="ZY51" s="345"/>
      <c r="ZZ51" s="345"/>
      <c r="AAA51" s="345"/>
      <c r="AAB51" s="345"/>
      <c r="AAC51" s="345"/>
      <c r="AAD51" s="345"/>
      <c r="AAE51" s="345"/>
      <c r="AAF51" s="345"/>
      <c r="AAG51" s="345"/>
      <c r="AAH51" s="345"/>
      <c r="AAI51" s="345"/>
      <c r="AAJ51" s="345"/>
      <c r="AAK51" s="345"/>
      <c r="AAL51" s="345"/>
      <c r="AAM51" s="345"/>
      <c r="AAN51" s="345"/>
      <c r="AAO51" s="345"/>
      <c r="AAP51" s="345"/>
      <c r="AAQ51" s="345"/>
      <c r="AAR51" s="345"/>
      <c r="AAS51" s="345"/>
      <c r="AAT51" s="345"/>
      <c r="AAU51" s="345"/>
      <c r="AAV51" s="345"/>
      <c r="AAW51" s="345"/>
      <c r="AAX51" s="345"/>
      <c r="AAY51" s="345"/>
      <c r="AAZ51" s="345"/>
      <c r="ABA51" s="345"/>
      <c r="ABB51" s="345"/>
      <c r="ABC51" s="345"/>
      <c r="ABD51" s="345"/>
      <c r="ABE51" s="345"/>
      <c r="ABF51" s="345"/>
      <c r="ABG51" s="345"/>
      <c r="ABH51" s="345"/>
      <c r="ABI51" s="345"/>
      <c r="ABJ51" s="345"/>
      <c r="ABK51" s="345"/>
      <c r="ABL51" s="345"/>
      <c r="ABM51" s="345"/>
      <c r="ABN51" s="345"/>
      <c r="ABO51" s="345"/>
      <c r="ABP51" s="345"/>
      <c r="ABQ51" s="345"/>
      <c r="ABR51" s="345"/>
      <c r="ABS51" s="345"/>
      <c r="ABT51" s="345"/>
      <c r="ABU51" s="345"/>
      <c r="ABV51" s="345"/>
      <c r="ABW51" s="345"/>
      <c r="ABX51" s="345"/>
      <c r="ABY51" s="345"/>
      <c r="ABZ51" s="345"/>
      <c r="ACA51" s="345"/>
      <c r="ACB51" s="345"/>
      <c r="ACC51" s="345"/>
      <c r="ACD51" s="345"/>
      <c r="ACE51" s="345"/>
      <c r="ACF51" s="345"/>
      <c r="ACG51" s="345"/>
      <c r="ACH51" s="345"/>
      <c r="ACI51" s="345"/>
      <c r="ACJ51" s="345"/>
      <c r="ACK51" s="345"/>
      <c r="ACL51" s="345"/>
      <c r="ACM51" s="345"/>
      <c r="ACN51" s="345"/>
      <c r="ACO51" s="345"/>
      <c r="ACP51" s="345"/>
      <c r="ACQ51" s="345"/>
      <c r="ACR51" s="345"/>
      <c r="ACS51" s="345"/>
      <c r="ACT51" s="345"/>
      <c r="ACU51" s="345"/>
      <c r="ACV51" s="345"/>
      <c r="ACW51" s="345"/>
      <c r="ACX51" s="345"/>
      <c r="ACY51" s="345"/>
      <c r="ACZ51" s="345"/>
      <c r="ADA51" s="345"/>
      <c r="ADB51" s="345"/>
      <c r="ADC51" s="345"/>
      <c r="ADD51" s="345"/>
      <c r="ADE51" s="345"/>
      <c r="ADF51" s="345"/>
      <c r="ADG51" s="345"/>
      <c r="ADH51" s="345"/>
      <c r="ADI51" s="345"/>
      <c r="ADJ51" s="345"/>
      <c r="ADK51" s="345"/>
      <c r="ADL51" s="345"/>
      <c r="ADM51" s="345"/>
      <c r="ADN51" s="345"/>
      <c r="ADO51" s="345"/>
      <c r="ADP51" s="345"/>
      <c r="ADQ51" s="345"/>
      <c r="ADR51" s="345"/>
      <c r="ADS51" s="345"/>
      <c r="ADT51" s="345"/>
      <c r="ADU51" s="345"/>
      <c r="ADV51" s="345"/>
      <c r="ADW51" s="345"/>
      <c r="ADX51" s="345"/>
      <c r="ADY51" s="345"/>
      <c r="ADZ51" s="345"/>
      <c r="AEA51" s="345"/>
      <c r="AEB51" s="345"/>
      <c r="AEC51" s="345"/>
      <c r="AED51" s="345"/>
      <c r="AEE51" s="345"/>
      <c r="AEF51" s="345"/>
      <c r="AEG51" s="345"/>
      <c r="AEH51" s="345"/>
      <c r="AEI51" s="345"/>
      <c r="AEJ51" s="345"/>
      <c r="AEK51" s="345"/>
      <c r="AEL51" s="345"/>
      <c r="AEM51" s="345"/>
      <c r="AEN51" s="345"/>
      <c r="AEO51" s="345"/>
      <c r="AEP51" s="345"/>
      <c r="AEQ51" s="345"/>
      <c r="AER51" s="345"/>
      <c r="AES51" s="345"/>
      <c r="AET51" s="345"/>
      <c r="AEU51" s="345"/>
      <c r="AEV51" s="345"/>
      <c r="AEW51" s="345"/>
      <c r="AEX51" s="345"/>
      <c r="AEY51" s="345"/>
      <c r="AEZ51" s="345"/>
      <c r="AFA51" s="345"/>
      <c r="AFB51" s="345"/>
      <c r="AFC51" s="345"/>
      <c r="AFD51" s="345"/>
      <c r="AFE51" s="345"/>
      <c r="AFF51" s="345"/>
      <c r="AFG51" s="345"/>
      <c r="AFH51" s="345"/>
      <c r="AFI51" s="345"/>
      <c r="AFJ51" s="345"/>
      <c r="AFK51" s="345"/>
      <c r="AFL51" s="345"/>
      <c r="AFM51" s="345"/>
      <c r="AFN51" s="345"/>
      <c r="AFO51" s="345"/>
      <c r="AFP51" s="345"/>
      <c r="AFQ51" s="345"/>
      <c r="AFR51" s="345"/>
      <c r="AFS51" s="345"/>
      <c r="AFT51" s="345"/>
      <c r="AFU51" s="345"/>
      <c r="AFV51" s="345"/>
      <c r="AFW51" s="345"/>
      <c r="AFX51" s="345"/>
      <c r="AFY51" s="345"/>
      <c r="AFZ51" s="345"/>
      <c r="AGA51" s="345"/>
      <c r="AGB51" s="345"/>
      <c r="AGC51" s="345"/>
      <c r="AGD51" s="345"/>
      <c r="AGE51" s="345"/>
      <c r="AGF51" s="345"/>
      <c r="AGG51" s="345"/>
      <c r="AGH51" s="345"/>
      <c r="AGI51" s="345"/>
      <c r="AGJ51" s="345"/>
      <c r="AGK51" s="345"/>
      <c r="AGL51" s="345"/>
      <c r="AGM51" s="345"/>
      <c r="AGN51" s="345"/>
      <c r="AGO51" s="345"/>
      <c r="AGP51" s="345"/>
      <c r="AGQ51" s="345"/>
      <c r="AGR51" s="345"/>
      <c r="AGS51" s="345"/>
      <c r="AGT51" s="345"/>
      <c r="AGU51" s="345"/>
      <c r="AGV51" s="345"/>
      <c r="AGW51" s="345"/>
      <c r="AGX51" s="345"/>
      <c r="AGY51" s="345"/>
      <c r="AGZ51" s="345"/>
      <c r="AHA51" s="345"/>
      <c r="AHB51" s="345"/>
      <c r="AHC51" s="345"/>
      <c r="AHD51" s="345"/>
      <c r="AHE51" s="345"/>
      <c r="AHF51" s="345"/>
      <c r="AHG51" s="345"/>
      <c r="AHH51" s="345"/>
      <c r="AHI51" s="345"/>
      <c r="AHJ51" s="345"/>
      <c r="AHK51" s="345"/>
      <c r="AHL51" s="345"/>
      <c r="AHM51" s="345"/>
      <c r="AHN51" s="345"/>
      <c r="AHO51" s="345"/>
      <c r="AHP51" s="345"/>
      <c r="AHQ51" s="345"/>
      <c r="AHR51" s="345"/>
      <c r="AHS51" s="345"/>
      <c r="AHT51" s="345"/>
      <c r="AHU51" s="345"/>
      <c r="AHV51" s="345"/>
      <c r="AHW51" s="345"/>
      <c r="AHX51" s="345"/>
      <c r="AHY51" s="345"/>
      <c r="AHZ51" s="345"/>
      <c r="AIA51" s="345"/>
      <c r="AIB51" s="345"/>
      <c r="AIC51" s="345"/>
      <c r="AID51" s="345"/>
      <c r="AIE51" s="345"/>
      <c r="AIF51" s="345"/>
      <c r="AIG51" s="345"/>
      <c r="AIH51" s="345"/>
      <c r="AII51" s="345"/>
      <c r="AIJ51" s="345"/>
      <c r="AIK51" s="345"/>
      <c r="AIL51" s="345"/>
      <c r="AIM51" s="345"/>
      <c r="AIN51" s="345"/>
      <c r="AIO51" s="345"/>
      <c r="AIP51" s="345"/>
      <c r="AIQ51" s="345"/>
      <c r="AIR51" s="345"/>
      <c r="AIS51" s="345"/>
      <c r="AIT51" s="345"/>
      <c r="AIU51" s="345"/>
      <c r="AIV51" s="345"/>
      <c r="AIW51" s="345"/>
      <c r="AIX51" s="345"/>
      <c r="AIY51" s="345"/>
      <c r="AIZ51" s="345"/>
      <c r="AJA51" s="345"/>
      <c r="AJB51" s="345"/>
      <c r="AJC51" s="345"/>
      <c r="AJD51" s="345"/>
      <c r="AJE51" s="345"/>
      <c r="AJF51" s="345"/>
      <c r="AJG51" s="345"/>
      <c r="AJH51" s="345"/>
      <c r="AJI51" s="345"/>
      <c r="AJJ51" s="345"/>
      <c r="AJK51" s="345"/>
      <c r="AJL51" s="345"/>
      <c r="AJM51" s="345"/>
      <c r="AJN51" s="345"/>
      <c r="AJO51" s="345"/>
      <c r="AJP51" s="345"/>
      <c r="AJQ51" s="345"/>
      <c r="AJR51" s="345"/>
      <c r="AJS51" s="345"/>
      <c r="AJT51" s="345"/>
      <c r="AJU51" s="345"/>
      <c r="AJV51" s="345"/>
      <c r="AJW51" s="345"/>
      <c r="AJX51" s="345"/>
      <c r="AJY51" s="345"/>
      <c r="AJZ51" s="345"/>
      <c r="AKA51" s="345"/>
      <c r="AKB51" s="345"/>
      <c r="AKC51" s="345"/>
      <c r="AKD51" s="345"/>
      <c r="AKE51" s="345"/>
      <c r="AKF51" s="345"/>
      <c r="AKG51" s="345"/>
      <c r="AKH51" s="345"/>
      <c r="AKI51" s="345"/>
      <c r="AKJ51" s="345"/>
      <c r="AKK51" s="345"/>
      <c r="AKL51" s="345"/>
      <c r="AKM51" s="345"/>
      <c r="AKN51" s="345"/>
      <c r="AKO51" s="345"/>
      <c r="AKP51" s="345"/>
      <c r="AKQ51" s="345"/>
      <c r="AKR51" s="345"/>
      <c r="AKS51" s="345"/>
      <c r="AKT51" s="345"/>
      <c r="AKU51" s="345"/>
      <c r="AKV51" s="345"/>
      <c r="AKW51" s="345"/>
      <c r="AKX51" s="345"/>
      <c r="AKY51" s="345"/>
      <c r="AKZ51" s="345"/>
      <c r="ALA51" s="345"/>
      <c r="ALB51" s="345"/>
      <c r="ALC51" s="345"/>
      <c r="ALD51" s="345"/>
      <c r="ALE51" s="345"/>
      <c r="ALF51" s="345"/>
      <c r="ALG51" s="345"/>
      <c r="ALH51" s="345"/>
      <c r="ALI51" s="345"/>
      <c r="ALJ51" s="345"/>
      <c r="ALK51" s="345"/>
      <c r="ALL51" s="345"/>
      <c r="ALM51" s="345"/>
      <c r="ALN51" s="345"/>
      <c r="ALO51" s="345"/>
      <c r="ALP51" s="345"/>
      <c r="ALQ51" s="345"/>
      <c r="ALR51" s="345"/>
      <c r="ALS51" s="345"/>
      <c r="ALT51" s="345"/>
      <c r="ALU51" s="345"/>
      <c r="ALV51" s="345"/>
      <c r="ALW51" s="345"/>
      <c r="ALX51" s="345"/>
      <c r="ALY51" s="345"/>
      <c r="ALZ51" s="345"/>
      <c r="AMA51" s="345"/>
      <c r="AMB51" s="345"/>
      <c r="AMC51" s="345"/>
      <c r="AMD51" s="345"/>
      <c r="AME51" s="345"/>
      <c r="AMF51" s="345"/>
      <c r="AMG51" s="345"/>
      <c r="AMH51" s="345"/>
      <c r="AMI51" s="345"/>
      <c r="AMJ51" s="345"/>
      <c r="AMK51" s="345"/>
      <c r="AML51" s="345"/>
      <c r="AMM51" s="345"/>
      <c r="AMN51" s="345"/>
      <c r="AMO51" s="345"/>
      <c r="AMP51" s="345"/>
      <c r="AMQ51" s="345"/>
      <c r="AMR51" s="345"/>
      <c r="AMS51" s="345"/>
      <c r="AMT51" s="345"/>
      <c r="AMU51" s="345"/>
      <c r="AMV51" s="345"/>
      <c r="AMW51" s="345"/>
      <c r="AMX51" s="345"/>
      <c r="AMY51" s="345"/>
      <c r="AMZ51" s="345"/>
      <c r="ANA51" s="345"/>
      <c r="ANB51" s="345"/>
      <c r="ANC51" s="345"/>
      <c r="AND51" s="345"/>
      <c r="ANE51" s="345"/>
      <c r="ANF51" s="345"/>
      <c r="ANG51" s="345"/>
      <c r="ANH51" s="345"/>
      <c r="ANI51" s="345"/>
      <c r="ANJ51" s="345"/>
      <c r="ANK51" s="345"/>
      <c r="ANL51" s="345"/>
      <c r="ANM51" s="345"/>
      <c r="ANN51" s="345"/>
      <c r="ANO51" s="345"/>
      <c r="ANP51" s="345"/>
      <c r="ANQ51" s="345"/>
      <c r="ANR51" s="345"/>
      <c r="ANS51" s="345"/>
      <c r="ANT51" s="345"/>
      <c r="ANU51" s="345"/>
      <c r="ANV51" s="345"/>
      <c r="ANW51" s="345"/>
      <c r="ANX51" s="345"/>
      <c r="ANY51" s="345"/>
      <c r="ANZ51" s="345"/>
      <c r="AOA51" s="345"/>
      <c r="AOB51" s="345"/>
      <c r="AOC51" s="345"/>
      <c r="AOD51" s="345"/>
      <c r="AOE51" s="345"/>
      <c r="AOF51" s="345"/>
      <c r="AOG51" s="345"/>
      <c r="AOH51" s="345"/>
      <c r="AOI51" s="345"/>
      <c r="AOJ51" s="345"/>
      <c r="AOK51" s="345"/>
      <c r="AOL51" s="345"/>
      <c r="AOM51" s="345"/>
      <c r="AON51" s="345"/>
      <c r="AOO51" s="345"/>
      <c r="AOP51" s="345"/>
      <c r="AOQ51" s="345"/>
      <c r="AOR51" s="345"/>
      <c r="AOS51" s="345"/>
      <c r="AOT51" s="345"/>
      <c r="AOU51" s="345"/>
      <c r="AOV51" s="345"/>
      <c r="AOW51" s="345"/>
      <c r="AOX51" s="345"/>
      <c r="AOY51" s="345"/>
      <c r="AOZ51" s="345"/>
      <c r="APA51" s="345"/>
      <c r="APB51" s="345"/>
      <c r="APC51" s="345"/>
      <c r="APD51" s="345"/>
      <c r="APE51" s="345"/>
      <c r="APF51" s="345"/>
      <c r="APG51" s="345"/>
      <c r="APH51" s="345"/>
      <c r="API51" s="345"/>
      <c r="APJ51" s="345"/>
      <c r="APK51" s="345"/>
      <c r="APL51" s="345"/>
      <c r="APM51" s="345"/>
      <c r="APN51" s="345"/>
      <c r="APO51" s="345"/>
      <c r="APP51" s="345"/>
      <c r="APQ51" s="345"/>
      <c r="APR51" s="345"/>
      <c r="APS51" s="345"/>
      <c r="APT51" s="345"/>
      <c r="APU51" s="345"/>
      <c r="APV51" s="345"/>
      <c r="APW51" s="345"/>
      <c r="APX51" s="345"/>
      <c r="APY51" s="345"/>
      <c r="APZ51" s="345"/>
      <c r="AQA51" s="345"/>
      <c r="AQB51" s="345"/>
      <c r="AQC51" s="345"/>
      <c r="AQD51" s="345"/>
      <c r="AQE51" s="345"/>
      <c r="AQF51" s="345"/>
      <c r="AQG51" s="345"/>
      <c r="AQH51" s="345"/>
      <c r="AQI51" s="345"/>
      <c r="AQJ51" s="345"/>
      <c r="AQK51" s="345"/>
      <c r="AQL51" s="345"/>
      <c r="AQM51" s="345"/>
      <c r="AQN51" s="345"/>
      <c r="AQO51" s="345"/>
      <c r="AQP51" s="345"/>
      <c r="AQQ51" s="345"/>
      <c r="AQR51" s="345"/>
      <c r="AQS51" s="345"/>
      <c r="AQT51" s="345"/>
      <c r="AQU51" s="345"/>
      <c r="AQV51" s="345"/>
      <c r="AQW51" s="345"/>
      <c r="AQX51" s="345"/>
      <c r="AQY51" s="345"/>
      <c r="AQZ51" s="345"/>
    </row>
    <row r="52" spans="1:1144" s="375" customFormat="1" ht="29.25" customHeight="1" x14ac:dyDescent="0.25">
      <c r="A52" s="328"/>
      <c r="B52" s="364"/>
      <c r="C52" s="365"/>
      <c r="D52" s="330"/>
      <c r="E52" s="376" t="s">
        <v>312</v>
      </c>
      <c r="F52" s="367"/>
      <c r="G52" s="368"/>
      <c r="H52" s="369"/>
      <c r="I52" s="370">
        <f>H52/H7</f>
        <v>0</v>
      </c>
      <c r="J52" s="371">
        <f t="shared" si="13"/>
        <v>0</v>
      </c>
      <c r="K52" s="372"/>
      <c r="L52" s="373">
        <v>4399.3</v>
      </c>
      <c r="M52" s="340">
        <v>4399.3</v>
      </c>
      <c r="N52" s="341">
        <v>4399.3</v>
      </c>
      <c r="O52" s="341">
        <v>4271.7</v>
      </c>
      <c r="P52" s="341">
        <f t="shared" si="15"/>
        <v>-127.60000000000036</v>
      </c>
      <c r="Q52" s="374">
        <f t="shared" si="16"/>
        <v>0.97099538562953192</v>
      </c>
      <c r="R52" s="343">
        <f t="shared" si="2"/>
        <v>4399.3</v>
      </c>
      <c r="S52" s="340">
        <f t="shared" si="3"/>
        <v>4399.3</v>
      </c>
      <c r="T52" s="341">
        <f t="shared" si="3"/>
        <v>4399.3</v>
      </c>
      <c r="U52" s="340">
        <f t="shared" si="4"/>
        <v>4271.7</v>
      </c>
      <c r="V52" s="341">
        <f t="shared" si="5"/>
        <v>-127.60000000000036</v>
      </c>
      <c r="W52" s="372">
        <f t="shared" si="1"/>
        <v>0.97099538562953192</v>
      </c>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c r="DJ52" s="345"/>
      <c r="DK52" s="345"/>
      <c r="DL52" s="345"/>
      <c r="DM52" s="345"/>
      <c r="DN52" s="345"/>
      <c r="DO52" s="345"/>
      <c r="DP52" s="345"/>
      <c r="DQ52" s="345"/>
      <c r="DR52" s="345"/>
      <c r="DS52" s="345"/>
      <c r="DT52" s="345"/>
      <c r="DU52" s="345"/>
      <c r="DV52" s="345"/>
      <c r="DW52" s="345"/>
      <c r="DX52" s="345"/>
      <c r="DY52" s="345"/>
      <c r="DZ52" s="345"/>
      <c r="EA52" s="345"/>
      <c r="EB52" s="345"/>
      <c r="EC52" s="345"/>
      <c r="ED52" s="345"/>
      <c r="EE52" s="345"/>
      <c r="EF52" s="345"/>
      <c r="EG52" s="345"/>
      <c r="EH52" s="345"/>
      <c r="EI52" s="345"/>
      <c r="EJ52" s="345"/>
      <c r="EK52" s="345"/>
      <c r="EL52" s="345"/>
      <c r="EM52" s="345"/>
      <c r="EN52" s="345"/>
      <c r="EO52" s="345"/>
      <c r="EP52" s="345"/>
      <c r="EQ52" s="345"/>
      <c r="ER52" s="345"/>
      <c r="ES52" s="345"/>
      <c r="ET52" s="345"/>
      <c r="EU52" s="345"/>
      <c r="EV52" s="345"/>
      <c r="EW52" s="345"/>
      <c r="EX52" s="345"/>
      <c r="EY52" s="345"/>
      <c r="EZ52" s="345"/>
      <c r="FA52" s="345"/>
      <c r="FB52" s="345"/>
      <c r="FC52" s="345"/>
      <c r="FD52" s="345"/>
      <c r="FE52" s="345"/>
      <c r="FF52" s="345"/>
      <c r="FG52" s="345"/>
      <c r="FH52" s="345"/>
      <c r="FI52" s="345"/>
      <c r="FJ52" s="345"/>
      <c r="FK52" s="345"/>
      <c r="FL52" s="345"/>
      <c r="FM52" s="345"/>
      <c r="FN52" s="345"/>
      <c r="FO52" s="345"/>
      <c r="FP52" s="345"/>
      <c r="FQ52" s="345"/>
      <c r="FR52" s="345"/>
      <c r="FS52" s="345"/>
      <c r="FT52" s="345"/>
      <c r="FU52" s="345"/>
      <c r="FV52" s="345"/>
      <c r="FW52" s="345"/>
      <c r="FX52" s="345"/>
      <c r="FY52" s="345"/>
      <c r="FZ52" s="345"/>
      <c r="GA52" s="345"/>
      <c r="GB52" s="345"/>
      <c r="GC52" s="345"/>
      <c r="GD52" s="345"/>
      <c r="GE52" s="345"/>
      <c r="GF52" s="345"/>
      <c r="GG52" s="345"/>
      <c r="GH52" s="345"/>
      <c r="GI52" s="345"/>
      <c r="GJ52" s="345"/>
      <c r="GK52" s="345"/>
      <c r="GL52" s="345"/>
      <c r="GM52" s="345"/>
      <c r="GN52" s="345"/>
      <c r="GO52" s="345"/>
      <c r="GP52" s="345"/>
      <c r="GQ52" s="345"/>
      <c r="GR52" s="345"/>
      <c r="GS52" s="345"/>
      <c r="GT52" s="345"/>
      <c r="GU52" s="345"/>
      <c r="GV52" s="345"/>
      <c r="GW52" s="345"/>
      <c r="GX52" s="345"/>
      <c r="GY52" s="345"/>
      <c r="GZ52" s="345"/>
      <c r="HA52" s="345"/>
      <c r="HB52" s="345"/>
      <c r="HC52" s="345"/>
      <c r="HD52" s="345"/>
      <c r="HE52" s="345"/>
      <c r="HF52" s="345"/>
      <c r="HG52" s="345"/>
      <c r="HH52" s="345"/>
      <c r="HI52" s="345"/>
      <c r="HJ52" s="345"/>
      <c r="HK52" s="345"/>
      <c r="HL52" s="345"/>
      <c r="HM52" s="345"/>
      <c r="HN52" s="345"/>
      <c r="HO52" s="345"/>
      <c r="HP52" s="345"/>
      <c r="HQ52" s="345"/>
      <c r="HR52" s="345"/>
      <c r="HS52" s="345"/>
      <c r="HT52" s="345"/>
      <c r="HU52" s="345"/>
      <c r="HV52" s="345"/>
      <c r="HW52" s="345"/>
      <c r="HX52" s="345"/>
      <c r="HY52" s="345"/>
      <c r="HZ52" s="345"/>
      <c r="IA52" s="345"/>
      <c r="IB52" s="345"/>
      <c r="IC52" s="345"/>
      <c r="ID52" s="345"/>
      <c r="IE52" s="345"/>
      <c r="IF52" s="345"/>
      <c r="IG52" s="345"/>
      <c r="IH52" s="345"/>
      <c r="II52" s="345"/>
      <c r="IJ52" s="345"/>
      <c r="IK52" s="345"/>
      <c r="IL52" s="345"/>
      <c r="IM52" s="345"/>
      <c r="IN52" s="345"/>
      <c r="IO52" s="345"/>
      <c r="IP52" s="345"/>
      <c r="IQ52" s="345"/>
      <c r="IR52" s="345"/>
      <c r="IS52" s="345"/>
      <c r="IT52" s="345"/>
      <c r="IU52" s="345"/>
      <c r="IV52" s="345"/>
      <c r="IW52" s="345"/>
      <c r="IX52" s="345"/>
      <c r="IY52" s="345"/>
      <c r="IZ52" s="345"/>
      <c r="JA52" s="345"/>
      <c r="JB52" s="345"/>
      <c r="JC52" s="345"/>
      <c r="JD52" s="345"/>
      <c r="JE52" s="345"/>
      <c r="JF52" s="345"/>
      <c r="JG52" s="345"/>
      <c r="JH52" s="345"/>
      <c r="JI52" s="345"/>
      <c r="JJ52" s="345"/>
      <c r="JK52" s="345"/>
      <c r="JL52" s="345"/>
      <c r="JM52" s="345"/>
      <c r="JN52" s="345"/>
      <c r="JO52" s="345"/>
      <c r="JP52" s="345"/>
      <c r="JQ52" s="345"/>
      <c r="JR52" s="345"/>
      <c r="JS52" s="345"/>
      <c r="JT52" s="345"/>
      <c r="JU52" s="345"/>
      <c r="JV52" s="345"/>
      <c r="JW52" s="345"/>
      <c r="JX52" s="345"/>
      <c r="JY52" s="345"/>
      <c r="JZ52" s="345"/>
      <c r="KA52" s="345"/>
      <c r="KB52" s="345"/>
      <c r="KC52" s="345"/>
      <c r="KD52" s="345"/>
      <c r="KE52" s="345"/>
      <c r="KF52" s="345"/>
      <c r="KG52" s="345"/>
      <c r="KH52" s="345"/>
      <c r="KI52" s="345"/>
      <c r="KJ52" s="345"/>
      <c r="KK52" s="345"/>
      <c r="KL52" s="345"/>
      <c r="KM52" s="345"/>
      <c r="KN52" s="345"/>
      <c r="KO52" s="345"/>
      <c r="KP52" s="345"/>
      <c r="KQ52" s="345"/>
      <c r="KR52" s="345"/>
      <c r="KS52" s="345"/>
      <c r="KT52" s="345"/>
      <c r="KU52" s="345"/>
      <c r="KV52" s="345"/>
      <c r="KW52" s="345"/>
      <c r="KX52" s="345"/>
      <c r="KY52" s="345"/>
      <c r="KZ52" s="345"/>
      <c r="LA52" s="345"/>
      <c r="LB52" s="345"/>
      <c r="LC52" s="345"/>
      <c r="LD52" s="345"/>
      <c r="LE52" s="345"/>
      <c r="LF52" s="345"/>
      <c r="LG52" s="345"/>
      <c r="LH52" s="345"/>
      <c r="LI52" s="345"/>
      <c r="LJ52" s="345"/>
      <c r="LK52" s="345"/>
      <c r="LL52" s="345"/>
      <c r="LM52" s="345"/>
      <c r="LN52" s="345"/>
      <c r="LO52" s="345"/>
      <c r="LP52" s="345"/>
      <c r="LQ52" s="345"/>
      <c r="LR52" s="345"/>
      <c r="LS52" s="345"/>
      <c r="LT52" s="345"/>
      <c r="LU52" s="345"/>
      <c r="LV52" s="345"/>
      <c r="LW52" s="345"/>
      <c r="LX52" s="345"/>
      <c r="LY52" s="345"/>
      <c r="LZ52" s="345"/>
      <c r="MA52" s="345"/>
      <c r="MB52" s="345"/>
      <c r="MC52" s="345"/>
      <c r="MD52" s="345"/>
      <c r="ME52" s="345"/>
      <c r="MF52" s="345"/>
      <c r="MG52" s="345"/>
      <c r="MH52" s="345"/>
      <c r="MI52" s="345"/>
      <c r="MJ52" s="345"/>
      <c r="MK52" s="345"/>
      <c r="ML52" s="345"/>
      <c r="MM52" s="345"/>
      <c r="MN52" s="345"/>
      <c r="MO52" s="345"/>
      <c r="MP52" s="345"/>
      <c r="MQ52" s="345"/>
      <c r="MR52" s="345"/>
      <c r="MS52" s="345"/>
      <c r="MT52" s="345"/>
      <c r="MU52" s="345"/>
      <c r="MV52" s="345"/>
      <c r="MW52" s="345"/>
      <c r="MX52" s="345"/>
      <c r="MY52" s="345"/>
      <c r="MZ52" s="345"/>
      <c r="NA52" s="345"/>
      <c r="NB52" s="345"/>
      <c r="NC52" s="345"/>
      <c r="ND52" s="345"/>
      <c r="NE52" s="345"/>
      <c r="NF52" s="345"/>
      <c r="NG52" s="345"/>
      <c r="NH52" s="345"/>
      <c r="NI52" s="345"/>
      <c r="NJ52" s="345"/>
      <c r="NK52" s="345"/>
      <c r="NL52" s="345"/>
      <c r="NM52" s="345"/>
      <c r="NN52" s="345"/>
      <c r="NO52" s="345"/>
      <c r="NP52" s="345"/>
      <c r="NQ52" s="345"/>
      <c r="NR52" s="345"/>
      <c r="NS52" s="345"/>
      <c r="NT52" s="345"/>
      <c r="NU52" s="345"/>
      <c r="NV52" s="345"/>
      <c r="NW52" s="345"/>
      <c r="NX52" s="345"/>
      <c r="NY52" s="345"/>
      <c r="NZ52" s="345"/>
      <c r="OA52" s="345"/>
      <c r="OB52" s="345"/>
      <c r="OC52" s="345"/>
      <c r="OD52" s="345"/>
      <c r="OE52" s="345"/>
      <c r="OF52" s="345"/>
      <c r="OG52" s="345"/>
      <c r="OH52" s="345"/>
      <c r="OI52" s="345"/>
      <c r="OJ52" s="345"/>
      <c r="OK52" s="345"/>
      <c r="OL52" s="345"/>
      <c r="OM52" s="345"/>
      <c r="ON52" s="345"/>
      <c r="OO52" s="345"/>
      <c r="OP52" s="345"/>
      <c r="OQ52" s="345"/>
      <c r="OR52" s="345"/>
      <c r="OS52" s="345"/>
      <c r="OT52" s="345"/>
      <c r="OU52" s="345"/>
      <c r="OV52" s="345"/>
      <c r="OW52" s="345"/>
      <c r="OX52" s="345"/>
      <c r="OY52" s="345"/>
      <c r="OZ52" s="345"/>
      <c r="PA52" s="345"/>
      <c r="PB52" s="345"/>
      <c r="PC52" s="345"/>
      <c r="PD52" s="345"/>
      <c r="PE52" s="345"/>
      <c r="PF52" s="345"/>
      <c r="PG52" s="345"/>
      <c r="PH52" s="345"/>
      <c r="PI52" s="345"/>
      <c r="PJ52" s="345"/>
      <c r="PK52" s="345"/>
      <c r="PL52" s="345"/>
      <c r="PM52" s="345"/>
      <c r="PN52" s="345"/>
      <c r="PO52" s="345"/>
      <c r="PP52" s="345"/>
      <c r="PQ52" s="345"/>
      <c r="PR52" s="345"/>
      <c r="PS52" s="345"/>
      <c r="PT52" s="345"/>
      <c r="PU52" s="345"/>
      <c r="PV52" s="345"/>
      <c r="PW52" s="345"/>
      <c r="PX52" s="345"/>
      <c r="PY52" s="345"/>
      <c r="PZ52" s="345"/>
      <c r="QA52" s="345"/>
      <c r="QB52" s="345"/>
      <c r="QC52" s="345"/>
      <c r="QD52" s="345"/>
      <c r="QE52" s="345"/>
      <c r="QF52" s="345"/>
      <c r="QG52" s="345"/>
      <c r="QH52" s="345"/>
      <c r="QI52" s="345"/>
      <c r="QJ52" s="345"/>
      <c r="QK52" s="345"/>
      <c r="QL52" s="345"/>
      <c r="QM52" s="345"/>
      <c r="QN52" s="345"/>
      <c r="QO52" s="345"/>
      <c r="QP52" s="345"/>
      <c r="QQ52" s="345"/>
      <c r="QR52" s="345"/>
      <c r="QS52" s="345"/>
      <c r="QT52" s="345"/>
      <c r="QU52" s="345"/>
      <c r="QV52" s="345"/>
      <c r="QW52" s="345"/>
      <c r="QX52" s="345"/>
      <c r="QY52" s="345"/>
      <c r="QZ52" s="345"/>
      <c r="RA52" s="345"/>
      <c r="RB52" s="345"/>
      <c r="RC52" s="345"/>
      <c r="RD52" s="345"/>
      <c r="RE52" s="345"/>
      <c r="RF52" s="345"/>
      <c r="RG52" s="345"/>
      <c r="RH52" s="345"/>
      <c r="RI52" s="345"/>
      <c r="RJ52" s="345"/>
      <c r="RK52" s="345"/>
      <c r="RL52" s="345"/>
      <c r="RM52" s="345"/>
      <c r="RN52" s="345"/>
      <c r="RO52" s="345"/>
      <c r="RP52" s="345"/>
      <c r="RQ52" s="345"/>
      <c r="RR52" s="345"/>
      <c r="RS52" s="345"/>
      <c r="RT52" s="345"/>
      <c r="RU52" s="345"/>
      <c r="RV52" s="345"/>
      <c r="RW52" s="345"/>
      <c r="RX52" s="345"/>
      <c r="RY52" s="345"/>
      <c r="RZ52" s="345"/>
      <c r="SA52" s="345"/>
      <c r="SB52" s="345"/>
      <c r="SC52" s="345"/>
      <c r="SD52" s="345"/>
      <c r="SE52" s="345"/>
      <c r="SF52" s="345"/>
      <c r="SG52" s="345"/>
      <c r="SH52" s="345"/>
      <c r="SI52" s="345"/>
      <c r="SJ52" s="345"/>
      <c r="SK52" s="345"/>
      <c r="SL52" s="345"/>
      <c r="SM52" s="345"/>
      <c r="SN52" s="345"/>
      <c r="SO52" s="345"/>
      <c r="SP52" s="345"/>
      <c r="SQ52" s="345"/>
      <c r="SR52" s="345"/>
      <c r="SS52" s="345"/>
      <c r="ST52" s="345"/>
      <c r="SU52" s="345"/>
      <c r="SV52" s="345"/>
      <c r="SW52" s="345"/>
      <c r="SX52" s="345"/>
      <c r="SY52" s="345"/>
      <c r="SZ52" s="345"/>
      <c r="TA52" s="345"/>
      <c r="TB52" s="345"/>
      <c r="TC52" s="345"/>
      <c r="TD52" s="345"/>
      <c r="TE52" s="345"/>
      <c r="TF52" s="345"/>
      <c r="TG52" s="345"/>
      <c r="TH52" s="345"/>
      <c r="TI52" s="345"/>
      <c r="TJ52" s="345"/>
      <c r="TK52" s="345"/>
      <c r="TL52" s="345"/>
      <c r="TM52" s="345"/>
      <c r="TN52" s="345"/>
      <c r="TO52" s="345"/>
      <c r="TP52" s="345"/>
      <c r="TQ52" s="345"/>
      <c r="TR52" s="345"/>
      <c r="TS52" s="345"/>
      <c r="TT52" s="345"/>
      <c r="TU52" s="345"/>
      <c r="TV52" s="345"/>
      <c r="TW52" s="345"/>
      <c r="TX52" s="345"/>
      <c r="TY52" s="345"/>
      <c r="TZ52" s="345"/>
      <c r="UA52" s="345"/>
      <c r="UB52" s="345"/>
      <c r="UC52" s="345"/>
      <c r="UD52" s="345"/>
      <c r="UE52" s="345"/>
      <c r="UF52" s="345"/>
      <c r="UG52" s="345"/>
      <c r="UH52" s="345"/>
      <c r="UI52" s="345"/>
      <c r="UJ52" s="345"/>
      <c r="UK52" s="345"/>
      <c r="UL52" s="345"/>
      <c r="UM52" s="345"/>
      <c r="UN52" s="345"/>
      <c r="UO52" s="345"/>
      <c r="UP52" s="345"/>
      <c r="UQ52" s="345"/>
      <c r="UR52" s="345"/>
      <c r="US52" s="345"/>
      <c r="UT52" s="345"/>
      <c r="UU52" s="345"/>
      <c r="UV52" s="345"/>
      <c r="UW52" s="345"/>
      <c r="UX52" s="345"/>
      <c r="UY52" s="345"/>
      <c r="UZ52" s="345"/>
      <c r="VA52" s="345"/>
      <c r="VB52" s="345"/>
      <c r="VC52" s="345"/>
      <c r="VD52" s="345"/>
      <c r="VE52" s="345"/>
      <c r="VF52" s="345"/>
      <c r="VG52" s="345"/>
      <c r="VH52" s="345"/>
      <c r="VI52" s="345"/>
      <c r="VJ52" s="345"/>
      <c r="VK52" s="345"/>
      <c r="VL52" s="345"/>
      <c r="VM52" s="345"/>
      <c r="VN52" s="345"/>
      <c r="VO52" s="345"/>
      <c r="VP52" s="345"/>
      <c r="VQ52" s="345"/>
      <c r="VR52" s="345"/>
      <c r="VS52" s="345"/>
      <c r="VT52" s="345"/>
      <c r="VU52" s="345"/>
      <c r="VV52" s="345"/>
      <c r="VW52" s="345"/>
      <c r="VX52" s="345"/>
      <c r="VY52" s="345"/>
      <c r="VZ52" s="345"/>
      <c r="WA52" s="345"/>
      <c r="WB52" s="345"/>
      <c r="WC52" s="345"/>
      <c r="WD52" s="345"/>
      <c r="WE52" s="345"/>
      <c r="WF52" s="345"/>
      <c r="WG52" s="345"/>
      <c r="WH52" s="345"/>
      <c r="WI52" s="345"/>
      <c r="WJ52" s="345"/>
      <c r="WK52" s="345"/>
      <c r="WL52" s="345"/>
      <c r="WM52" s="345"/>
      <c r="WN52" s="345"/>
      <c r="WO52" s="345"/>
      <c r="WP52" s="345"/>
      <c r="WQ52" s="345"/>
      <c r="WR52" s="345"/>
      <c r="WS52" s="345"/>
      <c r="WT52" s="345"/>
      <c r="WU52" s="345"/>
      <c r="WV52" s="345"/>
      <c r="WW52" s="345"/>
      <c r="WX52" s="345"/>
      <c r="WY52" s="345"/>
      <c r="WZ52" s="345"/>
      <c r="XA52" s="345"/>
      <c r="XB52" s="345"/>
      <c r="XC52" s="345"/>
      <c r="XD52" s="345"/>
      <c r="XE52" s="345"/>
      <c r="XF52" s="345"/>
      <c r="XG52" s="345"/>
      <c r="XH52" s="345"/>
      <c r="XI52" s="345"/>
      <c r="XJ52" s="345"/>
      <c r="XK52" s="345"/>
      <c r="XL52" s="345"/>
      <c r="XM52" s="345"/>
      <c r="XN52" s="345"/>
      <c r="XO52" s="345"/>
      <c r="XP52" s="345"/>
      <c r="XQ52" s="345"/>
      <c r="XR52" s="345"/>
      <c r="XS52" s="345"/>
      <c r="XT52" s="345"/>
      <c r="XU52" s="345"/>
      <c r="XV52" s="345"/>
      <c r="XW52" s="345"/>
      <c r="XX52" s="345"/>
      <c r="XY52" s="345"/>
      <c r="XZ52" s="345"/>
      <c r="YA52" s="345"/>
      <c r="YB52" s="345"/>
      <c r="YC52" s="345"/>
      <c r="YD52" s="345"/>
      <c r="YE52" s="345"/>
      <c r="YF52" s="345"/>
      <c r="YG52" s="345"/>
      <c r="YH52" s="345"/>
      <c r="YI52" s="345"/>
      <c r="YJ52" s="345"/>
      <c r="YK52" s="345"/>
      <c r="YL52" s="345"/>
      <c r="YM52" s="345"/>
      <c r="YN52" s="345"/>
      <c r="YO52" s="345"/>
      <c r="YP52" s="345"/>
      <c r="YQ52" s="345"/>
      <c r="YR52" s="345"/>
      <c r="YS52" s="345"/>
      <c r="YT52" s="345"/>
      <c r="YU52" s="345"/>
      <c r="YV52" s="345"/>
      <c r="YW52" s="345"/>
      <c r="YX52" s="345"/>
      <c r="YY52" s="345"/>
      <c r="YZ52" s="345"/>
      <c r="ZA52" s="345"/>
      <c r="ZB52" s="345"/>
      <c r="ZC52" s="345"/>
      <c r="ZD52" s="345"/>
      <c r="ZE52" s="345"/>
      <c r="ZF52" s="345"/>
      <c r="ZG52" s="345"/>
      <c r="ZH52" s="345"/>
      <c r="ZI52" s="345"/>
      <c r="ZJ52" s="345"/>
      <c r="ZK52" s="345"/>
      <c r="ZL52" s="345"/>
      <c r="ZM52" s="345"/>
      <c r="ZN52" s="345"/>
      <c r="ZO52" s="345"/>
      <c r="ZP52" s="345"/>
      <c r="ZQ52" s="345"/>
      <c r="ZR52" s="345"/>
      <c r="ZS52" s="345"/>
      <c r="ZT52" s="345"/>
      <c r="ZU52" s="345"/>
      <c r="ZV52" s="345"/>
      <c r="ZW52" s="345"/>
      <c r="ZX52" s="345"/>
      <c r="ZY52" s="345"/>
      <c r="ZZ52" s="345"/>
      <c r="AAA52" s="345"/>
      <c r="AAB52" s="345"/>
      <c r="AAC52" s="345"/>
      <c r="AAD52" s="345"/>
      <c r="AAE52" s="345"/>
      <c r="AAF52" s="345"/>
      <c r="AAG52" s="345"/>
      <c r="AAH52" s="345"/>
      <c r="AAI52" s="345"/>
      <c r="AAJ52" s="345"/>
      <c r="AAK52" s="345"/>
      <c r="AAL52" s="345"/>
      <c r="AAM52" s="345"/>
      <c r="AAN52" s="345"/>
      <c r="AAO52" s="345"/>
      <c r="AAP52" s="345"/>
      <c r="AAQ52" s="345"/>
      <c r="AAR52" s="345"/>
      <c r="AAS52" s="345"/>
      <c r="AAT52" s="345"/>
      <c r="AAU52" s="345"/>
      <c r="AAV52" s="345"/>
      <c r="AAW52" s="345"/>
      <c r="AAX52" s="345"/>
      <c r="AAY52" s="345"/>
      <c r="AAZ52" s="345"/>
      <c r="ABA52" s="345"/>
      <c r="ABB52" s="345"/>
      <c r="ABC52" s="345"/>
      <c r="ABD52" s="345"/>
      <c r="ABE52" s="345"/>
      <c r="ABF52" s="345"/>
      <c r="ABG52" s="345"/>
      <c r="ABH52" s="345"/>
      <c r="ABI52" s="345"/>
      <c r="ABJ52" s="345"/>
      <c r="ABK52" s="345"/>
      <c r="ABL52" s="345"/>
      <c r="ABM52" s="345"/>
      <c r="ABN52" s="345"/>
      <c r="ABO52" s="345"/>
      <c r="ABP52" s="345"/>
      <c r="ABQ52" s="345"/>
      <c r="ABR52" s="345"/>
      <c r="ABS52" s="345"/>
      <c r="ABT52" s="345"/>
      <c r="ABU52" s="345"/>
      <c r="ABV52" s="345"/>
      <c r="ABW52" s="345"/>
      <c r="ABX52" s="345"/>
      <c r="ABY52" s="345"/>
      <c r="ABZ52" s="345"/>
      <c r="ACA52" s="345"/>
      <c r="ACB52" s="345"/>
      <c r="ACC52" s="345"/>
      <c r="ACD52" s="345"/>
      <c r="ACE52" s="345"/>
      <c r="ACF52" s="345"/>
      <c r="ACG52" s="345"/>
      <c r="ACH52" s="345"/>
      <c r="ACI52" s="345"/>
      <c r="ACJ52" s="345"/>
      <c r="ACK52" s="345"/>
      <c r="ACL52" s="345"/>
      <c r="ACM52" s="345"/>
      <c r="ACN52" s="345"/>
      <c r="ACO52" s="345"/>
      <c r="ACP52" s="345"/>
      <c r="ACQ52" s="345"/>
      <c r="ACR52" s="345"/>
      <c r="ACS52" s="345"/>
      <c r="ACT52" s="345"/>
      <c r="ACU52" s="345"/>
      <c r="ACV52" s="345"/>
      <c r="ACW52" s="345"/>
      <c r="ACX52" s="345"/>
      <c r="ACY52" s="345"/>
      <c r="ACZ52" s="345"/>
      <c r="ADA52" s="345"/>
      <c r="ADB52" s="345"/>
      <c r="ADC52" s="345"/>
      <c r="ADD52" s="345"/>
      <c r="ADE52" s="345"/>
      <c r="ADF52" s="345"/>
      <c r="ADG52" s="345"/>
      <c r="ADH52" s="345"/>
      <c r="ADI52" s="345"/>
      <c r="ADJ52" s="345"/>
      <c r="ADK52" s="345"/>
      <c r="ADL52" s="345"/>
      <c r="ADM52" s="345"/>
      <c r="ADN52" s="345"/>
      <c r="ADO52" s="345"/>
      <c r="ADP52" s="345"/>
      <c r="ADQ52" s="345"/>
      <c r="ADR52" s="345"/>
      <c r="ADS52" s="345"/>
      <c r="ADT52" s="345"/>
      <c r="ADU52" s="345"/>
      <c r="ADV52" s="345"/>
      <c r="ADW52" s="345"/>
      <c r="ADX52" s="345"/>
      <c r="ADY52" s="345"/>
      <c r="ADZ52" s="345"/>
      <c r="AEA52" s="345"/>
      <c r="AEB52" s="345"/>
      <c r="AEC52" s="345"/>
      <c r="AED52" s="345"/>
      <c r="AEE52" s="345"/>
      <c r="AEF52" s="345"/>
      <c r="AEG52" s="345"/>
      <c r="AEH52" s="345"/>
      <c r="AEI52" s="345"/>
      <c r="AEJ52" s="345"/>
      <c r="AEK52" s="345"/>
      <c r="AEL52" s="345"/>
      <c r="AEM52" s="345"/>
      <c r="AEN52" s="345"/>
      <c r="AEO52" s="345"/>
      <c r="AEP52" s="345"/>
      <c r="AEQ52" s="345"/>
      <c r="AER52" s="345"/>
      <c r="AES52" s="345"/>
      <c r="AET52" s="345"/>
      <c r="AEU52" s="345"/>
      <c r="AEV52" s="345"/>
      <c r="AEW52" s="345"/>
      <c r="AEX52" s="345"/>
      <c r="AEY52" s="345"/>
      <c r="AEZ52" s="345"/>
      <c r="AFA52" s="345"/>
      <c r="AFB52" s="345"/>
      <c r="AFC52" s="345"/>
      <c r="AFD52" s="345"/>
      <c r="AFE52" s="345"/>
      <c r="AFF52" s="345"/>
      <c r="AFG52" s="345"/>
      <c r="AFH52" s="345"/>
      <c r="AFI52" s="345"/>
      <c r="AFJ52" s="345"/>
      <c r="AFK52" s="345"/>
      <c r="AFL52" s="345"/>
      <c r="AFM52" s="345"/>
      <c r="AFN52" s="345"/>
      <c r="AFO52" s="345"/>
      <c r="AFP52" s="345"/>
      <c r="AFQ52" s="345"/>
      <c r="AFR52" s="345"/>
      <c r="AFS52" s="345"/>
      <c r="AFT52" s="345"/>
      <c r="AFU52" s="345"/>
      <c r="AFV52" s="345"/>
      <c r="AFW52" s="345"/>
      <c r="AFX52" s="345"/>
      <c r="AFY52" s="345"/>
      <c r="AFZ52" s="345"/>
      <c r="AGA52" s="345"/>
      <c r="AGB52" s="345"/>
      <c r="AGC52" s="345"/>
      <c r="AGD52" s="345"/>
      <c r="AGE52" s="345"/>
      <c r="AGF52" s="345"/>
      <c r="AGG52" s="345"/>
      <c r="AGH52" s="345"/>
      <c r="AGI52" s="345"/>
      <c r="AGJ52" s="345"/>
      <c r="AGK52" s="345"/>
      <c r="AGL52" s="345"/>
      <c r="AGM52" s="345"/>
      <c r="AGN52" s="345"/>
      <c r="AGO52" s="345"/>
      <c r="AGP52" s="345"/>
      <c r="AGQ52" s="345"/>
      <c r="AGR52" s="345"/>
      <c r="AGS52" s="345"/>
      <c r="AGT52" s="345"/>
      <c r="AGU52" s="345"/>
      <c r="AGV52" s="345"/>
      <c r="AGW52" s="345"/>
      <c r="AGX52" s="345"/>
      <c r="AGY52" s="345"/>
      <c r="AGZ52" s="345"/>
      <c r="AHA52" s="345"/>
      <c r="AHB52" s="345"/>
      <c r="AHC52" s="345"/>
      <c r="AHD52" s="345"/>
      <c r="AHE52" s="345"/>
      <c r="AHF52" s="345"/>
      <c r="AHG52" s="345"/>
      <c r="AHH52" s="345"/>
      <c r="AHI52" s="345"/>
      <c r="AHJ52" s="345"/>
      <c r="AHK52" s="345"/>
      <c r="AHL52" s="345"/>
      <c r="AHM52" s="345"/>
      <c r="AHN52" s="345"/>
      <c r="AHO52" s="345"/>
      <c r="AHP52" s="345"/>
      <c r="AHQ52" s="345"/>
      <c r="AHR52" s="345"/>
      <c r="AHS52" s="345"/>
      <c r="AHT52" s="345"/>
      <c r="AHU52" s="345"/>
      <c r="AHV52" s="345"/>
      <c r="AHW52" s="345"/>
      <c r="AHX52" s="345"/>
      <c r="AHY52" s="345"/>
      <c r="AHZ52" s="345"/>
      <c r="AIA52" s="345"/>
      <c r="AIB52" s="345"/>
      <c r="AIC52" s="345"/>
      <c r="AID52" s="345"/>
      <c r="AIE52" s="345"/>
      <c r="AIF52" s="345"/>
      <c r="AIG52" s="345"/>
      <c r="AIH52" s="345"/>
      <c r="AII52" s="345"/>
      <c r="AIJ52" s="345"/>
      <c r="AIK52" s="345"/>
      <c r="AIL52" s="345"/>
      <c r="AIM52" s="345"/>
      <c r="AIN52" s="345"/>
      <c r="AIO52" s="345"/>
      <c r="AIP52" s="345"/>
      <c r="AIQ52" s="345"/>
      <c r="AIR52" s="345"/>
      <c r="AIS52" s="345"/>
      <c r="AIT52" s="345"/>
      <c r="AIU52" s="345"/>
      <c r="AIV52" s="345"/>
      <c r="AIW52" s="345"/>
      <c r="AIX52" s="345"/>
      <c r="AIY52" s="345"/>
      <c r="AIZ52" s="345"/>
      <c r="AJA52" s="345"/>
      <c r="AJB52" s="345"/>
      <c r="AJC52" s="345"/>
      <c r="AJD52" s="345"/>
      <c r="AJE52" s="345"/>
      <c r="AJF52" s="345"/>
      <c r="AJG52" s="345"/>
      <c r="AJH52" s="345"/>
      <c r="AJI52" s="345"/>
      <c r="AJJ52" s="345"/>
      <c r="AJK52" s="345"/>
      <c r="AJL52" s="345"/>
      <c r="AJM52" s="345"/>
      <c r="AJN52" s="345"/>
      <c r="AJO52" s="345"/>
      <c r="AJP52" s="345"/>
      <c r="AJQ52" s="345"/>
      <c r="AJR52" s="345"/>
      <c r="AJS52" s="345"/>
      <c r="AJT52" s="345"/>
      <c r="AJU52" s="345"/>
      <c r="AJV52" s="345"/>
      <c r="AJW52" s="345"/>
      <c r="AJX52" s="345"/>
      <c r="AJY52" s="345"/>
      <c r="AJZ52" s="345"/>
      <c r="AKA52" s="345"/>
      <c r="AKB52" s="345"/>
      <c r="AKC52" s="345"/>
      <c r="AKD52" s="345"/>
      <c r="AKE52" s="345"/>
      <c r="AKF52" s="345"/>
      <c r="AKG52" s="345"/>
      <c r="AKH52" s="345"/>
      <c r="AKI52" s="345"/>
      <c r="AKJ52" s="345"/>
      <c r="AKK52" s="345"/>
      <c r="AKL52" s="345"/>
      <c r="AKM52" s="345"/>
      <c r="AKN52" s="345"/>
      <c r="AKO52" s="345"/>
      <c r="AKP52" s="345"/>
      <c r="AKQ52" s="345"/>
      <c r="AKR52" s="345"/>
      <c r="AKS52" s="345"/>
      <c r="AKT52" s="345"/>
      <c r="AKU52" s="345"/>
      <c r="AKV52" s="345"/>
      <c r="AKW52" s="345"/>
      <c r="AKX52" s="345"/>
      <c r="AKY52" s="345"/>
      <c r="AKZ52" s="345"/>
      <c r="ALA52" s="345"/>
      <c r="ALB52" s="345"/>
      <c r="ALC52" s="345"/>
      <c r="ALD52" s="345"/>
      <c r="ALE52" s="345"/>
      <c r="ALF52" s="345"/>
      <c r="ALG52" s="345"/>
      <c r="ALH52" s="345"/>
      <c r="ALI52" s="345"/>
      <c r="ALJ52" s="345"/>
      <c r="ALK52" s="345"/>
      <c r="ALL52" s="345"/>
      <c r="ALM52" s="345"/>
      <c r="ALN52" s="345"/>
      <c r="ALO52" s="345"/>
      <c r="ALP52" s="345"/>
      <c r="ALQ52" s="345"/>
      <c r="ALR52" s="345"/>
      <c r="ALS52" s="345"/>
      <c r="ALT52" s="345"/>
      <c r="ALU52" s="345"/>
      <c r="ALV52" s="345"/>
      <c r="ALW52" s="345"/>
      <c r="ALX52" s="345"/>
      <c r="ALY52" s="345"/>
      <c r="ALZ52" s="345"/>
      <c r="AMA52" s="345"/>
      <c r="AMB52" s="345"/>
      <c r="AMC52" s="345"/>
      <c r="AMD52" s="345"/>
      <c r="AME52" s="345"/>
      <c r="AMF52" s="345"/>
      <c r="AMG52" s="345"/>
      <c r="AMH52" s="345"/>
      <c r="AMI52" s="345"/>
      <c r="AMJ52" s="345"/>
      <c r="AMK52" s="345"/>
      <c r="AML52" s="345"/>
      <c r="AMM52" s="345"/>
      <c r="AMN52" s="345"/>
      <c r="AMO52" s="345"/>
      <c r="AMP52" s="345"/>
      <c r="AMQ52" s="345"/>
      <c r="AMR52" s="345"/>
      <c r="AMS52" s="345"/>
      <c r="AMT52" s="345"/>
      <c r="AMU52" s="345"/>
      <c r="AMV52" s="345"/>
      <c r="AMW52" s="345"/>
      <c r="AMX52" s="345"/>
      <c r="AMY52" s="345"/>
      <c r="AMZ52" s="345"/>
      <c r="ANA52" s="345"/>
      <c r="ANB52" s="345"/>
      <c r="ANC52" s="345"/>
      <c r="AND52" s="345"/>
      <c r="ANE52" s="345"/>
      <c r="ANF52" s="345"/>
      <c r="ANG52" s="345"/>
      <c r="ANH52" s="345"/>
      <c r="ANI52" s="345"/>
      <c r="ANJ52" s="345"/>
      <c r="ANK52" s="345"/>
      <c r="ANL52" s="345"/>
      <c r="ANM52" s="345"/>
      <c r="ANN52" s="345"/>
      <c r="ANO52" s="345"/>
      <c r="ANP52" s="345"/>
      <c r="ANQ52" s="345"/>
      <c r="ANR52" s="345"/>
      <c r="ANS52" s="345"/>
      <c r="ANT52" s="345"/>
      <c r="ANU52" s="345"/>
      <c r="ANV52" s="345"/>
      <c r="ANW52" s="345"/>
      <c r="ANX52" s="345"/>
      <c r="ANY52" s="345"/>
      <c r="ANZ52" s="345"/>
      <c r="AOA52" s="345"/>
      <c r="AOB52" s="345"/>
      <c r="AOC52" s="345"/>
      <c r="AOD52" s="345"/>
      <c r="AOE52" s="345"/>
      <c r="AOF52" s="345"/>
      <c r="AOG52" s="345"/>
      <c r="AOH52" s="345"/>
      <c r="AOI52" s="345"/>
      <c r="AOJ52" s="345"/>
      <c r="AOK52" s="345"/>
      <c r="AOL52" s="345"/>
      <c r="AOM52" s="345"/>
      <c r="AON52" s="345"/>
      <c r="AOO52" s="345"/>
      <c r="AOP52" s="345"/>
      <c r="AOQ52" s="345"/>
      <c r="AOR52" s="345"/>
      <c r="AOS52" s="345"/>
      <c r="AOT52" s="345"/>
      <c r="AOU52" s="345"/>
      <c r="AOV52" s="345"/>
      <c r="AOW52" s="345"/>
      <c r="AOX52" s="345"/>
      <c r="AOY52" s="345"/>
      <c r="AOZ52" s="345"/>
      <c r="APA52" s="345"/>
      <c r="APB52" s="345"/>
      <c r="APC52" s="345"/>
      <c r="APD52" s="345"/>
      <c r="APE52" s="345"/>
      <c r="APF52" s="345"/>
      <c r="APG52" s="345"/>
      <c r="APH52" s="345"/>
      <c r="API52" s="345"/>
      <c r="APJ52" s="345"/>
      <c r="APK52" s="345"/>
      <c r="APL52" s="345"/>
      <c r="APM52" s="345"/>
      <c r="APN52" s="345"/>
      <c r="APO52" s="345"/>
      <c r="APP52" s="345"/>
      <c r="APQ52" s="345"/>
      <c r="APR52" s="345"/>
      <c r="APS52" s="345"/>
      <c r="APT52" s="345"/>
      <c r="APU52" s="345"/>
      <c r="APV52" s="345"/>
      <c r="APW52" s="345"/>
      <c r="APX52" s="345"/>
      <c r="APY52" s="345"/>
      <c r="APZ52" s="345"/>
      <c r="AQA52" s="345"/>
      <c r="AQB52" s="345"/>
      <c r="AQC52" s="345"/>
      <c r="AQD52" s="345"/>
      <c r="AQE52" s="345"/>
      <c r="AQF52" s="345"/>
      <c r="AQG52" s="345"/>
      <c r="AQH52" s="345"/>
      <c r="AQI52" s="345"/>
      <c r="AQJ52" s="345"/>
      <c r="AQK52" s="345"/>
      <c r="AQL52" s="345"/>
      <c r="AQM52" s="345"/>
      <c r="AQN52" s="345"/>
      <c r="AQO52" s="345"/>
      <c r="AQP52" s="345"/>
      <c r="AQQ52" s="345"/>
      <c r="AQR52" s="345"/>
      <c r="AQS52" s="345"/>
      <c r="AQT52" s="345"/>
      <c r="AQU52" s="345"/>
      <c r="AQV52" s="345"/>
      <c r="AQW52" s="345"/>
      <c r="AQX52" s="345"/>
      <c r="AQY52" s="345"/>
      <c r="AQZ52" s="345"/>
    </row>
    <row r="53" spans="1:1144" ht="43.5" customHeight="1" x14ac:dyDescent="0.25">
      <c r="A53" s="36"/>
      <c r="B53" s="21" t="s">
        <v>48</v>
      </c>
      <c r="C53" s="377">
        <v>1020</v>
      </c>
      <c r="D53" s="21" t="s">
        <v>313</v>
      </c>
      <c r="E53" s="378" t="s">
        <v>314</v>
      </c>
      <c r="F53" s="379">
        <v>97145.600000000006</v>
      </c>
      <c r="G53" s="83">
        <v>97145.600000000006</v>
      </c>
      <c r="H53" s="84">
        <v>88252.3</v>
      </c>
      <c r="I53" s="68">
        <f>H53/H7</f>
        <v>0.22152054263964779</v>
      </c>
      <c r="J53" s="65">
        <f t="shared" si="13"/>
        <v>-8893.3000000000029</v>
      </c>
      <c r="K53" s="92">
        <f>H53/G53</f>
        <v>0.90845390836023454</v>
      </c>
      <c r="L53" s="72">
        <v>5800.8</v>
      </c>
      <c r="M53" s="307">
        <v>6698.3</v>
      </c>
      <c r="N53" s="70">
        <v>6698.3</v>
      </c>
      <c r="O53" s="70">
        <v>5809</v>
      </c>
      <c r="P53" s="70">
        <f t="shared" si="15"/>
        <v>-889.30000000000018</v>
      </c>
      <c r="Q53" s="380">
        <f t="shared" si="16"/>
        <v>0.86723497006703187</v>
      </c>
      <c r="R53" s="309">
        <f t="shared" si="2"/>
        <v>102946.40000000001</v>
      </c>
      <c r="S53" s="307">
        <f t="shared" si="3"/>
        <v>103843.90000000001</v>
      </c>
      <c r="T53" s="70">
        <f t="shared" si="3"/>
        <v>103843.90000000001</v>
      </c>
      <c r="U53" s="307">
        <f t="shared" si="4"/>
        <v>94061.3</v>
      </c>
      <c r="V53" s="70">
        <f t="shared" si="5"/>
        <v>-9782.6000000000058</v>
      </c>
      <c r="W53" s="92">
        <f t="shared" si="1"/>
        <v>0.90579514059082911</v>
      </c>
    </row>
    <row r="54" spans="1:1144" s="388" customFormat="1" ht="18" customHeight="1" x14ac:dyDescent="0.25">
      <c r="A54" s="328"/>
      <c r="B54" s="381"/>
      <c r="C54" s="382"/>
      <c r="D54" s="381"/>
      <c r="E54" s="383" t="s">
        <v>315</v>
      </c>
      <c r="F54" s="384">
        <v>66566.399999999994</v>
      </c>
      <c r="G54" s="368">
        <v>66566.399999999994</v>
      </c>
      <c r="H54" s="385">
        <v>59661.4</v>
      </c>
      <c r="I54" s="386">
        <f>H54/H7</f>
        <v>0.14975502851077063</v>
      </c>
      <c r="J54" s="371">
        <f t="shared" si="13"/>
        <v>-6904.9999999999927</v>
      </c>
      <c r="K54" s="342">
        <f>H54/G54</f>
        <v>0.89626898855879256</v>
      </c>
      <c r="L54" s="373"/>
      <c r="M54" s="340"/>
      <c r="N54" s="341"/>
      <c r="O54" s="341"/>
      <c r="P54" s="341">
        <f t="shared" si="15"/>
        <v>0</v>
      </c>
      <c r="Q54" s="374"/>
      <c r="R54" s="343">
        <f t="shared" si="2"/>
        <v>66566.399999999994</v>
      </c>
      <c r="S54" s="340">
        <f t="shared" si="3"/>
        <v>66566.399999999994</v>
      </c>
      <c r="T54" s="341">
        <f t="shared" si="3"/>
        <v>66566.399999999994</v>
      </c>
      <c r="U54" s="340">
        <f t="shared" si="4"/>
        <v>59661.4</v>
      </c>
      <c r="V54" s="341">
        <f t="shared" si="5"/>
        <v>-6904.9999999999927</v>
      </c>
      <c r="W54" s="342">
        <f t="shared" si="1"/>
        <v>0.89626898855879256</v>
      </c>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7"/>
      <c r="BU54" s="387"/>
      <c r="BV54" s="387"/>
      <c r="BW54" s="387"/>
      <c r="BX54" s="387"/>
      <c r="BY54" s="387"/>
      <c r="BZ54" s="387"/>
      <c r="CA54" s="387"/>
      <c r="CB54" s="387"/>
      <c r="CC54" s="387"/>
      <c r="CD54" s="387"/>
      <c r="CE54" s="387"/>
      <c r="CF54" s="387"/>
      <c r="CG54" s="387"/>
      <c r="CH54" s="387"/>
      <c r="CI54" s="387"/>
      <c r="CJ54" s="387"/>
      <c r="CK54" s="387"/>
      <c r="CL54" s="387"/>
      <c r="CM54" s="387"/>
      <c r="CN54" s="387"/>
      <c r="CO54" s="387"/>
      <c r="CP54" s="387"/>
      <c r="CQ54" s="387"/>
      <c r="CR54" s="387"/>
      <c r="CS54" s="387"/>
      <c r="CT54" s="387"/>
      <c r="CU54" s="387"/>
      <c r="CV54" s="387"/>
      <c r="CW54" s="387"/>
      <c r="CX54" s="387"/>
      <c r="CY54" s="387"/>
      <c r="CZ54" s="387"/>
      <c r="DA54" s="387"/>
      <c r="DB54" s="387"/>
      <c r="DC54" s="387"/>
      <c r="DD54" s="387"/>
      <c r="DE54" s="387"/>
      <c r="DF54" s="387"/>
      <c r="DG54" s="387"/>
      <c r="DH54" s="387"/>
      <c r="DI54" s="387"/>
      <c r="DJ54" s="387"/>
      <c r="DK54" s="387"/>
      <c r="DL54" s="387"/>
      <c r="DM54" s="387"/>
      <c r="DN54" s="387"/>
      <c r="DO54" s="387"/>
      <c r="DP54" s="387"/>
      <c r="DQ54" s="387"/>
      <c r="DR54" s="387"/>
      <c r="DS54" s="387"/>
      <c r="DT54" s="387"/>
      <c r="DU54" s="387"/>
      <c r="DV54" s="387"/>
      <c r="DW54" s="387"/>
      <c r="DX54" s="387"/>
      <c r="DY54" s="387"/>
      <c r="DZ54" s="387"/>
      <c r="EA54" s="387"/>
      <c r="EB54" s="387"/>
      <c r="EC54" s="387"/>
      <c r="ED54" s="387"/>
      <c r="EE54" s="387"/>
      <c r="EF54" s="387"/>
      <c r="EG54" s="387"/>
      <c r="EH54" s="387"/>
      <c r="EI54" s="387"/>
      <c r="EJ54" s="387"/>
      <c r="EK54" s="387"/>
      <c r="EL54" s="387"/>
      <c r="EM54" s="387"/>
      <c r="EN54" s="387"/>
      <c r="EO54" s="387"/>
      <c r="EP54" s="387"/>
      <c r="EQ54" s="387"/>
      <c r="ER54" s="387"/>
      <c r="ES54" s="387"/>
      <c r="ET54" s="387"/>
      <c r="EU54" s="387"/>
      <c r="EV54" s="387"/>
      <c r="EW54" s="387"/>
      <c r="EX54" s="387"/>
      <c r="EY54" s="387"/>
      <c r="EZ54" s="387"/>
      <c r="FA54" s="387"/>
      <c r="FB54" s="387"/>
      <c r="FC54" s="387"/>
      <c r="FD54" s="387"/>
      <c r="FE54" s="387"/>
      <c r="FF54" s="387"/>
      <c r="FG54" s="387"/>
      <c r="FH54" s="387"/>
      <c r="FI54" s="387"/>
      <c r="FJ54" s="387"/>
      <c r="FK54" s="387"/>
      <c r="FL54" s="387"/>
      <c r="FM54" s="387"/>
      <c r="FN54" s="387"/>
      <c r="FO54" s="387"/>
      <c r="FP54" s="387"/>
      <c r="FQ54" s="387"/>
      <c r="FR54" s="387"/>
      <c r="FS54" s="387"/>
      <c r="FT54" s="387"/>
      <c r="FU54" s="387"/>
      <c r="FV54" s="387"/>
      <c r="FW54" s="387"/>
      <c r="FX54" s="387"/>
      <c r="FY54" s="387"/>
      <c r="FZ54" s="387"/>
      <c r="GA54" s="387"/>
      <c r="GB54" s="387"/>
      <c r="GC54" s="387"/>
      <c r="GD54" s="387"/>
      <c r="GE54" s="387"/>
      <c r="GF54" s="387"/>
      <c r="GG54" s="387"/>
      <c r="GH54" s="387"/>
      <c r="GI54" s="387"/>
      <c r="GJ54" s="387"/>
      <c r="GK54" s="387"/>
      <c r="GL54" s="387"/>
      <c r="GM54" s="387"/>
      <c r="GN54" s="387"/>
      <c r="GO54" s="387"/>
      <c r="GP54" s="387"/>
      <c r="GQ54" s="387"/>
      <c r="GR54" s="387"/>
      <c r="GS54" s="387"/>
      <c r="GT54" s="387"/>
      <c r="GU54" s="387"/>
      <c r="GV54" s="387"/>
      <c r="GW54" s="387"/>
      <c r="GX54" s="387"/>
      <c r="GY54" s="387"/>
      <c r="GZ54" s="387"/>
      <c r="HA54" s="387"/>
      <c r="HB54" s="387"/>
      <c r="HC54" s="387"/>
      <c r="HD54" s="387"/>
      <c r="HE54" s="387"/>
      <c r="HF54" s="387"/>
      <c r="HG54" s="387"/>
      <c r="HH54" s="387"/>
      <c r="HI54" s="387"/>
      <c r="HJ54" s="387"/>
      <c r="HK54" s="387"/>
      <c r="HL54" s="387"/>
      <c r="HM54" s="387"/>
      <c r="HN54" s="387"/>
      <c r="HO54" s="387"/>
      <c r="HP54" s="387"/>
      <c r="HQ54" s="387"/>
      <c r="HR54" s="387"/>
      <c r="HS54" s="387"/>
      <c r="HT54" s="387"/>
      <c r="HU54" s="387"/>
      <c r="HV54" s="387"/>
      <c r="HW54" s="387"/>
      <c r="HX54" s="387"/>
      <c r="HY54" s="387"/>
      <c r="HZ54" s="387"/>
      <c r="IA54" s="387"/>
      <c r="IB54" s="387"/>
      <c r="IC54" s="387"/>
      <c r="ID54" s="387"/>
      <c r="IE54" s="387"/>
      <c r="IF54" s="387"/>
      <c r="IG54" s="387"/>
      <c r="IH54" s="387"/>
      <c r="II54" s="387"/>
      <c r="IJ54" s="387"/>
      <c r="IK54" s="387"/>
      <c r="IL54" s="387"/>
      <c r="IM54" s="387"/>
      <c r="IN54" s="387"/>
      <c r="IO54" s="387"/>
      <c r="IP54" s="387"/>
      <c r="IQ54" s="387"/>
      <c r="IR54" s="387"/>
      <c r="IS54" s="387"/>
      <c r="IT54" s="387"/>
      <c r="IU54" s="387"/>
      <c r="IV54" s="387"/>
      <c r="IW54" s="387"/>
      <c r="IX54" s="387"/>
      <c r="IY54" s="387"/>
      <c r="IZ54" s="387"/>
      <c r="JA54" s="387"/>
      <c r="JB54" s="387"/>
      <c r="JC54" s="387"/>
      <c r="JD54" s="387"/>
      <c r="JE54" s="387"/>
      <c r="JF54" s="387"/>
      <c r="JG54" s="387"/>
      <c r="JH54" s="387"/>
      <c r="JI54" s="387"/>
      <c r="JJ54" s="387"/>
      <c r="JK54" s="387"/>
      <c r="JL54" s="387"/>
      <c r="JM54" s="387"/>
      <c r="JN54" s="387"/>
      <c r="JO54" s="387"/>
      <c r="JP54" s="387"/>
      <c r="JQ54" s="387"/>
      <c r="JR54" s="387"/>
      <c r="JS54" s="387"/>
      <c r="JT54" s="387"/>
      <c r="JU54" s="387"/>
      <c r="JV54" s="387"/>
      <c r="JW54" s="387"/>
      <c r="JX54" s="387"/>
      <c r="JY54" s="387"/>
      <c r="JZ54" s="387"/>
      <c r="KA54" s="387"/>
      <c r="KB54" s="387"/>
      <c r="KC54" s="387"/>
      <c r="KD54" s="387"/>
      <c r="KE54" s="387"/>
      <c r="KF54" s="387"/>
      <c r="KG54" s="387"/>
      <c r="KH54" s="387"/>
      <c r="KI54" s="387"/>
      <c r="KJ54" s="387"/>
      <c r="KK54" s="387"/>
      <c r="KL54" s="387"/>
      <c r="KM54" s="387"/>
      <c r="KN54" s="387"/>
      <c r="KO54" s="387"/>
      <c r="KP54" s="387"/>
      <c r="KQ54" s="387"/>
      <c r="KR54" s="387"/>
      <c r="KS54" s="387"/>
      <c r="KT54" s="387"/>
      <c r="KU54" s="387"/>
      <c r="KV54" s="387"/>
      <c r="KW54" s="387"/>
      <c r="KX54" s="387"/>
      <c r="KY54" s="387"/>
      <c r="KZ54" s="387"/>
      <c r="LA54" s="387"/>
      <c r="LB54" s="387"/>
      <c r="LC54" s="387"/>
      <c r="LD54" s="387"/>
      <c r="LE54" s="387"/>
      <c r="LF54" s="387"/>
      <c r="LG54" s="387"/>
      <c r="LH54" s="387"/>
      <c r="LI54" s="387"/>
      <c r="LJ54" s="387"/>
      <c r="LK54" s="387"/>
      <c r="LL54" s="387"/>
      <c r="LM54" s="387"/>
      <c r="LN54" s="387"/>
      <c r="LO54" s="387"/>
      <c r="LP54" s="387"/>
      <c r="LQ54" s="387"/>
      <c r="LR54" s="387"/>
      <c r="LS54" s="387"/>
      <c r="LT54" s="387"/>
      <c r="LU54" s="387"/>
      <c r="LV54" s="387"/>
      <c r="LW54" s="387"/>
      <c r="LX54" s="387"/>
      <c r="LY54" s="387"/>
      <c r="LZ54" s="387"/>
      <c r="MA54" s="387"/>
      <c r="MB54" s="387"/>
      <c r="MC54" s="387"/>
      <c r="MD54" s="387"/>
      <c r="ME54" s="387"/>
      <c r="MF54" s="387"/>
      <c r="MG54" s="387"/>
      <c r="MH54" s="387"/>
      <c r="MI54" s="387"/>
      <c r="MJ54" s="387"/>
      <c r="MK54" s="387"/>
      <c r="ML54" s="387"/>
      <c r="MM54" s="387"/>
      <c r="MN54" s="387"/>
      <c r="MO54" s="387"/>
      <c r="MP54" s="387"/>
      <c r="MQ54" s="387"/>
      <c r="MR54" s="387"/>
      <c r="MS54" s="387"/>
      <c r="MT54" s="387"/>
      <c r="MU54" s="387"/>
      <c r="MV54" s="387"/>
      <c r="MW54" s="387"/>
      <c r="MX54" s="387"/>
      <c r="MY54" s="387"/>
      <c r="MZ54" s="387"/>
      <c r="NA54" s="387"/>
      <c r="NB54" s="387"/>
      <c r="NC54" s="387"/>
      <c r="ND54" s="387"/>
      <c r="NE54" s="387"/>
      <c r="NF54" s="387"/>
      <c r="NG54" s="387"/>
      <c r="NH54" s="387"/>
      <c r="NI54" s="387"/>
      <c r="NJ54" s="387"/>
      <c r="NK54" s="387"/>
      <c r="NL54" s="387"/>
      <c r="NM54" s="387"/>
      <c r="NN54" s="387"/>
      <c r="NO54" s="387"/>
      <c r="NP54" s="387"/>
      <c r="NQ54" s="387"/>
      <c r="NR54" s="387"/>
      <c r="NS54" s="387"/>
      <c r="NT54" s="387"/>
      <c r="NU54" s="387"/>
      <c r="NV54" s="387"/>
      <c r="NW54" s="387"/>
      <c r="NX54" s="387"/>
      <c r="NY54" s="387"/>
      <c r="NZ54" s="387"/>
      <c r="OA54" s="387"/>
      <c r="OB54" s="387"/>
      <c r="OC54" s="387"/>
      <c r="OD54" s="387"/>
      <c r="OE54" s="387"/>
      <c r="OF54" s="387"/>
      <c r="OG54" s="387"/>
      <c r="OH54" s="387"/>
      <c r="OI54" s="387"/>
      <c r="OJ54" s="387"/>
      <c r="OK54" s="387"/>
      <c r="OL54" s="387"/>
      <c r="OM54" s="387"/>
      <c r="ON54" s="387"/>
      <c r="OO54" s="387"/>
      <c r="OP54" s="387"/>
      <c r="OQ54" s="387"/>
      <c r="OR54" s="387"/>
      <c r="OS54" s="387"/>
      <c r="OT54" s="387"/>
      <c r="OU54" s="387"/>
      <c r="OV54" s="387"/>
      <c r="OW54" s="387"/>
      <c r="OX54" s="387"/>
      <c r="OY54" s="387"/>
      <c r="OZ54" s="387"/>
      <c r="PA54" s="387"/>
      <c r="PB54" s="387"/>
      <c r="PC54" s="387"/>
      <c r="PD54" s="387"/>
      <c r="PE54" s="387"/>
      <c r="PF54" s="387"/>
      <c r="PG54" s="387"/>
      <c r="PH54" s="387"/>
      <c r="PI54" s="387"/>
      <c r="PJ54" s="387"/>
      <c r="PK54" s="387"/>
      <c r="PL54" s="387"/>
      <c r="PM54" s="387"/>
      <c r="PN54" s="387"/>
      <c r="PO54" s="387"/>
      <c r="PP54" s="387"/>
      <c r="PQ54" s="387"/>
      <c r="PR54" s="387"/>
      <c r="PS54" s="387"/>
      <c r="PT54" s="387"/>
      <c r="PU54" s="387"/>
      <c r="PV54" s="387"/>
      <c r="PW54" s="387"/>
      <c r="PX54" s="387"/>
      <c r="PY54" s="387"/>
      <c r="PZ54" s="387"/>
      <c r="QA54" s="387"/>
      <c r="QB54" s="387"/>
      <c r="QC54" s="387"/>
      <c r="QD54" s="387"/>
      <c r="QE54" s="387"/>
      <c r="QF54" s="387"/>
      <c r="QG54" s="387"/>
      <c r="QH54" s="387"/>
      <c r="QI54" s="387"/>
      <c r="QJ54" s="387"/>
      <c r="QK54" s="387"/>
      <c r="QL54" s="387"/>
      <c r="QM54" s="387"/>
      <c r="QN54" s="387"/>
      <c r="QO54" s="387"/>
      <c r="QP54" s="387"/>
      <c r="QQ54" s="387"/>
      <c r="QR54" s="387"/>
      <c r="QS54" s="387"/>
      <c r="QT54" s="387"/>
      <c r="QU54" s="387"/>
      <c r="QV54" s="387"/>
      <c r="QW54" s="387"/>
      <c r="QX54" s="387"/>
      <c r="QY54" s="387"/>
      <c r="QZ54" s="387"/>
      <c r="RA54" s="387"/>
      <c r="RB54" s="387"/>
      <c r="RC54" s="387"/>
      <c r="RD54" s="387"/>
      <c r="RE54" s="387"/>
      <c r="RF54" s="387"/>
      <c r="RG54" s="387"/>
      <c r="RH54" s="387"/>
      <c r="RI54" s="387"/>
      <c r="RJ54" s="387"/>
      <c r="RK54" s="387"/>
      <c r="RL54" s="387"/>
      <c r="RM54" s="387"/>
      <c r="RN54" s="387"/>
      <c r="RO54" s="387"/>
      <c r="RP54" s="387"/>
      <c r="RQ54" s="387"/>
      <c r="RR54" s="387"/>
      <c r="RS54" s="387"/>
      <c r="RT54" s="387"/>
      <c r="RU54" s="387"/>
      <c r="RV54" s="387"/>
      <c r="RW54" s="387"/>
      <c r="RX54" s="387"/>
      <c r="RY54" s="387"/>
      <c r="RZ54" s="387"/>
      <c r="SA54" s="387"/>
      <c r="SB54" s="387"/>
      <c r="SC54" s="387"/>
      <c r="SD54" s="387"/>
      <c r="SE54" s="387"/>
      <c r="SF54" s="387"/>
      <c r="SG54" s="387"/>
      <c r="SH54" s="387"/>
      <c r="SI54" s="387"/>
      <c r="SJ54" s="387"/>
      <c r="SK54" s="387"/>
      <c r="SL54" s="387"/>
      <c r="SM54" s="387"/>
      <c r="SN54" s="387"/>
      <c r="SO54" s="387"/>
      <c r="SP54" s="387"/>
      <c r="SQ54" s="387"/>
      <c r="SR54" s="387"/>
      <c r="SS54" s="387"/>
      <c r="ST54" s="387"/>
      <c r="SU54" s="387"/>
      <c r="SV54" s="387"/>
      <c r="SW54" s="387"/>
      <c r="SX54" s="387"/>
      <c r="SY54" s="387"/>
      <c r="SZ54" s="387"/>
      <c r="TA54" s="387"/>
      <c r="TB54" s="387"/>
      <c r="TC54" s="387"/>
      <c r="TD54" s="387"/>
      <c r="TE54" s="387"/>
      <c r="TF54" s="387"/>
      <c r="TG54" s="387"/>
      <c r="TH54" s="387"/>
      <c r="TI54" s="387"/>
      <c r="TJ54" s="387"/>
      <c r="TK54" s="387"/>
      <c r="TL54" s="387"/>
      <c r="TM54" s="387"/>
      <c r="TN54" s="387"/>
      <c r="TO54" s="387"/>
      <c r="TP54" s="387"/>
      <c r="TQ54" s="387"/>
      <c r="TR54" s="387"/>
      <c r="TS54" s="387"/>
      <c r="TT54" s="387"/>
      <c r="TU54" s="387"/>
      <c r="TV54" s="387"/>
      <c r="TW54" s="387"/>
      <c r="TX54" s="387"/>
      <c r="TY54" s="387"/>
      <c r="TZ54" s="387"/>
      <c r="UA54" s="387"/>
      <c r="UB54" s="387"/>
      <c r="UC54" s="387"/>
      <c r="UD54" s="387"/>
      <c r="UE54" s="387"/>
      <c r="UF54" s="387"/>
      <c r="UG54" s="387"/>
      <c r="UH54" s="387"/>
      <c r="UI54" s="387"/>
      <c r="UJ54" s="387"/>
      <c r="UK54" s="387"/>
      <c r="UL54" s="387"/>
      <c r="UM54" s="387"/>
      <c r="UN54" s="387"/>
      <c r="UO54" s="387"/>
      <c r="UP54" s="387"/>
      <c r="UQ54" s="387"/>
      <c r="UR54" s="387"/>
      <c r="US54" s="387"/>
      <c r="UT54" s="387"/>
      <c r="UU54" s="387"/>
      <c r="UV54" s="387"/>
      <c r="UW54" s="387"/>
      <c r="UX54" s="387"/>
      <c r="UY54" s="387"/>
      <c r="UZ54" s="387"/>
      <c r="VA54" s="387"/>
      <c r="VB54" s="387"/>
      <c r="VC54" s="387"/>
      <c r="VD54" s="387"/>
      <c r="VE54" s="387"/>
      <c r="VF54" s="387"/>
      <c r="VG54" s="387"/>
      <c r="VH54" s="387"/>
      <c r="VI54" s="387"/>
      <c r="VJ54" s="387"/>
      <c r="VK54" s="387"/>
      <c r="VL54" s="387"/>
      <c r="VM54" s="387"/>
      <c r="VN54" s="387"/>
      <c r="VO54" s="387"/>
      <c r="VP54" s="387"/>
      <c r="VQ54" s="387"/>
      <c r="VR54" s="387"/>
      <c r="VS54" s="387"/>
      <c r="VT54" s="387"/>
      <c r="VU54" s="387"/>
      <c r="VV54" s="387"/>
      <c r="VW54" s="387"/>
      <c r="VX54" s="387"/>
      <c r="VY54" s="387"/>
      <c r="VZ54" s="387"/>
      <c r="WA54" s="387"/>
      <c r="WB54" s="387"/>
      <c r="WC54" s="387"/>
      <c r="WD54" s="387"/>
      <c r="WE54" s="387"/>
      <c r="WF54" s="387"/>
      <c r="WG54" s="387"/>
      <c r="WH54" s="387"/>
      <c r="WI54" s="387"/>
      <c r="WJ54" s="387"/>
      <c r="WK54" s="387"/>
      <c r="WL54" s="387"/>
      <c r="WM54" s="387"/>
      <c r="WN54" s="387"/>
      <c r="WO54" s="387"/>
      <c r="WP54" s="387"/>
      <c r="WQ54" s="387"/>
      <c r="WR54" s="387"/>
      <c r="WS54" s="387"/>
      <c r="WT54" s="387"/>
      <c r="WU54" s="387"/>
      <c r="WV54" s="387"/>
      <c r="WW54" s="387"/>
      <c r="WX54" s="387"/>
      <c r="WY54" s="387"/>
      <c r="WZ54" s="387"/>
      <c r="XA54" s="387"/>
      <c r="XB54" s="387"/>
      <c r="XC54" s="387"/>
      <c r="XD54" s="387"/>
      <c r="XE54" s="387"/>
      <c r="XF54" s="387"/>
      <c r="XG54" s="387"/>
      <c r="XH54" s="387"/>
      <c r="XI54" s="387"/>
      <c r="XJ54" s="387"/>
      <c r="XK54" s="387"/>
      <c r="XL54" s="387"/>
      <c r="XM54" s="387"/>
      <c r="XN54" s="387"/>
      <c r="XO54" s="387"/>
      <c r="XP54" s="387"/>
      <c r="XQ54" s="387"/>
      <c r="XR54" s="387"/>
      <c r="XS54" s="387"/>
      <c r="XT54" s="387"/>
      <c r="XU54" s="387"/>
      <c r="XV54" s="387"/>
      <c r="XW54" s="387"/>
      <c r="XX54" s="387"/>
      <c r="XY54" s="387"/>
      <c r="XZ54" s="387"/>
      <c r="YA54" s="387"/>
      <c r="YB54" s="387"/>
      <c r="YC54" s="387"/>
      <c r="YD54" s="387"/>
      <c r="YE54" s="387"/>
      <c r="YF54" s="387"/>
      <c r="YG54" s="387"/>
      <c r="YH54" s="387"/>
      <c r="YI54" s="387"/>
      <c r="YJ54" s="387"/>
      <c r="YK54" s="387"/>
      <c r="YL54" s="387"/>
      <c r="YM54" s="387"/>
      <c r="YN54" s="387"/>
      <c r="YO54" s="387"/>
      <c r="YP54" s="387"/>
      <c r="YQ54" s="387"/>
      <c r="YR54" s="387"/>
      <c r="YS54" s="387"/>
      <c r="YT54" s="387"/>
      <c r="YU54" s="387"/>
      <c r="YV54" s="387"/>
      <c r="YW54" s="387"/>
      <c r="YX54" s="387"/>
      <c r="YY54" s="387"/>
      <c r="YZ54" s="387"/>
      <c r="ZA54" s="387"/>
      <c r="ZB54" s="387"/>
      <c r="ZC54" s="387"/>
      <c r="ZD54" s="387"/>
      <c r="ZE54" s="387"/>
      <c r="ZF54" s="387"/>
      <c r="ZG54" s="387"/>
      <c r="ZH54" s="387"/>
      <c r="ZI54" s="387"/>
      <c r="ZJ54" s="387"/>
      <c r="ZK54" s="387"/>
      <c r="ZL54" s="387"/>
      <c r="ZM54" s="387"/>
      <c r="ZN54" s="387"/>
      <c r="ZO54" s="387"/>
      <c r="ZP54" s="387"/>
      <c r="ZQ54" s="387"/>
      <c r="ZR54" s="387"/>
      <c r="ZS54" s="387"/>
      <c r="ZT54" s="387"/>
      <c r="ZU54" s="387"/>
      <c r="ZV54" s="387"/>
      <c r="ZW54" s="387"/>
      <c r="ZX54" s="387"/>
      <c r="ZY54" s="387"/>
      <c r="ZZ54" s="387"/>
      <c r="AAA54" s="387"/>
      <c r="AAB54" s="387"/>
      <c r="AAC54" s="387"/>
      <c r="AAD54" s="387"/>
      <c r="AAE54" s="387"/>
      <c r="AAF54" s="387"/>
      <c r="AAG54" s="387"/>
      <c r="AAH54" s="387"/>
      <c r="AAI54" s="387"/>
      <c r="AAJ54" s="387"/>
      <c r="AAK54" s="387"/>
      <c r="AAL54" s="387"/>
      <c r="AAM54" s="387"/>
      <c r="AAN54" s="387"/>
      <c r="AAO54" s="387"/>
      <c r="AAP54" s="387"/>
      <c r="AAQ54" s="387"/>
      <c r="AAR54" s="387"/>
      <c r="AAS54" s="387"/>
      <c r="AAT54" s="387"/>
      <c r="AAU54" s="387"/>
      <c r="AAV54" s="387"/>
      <c r="AAW54" s="387"/>
      <c r="AAX54" s="387"/>
      <c r="AAY54" s="387"/>
      <c r="AAZ54" s="387"/>
      <c r="ABA54" s="387"/>
      <c r="ABB54" s="387"/>
      <c r="ABC54" s="387"/>
      <c r="ABD54" s="387"/>
      <c r="ABE54" s="387"/>
      <c r="ABF54" s="387"/>
      <c r="ABG54" s="387"/>
      <c r="ABH54" s="387"/>
      <c r="ABI54" s="387"/>
      <c r="ABJ54" s="387"/>
      <c r="ABK54" s="387"/>
      <c r="ABL54" s="387"/>
      <c r="ABM54" s="387"/>
      <c r="ABN54" s="387"/>
      <c r="ABO54" s="387"/>
      <c r="ABP54" s="387"/>
      <c r="ABQ54" s="387"/>
      <c r="ABR54" s="387"/>
      <c r="ABS54" s="387"/>
      <c r="ABT54" s="387"/>
      <c r="ABU54" s="387"/>
      <c r="ABV54" s="387"/>
      <c r="ABW54" s="387"/>
      <c r="ABX54" s="387"/>
      <c r="ABY54" s="387"/>
      <c r="ABZ54" s="387"/>
      <c r="ACA54" s="387"/>
      <c r="ACB54" s="387"/>
      <c r="ACC54" s="387"/>
      <c r="ACD54" s="387"/>
      <c r="ACE54" s="387"/>
      <c r="ACF54" s="387"/>
      <c r="ACG54" s="387"/>
      <c r="ACH54" s="387"/>
      <c r="ACI54" s="387"/>
      <c r="ACJ54" s="387"/>
      <c r="ACK54" s="387"/>
      <c r="ACL54" s="387"/>
      <c r="ACM54" s="387"/>
      <c r="ACN54" s="387"/>
      <c r="ACO54" s="387"/>
      <c r="ACP54" s="387"/>
      <c r="ACQ54" s="387"/>
      <c r="ACR54" s="387"/>
      <c r="ACS54" s="387"/>
      <c r="ACT54" s="387"/>
      <c r="ACU54" s="387"/>
      <c r="ACV54" s="387"/>
      <c r="ACW54" s="387"/>
      <c r="ACX54" s="387"/>
      <c r="ACY54" s="387"/>
      <c r="ACZ54" s="387"/>
      <c r="ADA54" s="387"/>
      <c r="ADB54" s="387"/>
      <c r="ADC54" s="387"/>
      <c r="ADD54" s="387"/>
      <c r="ADE54" s="387"/>
      <c r="ADF54" s="387"/>
      <c r="ADG54" s="387"/>
      <c r="ADH54" s="387"/>
      <c r="ADI54" s="387"/>
      <c r="ADJ54" s="387"/>
      <c r="ADK54" s="387"/>
      <c r="ADL54" s="387"/>
      <c r="ADM54" s="387"/>
      <c r="ADN54" s="387"/>
      <c r="ADO54" s="387"/>
      <c r="ADP54" s="387"/>
      <c r="ADQ54" s="387"/>
      <c r="ADR54" s="387"/>
      <c r="ADS54" s="387"/>
      <c r="ADT54" s="387"/>
      <c r="ADU54" s="387"/>
      <c r="ADV54" s="387"/>
      <c r="ADW54" s="387"/>
      <c r="ADX54" s="387"/>
      <c r="ADY54" s="387"/>
      <c r="ADZ54" s="387"/>
      <c r="AEA54" s="387"/>
      <c r="AEB54" s="387"/>
      <c r="AEC54" s="387"/>
      <c r="AED54" s="387"/>
      <c r="AEE54" s="387"/>
      <c r="AEF54" s="387"/>
      <c r="AEG54" s="387"/>
      <c r="AEH54" s="387"/>
      <c r="AEI54" s="387"/>
      <c r="AEJ54" s="387"/>
      <c r="AEK54" s="387"/>
      <c r="AEL54" s="387"/>
      <c r="AEM54" s="387"/>
      <c r="AEN54" s="387"/>
      <c r="AEO54" s="387"/>
      <c r="AEP54" s="387"/>
      <c r="AEQ54" s="387"/>
      <c r="AER54" s="387"/>
      <c r="AES54" s="387"/>
      <c r="AET54" s="387"/>
      <c r="AEU54" s="387"/>
      <c r="AEV54" s="387"/>
      <c r="AEW54" s="387"/>
      <c r="AEX54" s="387"/>
      <c r="AEY54" s="387"/>
      <c r="AEZ54" s="387"/>
      <c r="AFA54" s="387"/>
      <c r="AFB54" s="387"/>
      <c r="AFC54" s="387"/>
      <c r="AFD54" s="387"/>
      <c r="AFE54" s="387"/>
      <c r="AFF54" s="387"/>
      <c r="AFG54" s="387"/>
      <c r="AFH54" s="387"/>
      <c r="AFI54" s="387"/>
      <c r="AFJ54" s="387"/>
      <c r="AFK54" s="387"/>
      <c r="AFL54" s="387"/>
      <c r="AFM54" s="387"/>
      <c r="AFN54" s="387"/>
      <c r="AFO54" s="387"/>
      <c r="AFP54" s="387"/>
      <c r="AFQ54" s="387"/>
      <c r="AFR54" s="387"/>
      <c r="AFS54" s="387"/>
      <c r="AFT54" s="387"/>
      <c r="AFU54" s="387"/>
      <c r="AFV54" s="387"/>
      <c r="AFW54" s="387"/>
      <c r="AFX54" s="387"/>
      <c r="AFY54" s="387"/>
      <c r="AFZ54" s="387"/>
      <c r="AGA54" s="387"/>
      <c r="AGB54" s="387"/>
      <c r="AGC54" s="387"/>
      <c r="AGD54" s="387"/>
      <c r="AGE54" s="387"/>
      <c r="AGF54" s="387"/>
      <c r="AGG54" s="387"/>
      <c r="AGH54" s="387"/>
      <c r="AGI54" s="387"/>
      <c r="AGJ54" s="387"/>
      <c r="AGK54" s="387"/>
      <c r="AGL54" s="387"/>
      <c r="AGM54" s="387"/>
      <c r="AGN54" s="387"/>
      <c r="AGO54" s="387"/>
      <c r="AGP54" s="387"/>
      <c r="AGQ54" s="387"/>
      <c r="AGR54" s="387"/>
      <c r="AGS54" s="387"/>
      <c r="AGT54" s="387"/>
      <c r="AGU54" s="387"/>
      <c r="AGV54" s="387"/>
      <c r="AGW54" s="387"/>
      <c r="AGX54" s="387"/>
      <c r="AGY54" s="387"/>
      <c r="AGZ54" s="387"/>
      <c r="AHA54" s="387"/>
      <c r="AHB54" s="387"/>
      <c r="AHC54" s="387"/>
      <c r="AHD54" s="387"/>
      <c r="AHE54" s="387"/>
      <c r="AHF54" s="387"/>
      <c r="AHG54" s="387"/>
      <c r="AHH54" s="387"/>
      <c r="AHI54" s="387"/>
      <c r="AHJ54" s="387"/>
      <c r="AHK54" s="387"/>
      <c r="AHL54" s="387"/>
      <c r="AHM54" s="387"/>
      <c r="AHN54" s="387"/>
      <c r="AHO54" s="387"/>
      <c r="AHP54" s="387"/>
      <c r="AHQ54" s="387"/>
      <c r="AHR54" s="387"/>
      <c r="AHS54" s="387"/>
      <c r="AHT54" s="387"/>
      <c r="AHU54" s="387"/>
      <c r="AHV54" s="387"/>
      <c r="AHW54" s="387"/>
      <c r="AHX54" s="387"/>
      <c r="AHY54" s="387"/>
      <c r="AHZ54" s="387"/>
      <c r="AIA54" s="387"/>
      <c r="AIB54" s="387"/>
      <c r="AIC54" s="387"/>
      <c r="AID54" s="387"/>
      <c r="AIE54" s="387"/>
      <c r="AIF54" s="387"/>
      <c r="AIG54" s="387"/>
      <c r="AIH54" s="387"/>
      <c r="AII54" s="387"/>
      <c r="AIJ54" s="387"/>
      <c r="AIK54" s="387"/>
      <c r="AIL54" s="387"/>
      <c r="AIM54" s="387"/>
      <c r="AIN54" s="387"/>
      <c r="AIO54" s="387"/>
      <c r="AIP54" s="387"/>
      <c r="AIQ54" s="387"/>
      <c r="AIR54" s="387"/>
      <c r="AIS54" s="387"/>
      <c r="AIT54" s="387"/>
      <c r="AIU54" s="387"/>
      <c r="AIV54" s="387"/>
      <c r="AIW54" s="387"/>
      <c r="AIX54" s="387"/>
      <c r="AIY54" s="387"/>
      <c r="AIZ54" s="387"/>
      <c r="AJA54" s="387"/>
      <c r="AJB54" s="387"/>
      <c r="AJC54" s="387"/>
      <c r="AJD54" s="387"/>
      <c r="AJE54" s="387"/>
      <c r="AJF54" s="387"/>
      <c r="AJG54" s="387"/>
      <c r="AJH54" s="387"/>
      <c r="AJI54" s="387"/>
      <c r="AJJ54" s="387"/>
      <c r="AJK54" s="387"/>
      <c r="AJL54" s="387"/>
      <c r="AJM54" s="387"/>
      <c r="AJN54" s="387"/>
      <c r="AJO54" s="387"/>
      <c r="AJP54" s="387"/>
      <c r="AJQ54" s="387"/>
      <c r="AJR54" s="387"/>
      <c r="AJS54" s="387"/>
      <c r="AJT54" s="387"/>
      <c r="AJU54" s="387"/>
      <c r="AJV54" s="387"/>
      <c r="AJW54" s="387"/>
      <c r="AJX54" s="387"/>
      <c r="AJY54" s="387"/>
      <c r="AJZ54" s="387"/>
      <c r="AKA54" s="387"/>
      <c r="AKB54" s="387"/>
      <c r="AKC54" s="387"/>
      <c r="AKD54" s="387"/>
      <c r="AKE54" s="387"/>
      <c r="AKF54" s="387"/>
      <c r="AKG54" s="387"/>
      <c r="AKH54" s="387"/>
      <c r="AKI54" s="387"/>
      <c r="AKJ54" s="387"/>
      <c r="AKK54" s="387"/>
      <c r="AKL54" s="387"/>
      <c r="AKM54" s="387"/>
      <c r="AKN54" s="387"/>
      <c r="AKO54" s="387"/>
      <c r="AKP54" s="387"/>
      <c r="AKQ54" s="387"/>
      <c r="AKR54" s="387"/>
      <c r="AKS54" s="387"/>
      <c r="AKT54" s="387"/>
      <c r="AKU54" s="387"/>
      <c r="AKV54" s="387"/>
      <c r="AKW54" s="387"/>
      <c r="AKX54" s="387"/>
      <c r="AKY54" s="387"/>
      <c r="AKZ54" s="387"/>
      <c r="ALA54" s="387"/>
      <c r="ALB54" s="387"/>
      <c r="ALC54" s="387"/>
      <c r="ALD54" s="387"/>
      <c r="ALE54" s="387"/>
      <c r="ALF54" s="387"/>
      <c r="ALG54" s="387"/>
      <c r="ALH54" s="387"/>
      <c r="ALI54" s="387"/>
      <c r="ALJ54" s="387"/>
      <c r="ALK54" s="387"/>
      <c r="ALL54" s="387"/>
      <c r="ALM54" s="387"/>
      <c r="ALN54" s="387"/>
      <c r="ALO54" s="387"/>
      <c r="ALP54" s="387"/>
      <c r="ALQ54" s="387"/>
      <c r="ALR54" s="387"/>
      <c r="ALS54" s="387"/>
      <c r="ALT54" s="387"/>
      <c r="ALU54" s="387"/>
      <c r="ALV54" s="387"/>
      <c r="ALW54" s="387"/>
      <c r="ALX54" s="387"/>
      <c r="ALY54" s="387"/>
      <c r="ALZ54" s="387"/>
      <c r="AMA54" s="387"/>
      <c r="AMB54" s="387"/>
      <c r="AMC54" s="387"/>
      <c r="AMD54" s="387"/>
      <c r="AME54" s="387"/>
      <c r="AMF54" s="387"/>
      <c r="AMG54" s="387"/>
      <c r="AMH54" s="387"/>
      <c r="AMI54" s="387"/>
      <c r="AMJ54" s="387"/>
      <c r="AMK54" s="387"/>
      <c r="AML54" s="387"/>
      <c r="AMM54" s="387"/>
      <c r="AMN54" s="387"/>
      <c r="AMO54" s="387"/>
      <c r="AMP54" s="387"/>
      <c r="AMQ54" s="387"/>
      <c r="AMR54" s="387"/>
      <c r="AMS54" s="387"/>
      <c r="AMT54" s="387"/>
      <c r="AMU54" s="387"/>
      <c r="AMV54" s="387"/>
      <c r="AMW54" s="387"/>
      <c r="AMX54" s="387"/>
      <c r="AMY54" s="387"/>
      <c r="AMZ54" s="387"/>
      <c r="ANA54" s="387"/>
      <c r="ANB54" s="387"/>
      <c r="ANC54" s="387"/>
      <c r="AND54" s="387"/>
      <c r="ANE54" s="387"/>
      <c r="ANF54" s="387"/>
      <c r="ANG54" s="387"/>
      <c r="ANH54" s="387"/>
      <c r="ANI54" s="387"/>
      <c r="ANJ54" s="387"/>
      <c r="ANK54" s="387"/>
      <c r="ANL54" s="387"/>
      <c r="ANM54" s="387"/>
      <c r="ANN54" s="387"/>
      <c r="ANO54" s="387"/>
      <c r="ANP54" s="387"/>
      <c r="ANQ54" s="387"/>
      <c r="ANR54" s="387"/>
      <c r="ANS54" s="387"/>
      <c r="ANT54" s="387"/>
      <c r="ANU54" s="387"/>
      <c r="ANV54" s="387"/>
      <c r="ANW54" s="387"/>
      <c r="ANX54" s="387"/>
      <c r="ANY54" s="387"/>
      <c r="ANZ54" s="387"/>
      <c r="AOA54" s="387"/>
      <c r="AOB54" s="387"/>
      <c r="AOC54" s="387"/>
      <c r="AOD54" s="387"/>
      <c r="AOE54" s="387"/>
      <c r="AOF54" s="387"/>
      <c r="AOG54" s="387"/>
      <c r="AOH54" s="387"/>
      <c r="AOI54" s="387"/>
      <c r="AOJ54" s="387"/>
      <c r="AOK54" s="387"/>
      <c r="AOL54" s="387"/>
      <c r="AOM54" s="387"/>
      <c r="AON54" s="387"/>
      <c r="AOO54" s="387"/>
      <c r="AOP54" s="387"/>
      <c r="AOQ54" s="387"/>
      <c r="AOR54" s="387"/>
      <c r="AOS54" s="387"/>
      <c r="AOT54" s="387"/>
      <c r="AOU54" s="387"/>
      <c r="AOV54" s="387"/>
      <c r="AOW54" s="387"/>
      <c r="AOX54" s="387"/>
      <c r="AOY54" s="387"/>
      <c r="AOZ54" s="387"/>
      <c r="APA54" s="387"/>
      <c r="APB54" s="387"/>
      <c r="APC54" s="387"/>
      <c r="APD54" s="387"/>
      <c r="APE54" s="387"/>
      <c r="APF54" s="387"/>
      <c r="APG54" s="387"/>
      <c r="APH54" s="387"/>
      <c r="API54" s="387"/>
      <c r="APJ54" s="387"/>
      <c r="APK54" s="387"/>
      <c r="APL54" s="387"/>
      <c r="APM54" s="387"/>
      <c r="APN54" s="387"/>
      <c r="APO54" s="387"/>
      <c r="APP54" s="387"/>
      <c r="APQ54" s="387"/>
      <c r="APR54" s="387"/>
      <c r="APS54" s="387"/>
      <c r="APT54" s="387"/>
      <c r="APU54" s="387"/>
      <c r="APV54" s="387"/>
      <c r="APW54" s="387"/>
      <c r="APX54" s="387"/>
      <c r="APY54" s="387"/>
      <c r="APZ54" s="387"/>
      <c r="AQA54" s="387"/>
      <c r="AQB54" s="387"/>
      <c r="AQC54" s="387"/>
      <c r="AQD54" s="387"/>
      <c r="AQE54" s="387"/>
      <c r="AQF54" s="387"/>
      <c r="AQG54" s="387"/>
      <c r="AQH54" s="387"/>
      <c r="AQI54" s="387"/>
      <c r="AQJ54" s="387"/>
      <c r="AQK54" s="387"/>
      <c r="AQL54" s="387"/>
      <c r="AQM54" s="387"/>
      <c r="AQN54" s="387"/>
      <c r="AQO54" s="387"/>
      <c r="AQP54" s="387"/>
      <c r="AQQ54" s="387"/>
      <c r="AQR54" s="387"/>
      <c r="AQS54" s="387"/>
      <c r="AQT54" s="387"/>
      <c r="AQU54" s="387"/>
      <c r="AQV54" s="387"/>
      <c r="AQW54" s="387"/>
      <c r="AQX54" s="387"/>
      <c r="AQY54" s="387"/>
      <c r="AQZ54" s="387"/>
    </row>
    <row r="55" spans="1:1144" s="388" customFormat="1" ht="42.75" customHeight="1" x14ac:dyDescent="0.25">
      <c r="A55" s="328"/>
      <c r="B55" s="381"/>
      <c r="C55" s="382"/>
      <c r="D55" s="381"/>
      <c r="E55" s="389" t="s">
        <v>316</v>
      </c>
      <c r="F55" s="384">
        <v>89.5</v>
      </c>
      <c r="G55" s="368">
        <v>89.5</v>
      </c>
      <c r="H55" s="369">
        <v>1.8</v>
      </c>
      <c r="I55" s="386">
        <f>H55/H7</f>
        <v>4.5181482720718442E-6</v>
      </c>
      <c r="J55" s="371">
        <f>H55-G55</f>
        <v>-87.7</v>
      </c>
      <c r="K55" s="342">
        <f t="shared" ref="K55:K56" si="17">H55/G55</f>
        <v>2.0111731843575419E-2</v>
      </c>
      <c r="L55" s="373">
        <v>16</v>
      </c>
      <c r="M55" s="340">
        <v>16</v>
      </c>
      <c r="N55" s="341">
        <v>16</v>
      </c>
      <c r="O55" s="341"/>
      <c r="P55" s="341">
        <f t="shared" si="15"/>
        <v>-16</v>
      </c>
      <c r="Q55" s="374">
        <f t="shared" ref="Q55:Q60" si="18">O55/N55</f>
        <v>0</v>
      </c>
      <c r="R55" s="343">
        <f t="shared" si="2"/>
        <v>105.5</v>
      </c>
      <c r="S55" s="340">
        <f t="shared" si="3"/>
        <v>105.5</v>
      </c>
      <c r="T55" s="341">
        <f t="shared" si="3"/>
        <v>105.5</v>
      </c>
      <c r="U55" s="340">
        <f t="shared" si="4"/>
        <v>1.8</v>
      </c>
      <c r="V55" s="341">
        <f t="shared" si="5"/>
        <v>-103.7</v>
      </c>
      <c r="W55" s="342">
        <f t="shared" si="1"/>
        <v>1.7061611374407582E-2</v>
      </c>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c r="BN55" s="387"/>
      <c r="BO55" s="387"/>
      <c r="BP55" s="387"/>
      <c r="BQ55" s="387"/>
      <c r="BR55" s="387"/>
      <c r="BS55" s="387"/>
      <c r="BT55" s="387"/>
      <c r="BU55" s="387"/>
      <c r="BV55" s="387"/>
      <c r="BW55" s="387"/>
      <c r="BX55" s="387"/>
      <c r="BY55" s="387"/>
      <c r="BZ55" s="387"/>
      <c r="CA55" s="387"/>
      <c r="CB55" s="387"/>
      <c r="CC55" s="387"/>
      <c r="CD55" s="387"/>
      <c r="CE55" s="387"/>
      <c r="CF55" s="387"/>
      <c r="CG55" s="387"/>
      <c r="CH55" s="387"/>
      <c r="CI55" s="387"/>
      <c r="CJ55" s="387"/>
      <c r="CK55" s="387"/>
      <c r="CL55" s="387"/>
      <c r="CM55" s="387"/>
      <c r="CN55" s="387"/>
      <c r="CO55" s="387"/>
      <c r="CP55" s="387"/>
      <c r="CQ55" s="387"/>
      <c r="CR55" s="387"/>
      <c r="CS55" s="387"/>
      <c r="CT55" s="387"/>
      <c r="CU55" s="387"/>
      <c r="CV55" s="387"/>
      <c r="CW55" s="387"/>
      <c r="CX55" s="387"/>
      <c r="CY55" s="387"/>
      <c r="CZ55" s="387"/>
      <c r="DA55" s="387"/>
      <c r="DB55" s="387"/>
      <c r="DC55" s="387"/>
      <c r="DD55" s="387"/>
      <c r="DE55" s="387"/>
      <c r="DF55" s="387"/>
      <c r="DG55" s="387"/>
      <c r="DH55" s="387"/>
      <c r="DI55" s="387"/>
      <c r="DJ55" s="387"/>
      <c r="DK55" s="387"/>
      <c r="DL55" s="387"/>
      <c r="DM55" s="387"/>
      <c r="DN55" s="387"/>
      <c r="DO55" s="387"/>
      <c r="DP55" s="387"/>
      <c r="DQ55" s="387"/>
      <c r="DR55" s="387"/>
      <c r="DS55" s="387"/>
      <c r="DT55" s="387"/>
      <c r="DU55" s="387"/>
      <c r="DV55" s="387"/>
      <c r="DW55" s="387"/>
      <c r="DX55" s="387"/>
      <c r="DY55" s="387"/>
      <c r="DZ55" s="387"/>
      <c r="EA55" s="387"/>
      <c r="EB55" s="387"/>
      <c r="EC55" s="387"/>
      <c r="ED55" s="387"/>
      <c r="EE55" s="387"/>
      <c r="EF55" s="387"/>
      <c r="EG55" s="387"/>
      <c r="EH55" s="387"/>
      <c r="EI55" s="387"/>
      <c r="EJ55" s="387"/>
      <c r="EK55" s="387"/>
      <c r="EL55" s="387"/>
      <c r="EM55" s="387"/>
      <c r="EN55" s="387"/>
      <c r="EO55" s="387"/>
      <c r="EP55" s="387"/>
      <c r="EQ55" s="387"/>
      <c r="ER55" s="387"/>
      <c r="ES55" s="387"/>
      <c r="ET55" s="387"/>
      <c r="EU55" s="387"/>
      <c r="EV55" s="387"/>
      <c r="EW55" s="387"/>
      <c r="EX55" s="387"/>
      <c r="EY55" s="387"/>
      <c r="EZ55" s="387"/>
      <c r="FA55" s="387"/>
      <c r="FB55" s="387"/>
      <c r="FC55" s="387"/>
      <c r="FD55" s="387"/>
      <c r="FE55" s="387"/>
      <c r="FF55" s="387"/>
      <c r="FG55" s="387"/>
      <c r="FH55" s="387"/>
      <c r="FI55" s="387"/>
      <c r="FJ55" s="387"/>
      <c r="FK55" s="387"/>
      <c r="FL55" s="387"/>
      <c r="FM55" s="387"/>
      <c r="FN55" s="387"/>
      <c r="FO55" s="387"/>
      <c r="FP55" s="387"/>
      <c r="FQ55" s="387"/>
      <c r="FR55" s="387"/>
      <c r="FS55" s="387"/>
      <c r="FT55" s="387"/>
      <c r="FU55" s="387"/>
      <c r="FV55" s="387"/>
      <c r="FW55" s="387"/>
      <c r="FX55" s="387"/>
      <c r="FY55" s="387"/>
      <c r="FZ55" s="387"/>
      <c r="GA55" s="387"/>
      <c r="GB55" s="387"/>
      <c r="GC55" s="387"/>
      <c r="GD55" s="387"/>
      <c r="GE55" s="387"/>
      <c r="GF55" s="387"/>
      <c r="GG55" s="387"/>
      <c r="GH55" s="387"/>
      <c r="GI55" s="387"/>
      <c r="GJ55" s="387"/>
      <c r="GK55" s="387"/>
      <c r="GL55" s="387"/>
      <c r="GM55" s="387"/>
      <c r="GN55" s="387"/>
      <c r="GO55" s="387"/>
      <c r="GP55" s="387"/>
      <c r="GQ55" s="387"/>
      <c r="GR55" s="387"/>
      <c r="GS55" s="387"/>
      <c r="GT55" s="387"/>
      <c r="GU55" s="387"/>
      <c r="GV55" s="387"/>
      <c r="GW55" s="387"/>
      <c r="GX55" s="387"/>
      <c r="GY55" s="387"/>
      <c r="GZ55" s="387"/>
      <c r="HA55" s="387"/>
      <c r="HB55" s="387"/>
      <c r="HC55" s="387"/>
      <c r="HD55" s="387"/>
      <c r="HE55" s="387"/>
      <c r="HF55" s="387"/>
      <c r="HG55" s="387"/>
      <c r="HH55" s="387"/>
      <c r="HI55" s="387"/>
      <c r="HJ55" s="387"/>
      <c r="HK55" s="387"/>
      <c r="HL55" s="387"/>
      <c r="HM55" s="387"/>
      <c r="HN55" s="387"/>
      <c r="HO55" s="387"/>
      <c r="HP55" s="387"/>
      <c r="HQ55" s="387"/>
      <c r="HR55" s="387"/>
      <c r="HS55" s="387"/>
      <c r="HT55" s="387"/>
      <c r="HU55" s="387"/>
      <c r="HV55" s="387"/>
      <c r="HW55" s="387"/>
      <c r="HX55" s="387"/>
      <c r="HY55" s="387"/>
      <c r="HZ55" s="387"/>
      <c r="IA55" s="387"/>
      <c r="IB55" s="387"/>
      <c r="IC55" s="387"/>
      <c r="ID55" s="387"/>
      <c r="IE55" s="387"/>
      <c r="IF55" s="387"/>
      <c r="IG55" s="387"/>
      <c r="IH55" s="387"/>
      <c r="II55" s="387"/>
      <c r="IJ55" s="387"/>
      <c r="IK55" s="387"/>
      <c r="IL55" s="387"/>
      <c r="IM55" s="387"/>
      <c r="IN55" s="387"/>
      <c r="IO55" s="387"/>
      <c r="IP55" s="387"/>
      <c r="IQ55" s="387"/>
      <c r="IR55" s="387"/>
      <c r="IS55" s="387"/>
      <c r="IT55" s="387"/>
      <c r="IU55" s="387"/>
      <c r="IV55" s="387"/>
      <c r="IW55" s="387"/>
      <c r="IX55" s="387"/>
      <c r="IY55" s="387"/>
      <c r="IZ55" s="387"/>
      <c r="JA55" s="387"/>
      <c r="JB55" s="387"/>
      <c r="JC55" s="387"/>
      <c r="JD55" s="387"/>
      <c r="JE55" s="387"/>
      <c r="JF55" s="387"/>
      <c r="JG55" s="387"/>
      <c r="JH55" s="387"/>
      <c r="JI55" s="387"/>
      <c r="JJ55" s="387"/>
      <c r="JK55" s="387"/>
      <c r="JL55" s="387"/>
      <c r="JM55" s="387"/>
      <c r="JN55" s="387"/>
      <c r="JO55" s="387"/>
      <c r="JP55" s="387"/>
      <c r="JQ55" s="387"/>
      <c r="JR55" s="387"/>
      <c r="JS55" s="387"/>
      <c r="JT55" s="387"/>
      <c r="JU55" s="387"/>
      <c r="JV55" s="387"/>
      <c r="JW55" s="387"/>
      <c r="JX55" s="387"/>
      <c r="JY55" s="387"/>
      <c r="JZ55" s="387"/>
      <c r="KA55" s="387"/>
      <c r="KB55" s="387"/>
      <c r="KC55" s="387"/>
      <c r="KD55" s="387"/>
      <c r="KE55" s="387"/>
      <c r="KF55" s="387"/>
      <c r="KG55" s="387"/>
      <c r="KH55" s="387"/>
      <c r="KI55" s="387"/>
      <c r="KJ55" s="387"/>
      <c r="KK55" s="387"/>
      <c r="KL55" s="387"/>
      <c r="KM55" s="387"/>
      <c r="KN55" s="387"/>
      <c r="KO55" s="387"/>
      <c r="KP55" s="387"/>
      <c r="KQ55" s="387"/>
      <c r="KR55" s="387"/>
      <c r="KS55" s="387"/>
      <c r="KT55" s="387"/>
      <c r="KU55" s="387"/>
      <c r="KV55" s="387"/>
      <c r="KW55" s="387"/>
      <c r="KX55" s="387"/>
      <c r="KY55" s="387"/>
      <c r="KZ55" s="387"/>
      <c r="LA55" s="387"/>
      <c r="LB55" s="387"/>
      <c r="LC55" s="387"/>
      <c r="LD55" s="387"/>
      <c r="LE55" s="387"/>
      <c r="LF55" s="387"/>
      <c r="LG55" s="387"/>
      <c r="LH55" s="387"/>
      <c r="LI55" s="387"/>
      <c r="LJ55" s="387"/>
      <c r="LK55" s="387"/>
      <c r="LL55" s="387"/>
      <c r="LM55" s="387"/>
      <c r="LN55" s="387"/>
      <c r="LO55" s="387"/>
      <c r="LP55" s="387"/>
      <c r="LQ55" s="387"/>
      <c r="LR55" s="387"/>
      <c r="LS55" s="387"/>
      <c r="LT55" s="387"/>
      <c r="LU55" s="387"/>
      <c r="LV55" s="387"/>
      <c r="LW55" s="387"/>
      <c r="LX55" s="387"/>
      <c r="LY55" s="387"/>
      <c r="LZ55" s="387"/>
      <c r="MA55" s="387"/>
      <c r="MB55" s="387"/>
      <c r="MC55" s="387"/>
      <c r="MD55" s="387"/>
      <c r="ME55" s="387"/>
      <c r="MF55" s="387"/>
      <c r="MG55" s="387"/>
      <c r="MH55" s="387"/>
      <c r="MI55" s="387"/>
      <c r="MJ55" s="387"/>
      <c r="MK55" s="387"/>
      <c r="ML55" s="387"/>
      <c r="MM55" s="387"/>
      <c r="MN55" s="387"/>
      <c r="MO55" s="387"/>
      <c r="MP55" s="387"/>
      <c r="MQ55" s="387"/>
      <c r="MR55" s="387"/>
      <c r="MS55" s="387"/>
      <c r="MT55" s="387"/>
      <c r="MU55" s="387"/>
      <c r="MV55" s="387"/>
      <c r="MW55" s="387"/>
      <c r="MX55" s="387"/>
      <c r="MY55" s="387"/>
      <c r="MZ55" s="387"/>
      <c r="NA55" s="387"/>
      <c r="NB55" s="387"/>
      <c r="NC55" s="387"/>
      <c r="ND55" s="387"/>
      <c r="NE55" s="387"/>
      <c r="NF55" s="387"/>
      <c r="NG55" s="387"/>
      <c r="NH55" s="387"/>
      <c r="NI55" s="387"/>
      <c r="NJ55" s="387"/>
      <c r="NK55" s="387"/>
      <c r="NL55" s="387"/>
      <c r="NM55" s="387"/>
      <c r="NN55" s="387"/>
      <c r="NO55" s="387"/>
      <c r="NP55" s="387"/>
      <c r="NQ55" s="387"/>
      <c r="NR55" s="387"/>
      <c r="NS55" s="387"/>
      <c r="NT55" s="387"/>
      <c r="NU55" s="387"/>
      <c r="NV55" s="387"/>
      <c r="NW55" s="387"/>
      <c r="NX55" s="387"/>
      <c r="NY55" s="387"/>
      <c r="NZ55" s="387"/>
      <c r="OA55" s="387"/>
      <c r="OB55" s="387"/>
      <c r="OC55" s="387"/>
      <c r="OD55" s="387"/>
      <c r="OE55" s="387"/>
      <c r="OF55" s="387"/>
      <c r="OG55" s="387"/>
      <c r="OH55" s="387"/>
      <c r="OI55" s="387"/>
      <c r="OJ55" s="387"/>
      <c r="OK55" s="387"/>
      <c r="OL55" s="387"/>
      <c r="OM55" s="387"/>
      <c r="ON55" s="387"/>
      <c r="OO55" s="387"/>
      <c r="OP55" s="387"/>
      <c r="OQ55" s="387"/>
      <c r="OR55" s="387"/>
      <c r="OS55" s="387"/>
      <c r="OT55" s="387"/>
      <c r="OU55" s="387"/>
      <c r="OV55" s="387"/>
      <c r="OW55" s="387"/>
      <c r="OX55" s="387"/>
      <c r="OY55" s="387"/>
      <c r="OZ55" s="387"/>
      <c r="PA55" s="387"/>
      <c r="PB55" s="387"/>
      <c r="PC55" s="387"/>
      <c r="PD55" s="387"/>
      <c r="PE55" s="387"/>
      <c r="PF55" s="387"/>
      <c r="PG55" s="387"/>
      <c r="PH55" s="387"/>
      <c r="PI55" s="387"/>
      <c r="PJ55" s="387"/>
      <c r="PK55" s="387"/>
      <c r="PL55" s="387"/>
      <c r="PM55" s="387"/>
      <c r="PN55" s="387"/>
      <c r="PO55" s="387"/>
      <c r="PP55" s="387"/>
      <c r="PQ55" s="387"/>
      <c r="PR55" s="387"/>
      <c r="PS55" s="387"/>
      <c r="PT55" s="387"/>
      <c r="PU55" s="387"/>
      <c r="PV55" s="387"/>
      <c r="PW55" s="387"/>
      <c r="PX55" s="387"/>
      <c r="PY55" s="387"/>
      <c r="PZ55" s="387"/>
      <c r="QA55" s="387"/>
      <c r="QB55" s="387"/>
      <c r="QC55" s="387"/>
      <c r="QD55" s="387"/>
      <c r="QE55" s="387"/>
      <c r="QF55" s="387"/>
      <c r="QG55" s="387"/>
      <c r="QH55" s="387"/>
      <c r="QI55" s="387"/>
      <c r="QJ55" s="387"/>
      <c r="QK55" s="387"/>
      <c r="QL55" s="387"/>
      <c r="QM55" s="387"/>
      <c r="QN55" s="387"/>
      <c r="QO55" s="387"/>
      <c r="QP55" s="387"/>
      <c r="QQ55" s="387"/>
      <c r="QR55" s="387"/>
      <c r="QS55" s="387"/>
      <c r="QT55" s="387"/>
      <c r="QU55" s="387"/>
      <c r="QV55" s="387"/>
      <c r="QW55" s="387"/>
      <c r="QX55" s="387"/>
      <c r="QY55" s="387"/>
      <c r="QZ55" s="387"/>
      <c r="RA55" s="387"/>
      <c r="RB55" s="387"/>
      <c r="RC55" s="387"/>
      <c r="RD55" s="387"/>
      <c r="RE55" s="387"/>
      <c r="RF55" s="387"/>
      <c r="RG55" s="387"/>
      <c r="RH55" s="387"/>
      <c r="RI55" s="387"/>
      <c r="RJ55" s="387"/>
      <c r="RK55" s="387"/>
      <c r="RL55" s="387"/>
      <c r="RM55" s="387"/>
      <c r="RN55" s="387"/>
      <c r="RO55" s="387"/>
      <c r="RP55" s="387"/>
      <c r="RQ55" s="387"/>
      <c r="RR55" s="387"/>
      <c r="RS55" s="387"/>
      <c r="RT55" s="387"/>
      <c r="RU55" s="387"/>
      <c r="RV55" s="387"/>
      <c r="RW55" s="387"/>
      <c r="RX55" s="387"/>
      <c r="RY55" s="387"/>
      <c r="RZ55" s="387"/>
      <c r="SA55" s="387"/>
      <c r="SB55" s="387"/>
      <c r="SC55" s="387"/>
      <c r="SD55" s="387"/>
      <c r="SE55" s="387"/>
      <c r="SF55" s="387"/>
      <c r="SG55" s="387"/>
      <c r="SH55" s="387"/>
      <c r="SI55" s="387"/>
      <c r="SJ55" s="387"/>
      <c r="SK55" s="387"/>
      <c r="SL55" s="387"/>
      <c r="SM55" s="387"/>
      <c r="SN55" s="387"/>
      <c r="SO55" s="387"/>
      <c r="SP55" s="387"/>
      <c r="SQ55" s="387"/>
      <c r="SR55" s="387"/>
      <c r="SS55" s="387"/>
      <c r="ST55" s="387"/>
      <c r="SU55" s="387"/>
      <c r="SV55" s="387"/>
      <c r="SW55" s="387"/>
      <c r="SX55" s="387"/>
      <c r="SY55" s="387"/>
      <c r="SZ55" s="387"/>
      <c r="TA55" s="387"/>
      <c r="TB55" s="387"/>
      <c r="TC55" s="387"/>
      <c r="TD55" s="387"/>
      <c r="TE55" s="387"/>
      <c r="TF55" s="387"/>
      <c r="TG55" s="387"/>
      <c r="TH55" s="387"/>
      <c r="TI55" s="387"/>
      <c r="TJ55" s="387"/>
      <c r="TK55" s="387"/>
      <c r="TL55" s="387"/>
      <c r="TM55" s="387"/>
      <c r="TN55" s="387"/>
      <c r="TO55" s="387"/>
      <c r="TP55" s="387"/>
      <c r="TQ55" s="387"/>
      <c r="TR55" s="387"/>
      <c r="TS55" s="387"/>
      <c r="TT55" s="387"/>
      <c r="TU55" s="387"/>
      <c r="TV55" s="387"/>
      <c r="TW55" s="387"/>
      <c r="TX55" s="387"/>
      <c r="TY55" s="387"/>
      <c r="TZ55" s="387"/>
      <c r="UA55" s="387"/>
      <c r="UB55" s="387"/>
      <c r="UC55" s="387"/>
      <c r="UD55" s="387"/>
      <c r="UE55" s="387"/>
      <c r="UF55" s="387"/>
      <c r="UG55" s="387"/>
      <c r="UH55" s="387"/>
      <c r="UI55" s="387"/>
      <c r="UJ55" s="387"/>
      <c r="UK55" s="387"/>
      <c r="UL55" s="387"/>
      <c r="UM55" s="387"/>
      <c r="UN55" s="387"/>
      <c r="UO55" s="387"/>
      <c r="UP55" s="387"/>
      <c r="UQ55" s="387"/>
      <c r="UR55" s="387"/>
      <c r="US55" s="387"/>
      <c r="UT55" s="387"/>
      <c r="UU55" s="387"/>
      <c r="UV55" s="387"/>
      <c r="UW55" s="387"/>
      <c r="UX55" s="387"/>
      <c r="UY55" s="387"/>
      <c r="UZ55" s="387"/>
      <c r="VA55" s="387"/>
      <c r="VB55" s="387"/>
      <c r="VC55" s="387"/>
      <c r="VD55" s="387"/>
      <c r="VE55" s="387"/>
      <c r="VF55" s="387"/>
      <c r="VG55" s="387"/>
      <c r="VH55" s="387"/>
      <c r="VI55" s="387"/>
      <c r="VJ55" s="387"/>
      <c r="VK55" s="387"/>
      <c r="VL55" s="387"/>
      <c r="VM55" s="387"/>
      <c r="VN55" s="387"/>
      <c r="VO55" s="387"/>
      <c r="VP55" s="387"/>
      <c r="VQ55" s="387"/>
      <c r="VR55" s="387"/>
      <c r="VS55" s="387"/>
      <c r="VT55" s="387"/>
      <c r="VU55" s="387"/>
      <c r="VV55" s="387"/>
      <c r="VW55" s="387"/>
      <c r="VX55" s="387"/>
      <c r="VY55" s="387"/>
      <c r="VZ55" s="387"/>
      <c r="WA55" s="387"/>
      <c r="WB55" s="387"/>
      <c r="WC55" s="387"/>
      <c r="WD55" s="387"/>
      <c r="WE55" s="387"/>
      <c r="WF55" s="387"/>
      <c r="WG55" s="387"/>
      <c r="WH55" s="387"/>
      <c r="WI55" s="387"/>
      <c r="WJ55" s="387"/>
      <c r="WK55" s="387"/>
      <c r="WL55" s="387"/>
      <c r="WM55" s="387"/>
      <c r="WN55" s="387"/>
      <c r="WO55" s="387"/>
      <c r="WP55" s="387"/>
      <c r="WQ55" s="387"/>
      <c r="WR55" s="387"/>
      <c r="WS55" s="387"/>
      <c r="WT55" s="387"/>
      <c r="WU55" s="387"/>
      <c r="WV55" s="387"/>
      <c r="WW55" s="387"/>
      <c r="WX55" s="387"/>
      <c r="WY55" s="387"/>
      <c r="WZ55" s="387"/>
      <c r="XA55" s="387"/>
      <c r="XB55" s="387"/>
      <c r="XC55" s="387"/>
      <c r="XD55" s="387"/>
      <c r="XE55" s="387"/>
      <c r="XF55" s="387"/>
      <c r="XG55" s="387"/>
      <c r="XH55" s="387"/>
      <c r="XI55" s="387"/>
      <c r="XJ55" s="387"/>
      <c r="XK55" s="387"/>
      <c r="XL55" s="387"/>
      <c r="XM55" s="387"/>
      <c r="XN55" s="387"/>
      <c r="XO55" s="387"/>
      <c r="XP55" s="387"/>
      <c r="XQ55" s="387"/>
      <c r="XR55" s="387"/>
      <c r="XS55" s="387"/>
      <c r="XT55" s="387"/>
      <c r="XU55" s="387"/>
      <c r="XV55" s="387"/>
      <c r="XW55" s="387"/>
      <c r="XX55" s="387"/>
      <c r="XY55" s="387"/>
      <c r="XZ55" s="387"/>
      <c r="YA55" s="387"/>
      <c r="YB55" s="387"/>
      <c r="YC55" s="387"/>
      <c r="YD55" s="387"/>
      <c r="YE55" s="387"/>
      <c r="YF55" s="387"/>
      <c r="YG55" s="387"/>
      <c r="YH55" s="387"/>
      <c r="YI55" s="387"/>
      <c r="YJ55" s="387"/>
      <c r="YK55" s="387"/>
      <c r="YL55" s="387"/>
      <c r="YM55" s="387"/>
      <c r="YN55" s="387"/>
      <c r="YO55" s="387"/>
      <c r="YP55" s="387"/>
      <c r="YQ55" s="387"/>
      <c r="YR55" s="387"/>
      <c r="YS55" s="387"/>
      <c r="YT55" s="387"/>
      <c r="YU55" s="387"/>
      <c r="YV55" s="387"/>
      <c r="YW55" s="387"/>
      <c r="YX55" s="387"/>
      <c r="YY55" s="387"/>
      <c r="YZ55" s="387"/>
      <c r="ZA55" s="387"/>
      <c r="ZB55" s="387"/>
      <c r="ZC55" s="387"/>
      <c r="ZD55" s="387"/>
      <c r="ZE55" s="387"/>
      <c r="ZF55" s="387"/>
      <c r="ZG55" s="387"/>
      <c r="ZH55" s="387"/>
      <c r="ZI55" s="387"/>
      <c r="ZJ55" s="387"/>
      <c r="ZK55" s="387"/>
      <c r="ZL55" s="387"/>
      <c r="ZM55" s="387"/>
      <c r="ZN55" s="387"/>
      <c r="ZO55" s="387"/>
      <c r="ZP55" s="387"/>
      <c r="ZQ55" s="387"/>
      <c r="ZR55" s="387"/>
      <c r="ZS55" s="387"/>
      <c r="ZT55" s="387"/>
      <c r="ZU55" s="387"/>
      <c r="ZV55" s="387"/>
      <c r="ZW55" s="387"/>
      <c r="ZX55" s="387"/>
      <c r="ZY55" s="387"/>
      <c r="ZZ55" s="387"/>
      <c r="AAA55" s="387"/>
      <c r="AAB55" s="387"/>
      <c r="AAC55" s="387"/>
      <c r="AAD55" s="387"/>
      <c r="AAE55" s="387"/>
      <c r="AAF55" s="387"/>
      <c r="AAG55" s="387"/>
      <c r="AAH55" s="387"/>
      <c r="AAI55" s="387"/>
      <c r="AAJ55" s="387"/>
      <c r="AAK55" s="387"/>
      <c r="AAL55" s="387"/>
      <c r="AAM55" s="387"/>
      <c r="AAN55" s="387"/>
      <c r="AAO55" s="387"/>
      <c r="AAP55" s="387"/>
      <c r="AAQ55" s="387"/>
      <c r="AAR55" s="387"/>
      <c r="AAS55" s="387"/>
      <c r="AAT55" s="387"/>
      <c r="AAU55" s="387"/>
      <c r="AAV55" s="387"/>
      <c r="AAW55" s="387"/>
      <c r="AAX55" s="387"/>
      <c r="AAY55" s="387"/>
      <c r="AAZ55" s="387"/>
      <c r="ABA55" s="387"/>
      <c r="ABB55" s="387"/>
      <c r="ABC55" s="387"/>
      <c r="ABD55" s="387"/>
      <c r="ABE55" s="387"/>
      <c r="ABF55" s="387"/>
      <c r="ABG55" s="387"/>
      <c r="ABH55" s="387"/>
      <c r="ABI55" s="387"/>
      <c r="ABJ55" s="387"/>
      <c r="ABK55" s="387"/>
      <c r="ABL55" s="387"/>
      <c r="ABM55" s="387"/>
      <c r="ABN55" s="387"/>
      <c r="ABO55" s="387"/>
      <c r="ABP55" s="387"/>
      <c r="ABQ55" s="387"/>
      <c r="ABR55" s="387"/>
      <c r="ABS55" s="387"/>
      <c r="ABT55" s="387"/>
      <c r="ABU55" s="387"/>
      <c r="ABV55" s="387"/>
      <c r="ABW55" s="387"/>
      <c r="ABX55" s="387"/>
      <c r="ABY55" s="387"/>
      <c r="ABZ55" s="387"/>
      <c r="ACA55" s="387"/>
      <c r="ACB55" s="387"/>
      <c r="ACC55" s="387"/>
      <c r="ACD55" s="387"/>
      <c r="ACE55" s="387"/>
      <c r="ACF55" s="387"/>
      <c r="ACG55" s="387"/>
      <c r="ACH55" s="387"/>
      <c r="ACI55" s="387"/>
      <c r="ACJ55" s="387"/>
      <c r="ACK55" s="387"/>
      <c r="ACL55" s="387"/>
      <c r="ACM55" s="387"/>
      <c r="ACN55" s="387"/>
      <c r="ACO55" s="387"/>
      <c r="ACP55" s="387"/>
      <c r="ACQ55" s="387"/>
      <c r="ACR55" s="387"/>
      <c r="ACS55" s="387"/>
      <c r="ACT55" s="387"/>
      <c r="ACU55" s="387"/>
      <c r="ACV55" s="387"/>
      <c r="ACW55" s="387"/>
      <c r="ACX55" s="387"/>
      <c r="ACY55" s="387"/>
      <c r="ACZ55" s="387"/>
      <c r="ADA55" s="387"/>
      <c r="ADB55" s="387"/>
      <c r="ADC55" s="387"/>
      <c r="ADD55" s="387"/>
      <c r="ADE55" s="387"/>
      <c r="ADF55" s="387"/>
      <c r="ADG55" s="387"/>
      <c r="ADH55" s="387"/>
      <c r="ADI55" s="387"/>
      <c r="ADJ55" s="387"/>
      <c r="ADK55" s="387"/>
      <c r="ADL55" s="387"/>
      <c r="ADM55" s="387"/>
      <c r="ADN55" s="387"/>
      <c r="ADO55" s="387"/>
      <c r="ADP55" s="387"/>
      <c r="ADQ55" s="387"/>
      <c r="ADR55" s="387"/>
      <c r="ADS55" s="387"/>
      <c r="ADT55" s="387"/>
      <c r="ADU55" s="387"/>
      <c r="ADV55" s="387"/>
      <c r="ADW55" s="387"/>
      <c r="ADX55" s="387"/>
      <c r="ADY55" s="387"/>
      <c r="ADZ55" s="387"/>
      <c r="AEA55" s="387"/>
      <c r="AEB55" s="387"/>
      <c r="AEC55" s="387"/>
      <c r="AED55" s="387"/>
      <c r="AEE55" s="387"/>
      <c r="AEF55" s="387"/>
      <c r="AEG55" s="387"/>
      <c r="AEH55" s="387"/>
      <c r="AEI55" s="387"/>
      <c r="AEJ55" s="387"/>
      <c r="AEK55" s="387"/>
      <c r="AEL55" s="387"/>
      <c r="AEM55" s="387"/>
      <c r="AEN55" s="387"/>
      <c r="AEO55" s="387"/>
      <c r="AEP55" s="387"/>
      <c r="AEQ55" s="387"/>
      <c r="AER55" s="387"/>
      <c r="AES55" s="387"/>
      <c r="AET55" s="387"/>
      <c r="AEU55" s="387"/>
      <c r="AEV55" s="387"/>
      <c r="AEW55" s="387"/>
      <c r="AEX55" s="387"/>
      <c r="AEY55" s="387"/>
      <c r="AEZ55" s="387"/>
      <c r="AFA55" s="387"/>
      <c r="AFB55" s="387"/>
      <c r="AFC55" s="387"/>
      <c r="AFD55" s="387"/>
      <c r="AFE55" s="387"/>
      <c r="AFF55" s="387"/>
      <c r="AFG55" s="387"/>
      <c r="AFH55" s="387"/>
      <c r="AFI55" s="387"/>
      <c r="AFJ55" s="387"/>
      <c r="AFK55" s="387"/>
      <c r="AFL55" s="387"/>
      <c r="AFM55" s="387"/>
      <c r="AFN55" s="387"/>
      <c r="AFO55" s="387"/>
      <c r="AFP55" s="387"/>
      <c r="AFQ55" s="387"/>
      <c r="AFR55" s="387"/>
      <c r="AFS55" s="387"/>
      <c r="AFT55" s="387"/>
      <c r="AFU55" s="387"/>
      <c r="AFV55" s="387"/>
      <c r="AFW55" s="387"/>
      <c r="AFX55" s="387"/>
      <c r="AFY55" s="387"/>
      <c r="AFZ55" s="387"/>
      <c r="AGA55" s="387"/>
      <c r="AGB55" s="387"/>
      <c r="AGC55" s="387"/>
      <c r="AGD55" s="387"/>
      <c r="AGE55" s="387"/>
      <c r="AGF55" s="387"/>
      <c r="AGG55" s="387"/>
      <c r="AGH55" s="387"/>
      <c r="AGI55" s="387"/>
      <c r="AGJ55" s="387"/>
      <c r="AGK55" s="387"/>
      <c r="AGL55" s="387"/>
      <c r="AGM55" s="387"/>
      <c r="AGN55" s="387"/>
      <c r="AGO55" s="387"/>
      <c r="AGP55" s="387"/>
      <c r="AGQ55" s="387"/>
      <c r="AGR55" s="387"/>
      <c r="AGS55" s="387"/>
      <c r="AGT55" s="387"/>
      <c r="AGU55" s="387"/>
      <c r="AGV55" s="387"/>
      <c r="AGW55" s="387"/>
      <c r="AGX55" s="387"/>
      <c r="AGY55" s="387"/>
      <c r="AGZ55" s="387"/>
      <c r="AHA55" s="387"/>
      <c r="AHB55" s="387"/>
      <c r="AHC55" s="387"/>
      <c r="AHD55" s="387"/>
      <c r="AHE55" s="387"/>
      <c r="AHF55" s="387"/>
      <c r="AHG55" s="387"/>
      <c r="AHH55" s="387"/>
      <c r="AHI55" s="387"/>
      <c r="AHJ55" s="387"/>
      <c r="AHK55" s="387"/>
      <c r="AHL55" s="387"/>
      <c r="AHM55" s="387"/>
      <c r="AHN55" s="387"/>
      <c r="AHO55" s="387"/>
      <c r="AHP55" s="387"/>
      <c r="AHQ55" s="387"/>
      <c r="AHR55" s="387"/>
      <c r="AHS55" s="387"/>
      <c r="AHT55" s="387"/>
      <c r="AHU55" s="387"/>
      <c r="AHV55" s="387"/>
      <c r="AHW55" s="387"/>
      <c r="AHX55" s="387"/>
      <c r="AHY55" s="387"/>
      <c r="AHZ55" s="387"/>
      <c r="AIA55" s="387"/>
      <c r="AIB55" s="387"/>
      <c r="AIC55" s="387"/>
      <c r="AID55" s="387"/>
      <c r="AIE55" s="387"/>
      <c r="AIF55" s="387"/>
      <c r="AIG55" s="387"/>
      <c r="AIH55" s="387"/>
      <c r="AII55" s="387"/>
      <c r="AIJ55" s="387"/>
      <c r="AIK55" s="387"/>
      <c r="AIL55" s="387"/>
      <c r="AIM55" s="387"/>
      <c r="AIN55" s="387"/>
      <c r="AIO55" s="387"/>
      <c r="AIP55" s="387"/>
      <c r="AIQ55" s="387"/>
      <c r="AIR55" s="387"/>
      <c r="AIS55" s="387"/>
      <c r="AIT55" s="387"/>
      <c r="AIU55" s="387"/>
      <c r="AIV55" s="387"/>
      <c r="AIW55" s="387"/>
      <c r="AIX55" s="387"/>
      <c r="AIY55" s="387"/>
      <c r="AIZ55" s="387"/>
      <c r="AJA55" s="387"/>
      <c r="AJB55" s="387"/>
      <c r="AJC55" s="387"/>
      <c r="AJD55" s="387"/>
      <c r="AJE55" s="387"/>
      <c r="AJF55" s="387"/>
      <c r="AJG55" s="387"/>
      <c r="AJH55" s="387"/>
      <c r="AJI55" s="387"/>
      <c r="AJJ55" s="387"/>
      <c r="AJK55" s="387"/>
      <c r="AJL55" s="387"/>
      <c r="AJM55" s="387"/>
      <c r="AJN55" s="387"/>
      <c r="AJO55" s="387"/>
      <c r="AJP55" s="387"/>
      <c r="AJQ55" s="387"/>
      <c r="AJR55" s="387"/>
      <c r="AJS55" s="387"/>
      <c r="AJT55" s="387"/>
      <c r="AJU55" s="387"/>
      <c r="AJV55" s="387"/>
      <c r="AJW55" s="387"/>
      <c r="AJX55" s="387"/>
      <c r="AJY55" s="387"/>
      <c r="AJZ55" s="387"/>
      <c r="AKA55" s="387"/>
      <c r="AKB55" s="387"/>
      <c r="AKC55" s="387"/>
      <c r="AKD55" s="387"/>
      <c r="AKE55" s="387"/>
      <c r="AKF55" s="387"/>
      <c r="AKG55" s="387"/>
      <c r="AKH55" s="387"/>
      <c r="AKI55" s="387"/>
      <c r="AKJ55" s="387"/>
      <c r="AKK55" s="387"/>
      <c r="AKL55" s="387"/>
      <c r="AKM55" s="387"/>
      <c r="AKN55" s="387"/>
      <c r="AKO55" s="387"/>
      <c r="AKP55" s="387"/>
      <c r="AKQ55" s="387"/>
      <c r="AKR55" s="387"/>
      <c r="AKS55" s="387"/>
      <c r="AKT55" s="387"/>
      <c r="AKU55" s="387"/>
      <c r="AKV55" s="387"/>
      <c r="AKW55" s="387"/>
      <c r="AKX55" s="387"/>
      <c r="AKY55" s="387"/>
      <c r="AKZ55" s="387"/>
      <c r="ALA55" s="387"/>
      <c r="ALB55" s="387"/>
      <c r="ALC55" s="387"/>
      <c r="ALD55" s="387"/>
      <c r="ALE55" s="387"/>
      <c r="ALF55" s="387"/>
      <c r="ALG55" s="387"/>
      <c r="ALH55" s="387"/>
      <c r="ALI55" s="387"/>
      <c r="ALJ55" s="387"/>
      <c r="ALK55" s="387"/>
      <c r="ALL55" s="387"/>
      <c r="ALM55" s="387"/>
      <c r="ALN55" s="387"/>
      <c r="ALO55" s="387"/>
      <c r="ALP55" s="387"/>
      <c r="ALQ55" s="387"/>
      <c r="ALR55" s="387"/>
      <c r="ALS55" s="387"/>
      <c r="ALT55" s="387"/>
      <c r="ALU55" s="387"/>
      <c r="ALV55" s="387"/>
      <c r="ALW55" s="387"/>
      <c r="ALX55" s="387"/>
      <c r="ALY55" s="387"/>
      <c r="ALZ55" s="387"/>
      <c r="AMA55" s="387"/>
      <c r="AMB55" s="387"/>
      <c r="AMC55" s="387"/>
      <c r="AMD55" s="387"/>
      <c r="AME55" s="387"/>
      <c r="AMF55" s="387"/>
      <c r="AMG55" s="387"/>
      <c r="AMH55" s="387"/>
      <c r="AMI55" s="387"/>
      <c r="AMJ55" s="387"/>
      <c r="AMK55" s="387"/>
      <c r="AML55" s="387"/>
      <c r="AMM55" s="387"/>
      <c r="AMN55" s="387"/>
      <c r="AMO55" s="387"/>
      <c r="AMP55" s="387"/>
      <c r="AMQ55" s="387"/>
      <c r="AMR55" s="387"/>
      <c r="AMS55" s="387"/>
      <c r="AMT55" s="387"/>
      <c r="AMU55" s="387"/>
      <c r="AMV55" s="387"/>
      <c r="AMW55" s="387"/>
      <c r="AMX55" s="387"/>
      <c r="AMY55" s="387"/>
      <c r="AMZ55" s="387"/>
      <c r="ANA55" s="387"/>
      <c r="ANB55" s="387"/>
      <c r="ANC55" s="387"/>
      <c r="AND55" s="387"/>
      <c r="ANE55" s="387"/>
      <c r="ANF55" s="387"/>
      <c r="ANG55" s="387"/>
      <c r="ANH55" s="387"/>
      <c r="ANI55" s="387"/>
      <c r="ANJ55" s="387"/>
      <c r="ANK55" s="387"/>
      <c r="ANL55" s="387"/>
      <c r="ANM55" s="387"/>
      <c r="ANN55" s="387"/>
      <c r="ANO55" s="387"/>
      <c r="ANP55" s="387"/>
      <c r="ANQ55" s="387"/>
      <c r="ANR55" s="387"/>
      <c r="ANS55" s="387"/>
      <c r="ANT55" s="387"/>
      <c r="ANU55" s="387"/>
      <c r="ANV55" s="387"/>
      <c r="ANW55" s="387"/>
      <c r="ANX55" s="387"/>
      <c r="ANY55" s="387"/>
      <c r="ANZ55" s="387"/>
      <c r="AOA55" s="387"/>
      <c r="AOB55" s="387"/>
      <c r="AOC55" s="387"/>
      <c r="AOD55" s="387"/>
      <c r="AOE55" s="387"/>
      <c r="AOF55" s="387"/>
      <c r="AOG55" s="387"/>
      <c r="AOH55" s="387"/>
      <c r="AOI55" s="387"/>
      <c r="AOJ55" s="387"/>
      <c r="AOK55" s="387"/>
      <c r="AOL55" s="387"/>
      <c r="AOM55" s="387"/>
      <c r="AON55" s="387"/>
      <c r="AOO55" s="387"/>
      <c r="AOP55" s="387"/>
      <c r="AOQ55" s="387"/>
      <c r="AOR55" s="387"/>
      <c r="AOS55" s="387"/>
      <c r="AOT55" s="387"/>
      <c r="AOU55" s="387"/>
      <c r="AOV55" s="387"/>
      <c r="AOW55" s="387"/>
      <c r="AOX55" s="387"/>
      <c r="AOY55" s="387"/>
      <c r="AOZ55" s="387"/>
      <c r="APA55" s="387"/>
      <c r="APB55" s="387"/>
      <c r="APC55" s="387"/>
      <c r="APD55" s="387"/>
      <c r="APE55" s="387"/>
      <c r="APF55" s="387"/>
      <c r="APG55" s="387"/>
      <c r="APH55" s="387"/>
      <c r="API55" s="387"/>
      <c r="APJ55" s="387"/>
      <c r="APK55" s="387"/>
      <c r="APL55" s="387"/>
      <c r="APM55" s="387"/>
      <c r="APN55" s="387"/>
      <c r="APO55" s="387"/>
      <c r="APP55" s="387"/>
      <c r="APQ55" s="387"/>
      <c r="APR55" s="387"/>
      <c r="APS55" s="387"/>
      <c r="APT55" s="387"/>
      <c r="APU55" s="387"/>
      <c r="APV55" s="387"/>
      <c r="APW55" s="387"/>
      <c r="APX55" s="387"/>
      <c r="APY55" s="387"/>
      <c r="APZ55" s="387"/>
      <c r="AQA55" s="387"/>
      <c r="AQB55" s="387"/>
      <c r="AQC55" s="387"/>
      <c r="AQD55" s="387"/>
      <c r="AQE55" s="387"/>
      <c r="AQF55" s="387"/>
      <c r="AQG55" s="387"/>
      <c r="AQH55" s="387"/>
      <c r="AQI55" s="387"/>
      <c r="AQJ55" s="387"/>
      <c r="AQK55" s="387"/>
      <c r="AQL55" s="387"/>
      <c r="AQM55" s="387"/>
      <c r="AQN55" s="387"/>
      <c r="AQO55" s="387"/>
      <c r="AQP55" s="387"/>
      <c r="AQQ55" s="387"/>
      <c r="AQR55" s="387"/>
      <c r="AQS55" s="387"/>
      <c r="AQT55" s="387"/>
      <c r="AQU55" s="387"/>
      <c r="AQV55" s="387"/>
      <c r="AQW55" s="387"/>
      <c r="AQX55" s="387"/>
      <c r="AQY55" s="387"/>
      <c r="AQZ55" s="387"/>
    </row>
    <row r="56" spans="1:1144" s="388" customFormat="1" ht="30.75" customHeight="1" x14ac:dyDescent="0.25">
      <c r="A56" s="328"/>
      <c r="B56" s="381"/>
      <c r="C56" s="382"/>
      <c r="D56" s="381"/>
      <c r="E56" s="376" t="s">
        <v>317</v>
      </c>
      <c r="F56" s="367">
        <v>200</v>
      </c>
      <c r="G56" s="368">
        <v>200</v>
      </c>
      <c r="H56" s="369">
        <v>200</v>
      </c>
      <c r="I56" s="386">
        <f>H56/H7</f>
        <v>5.0201647467464929E-4</v>
      </c>
      <c r="J56" s="371">
        <f>H56-G56</f>
        <v>0</v>
      </c>
      <c r="K56" s="342">
        <f t="shared" si="17"/>
        <v>1</v>
      </c>
      <c r="L56" s="373"/>
      <c r="M56" s="340"/>
      <c r="N56" s="341"/>
      <c r="O56" s="341"/>
      <c r="P56" s="341">
        <f t="shared" si="15"/>
        <v>0</v>
      </c>
      <c r="Q56" s="374"/>
      <c r="R56" s="343">
        <f t="shared" si="2"/>
        <v>200</v>
      </c>
      <c r="S56" s="340">
        <f t="shared" si="3"/>
        <v>200</v>
      </c>
      <c r="T56" s="341">
        <f t="shared" si="3"/>
        <v>200</v>
      </c>
      <c r="U56" s="340">
        <f t="shared" si="4"/>
        <v>200</v>
      </c>
      <c r="V56" s="341">
        <f t="shared" si="5"/>
        <v>0</v>
      </c>
      <c r="W56" s="342">
        <f t="shared" si="1"/>
        <v>1</v>
      </c>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7"/>
      <c r="BS56" s="387"/>
      <c r="BT56" s="387"/>
      <c r="BU56" s="387"/>
      <c r="BV56" s="387"/>
      <c r="BW56" s="387"/>
      <c r="BX56" s="387"/>
      <c r="BY56" s="387"/>
      <c r="BZ56" s="387"/>
      <c r="CA56" s="387"/>
      <c r="CB56" s="387"/>
      <c r="CC56" s="387"/>
      <c r="CD56" s="387"/>
      <c r="CE56" s="387"/>
      <c r="CF56" s="387"/>
      <c r="CG56" s="387"/>
      <c r="CH56" s="387"/>
      <c r="CI56" s="387"/>
      <c r="CJ56" s="387"/>
      <c r="CK56" s="387"/>
      <c r="CL56" s="387"/>
      <c r="CM56" s="387"/>
      <c r="CN56" s="387"/>
      <c r="CO56" s="387"/>
      <c r="CP56" s="387"/>
      <c r="CQ56" s="387"/>
      <c r="CR56" s="387"/>
      <c r="CS56" s="387"/>
      <c r="CT56" s="387"/>
      <c r="CU56" s="387"/>
      <c r="CV56" s="387"/>
      <c r="CW56" s="387"/>
      <c r="CX56" s="387"/>
      <c r="CY56" s="387"/>
      <c r="CZ56" s="387"/>
      <c r="DA56" s="387"/>
      <c r="DB56" s="387"/>
      <c r="DC56" s="387"/>
      <c r="DD56" s="387"/>
      <c r="DE56" s="387"/>
      <c r="DF56" s="387"/>
      <c r="DG56" s="387"/>
      <c r="DH56" s="387"/>
      <c r="DI56" s="387"/>
      <c r="DJ56" s="387"/>
      <c r="DK56" s="387"/>
      <c r="DL56" s="387"/>
      <c r="DM56" s="387"/>
      <c r="DN56" s="387"/>
      <c r="DO56" s="387"/>
      <c r="DP56" s="387"/>
      <c r="DQ56" s="387"/>
      <c r="DR56" s="387"/>
      <c r="DS56" s="387"/>
      <c r="DT56" s="387"/>
      <c r="DU56" s="387"/>
      <c r="DV56" s="387"/>
      <c r="DW56" s="387"/>
      <c r="DX56" s="387"/>
      <c r="DY56" s="387"/>
      <c r="DZ56" s="387"/>
      <c r="EA56" s="387"/>
      <c r="EB56" s="387"/>
      <c r="EC56" s="387"/>
      <c r="ED56" s="387"/>
      <c r="EE56" s="387"/>
      <c r="EF56" s="387"/>
      <c r="EG56" s="387"/>
      <c r="EH56" s="387"/>
      <c r="EI56" s="387"/>
      <c r="EJ56" s="387"/>
      <c r="EK56" s="387"/>
      <c r="EL56" s="387"/>
      <c r="EM56" s="387"/>
      <c r="EN56" s="387"/>
      <c r="EO56" s="387"/>
      <c r="EP56" s="387"/>
      <c r="EQ56" s="387"/>
      <c r="ER56" s="387"/>
      <c r="ES56" s="387"/>
      <c r="ET56" s="387"/>
      <c r="EU56" s="387"/>
      <c r="EV56" s="387"/>
      <c r="EW56" s="387"/>
      <c r="EX56" s="387"/>
      <c r="EY56" s="387"/>
      <c r="EZ56" s="387"/>
      <c r="FA56" s="387"/>
      <c r="FB56" s="387"/>
      <c r="FC56" s="387"/>
      <c r="FD56" s="387"/>
      <c r="FE56" s="387"/>
      <c r="FF56" s="387"/>
      <c r="FG56" s="387"/>
      <c r="FH56" s="387"/>
      <c r="FI56" s="387"/>
      <c r="FJ56" s="387"/>
      <c r="FK56" s="387"/>
      <c r="FL56" s="387"/>
      <c r="FM56" s="387"/>
      <c r="FN56" s="387"/>
      <c r="FO56" s="387"/>
      <c r="FP56" s="387"/>
      <c r="FQ56" s="387"/>
      <c r="FR56" s="387"/>
      <c r="FS56" s="387"/>
      <c r="FT56" s="387"/>
      <c r="FU56" s="387"/>
      <c r="FV56" s="387"/>
      <c r="FW56" s="387"/>
      <c r="FX56" s="387"/>
      <c r="FY56" s="387"/>
      <c r="FZ56" s="387"/>
      <c r="GA56" s="387"/>
      <c r="GB56" s="387"/>
      <c r="GC56" s="387"/>
      <c r="GD56" s="387"/>
      <c r="GE56" s="387"/>
      <c r="GF56" s="387"/>
      <c r="GG56" s="387"/>
      <c r="GH56" s="387"/>
      <c r="GI56" s="387"/>
      <c r="GJ56" s="387"/>
      <c r="GK56" s="387"/>
      <c r="GL56" s="387"/>
      <c r="GM56" s="387"/>
      <c r="GN56" s="387"/>
      <c r="GO56" s="387"/>
      <c r="GP56" s="387"/>
      <c r="GQ56" s="387"/>
      <c r="GR56" s="387"/>
      <c r="GS56" s="387"/>
      <c r="GT56" s="387"/>
      <c r="GU56" s="387"/>
      <c r="GV56" s="387"/>
      <c r="GW56" s="387"/>
      <c r="GX56" s="387"/>
      <c r="GY56" s="387"/>
      <c r="GZ56" s="387"/>
      <c r="HA56" s="387"/>
      <c r="HB56" s="387"/>
      <c r="HC56" s="387"/>
      <c r="HD56" s="387"/>
      <c r="HE56" s="387"/>
      <c r="HF56" s="387"/>
      <c r="HG56" s="387"/>
      <c r="HH56" s="387"/>
      <c r="HI56" s="387"/>
      <c r="HJ56" s="387"/>
      <c r="HK56" s="387"/>
      <c r="HL56" s="387"/>
      <c r="HM56" s="387"/>
      <c r="HN56" s="387"/>
      <c r="HO56" s="387"/>
      <c r="HP56" s="387"/>
      <c r="HQ56" s="387"/>
      <c r="HR56" s="387"/>
      <c r="HS56" s="387"/>
      <c r="HT56" s="387"/>
      <c r="HU56" s="387"/>
      <c r="HV56" s="387"/>
      <c r="HW56" s="387"/>
      <c r="HX56" s="387"/>
      <c r="HY56" s="387"/>
      <c r="HZ56" s="387"/>
      <c r="IA56" s="387"/>
      <c r="IB56" s="387"/>
      <c r="IC56" s="387"/>
      <c r="ID56" s="387"/>
      <c r="IE56" s="387"/>
      <c r="IF56" s="387"/>
      <c r="IG56" s="387"/>
      <c r="IH56" s="387"/>
      <c r="II56" s="387"/>
      <c r="IJ56" s="387"/>
      <c r="IK56" s="387"/>
      <c r="IL56" s="387"/>
      <c r="IM56" s="387"/>
      <c r="IN56" s="387"/>
      <c r="IO56" s="387"/>
      <c r="IP56" s="387"/>
      <c r="IQ56" s="387"/>
      <c r="IR56" s="387"/>
      <c r="IS56" s="387"/>
      <c r="IT56" s="387"/>
      <c r="IU56" s="387"/>
      <c r="IV56" s="387"/>
      <c r="IW56" s="387"/>
      <c r="IX56" s="387"/>
      <c r="IY56" s="387"/>
      <c r="IZ56" s="387"/>
      <c r="JA56" s="387"/>
      <c r="JB56" s="387"/>
      <c r="JC56" s="387"/>
      <c r="JD56" s="387"/>
      <c r="JE56" s="387"/>
      <c r="JF56" s="387"/>
      <c r="JG56" s="387"/>
      <c r="JH56" s="387"/>
      <c r="JI56" s="387"/>
      <c r="JJ56" s="387"/>
      <c r="JK56" s="387"/>
      <c r="JL56" s="387"/>
      <c r="JM56" s="387"/>
      <c r="JN56" s="387"/>
      <c r="JO56" s="387"/>
      <c r="JP56" s="387"/>
      <c r="JQ56" s="387"/>
      <c r="JR56" s="387"/>
      <c r="JS56" s="387"/>
      <c r="JT56" s="387"/>
      <c r="JU56" s="387"/>
      <c r="JV56" s="387"/>
      <c r="JW56" s="387"/>
      <c r="JX56" s="387"/>
      <c r="JY56" s="387"/>
      <c r="JZ56" s="387"/>
      <c r="KA56" s="387"/>
      <c r="KB56" s="387"/>
      <c r="KC56" s="387"/>
      <c r="KD56" s="387"/>
      <c r="KE56" s="387"/>
      <c r="KF56" s="387"/>
      <c r="KG56" s="387"/>
      <c r="KH56" s="387"/>
      <c r="KI56" s="387"/>
      <c r="KJ56" s="387"/>
      <c r="KK56" s="387"/>
      <c r="KL56" s="387"/>
      <c r="KM56" s="387"/>
      <c r="KN56" s="387"/>
      <c r="KO56" s="387"/>
      <c r="KP56" s="387"/>
      <c r="KQ56" s="387"/>
      <c r="KR56" s="387"/>
      <c r="KS56" s="387"/>
      <c r="KT56" s="387"/>
      <c r="KU56" s="387"/>
      <c r="KV56" s="387"/>
      <c r="KW56" s="387"/>
      <c r="KX56" s="387"/>
      <c r="KY56" s="387"/>
      <c r="KZ56" s="387"/>
      <c r="LA56" s="387"/>
      <c r="LB56" s="387"/>
      <c r="LC56" s="387"/>
      <c r="LD56" s="387"/>
      <c r="LE56" s="387"/>
      <c r="LF56" s="387"/>
      <c r="LG56" s="387"/>
      <c r="LH56" s="387"/>
      <c r="LI56" s="387"/>
      <c r="LJ56" s="387"/>
      <c r="LK56" s="387"/>
      <c r="LL56" s="387"/>
      <c r="LM56" s="387"/>
      <c r="LN56" s="387"/>
      <c r="LO56" s="387"/>
      <c r="LP56" s="387"/>
      <c r="LQ56" s="387"/>
      <c r="LR56" s="387"/>
      <c r="LS56" s="387"/>
      <c r="LT56" s="387"/>
      <c r="LU56" s="387"/>
      <c r="LV56" s="387"/>
      <c r="LW56" s="387"/>
      <c r="LX56" s="387"/>
      <c r="LY56" s="387"/>
      <c r="LZ56" s="387"/>
      <c r="MA56" s="387"/>
      <c r="MB56" s="387"/>
      <c r="MC56" s="387"/>
      <c r="MD56" s="387"/>
      <c r="ME56" s="387"/>
      <c r="MF56" s="387"/>
      <c r="MG56" s="387"/>
      <c r="MH56" s="387"/>
      <c r="MI56" s="387"/>
      <c r="MJ56" s="387"/>
      <c r="MK56" s="387"/>
      <c r="ML56" s="387"/>
      <c r="MM56" s="387"/>
      <c r="MN56" s="387"/>
      <c r="MO56" s="387"/>
      <c r="MP56" s="387"/>
      <c r="MQ56" s="387"/>
      <c r="MR56" s="387"/>
      <c r="MS56" s="387"/>
      <c r="MT56" s="387"/>
      <c r="MU56" s="387"/>
      <c r="MV56" s="387"/>
      <c r="MW56" s="387"/>
      <c r="MX56" s="387"/>
      <c r="MY56" s="387"/>
      <c r="MZ56" s="387"/>
      <c r="NA56" s="387"/>
      <c r="NB56" s="387"/>
      <c r="NC56" s="387"/>
      <c r="ND56" s="387"/>
      <c r="NE56" s="387"/>
      <c r="NF56" s="387"/>
      <c r="NG56" s="387"/>
      <c r="NH56" s="387"/>
      <c r="NI56" s="387"/>
      <c r="NJ56" s="387"/>
      <c r="NK56" s="387"/>
      <c r="NL56" s="387"/>
      <c r="NM56" s="387"/>
      <c r="NN56" s="387"/>
      <c r="NO56" s="387"/>
      <c r="NP56" s="387"/>
      <c r="NQ56" s="387"/>
      <c r="NR56" s="387"/>
      <c r="NS56" s="387"/>
      <c r="NT56" s="387"/>
      <c r="NU56" s="387"/>
      <c r="NV56" s="387"/>
      <c r="NW56" s="387"/>
      <c r="NX56" s="387"/>
      <c r="NY56" s="387"/>
      <c r="NZ56" s="387"/>
      <c r="OA56" s="387"/>
      <c r="OB56" s="387"/>
      <c r="OC56" s="387"/>
      <c r="OD56" s="387"/>
      <c r="OE56" s="387"/>
      <c r="OF56" s="387"/>
      <c r="OG56" s="387"/>
      <c r="OH56" s="387"/>
      <c r="OI56" s="387"/>
      <c r="OJ56" s="387"/>
      <c r="OK56" s="387"/>
      <c r="OL56" s="387"/>
      <c r="OM56" s="387"/>
      <c r="ON56" s="387"/>
      <c r="OO56" s="387"/>
      <c r="OP56" s="387"/>
      <c r="OQ56" s="387"/>
      <c r="OR56" s="387"/>
      <c r="OS56" s="387"/>
      <c r="OT56" s="387"/>
      <c r="OU56" s="387"/>
      <c r="OV56" s="387"/>
      <c r="OW56" s="387"/>
      <c r="OX56" s="387"/>
      <c r="OY56" s="387"/>
      <c r="OZ56" s="387"/>
      <c r="PA56" s="387"/>
      <c r="PB56" s="387"/>
      <c r="PC56" s="387"/>
      <c r="PD56" s="387"/>
      <c r="PE56" s="387"/>
      <c r="PF56" s="387"/>
      <c r="PG56" s="387"/>
      <c r="PH56" s="387"/>
      <c r="PI56" s="387"/>
      <c r="PJ56" s="387"/>
      <c r="PK56" s="387"/>
      <c r="PL56" s="387"/>
      <c r="PM56" s="387"/>
      <c r="PN56" s="387"/>
      <c r="PO56" s="387"/>
      <c r="PP56" s="387"/>
      <c r="PQ56" s="387"/>
      <c r="PR56" s="387"/>
      <c r="PS56" s="387"/>
      <c r="PT56" s="387"/>
      <c r="PU56" s="387"/>
      <c r="PV56" s="387"/>
      <c r="PW56" s="387"/>
      <c r="PX56" s="387"/>
      <c r="PY56" s="387"/>
      <c r="PZ56" s="387"/>
      <c r="QA56" s="387"/>
      <c r="QB56" s="387"/>
      <c r="QC56" s="387"/>
      <c r="QD56" s="387"/>
      <c r="QE56" s="387"/>
      <c r="QF56" s="387"/>
      <c r="QG56" s="387"/>
      <c r="QH56" s="387"/>
      <c r="QI56" s="387"/>
      <c r="QJ56" s="387"/>
      <c r="QK56" s="387"/>
      <c r="QL56" s="387"/>
      <c r="QM56" s="387"/>
      <c r="QN56" s="387"/>
      <c r="QO56" s="387"/>
      <c r="QP56" s="387"/>
      <c r="QQ56" s="387"/>
      <c r="QR56" s="387"/>
      <c r="QS56" s="387"/>
      <c r="QT56" s="387"/>
      <c r="QU56" s="387"/>
      <c r="QV56" s="387"/>
      <c r="QW56" s="387"/>
      <c r="QX56" s="387"/>
      <c r="QY56" s="387"/>
      <c r="QZ56" s="387"/>
      <c r="RA56" s="387"/>
      <c r="RB56" s="387"/>
      <c r="RC56" s="387"/>
      <c r="RD56" s="387"/>
      <c r="RE56" s="387"/>
      <c r="RF56" s="387"/>
      <c r="RG56" s="387"/>
      <c r="RH56" s="387"/>
      <c r="RI56" s="387"/>
      <c r="RJ56" s="387"/>
      <c r="RK56" s="387"/>
      <c r="RL56" s="387"/>
      <c r="RM56" s="387"/>
      <c r="RN56" s="387"/>
      <c r="RO56" s="387"/>
      <c r="RP56" s="387"/>
      <c r="RQ56" s="387"/>
      <c r="RR56" s="387"/>
      <c r="RS56" s="387"/>
      <c r="RT56" s="387"/>
      <c r="RU56" s="387"/>
      <c r="RV56" s="387"/>
      <c r="RW56" s="387"/>
      <c r="RX56" s="387"/>
      <c r="RY56" s="387"/>
      <c r="RZ56" s="387"/>
      <c r="SA56" s="387"/>
      <c r="SB56" s="387"/>
      <c r="SC56" s="387"/>
      <c r="SD56" s="387"/>
      <c r="SE56" s="387"/>
      <c r="SF56" s="387"/>
      <c r="SG56" s="387"/>
      <c r="SH56" s="387"/>
      <c r="SI56" s="387"/>
      <c r="SJ56" s="387"/>
      <c r="SK56" s="387"/>
      <c r="SL56" s="387"/>
      <c r="SM56" s="387"/>
      <c r="SN56" s="387"/>
      <c r="SO56" s="387"/>
      <c r="SP56" s="387"/>
      <c r="SQ56" s="387"/>
      <c r="SR56" s="387"/>
      <c r="SS56" s="387"/>
      <c r="ST56" s="387"/>
      <c r="SU56" s="387"/>
      <c r="SV56" s="387"/>
      <c r="SW56" s="387"/>
      <c r="SX56" s="387"/>
      <c r="SY56" s="387"/>
      <c r="SZ56" s="387"/>
      <c r="TA56" s="387"/>
      <c r="TB56" s="387"/>
      <c r="TC56" s="387"/>
      <c r="TD56" s="387"/>
      <c r="TE56" s="387"/>
      <c r="TF56" s="387"/>
      <c r="TG56" s="387"/>
      <c r="TH56" s="387"/>
      <c r="TI56" s="387"/>
      <c r="TJ56" s="387"/>
      <c r="TK56" s="387"/>
      <c r="TL56" s="387"/>
      <c r="TM56" s="387"/>
      <c r="TN56" s="387"/>
      <c r="TO56" s="387"/>
      <c r="TP56" s="387"/>
      <c r="TQ56" s="387"/>
      <c r="TR56" s="387"/>
      <c r="TS56" s="387"/>
      <c r="TT56" s="387"/>
      <c r="TU56" s="387"/>
      <c r="TV56" s="387"/>
      <c r="TW56" s="387"/>
      <c r="TX56" s="387"/>
      <c r="TY56" s="387"/>
      <c r="TZ56" s="387"/>
      <c r="UA56" s="387"/>
      <c r="UB56" s="387"/>
      <c r="UC56" s="387"/>
      <c r="UD56" s="387"/>
      <c r="UE56" s="387"/>
      <c r="UF56" s="387"/>
      <c r="UG56" s="387"/>
      <c r="UH56" s="387"/>
      <c r="UI56" s="387"/>
      <c r="UJ56" s="387"/>
      <c r="UK56" s="387"/>
      <c r="UL56" s="387"/>
      <c r="UM56" s="387"/>
      <c r="UN56" s="387"/>
      <c r="UO56" s="387"/>
      <c r="UP56" s="387"/>
      <c r="UQ56" s="387"/>
      <c r="UR56" s="387"/>
      <c r="US56" s="387"/>
      <c r="UT56" s="387"/>
      <c r="UU56" s="387"/>
      <c r="UV56" s="387"/>
      <c r="UW56" s="387"/>
      <c r="UX56" s="387"/>
      <c r="UY56" s="387"/>
      <c r="UZ56" s="387"/>
      <c r="VA56" s="387"/>
      <c r="VB56" s="387"/>
      <c r="VC56" s="387"/>
      <c r="VD56" s="387"/>
      <c r="VE56" s="387"/>
      <c r="VF56" s="387"/>
      <c r="VG56" s="387"/>
      <c r="VH56" s="387"/>
      <c r="VI56" s="387"/>
      <c r="VJ56" s="387"/>
      <c r="VK56" s="387"/>
      <c r="VL56" s="387"/>
      <c r="VM56" s="387"/>
      <c r="VN56" s="387"/>
      <c r="VO56" s="387"/>
      <c r="VP56" s="387"/>
      <c r="VQ56" s="387"/>
      <c r="VR56" s="387"/>
      <c r="VS56" s="387"/>
      <c r="VT56" s="387"/>
      <c r="VU56" s="387"/>
      <c r="VV56" s="387"/>
      <c r="VW56" s="387"/>
      <c r="VX56" s="387"/>
      <c r="VY56" s="387"/>
      <c r="VZ56" s="387"/>
      <c r="WA56" s="387"/>
      <c r="WB56" s="387"/>
      <c r="WC56" s="387"/>
      <c r="WD56" s="387"/>
      <c r="WE56" s="387"/>
      <c r="WF56" s="387"/>
      <c r="WG56" s="387"/>
      <c r="WH56" s="387"/>
      <c r="WI56" s="387"/>
      <c r="WJ56" s="387"/>
      <c r="WK56" s="387"/>
      <c r="WL56" s="387"/>
      <c r="WM56" s="387"/>
      <c r="WN56" s="387"/>
      <c r="WO56" s="387"/>
      <c r="WP56" s="387"/>
      <c r="WQ56" s="387"/>
      <c r="WR56" s="387"/>
      <c r="WS56" s="387"/>
      <c r="WT56" s="387"/>
      <c r="WU56" s="387"/>
      <c r="WV56" s="387"/>
      <c r="WW56" s="387"/>
      <c r="WX56" s="387"/>
      <c r="WY56" s="387"/>
      <c r="WZ56" s="387"/>
      <c r="XA56" s="387"/>
      <c r="XB56" s="387"/>
      <c r="XC56" s="387"/>
      <c r="XD56" s="387"/>
      <c r="XE56" s="387"/>
      <c r="XF56" s="387"/>
      <c r="XG56" s="387"/>
      <c r="XH56" s="387"/>
      <c r="XI56" s="387"/>
      <c r="XJ56" s="387"/>
      <c r="XK56" s="387"/>
      <c r="XL56" s="387"/>
      <c r="XM56" s="387"/>
      <c r="XN56" s="387"/>
      <c r="XO56" s="387"/>
      <c r="XP56" s="387"/>
      <c r="XQ56" s="387"/>
      <c r="XR56" s="387"/>
      <c r="XS56" s="387"/>
      <c r="XT56" s="387"/>
      <c r="XU56" s="387"/>
      <c r="XV56" s="387"/>
      <c r="XW56" s="387"/>
      <c r="XX56" s="387"/>
      <c r="XY56" s="387"/>
      <c r="XZ56" s="387"/>
      <c r="YA56" s="387"/>
      <c r="YB56" s="387"/>
      <c r="YC56" s="387"/>
      <c r="YD56" s="387"/>
      <c r="YE56" s="387"/>
      <c r="YF56" s="387"/>
      <c r="YG56" s="387"/>
      <c r="YH56" s="387"/>
      <c r="YI56" s="387"/>
      <c r="YJ56" s="387"/>
      <c r="YK56" s="387"/>
      <c r="YL56" s="387"/>
      <c r="YM56" s="387"/>
      <c r="YN56" s="387"/>
      <c r="YO56" s="387"/>
      <c r="YP56" s="387"/>
      <c r="YQ56" s="387"/>
      <c r="YR56" s="387"/>
      <c r="YS56" s="387"/>
      <c r="YT56" s="387"/>
      <c r="YU56" s="387"/>
      <c r="YV56" s="387"/>
      <c r="YW56" s="387"/>
      <c r="YX56" s="387"/>
      <c r="YY56" s="387"/>
      <c r="YZ56" s="387"/>
      <c r="ZA56" s="387"/>
      <c r="ZB56" s="387"/>
      <c r="ZC56" s="387"/>
      <c r="ZD56" s="387"/>
      <c r="ZE56" s="387"/>
      <c r="ZF56" s="387"/>
      <c r="ZG56" s="387"/>
      <c r="ZH56" s="387"/>
      <c r="ZI56" s="387"/>
      <c r="ZJ56" s="387"/>
      <c r="ZK56" s="387"/>
      <c r="ZL56" s="387"/>
      <c r="ZM56" s="387"/>
      <c r="ZN56" s="387"/>
      <c r="ZO56" s="387"/>
      <c r="ZP56" s="387"/>
      <c r="ZQ56" s="387"/>
      <c r="ZR56" s="387"/>
      <c r="ZS56" s="387"/>
      <c r="ZT56" s="387"/>
      <c r="ZU56" s="387"/>
      <c r="ZV56" s="387"/>
      <c r="ZW56" s="387"/>
      <c r="ZX56" s="387"/>
      <c r="ZY56" s="387"/>
      <c r="ZZ56" s="387"/>
      <c r="AAA56" s="387"/>
      <c r="AAB56" s="387"/>
      <c r="AAC56" s="387"/>
      <c r="AAD56" s="387"/>
      <c r="AAE56" s="387"/>
      <c r="AAF56" s="387"/>
      <c r="AAG56" s="387"/>
      <c r="AAH56" s="387"/>
      <c r="AAI56" s="387"/>
      <c r="AAJ56" s="387"/>
      <c r="AAK56" s="387"/>
      <c r="AAL56" s="387"/>
      <c r="AAM56" s="387"/>
      <c r="AAN56" s="387"/>
      <c r="AAO56" s="387"/>
      <c r="AAP56" s="387"/>
      <c r="AAQ56" s="387"/>
      <c r="AAR56" s="387"/>
      <c r="AAS56" s="387"/>
      <c r="AAT56" s="387"/>
      <c r="AAU56" s="387"/>
      <c r="AAV56" s="387"/>
      <c r="AAW56" s="387"/>
      <c r="AAX56" s="387"/>
      <c r="AAY56" s="387"/>
      <c r="AAZ56" s="387"/>
      <c r="ABA56" s="387"/>
      <c r="ABB56" s="387"/>
      <c r="ABC56" s="387"/>
      <c r="ABD56" s="387"/>
      <c r="ABE56" s="387"/>
      <c r="ABF56" s="387"/>
      <c r="ABG56" s="387"/>
      <c r="ABH56" s="387"/>
      <c r="ABI56" s="387"/>
      <c r="ABJ56" s="387"/>
      <c r="ABK56" s="387"/>
      <c r="ABL56" s="387"/>
      <c r="ABM56" s="387"/>
      <c r="ABN56" s="387"/>
      <c r="ABO56" s="387"/>
      <c r="ABP56" s="387"/>
      <c r="ABQ56" s="387"/>
      <c r="ABR56" s="387"/>
      <c r="ABS56" s="387"/>
      <c r="ABT56" s="387"/>
      <c r="ABU56" s="387"/>
      <c r="ABV56" s="387"/>
      <c r="ABW56" s="387"/>
      <c r="ABX56" s="387"/>
      <c r="ABY56" s="387"/>
      <c r="ABZ56" s="387"/>
      <c r="ACA56" s="387"/>
      <c r="ACB56" s="387"/>
      <c r="ACC56" s="387"/>
      <c r="ACD56" s="387"/>
      <c r="ACE56" s="387"/>
      <c r="ACF56" s="387"/>
      <c r="ACG56" s="387"/>
      <c r="ACH56" s="387"/>
      <c r="ACI56" s="387"/>
      <c r="ACJ56" s="387"/>
      <c r="ACK56" s="387"/>
      <c r="ACL56" s="387"/>
      <c r="ACM56" s="387"/>
      <c r="ACN56" s="387"/>
      <c r="ACO56" s="387"/>
      <c r="ACP56" s="387"/>
      <c r="ACQ56" s="387"/>
      <c r="ACR56" s="387"/>
      <c r="ACS56" s="387"/>
      <c r="ACT56" s="387"/>
      <c r="ACU56" s="387"/>
      <c r="ACV56" s="387"/>
      <c r="ACW56" s="387"/>
      <c r="ACX56" s="387"/>
      <c r="ACY56" s="387"/>
      <c r="ACZ56" s="387"/>
      <c r="ADA56" s="387"/>
      <c r="ADB56" s="387"/>
      <c r="ADC56" s="387"/>
      <c r="ADD56" s="387"/>
      <c r="ADE56" s="387"/>
      <c r="ADF56" s="387"/>
      <c r="ADG56" s="387"/>
      <c r="ADH56" s="387"/>
      <c r="ADI56" s="387"/>
      <c r="ADJ56" s="387"/>
      <c r="ADK56" s="387"/>
      <c r="ADL56" s="387"/>
      <c r="ADM56" s="387"/>
      <c r="ADN56" s="387"/>
      <c r="ADO56" s="387"/>
      <c r="ADP56" s="387"/>
      <c r="ADQ56" s="387"/>
      <c r="ADR56" s="387"/>
      <c r="ADS56" s="387"/>
      <c r="ADT56" s="387"/>
      <c r="ADU56" s="387"/>
      <c r="ADV56" s="387"/>
      <c r="ADW56" s="387"/>
      <c r="ADX56" s="387"/>
      <c r="ADY56" s="387"/>
      <c r="ADZ56" s="387"/>
      <c r="AEA56" s="387"/>
      <c r="AEB56" s="387"/>
      <c r="AEC56" s="387"/>
      <c r="AED56" s="387"/>
      <c r="AEE56" s="387"/>
      <c r="AEF56" s="387"/>
      <c r="AEG56" s="387"/>
      <c r="AEH56" s="387"/>
      <c r="AEI56" s="387"/>
      <c r="AEJ56" s="387"/>
      <c r="AEK56" s="387"/>
      <c r="AEL56" s="387"/>
      <c r="AEM56" s="387"/>
      <c r="AEN56" s="387"/>
      <c r="AEO56" s="387"/>
      <c r="AEP56" s="387"/>
      <c r="AEQ56" s="387"/>
      <c r="AER56" s="387"/>
      <c r="AES56" s="387"/>
      <c r="AET56" s="387"/>
      <c r="AEU56" s="387"/>
      <c r="AEV56" s="387"/>
      <c r="AEW56" s="387"/>
      <c r="AEX56" s="387"/>
      <c r="AEY56" s="387"/>
      <c r="AEZ56" s="387"/>
      <c r="AFA56" s="387"/>
      <c r="AFB56" s="387"/>
      <c r="AFC56" s="387"/>
      <c r="AFD56" s="387"/>
      <c r="AFE56" s="387"/>
      <c r="AFF56" s="387"/>
      <c r="AFG56" s="387"/>
      <c r="AFH56" s="387"/>
      <c r="AFI56" s="387"/>
      <c r="AFJ56" s="387"/>
      <c r="AFK56" s="387"/>
      <c r="AFL56" s="387"/>
      <c r="AFM56" s="387"/>
      <c r="AFN56" s="387"/>
      <c r="AFO56" s="387"/>
      <c r="AFP56" s="387"/>
      <c r="AFQ56" s="387"/>
      <c r="AFR56" s="387"/>
      <c r="AFS56" s="387"/>
      <c r="AFT56" s="387"/>
      <c r="AFU56" s="387"/>
      <c r="AFV56" s="387"/>
      <c r="AFW56" s="387"/>
      <c r="AFX56" s="387"/>
      <c r="AFY56" s="387"/>
      <c r="AFZ56" s="387"/>
      <c r="AGA56" s="387"/>
      <c r="AGB56" s="387"/>
      <c r="AGC56" s="387"/>
      <c r="AGD56" s="387"/>
      <c r="AGE56" s="387"/>
      <c r="AGF56" s="387"/>
      <c r="AGG56" s="387"/>
      <c r="AGH56" s="387"/>
      <c r="AGI56" s="387"/>
      <c r="AGJ56" s="387"/>
      <c r="AGK56" s="387"/>
      <c r="AGL56" s="387"/>
      <c r="AGM56" s="387"/>
      <c r="AGN56" s="387"/>
      <c r="AGO56" s="387"/>
      <c r="AGP56" s="387"/>
      <c r="AGQ56" s="387"/>
      <c r="AGR56" s="387"/>
      <c r="AGS56" s="387"/>
      <c r="AGT56" s="387"/>
      <c r="AGU56" s="387"/>
      <c r="AGV56" s="387"/>
      <c r="AGW56" s="387"/>
      <c r="AGX56" s="387"/>
      <c r="AGY56" s="387"/>
      <c r="AGZ56" s="387"/>
      <c r="AHA56" s="387"/>
      <c r="AHB56" s="387"/>
      <c r="AHC56" s="387"/>
      <c r="AHD56" s="387"/>
      <c r="AHE56" s="387"/>
      <c r="AHF56" s="387"/>
      <c r="AHG56" s="387"/>
      <c r="AHH56" s="387"/>
      <c r="AHI56" s="387"/>
      <c r="AHJ56" s="387"/>
      <c r="AHK56" s="387"/>
      <c r="AHL56" s="387"/>
      <c r="AHM56" s="387"/>
      <c r="AHN56" s="387"/>
      <c r="AHO56" s="387"/>
      <c r="AHP56" s="387"/>
      <c r="AHQ56" s="387"/>
      <c r="AHR56" s="387"/>
      <c r="AHS56" s="387"/>
      <c r="AHT56" s="387"/>
      <c r="AHU56" s="387"/>
      <c r="AHV56" s="387"/>
      <c r="AHW56" s="387"/>
      <c r="AHX56" s="387"/>
      <c r="AHY56" s="387"/>
      <c r="AHZ56" s="387"/>
      <c r="AIA56" s="387"/>
      <c r="AIB56" s="387"/>
      <c r="AIC56" s="387"/>
      <c r="AID56" s="387"/>
      <c r="AIE56" s="387"/>
      <c r="AIF56" s="387"/>
      <c r="AIG56" s="387"/>
      <c r="AIH56" s="387"/>
      <c r="AII56" s="387"/>
      <c r="AIJ56" s="387"/>
      <c r="AIK56" s="387"/>
      <c r="AIL56" s="387"/>
      <c r="AIM56" s="387"/>
      <c r="AIN56" s="387"/>
      <c r="AIO56" s="387"/>
      <c r="AIP56" s="387"/>
      <c r="AIQ56" s="387"/>
      <c r="AIR56" s="387"/>
      <c r="AIS56" s="387"/>
      <c r="AIT56" s="387"/>
      <c r="AIU56" s="387"/>
      <c r="AIV56" s="387"/>
      <c r="AIW56" s="387"/>
      <c r="AIX56" s="387"/>
      <c r="AIY56" s="387"/>
      <c r="AIZ56" s="387"/>
      <c r="AJA56" s="387"/>
      <c r="AJB56" s="387"/>
      <c r="AJC56" s="387"/>
      <c r="AJD56" s="387"/>
      <c r="AJE56" s="387"/>
      <c r="AJF56" s="387"/>
      <c r="AJG56" s="387"/>
      <c r="AJH56" s="387"/>
      <c r="AJI56" s="387"/>
      <c r="AJJ56" s="387"/>
      <c r="AJK56" s="387"/>
      <c r="AJL56" s="387"/>
      <c r="AJM56" s="387"/>
      <c r="AJN56" s="387"/>
      <c r="AJO56" s="387"/>
      <c r="AJP56" s="387"/>
      <c r="AJQ56" s="387"/>
      <c r="AJR56" s="387"/>
      <c r="AJS56" s="387"/>
      <c r="AJT56" s="387"/>
      <c r="AJU56" s="387"/>
      <c r="AJV56" s="387"/>
      <c r="AJW56" s="387"/>
      <c r="AJX56" s="387"/>
      <c r="AJY56" s="387"/>
      <c r="AJZ56" s="387"/>
      <c r="AKA56" s="387"/>
      <c r="AKB56" s="387"/>
      <c r="AKC56" s="387"/>
      <c r="AKD56" s="387"/>
      <c r="AKE56" s="387"/>
      <c r="AKF56" s="387"/>
      <c r="AKG56" s="387"/>
      <c r="AKH56" s="387"/>
      <c r="AKI56" s="387"/>
      <c r="AKJ56" s="387"/>
      <c r="AKK56" s="387"/>
      <c r="AKL56" s="387"/>
      <c r="AKM56" s="387"/>
      <c r="AKN56" s="387"/>
      <c r="AKO56" s="387"/>
      <c r="AKP56" s="387"/>
      <c r="AKQ56" s="387"/>
      <c r="AKR56" s="387"/>
      <c r="AKS56" s="387"/>
      <c r="AKT56" s="387"/>
      <c r="AKU56" s="387"/>
      <c r="AKV56" s="387"/>
      <c r="AKW56" s="387"/>
      <c r="AKX56" s="387"/>
      <c r="AKY56" s="387"/>
      <c r="AKZ56" s="387"/>
      <c r="ALA56" s="387"/>
      <c r="ALB56" s="387"/>
      <c r="ALC56" s="387"/>
      <c r="ALD56" s="387"/>
      <c r="ALE56" s="387"/>
      <c r="ALF56" s="387"/>
      <c r="ALG56" s="387"/>
      <c r="ALH56" s="387"/>
      <c r="ALI56" s="387"/>
      <c r="ALJ56" s="387"/>
      <c r="ALK56" s="387"/>
      <c r="ALL56" s="387"/>
      <c r="ALM56" s="387"/>
      <c r="ALN56" s="387"/>
      <c r="ALO56" s="387"/>
      <c r="ALP56" s="387"/>
      <c r="ALQ56" s="387"/>
      <c r="ALR56" s="387"/>
      <c r="ALS56" s="387"/>
      <c r="ALT56" s="387"/>
      <c r="ALU56" s="387"/>
      <c r="ALV56" s="387"/>
      <c r="ALW56" s="387"/>
      <c r="ALX56" s="387"/>
      <c r="ALY56" s="387"/>
      <c r="ALZ56" s="387"/>
      <c r="AMA56" s="387"/>
      <c r="AMB56" s="387"/>
      <c r="AMC56" s="387"/>
      <c r="AMD56" s="387"/>
      <c r="AME56" s="387"/>
      <c r="AMF56" s="387"/>
      <c r="AMG56" s="387"/>
      <c r="AMH56" s="387"/>
      <c r="AMI56" s="387"/>
      <c r="AMJ56" s="387"/>
      <c r="AMK56" s="387"/>
      <c r="AML56" s="387"/>
      <c r="AMM56" s="387"/>
      <c r="AMN56" s="387"/>
      <c r="AMO56" s="387"/>
      <c r="AMP56" s="387"/>
      <c r="AMQ56" s="387"/>
      <c r="AMR56" s="387"/>
      <c r="AMS56" s="387"/>
      <c r="AMT56" s="387"/>
      <c r="AMU56" s="387"/>
      <c r="AMV56" s="387"/>
      <c r="AMW56" s="387"/>
      <c r="AMX56" s="387"/>
      <c r="AMY56" s="387"/>
      <c r="AMZ56" s="387"/>
      <c r="ANA56" s="387"/>
      <c r="ANB56" s="387"/>
      <c r="ANC56" s="387"/>
      <c r="AND56" s="387"/>
      <c r="ANE56" s="387"/>
      <c r="ANF56" s="387"/>
      <c r="ANG56" s="387"/>
      <c r="ANH56" s="387"/>
      <c r="ANI56" s="387"/>
      <c r="ANJ56" s="387"/>
      <c r="ANK56" s="387"/>
      <c r="ANL56" s="387"/>
      <c r="ANM56" s="387"/>
      <c r="ANN56" s="387"/>
      <c r="ANO56" s="387"/>
      <c r="ANP56" s="387"/>
      <c r="ANQ56" s="387"/>
      <c r="ANR56" s="387"/>
      <c r="ANS56" s="387"/>
      <c r="ANT56" s="387"/>
      <c r="ANU56" s="387"/>
      <c r="ANV56" s="387"/>
      <c r="ANW56" s="387"/>
      <c r="ANX56" s="387"/>
      <c r="ANY56" s="387"/>
      <c r="ANZ56" s="387"/>
      <c r="AOA56" s="387"/>
      <c r="AOB56" s="387"/>
      <c r="AOC56" s="387"/>
      <c r="AOD56" s="387"/>
      <c r="AOE56" s="387"/>
      <c r="AOF56" s="387"/>
      <c r="AOG56" s="387"/>
      <c r="AOH56" s="387"/>
      <c r="AOI56" s="387"/>
      <c r="AOJ56" s="387"/>
      <c r="AOK56" s="387"/>
      <c r="AOL56" s="387"/>
      <c r="AOM56" s="387"/>
      <c r="AON56" s="387"/>
      <c r="AOO56" s="387"/>
      <c r="AOP56" s="387"/>
      <c r="AOQ56" s="387"/>
      <c r="AOR56" s="387"/>
      <c r="AOS56" s="387"/>
      <c r="AOT56" s="387"/>
      <c r="AOU56" s="387"/>
      <c r="AOV56" s="387"/>
      <c r="AOW56" s="387"/>
      <c r="AOX56" s="387"/>
      <c r="AOY56" s="387"/>
      <c r="AOZ56" s="387"/>
      <c r="APA56" s="387"/>
      <c r="APB56" s="387"/>
      <c r="APC56" s="387"/>
      <c r="APD56" s="387"/>
      <c r="APE56" s="387"/>
      <c r="APF56" s="387"/>
      <c r="APG56" s="387"/>
      <c r="APH56" s="387"/>
      <c r="API56" s="387"/>
      <c r="APJ56" s="387"/>
      <c r="APK56" s="387"/>
      <c r="APL56" s="387"/>
      <c r="APM56" s="387"/>
      <c r="APN56" s="387"/>
      <c r="APO56" s="387"/>
      <c r="APP56" s="387"/>
      <c r="APQ56" s="387"/>
      <c r="APR56" s="387"/>
      <c r="APS56" s="387"/>
      <c r="APT56" s="387"/>
      <c r="APU56" s="387"/>
      <c r="APV56" s="387"/>
      <c r="APW56" s="387"/>
      <c r="APX56" s="387"/>
      <c r="APY56" s="387"/>
      <c r="APZ56" s="387"/>
      <c r="AQA56" s="387"/>
      <c r="AQB56" s="387"/>
      <c r="AQC56" s="387"/>
      <c r="AQD56" s="387"/>
      <c r="AQE56" s="387"/>
      <c r="AQF56" s="387"/>
      <c r="AQG56" s="387"/>
      <c r="AQH56" s="387"/>
      <c r="AQI56" s="387"/>
      <c r="AQJ56" s="387"/>
      <c r="AQK56" s="387"/>
      <c r="AQL56" s="387"/>
      <c r="AQM56" s="387"/>
      <c r="AQN56" s="387"/>
      <c r="AQO56" s="387"/>
      <c r="AQP56" s="387"/>
      <c r="AQQ56" s="387"/>
      <c r="AQR56" s="387"/>
      <c r="AQS56" s="387"/>
      <c r="AQT56" s="387"/>
      <c r="AQU56" s="387"/>
      <c r="AQV56" s="387"/>
      <c r="AQW56" s="387"/>
      <c r="AQX56" s="387"/>
      <c r="AQY56" s="387"/>
      <c r="AQZ56" s="387"/>
    </row>
    <row r="57" spans="1:1144" s="388" customFormat="1" ht="47.25" customHeight="1" x14ac:dyDescent="0.25">
      <c r="A57" s="328"/>
      <c r="B57" s="381"/>
      <c r="C57" s="382"/>
      <c r="D57" s="381"/>
      <c r="E57" s="383" t="s">
        <v>318</v>
      </c>
      <c r="F57" s="367"/>
      <c r="G57" s="368"/>
      <c r="H57" s="369"/>
      <c r="I57" s="386">
        <f>H57/H7</f>
        <v>0</v>
      </c>
      <c r="J57" s="341">
        <f>H57-G57</f>
        <v>0</v>
      </c>
      <c r="K57" s="342"/>
      <c r="L57" s="373">
        <v>743.6</v>
      </c>
      <c r="M57" s="340">
        <v>743.6</v>
      </c>
      <c r="N57" s="341">
        <v>743.6</v>
      </c>
      <c r="O57" s="341">
        <v>701.7</v>
      </c>
      <c r="P57" s="341">
        <f t="shared" si="15"/>
        <v>-41.899999999999977</v>
      </c>
      <c r="Q57" s="374">
        <f t="shared" si="18"/>
        <v>0.94365250134480905</v>
      </c>
      <c r="R57" s="339">
        <f t="shared" si="2"/>
        <v>743.6</v>
      </c>
      <c r="S57" s="340">
        <f t="shared" si="3"/>
        <v>743.6</v>
      </c>
      <c r="T57" s="341">
        <f t="shared" si="3"/>
        <v>743.6</v>
      </c>
      <c r="U57" s="340">
        <f t="shared" si="4"/>
        <v>701.7</v>
      </c>
      <c r="V57" s="341">
        <f t="shared" si="5"/>
        <v>-41.899999999999977</v>
      </c>
      <c r="W57" s="342">
        <f t="shared" si="1"/>
        <v>0.94365250134480905</v>
      </c>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c r="BN57" s="387"/>
      <c r="BO57" s="387"/>
      <c r="BP57" s="387"/>
      <c r="BQ57" s="387"/>
      <c r="BR57" s="387"/>
      <c r="BS57" s="387"/>
      <c r="BT57" s="387"/>
      <c r="BU57" s="387"/>
      <c r="BV57" s="387"/>
      <c r="BW57" s="387"/>
      <c r="BX57" s="387"/>
      <c r="BY57" s="387"/>
      <c r="BZ57" s="387"/>
      <c r="CA57" s="387"/>
      <c r="CB57" s="387"/>
      <c r="CC57" s="387"/>
      <c r="CD57" s="387"/>
      <c r="CE57" s="387"/>
      <c r="CF57" s="387"/>
      <c r="CG57" s="387"/>
      <c r="CH57" s="387"/>
      <c r="CI57" s="387"/>
      <c r="CJ57" s="387"/>
      <c r="CK57" s="387"/>
      <c r="CL57" s="387"/>
      <c r="CM57" s="387"/>
      <c r="CN57" s="387"/>
      <c r="CO57" s="387"/>
      <c r="CP57" s="387"/>
      <c r="CQ57" s="387"/>
      <c r="CR57" s="387"/>
      <c r="CS57" s="387"/>
      <c r="CT57" s="387"/>
      <c r="CU57" s="387"/>
      <c r="CV57" s="387"/>
      <c r="CW57" s="387"/>
      <c r="CX57" s="387"/>
      <c r="CY57" s="387"/>
      <c r="CZ57" s="387"/>
      <c r="DA57" s="387"/>
      <c r="DB57" s="387"/>
      <c r="DC57" s="387"/>
      <c r="DD57" s="387"/>
      <c r="DE57" s="387"/>
      <c r="DF57" s="387"/>
      <c r="DG57" s="387"/>
      <c r="DH57" s="387"/>
      <c r="DI57" s="387"/>
      <c r="DJ57" s="387"/>
      <c r="DK57" s="387"/>
      <c r="DL57" s="387"/>
      <c r="DM57" s="387"/>
      <c r="DN57" s="387"/>
      <c r="DO57" s="387"/>
      <c r="DP57" s="387"/>
      <c r="DQ57" s="387"/>
      <c r="DR57" s="387"/>
      <c r="DS57" s="387"/>
      <c r="DT57" s="387"/>
      <c r="DU57" s="387"/>
      <c r="DV57" s="387"/>
      <c r="DW57" s="387"/>
      <c r="DX57" s="387"/>
      <c r="DY57" s="387"/>
      <c r="DZ57" s="387"/>
      <c r="EA57" s="387"/>
      <c r="EB57" s="387"/>
      <c r="EC57" s="387"/>
      <c r="ED57" s="387"/>
      <c r="EE57" s="387"/>
      <c r="EF57" s="387"/>
      <c r="EG57" s="387"/>
      <c r="EH57" s="387"/>
      <c r="EI57" s="387"/>
      <c r="EJ57" s="387"/>
      <c r="EK57" s="387"/>
      <c r="EL57" s="387"/>
      <c r="EM57" s="387"/>
      <c r="EN57" s="387"/>
      <c r="EO57" s="387"/>
      <c r="EP57" s="387"/>
      <c r="EQ57" s="387"/>
      <c r="ER57" s="387"/>
      <c r="ES57" s="387"/>
      <c r="ET57" s="387"/>
      <c r="EU57" s="387"/>
      <c r="EV57" s="387"/>
      <c r="EW57" s="387"/>
      <c r="EX57" s="387"/>
      <c r="EY57" s="387"/>
      <c r="EZ57" s="387"/>
      <c r="FA57" s="387"/>
      <c r="FB57" s="387"/>
      <c r="FC57" s="387"/>
      <c r="FD57" s="387"/>
      <c r="FE57" s="387"/>
      <c r="FF57" s="387"/>
      <c r="FG57" s="387"/>
      <c r="FH57" s="387"/>
      <c r="FI57" s="387"/>
      <c r="FJ57" s="387"/>
      <c r="FK57" s="387"/>
      <c r="FL57" s="387"/>
      <c r="FM57" s="387"/>
      <c r="FN57" s="387"/>
      <c r="FO57" s="387"/>
      <c r="FP57" s="387"/>
      <c r="FQ57" s="387"/>
      <c r="FR57" s="387"/>
      <c r="FS57" s="387"/>
      <c r="FT57" s="387"/>
      <c r="FU57" s="387"/>
      <c r="FV57" s="387"/>
      <c r="FW57" s="387"/>
      <c r="FX57" s="387"/>
      <c r="FY57" s="387"/>
      <c r="FZ57" s="387"/>
      <c r="GA57" s="387"/>
      <c r="GB57" s="387"/>
      <c r="GC57" s="387"/>
      <c r="GD57" s="387"/>
      <c r="GE57" s="387"/>
      <c r="GF57" s="387"/>
      <c r="GG57" s="387"/>
      <c r="GH57" s="387"/>
      <c r="GI57" s="387"/>
      <c r="GJ57" s="387"/>
      <c r="GK57" s="387"/>
      <c r="GL57" s="387"/>
      <c r="GM57" s="387"/>
      <c r="GN57" s="387"/>
      <c r="GO57" s="387"/>
      <c r="GP57" s="387"/>
      <c r="GQ57" s="387"/>
      <c r="GR57" s="387"/>
      <c r="GS57" s="387"/>
      <c r="GT57" s="387"/>
      <c r="GU57" s="387"/>
      <c r="GV57" s="387"/>
      <c r="GW57" s="387"/>
      <c r="GX57" s="387"/>
      <c r="GY57" s="387"/>
      <c r="GZ57" s="387"/>
      <c r="HA57" s="387"/>
      <c r="HB57" s="387"/>
      <c r="HC57" s="387"/>
      <c r="HD57" s="387"/>
      <c r="HE57" s="387"/>
      <c r="HF57" s="387"/>
      <c r="HG57" s="387"/>
      <c r="HH57" s="387"/>
      <c r="HI57" s="387"/>
      <c r="HJ57" s="387"/>
      <c r="HK57" s="387"/>
      <c r="HL57" s="387"/>
      <c r="HM57" s="387"/>
      <c r="HN57" s="387"/>
      <c r="HO57" s="387"/>
      <c r="HP57" s="387"/>
      <c r="HQ57" s="387"/>
      <c r="HR57" s="387"/>
      <c r="HS57" s="387"/>
      <c r="HT57" s="387"/>
      <c r="HU57" s="387"/>
      <c r="HV57" s="387"/>
      <c r="HW57" s="387"/>
      <c r="HX57" s="387"/>
      <c r="HY57" s="387"/>
      <c r="HZ57" s="387"/>
      <c r="IA57" s="387"/>
      <c r="IB57" s="387"/>
      <c r="IC57" s="387"/>
      <c r="ID57" s="387"/>
      <c r="IE57" s="387"/>
      <c r="IF57" s="387"/>
      <c r="IG57" s="387"/>
      <c r="IH57" s="387"/>
      <c r="II57" s="387"/>
      <c r="IJ57" s="387"/>
      <c r="IK57" s="387"/>
      <c r="IL57" s="387"/>
      <c r="IM57" s="387"/>
      <c r="IN57" s="387"/>
      <c r="IO57" s="387"/>
      <c r="IP57" s="387"/>
      <c r="IQ57" s="387"/>
      <c r="IR57" s="387"/>
      <c r="IS57" s="387"/>
      <c r="IT57" s="387"/>
      <c r="IU57" s="387"/>
      <c r="IV57" s="387"/>
      <c r="IW57" s="387"/>
      <c r="IX57" s="387"/>
      <c r="IY57" s="387"/>
      <c r="IZ57" s="387"/>
      <c r="JA57" s="387"/>
      <c r="JB57" s="387"/>
      <c r="JC57" s="387"/>
      <c r="JD57" s="387"/>
      <c r="JE57" s="387"/>
      <c r="JF57" s="387"/>
      <c r="JG57" s="387"/>
      <c r="JH57" s="387"/>
      <c r="JI57" s="387"/>
      <c r="JJ57" s="387"/>
      <c r="JK57" s="387"/>
      <c r="JL57" s="387"/>
      <c r="JM57" s="387"/>
      <c r="JN57" s="387"/>
      <c r="JO57" s="387"/>
      <c r="JP57" s="387"/>
      <c r="JQ57" s="387"/>
      <c r="JR57" s="387"/>
      <c r="JS57" s="387"/>
      <c r="JT57" s="387"/>
      <c r="JU57" s="387"/>
      <c r="JV57" s="387"/>
      <c r="JW57" s="387"/>
      <c r="JX57" s="387"/>
      <c r="JY57" s="387"/>
      <c r="JZ57" s="387"/>
      <c r="KA57" s="387"/>
      <c r="KB57" s="387"/>
      <c r="KC57" s="387"/>
      <c r="KD57" s="387"/>
      <c r="KE57" s="387"/>
      <c r="KF57" s="387"/>
      <c r="KG57" s="387"/>
      <c r="KH57" s="387"/>
      <c r="KI57" s="387"/>
      <c r="KJ57" s="387"/>
      <c r="KK57" s="387"/>
      <c r="KL57" s="387"/>
      <c r="KM57" s="387"/>
      <c r="KN57" s="387"/>
      <c r="KO57" s="387"/>
      <c r="KP57" s="387"/>
      <c r="KQ57" s="387"/>
      <c r="KR57" s="387"/>
      <c r="KS57" s="387"/>
      <c r="KT57" s="387"/>
      <c r="KU57" s="387"/>
      <c r="KV57" s="387"/>
      <c r="KW57" s="387"/>
      <c r="KX57" s="387"/>
      <c r="KY57" s="387"/>
      <c r="KZ57" s="387"/>
      <c r="LA57" s="387"/>
      <c r="LB57" s="387"/>
      <c r="LC57" s="387"/>
      <c r="LD57" s="387"/>
      <c r="LE57" s="387"/>
      <c r="LF57" s="387"/>
      <c r="LG57" s="387"/>
      <c r="LH57" s="387"/>
      <c r="LI57" s="387"/>
      <c r="LJ57" s="387"/>
      <c r="LK57" s="387"/>
      <c r="LL57" s="387"/>
      <c r="LM57" s="387"/>
      <c r="LN57" s="387"/>
      <c r="LO57" s="387"/>
      <c r="LP57" s="387"/>
      <c r="LQ57" s="387"/>
      <c r="LR57" s="387"/>
      <c r="LS57" s="387"/>
      <c r="LT57" s="387"/>
      <c r="LU57" s="387"/>
      <c r="LV57" s="387"/>
      <c r="LW57" s="387"/>
      <c r="LX57" s="387"/>
      <c r="LY57" s="387"/>
      <c r="LZ57" s="387"/>
      <c r="MA57" s="387"/>
      <c r="MB57" s="387"/>
      <c r="MC57" s="387"/>
      <c r="MD57" s="387"/>
      <c r="ME57" s="387"/>
      <c r="MF57" s="387"/>
      <c r="MG57" s="387"/>
      <c r="MH57" s="387"/>
      <c r="MI57" s="387"/>
      <c r="MJ57" s="387"/>
      <c r="MK57" s="387"/>
      <c r="ML57" s="387"/>
      <c r="MM57" s="387"/>
      <c r="MN57" s="387"/>
      <c r="MO57" s="387"/>
      <c r="MP57" s="387"/>
      <c r="MQ57" s="387"/>
      <c r="MR57" s="387"/>
      <c r="MS57" s="387"/>
      <c r="MT57" s="387"/>
      <c r="MU57" s="387"/>
      <c r="MV57" s="387"/>
      <c r="MW57" s="387"/>
      <c r="MX57" s="387"/>
      <c r="MY57" s="387"/>
      <c r="MZ57" s="387"/>
      <c r="NA57" s="387"/>
      <c r="NB57" s="387"/>
      <c r="NC57" s="387"/>
      <c r="ND57" s="387"/>
      <c r="NE57" s="387"/>
      <c r="NF57" s="387"/>
      <c r="NG57" s="387"/>
      <c r="NH57" s="387"/>
      <c r="NI57" s="387"/>
      <c r="NJ57" s="387"/>
      <c r="NK57" s="387"/>
      <c r="NL57" s="387"/>
      <c r="NM57" s="387"/>
      <c r="NN57" s="387"/>
      <c r="NO57" s="387"/>
      <c r="NP57" s="387"/>
      <c r="NQ57" s="387"/>
      <c r="NR57" s="387"/>
      <c r="NS57" s="387"/>
      <c r="NT57" s="387"/>
      <c r="NU57" s="387"/>
      <c r="NV57" s="387"/>
      <c r="NW57" s="387"/>
      <c r="NX57" s="387"/>
      <c r="NY57" s="387"/>
      <c r="NZ57" s="387"/>
      <c r="OA57" s="387"/>
      <c r="OB57" s="387"/>
      <c r="OC57" s="387"/>
      <c r="OD57" s="387"/>
      <c r="OE57" s="387"/>
      <c r="OF57" s="387"/>
      <c r="OG57" s="387"/>
      <c r="OH57" s="387"/>
      <c r="OI57" s="387"/>
      <c r="OJ57" s="387"/>
      <c r="OK57" s="387"/>
      <c r="OL57" s="387"/>
      <c r="OM57" s="387"/>
      <c r="ON57" s="387"/>
      <c r="OO57" s="387"/>
      <c r="OP57" s="387"/>
      <c r="OQ57" s="387"/>
      <c r="OR57" s="387"/>
      <c r="OS57" s="387"/>
      <c r="OT57" s="387"/>
      <c r="OU57" s="387"/>
      <c r="OV57" s="387"/>
      <c r="OW57" s="387"/>
      <c r="OX57" s="387"/>
      <c r="OY57" s="387"/>
      <c r="OZ57" s="387"/>
      <c r="PA57" s="387"/>
      <c r="PB57" s="387"/>
      <c r="PC57" s="387"/>
      <c r="PD57" s="387"/>
      <c r="PE57" s="387"/>
      <c r="PF57" s="387"/>
      <c r="PG57" s="387"/>
      <c r="PH57" s="387"/>
      <c r="PI57" s="387"/>
      <c r="PJ57" s="387"/>
      <c r="PK57" s="387"/>
      <c r="PL57" s="387"/>
      <c r="PM57" s="387"/>
      <c r="PN57" s="387"/>
      <c r="PO57" s="387"/>
      <c r="PP57" s="387"/>
      <c r="PQ57" s="387"/>
      <c r="PR57" s="387"/>
      <c r="PS57" s="387"/>
      <c r="PT57" s="387"/>
      <c r="PU57" s="387"/>
      <c r="PV57" s="387"/>
      <c r="PW57" s="387"/>
      <c r="PX57" s="387"/>
      <c r="PY57" s="387"/>
      <c r="PZ57" s="387"/>
      <c r="QA57" s="387"/>
      <c r="QB57" s="387"/>
      <c r="QC57" s="387"/>
      <c r="QD57" s="387"/>
      <c r="QE57" s="387"/>
      <c r="QF57" s="387"/>
      <c r="QG57" s="387"/>
      <c r="QH57" s="387"/>
      <c r="QI57" s="387"/>
      <c r="QJ57" s="387"/>
      <c r="QK57" s="387"/>
      <c r="QL57" s="387"/>
      <c r="QM57" s="387"/>
      <c r="QN57" s="387"/>
      <c r="QO57" s="387"/>
      <c r="QP57" s="387"/>
      <c r="QQ57" s="387"/>
      <c r="QR57" s="387"/>
      <c r="QS57" s="387"/>
      <c r="QT57" s="387"/>
      <c r="QU57" s="387"/>
      <c r="QV57" s="387"/>
      <c r="QW57" s="387"/>
      <c r="QX57" s="387"/>
      <c r="QY57" s="387"/>
      <c r="QZ57" s="387"/>
      <c r="RA57" s="387"/>
      <c r="RB57" s="387"/>
      <c r="RC57" s="387"/>
      <c r="RD57" s="387"/>
      <c r="RE57" s="387"/>
      <c r="RF57" s="387"/>
      <c r="RG57" s="387"/>
      <c r="RH57" s="387"/>
      <c r="RI57" s="387"/>
      <c r="RJ57" s="387"/>
      <c r="RK57" s="387"/>
      <c r="RL57" s="387"/>
      <c r="RM57" s="387"/>
      <c r="RN57" s="387"/>
      <c r="RO57" s="387"/>
      <c r="RP57" s="387"/>
      <c r="RQ57" s="387"/>
      <c r="RR57" s="387"/>
      <c r="RS57" s="387"/>
      <c r="RT57" s="387"/>
      <c r="RU57" s="387"/>
      <c r="RV57" s="387"/>
      <c r="RW57" s="387"/>
      <c r="RX57" s="387"/>
      <c r="RY57" s="387"/>
      <c r="RZ57" s="387"/>
      <c r="SA57" s="387"/>
      <c r="SB57" s="387"/>
      <c r="SC57" s="387"/>
      <c r="SD57" s="387"/>
      <c r="SE57" s="387"/>
      <c r="SF57" s="387"/>
      <c r="SG57" s="387"/>
      <c r="SH57" s="387"/>
      <c r="SI57" s="387"/>
      <c r="SJ57" s="387"/>
      <c r="SK57" s="387"/>
      <c r="SL57" s="387"/>
      <c r="SM57" s="387"/>
      <c r="SN57" s="387"/>
      <c r="SO57" s="387"/>
      <c r="SP57" s="387"/>
      <c r="SQ57" s="387"/>
      <c r="SR57" s="387"/>
      <c r="SS57" s="387"/>
      <c r="ST57" s="387"/>
      <c r="SU57" s="387"/>
      <c r="SV57" s="387"/>
      <c r="SW57" s="387"/>
      <c r="SX57" s="387"/>
      <c r="SY57" s="387"/>
      <c r="SZ57" s="387"/>
      <c r="TA57" s="387"/>
      <c r="TB57" s="387"/>
      <c r="TC57" s="387"/>
      <c r="TD57" s="387"/>
      <c r="TE57" s="387"/>
      <c r="TF57" s="387"/>
      <c r="TG57" s="387"/>
      <c r="TH57" s="387"/>
      <c r="TI57" s="387"/>
      <c r="TJ57" s="387"/>
      <c r="TK57" s="387"/>
      <c r="TL57" s="387"/>
      <c r="TM57" s="387"/>
      <c r="TN57" s="387"/>
      <c r="TO57" s="387"/>
      <c r="TP57" s="387"/>
      <c r="TQ57" s="387"/>
      <c r="TR57" s="387"/>
      <c r="TS57" s="387"/>
      <c r="TT57" s="387"/>
      <c r="TU57" s="387"/>
      <c r="TV57" s="387"/>
      <c r="TW57" s="387"/>
      <c r="TX57" s="387"/>
      <c r="TY57" s="387"/>
      <c r="TZ57" s="387"/>
      <c r="UA57" s="387"/>
      <c r="UB57" s="387"/>
      <c r="UC57" s="387"/>
      <c r="UD57" s="387"/>
      <c r="UE57" s="387"/>
      <c r="UF57" s="387"/>
      <c r="UG57" s="387"/>
      <c r="UH57" s="387"/>
      <c r="UI57" s="387"/>
      <c r="UJ57" s="387"/>
      <c r="UK57" s="387"/>
      <c r="UL57" s="387"/>
      <c r="UM57" s="387"/>
      <c r="UN57" s="387"/>
      <c r="UO57" s="387"/>
      <c r="UP57" s="387"/>
      <c r="UQ57" s="387"/>
      <c r="UR57" s="387"/>
      <c r="US57" s="387"/>
      <c r="UT57" s="387"/>
      <c r="UU57" s="387"/>
      <c r="UV57" s="387"/>
      <c r="UW57" s="387"/>
      <c r="UX57" s="387"/>
      <c r="UY57" s="387"/>
      <c r="UZ57" s="387"/>
      <c r="VA57" s="387"/>
      <c r="VB57" s="387"/>
      <c r="VC57" s="387"/>
      <c r="VD57" s="387"/>
      <c r="VE57" s="387"/>
      <c r="VF57" s="387"/>
      <c r="VG57" s="387"/>
      <c r="VH57" s="387"/>
      <c r="VI57" s="387"/>
      <c r="VJ57" s="387"/>
      <c r="VK57" s="387"/>
      <c r="VL57" s="387"/>
      <c r="VM57" s="387"/>
      <c r="VN57" s="387"/>
      <c r="VO57" s="387"/>
      <c r="VP57" s="387"/>
      <c r="VQ57" s="387"/>
      <c r="VR57" s="387"/>
      <c r="VS57" s="387"/>
      <c r="VT57" s="387"/>
      <c r="VU57" s="387"/>
      <c r="VV57" s="387"/>
      <c r="VW57" s="387"/>
      <c r="VX57" s="387"/>
      <c r="VY57" s="387"/>
      <c r="VZ57" s="387"/>
      <c r="WA57" s="387"/>
      <c r="WB57" s="387"/>
      <c r="WC57" s="387"/>
      <c r="WD57" s="387"/>
      <c r="WE57" s="387"/>
      <c r="WF57" s="387"/>
      <c r="WG57" s="387"/>
      <c r="WH57" s="387"/>
      <c r="WI57" s="387"/>
      <c r="WJ57" s="387"/>
      <c r="WK57" s="387"/>
      <c r="WL57" s="387"/>
      <c r="WM57" s="387"/>
      <c r="WN57" s="387"/>
      <c r="WO57" s="387"/>
      <c r="WP57" s="387"/>
      <c r="WQ57" s="387"/>
      <c r="WR57" s="387"/>
      <c r="WS57" s="387"/>
      <c r="WT57" s="387"/>
      <c r="WU57" s="387"/>
      <c r="WV57" s="387"/>
      <c r="WW57" s="387"/>
      <c r="WX57" s="387"/>
      <c r="WY57" s="387"/>
      <c r="WZ57" s="387"/>
      <c r="XA57" s="387"/>
      <c r="XB57" s="387"/>
      <c r="XC57" s="387"/>
      <c r="XD57" s="387"/>
      <c r="XE57" s="387"/>
      <c r="XF57" s="387"/>
      <c r="XG57" s="387"/>
      <c r="XH57" s="387"/>
      <c r="XI57" s="387"/>
      <c r="XJ57" s="387"/>
      <c r="XK57" s="387"/>
      <c r="XL57" s="387"/>
      <c r="XM57" s="387"/>
      <c r="XN57" s="387"/>
      <c r="XO57" s="387"/>
      <c r="XP57" s="387"/>
      <c r="XQ57" s="387"/>
      <c r="XR57" s="387"/>
      <c r="XS57" s="387"/>
      <c r="XT57" s="387"/>
      <c r="XU57" s="387"/>
      <c r="XV57" s="387"/>
      <c r="XW57" s="387"/>
      <c r="XX57" s="387"/>
      <c r="XY57" s="387"/>
      <c r="XZ57" s="387"/>
      <c r="YA57" s="387"/>
      <c r="YB57" s="387"/>
      <c r="YC57" s="387"/>
      <c r="YD57" s="387"/>
      <c r="YE57" s="387"/>
      <c r="YF57" s="387"/>
      <c r="YG57" s="387"/>
      <c r="YH57" s="387"/>
      <c r="YI57" s="387"/>
      <c r="YJ57" s="387"/>
      <c r="YK57" s="387"/>
      <c r="YL57" s="387"/>
      <c r="YM57" s="387"/>
      <c r="YN57" s="387"/>
      <c r="YO57" s="387"/>
      <c r="YP57" s="387"/>
      <c r="YQ57" s="387"/>
      <c r="YR57" s="387"/>
      <c r="YS57" s="387"/>
      <c r="YT57" s="387"/>
      <c r="YU57" s="387"/>
      <c r="YV57" s="387"/>
      <c r="YW57" s="387"/>
      <c r="YX57" s="387"/>
      <c r="YY57" s="387"/>
      <c r="YZ57" s="387"/>
      <c r="ZA57" s="387"/>
      <c r="ZB57" s="387"/>
      <c r="ZC57" s="387"/>
      <c r="ZD57" s="387"/>
      <c r="ZE57" s="387"/>
      <c r="ZF57" s="387"/>
      <c r="ZG57" s="387"/>
      <c r="ZH57" s="387"/>
      <c r="ZI57" s="387"/>
      <c r="ZJ57" s="387"/>
      <c r="ZK57" s="387"/>
      <c r="ZL57" s="387"/>
      <c r="ZM57" s="387"/>
      <c r="ZN57" s="387"/>
      <c r="ZO57" s="387"/>
      <c r="ZP57" s="387"/>
      <c r="ZQ57" s="387"/>
      <c r="ZR57" s="387"/>
      <c r="ZS57" s="387"/>
      <c r="ZT57" s="387"/>
      <c r="ZU57" s="387"/>
      <c r="ZV57" s="387"/>
      <c r="ZW57" s="387"/>
      <c r="ZX57" s="387"/>
      <c r="ZY57" s="387"/>
      <c r="ZZ57" s="387"/>
      <c r="AAA57" s="387"/>
      <c r="AAB57" s="387"/>
      <c r="AAC57" s="387"/>
      <c r="AAD57" s="387"/>
      <c r="AAE57" s="387"/>
      <c r="AAF57" s="387"/>
      <c r="AAG57" s="387"/>
      <c r="AAH57" s="387"/>
      <c r="AAI57" s="387"/>
      <c r="AAJ57" s="387"/>
      <c r="AAK57" s="387"/>
      <c r="AAL57" s="387"/>
      <c r="AAM57" s="387"/>
      <c r="AAN57" s="387"/>
      <c r="AAO57" s="387"/>
      <c r="AAP57" s="387"/>
      <c r="AAQ57" s="387"/>
      <c r="AAR57" s="387"/>
      <c r="AAS57" s="387"/>
      <c r="AAT57" s="387"/>
      <c r="AAU57" s="387"/>
      <c r="AAV57" s="387"/>
      <c r="AAW57" s="387"/>
      <c r="AAX57" s="387"/>
      <c r="AAY57" s="387"/>
      <c r="AAZ57" s="387"/>
      <c r="ABA57" s="387"/>
      <c r="ABB57" s="387"/>
      <c r="ABC57" s="387"/>
      <c r="ABD57" s="387"/>
      <c r="ABE57" s="387"/>
      <c r="ABF57" s="387"/>
      <c r="ABG57" s="387"/>
      <c r="ABH57" s="387"/>
      <c r="ABI57" s="387"/>
      <c r="ABJ57" s="387"/>
      <c r="ABK57" s="387"/>
      <c r="ABL57" s="387"/>
      <c r="ABM57" s="387"/>
      <c r="ABN57" s="387"/>
      <c r="ABO57" s="387"/>
      <c r="ABP57" s="387"/>
      <c r="ABQ57" s="387"/>
      <c r="ABR57" s="387"/>
      <c r="ABS57" s="387"/>
      <c r="ABT57" s="387"/>
      <c r="ABU57" s="387"/>
      <c r="ABV57" s="387"/>
      <c r="ABW57" s="387"/>
      <c r="ABX57" s="387"/>
      <c r="ABY57" s="387"/>
      <c r="ABZ57" s="387"/>
      <c r="ACA57" s="387"/>
      <c r="ACB57" s="387"/>
      <c r="ACC57" s="387"/>
      <c r="ACD57" s="387"/>
      <c r="ACE57" s="387"/>
      <c r="ACF57" s="387"/>
      <c r="ACG57" s="387"/>
      <c r="ACH57" s="387"/>
      <c r="ACI57" s="387"/>
      <c r="ACJ57" s="387"/>
      <c r="ACK57" s="387"/>
      <c r="ACL57" s="387"/>
      <c r="ACM57" s="387"/>
      <c r="ACN57" s="387"/>
      <c r="ACO57" s="387"/>
      <c r="ACP57" s="387"/>
      <c r="ACQ57" s="387"/>
      <c r="ACR57" s="387"/>
      <c r="ACS57" s="387"/>
      <c r="ACT57" s="387"/>
      <c r="ACU57" s="387"/>
      <c r="ACV57" s="387"/>
      <c r="ACW57" s="387"/>
      <c r="ACX57" s="387"/>
      <c r="ACY57" s="387"/>
      <c r="ACZ57" s="387"/>
      <c r="ADA57" s="387"/>
      <c r="ADB57" s="387"/>
      <c r="ADC57" s="387"/>
      <c r="ADD57" s="387"/>
      <c r="ADE57" s="387"/>
      <c r="ADF57" s="387"/>
      <c r="ADG57" s="387"/>
      <c r="ADH57" s="387"/>
      <c r="ADI57" s="387"/>
      <c r="ADJ57" s="387"/>
      <c r="ADK57" s="387"/>
      <c r="ADL57" s="387"/>
      <c r="ADM57" s="387"/>
      <c r="ADN57" s="387"/>
      <c r="ADO57" s="387"/>
      <c r="ADP57" s="387"/>
      <c r="ADQ57" s="387"/>
      <c r="ADR57" s="387"/>
      <c r="ADS57" s="387"/>
      <c r="ADT57" s="387"/>
      <c r="ADU57" s="387"/>
      <c r="ADV57" s="387"/>
      <c r="ADW57" s="387"/>
      <c r="ADX57" s="387"/>
      <c r="ADY57" s="387"/>
      <c r="ADZ57" s="387"/>
      <c r="AEA57" s="387"/>
      <c r="AEB57" s="387"/>
      <c r="AEC57" s="387"/>
      <c r="AED57" s="387"/>
      <c r="AEE57" s="387"/>
      <c r="AEF57" s="387"/>
      <c r="AEG57" s="387"/>
      <c r="AEH57" s="387"/>
      <c r="AEI57" s="387"/>
      <c r="AEJ57" s="387"/>
      <c r="AEK57" s="387"/>
      <c r="AEL57" s="387"/>
      <c r="AEM57" s="387"/>
      <c r="AEN57" s="387"/>
      <c r="AEO57" s="387"/>
      <c r="AEP57" s="387"/>
      <c r="AEQ57" s="387"/>
      <c r="AER57" s="387"/>
      <c r="AES57" s="387"/>
      <c r="AET57" s="387"/>
      <c r="AEU57" s="387"/>
      <c r="AEV57" s="387"/>
      <c r="AEW57" s="387"/>
      <c r="AEX57" s="387"/>
      <c r="AEY57" s="387"/>
      <c r="AEZ57" s="387"/>
      <c r="AFA57" s="387"/>
      <c r="AFB57" s="387"/>
      <c r="AFC57" s="387"/>
      <c r="AFD57" s="387"/>
      <c r="AFE57" s="387"/>
      <c r="AFF57" s="387"/>
      <c r="AFG57" s="387"/>
      <c r="AFH57" s="387"/>
      <c r="AFI57" s="387"/>
      <c r="AFJ57" s="387"/>
      <c r="AFK57" s="387"/>
      <c r="AFL57" s="387"/>
      <c r="AFM57" s="387"/>
      <c r="AFN57" s="387"/>
      <c r="AFO57" s="387"/>
      <c r="AFP57" s="387"/>
      <c r="AFQ57" s="387"/>
      <c r="AFR57" s="387"/>
      <c r="AFS57" s="387"/>
      <c r="AFT57" s="387"/>
      <c r="AFU57" s="387"/>
      <c r="AFV57" s="387"/>
      <c r="AFW57" s="387"/>
      <c r="AFX57" s="387"/>
      <c r="AFY57" s="387"/>
      <c r="AFZ57" s="387"/>
      <c r="AGA57" s="387"/>
      <c r="AGB57" s="387"/>
      <c r="AGC57" s="387"/>
      <c r="AGD57" s="387"/>
      <c r="AGE57" s="387"/>
      <c r="AGF57" s="387"/>
      <c r="AGG57" s="387"/>
      <c r="AGH57" s="387"/>
      <c r="AGI57" s="387"/>
      <c r="AGJ57" s="387"/>
      <c r="AGK57" s="387"/>
      <c r="AGL57" s="387"/>
      <c r="AGM57" s="387"/>
      <c r="AGN57" s="387"/>
      <c r="AGO57" s="387"/>
      <c r="AGP57" s="387"/>
      <c r="AGQ57" s="387"/>
      <c r="AGR57" s="387"/>
      <c r="AGS57" s="387"/>
      <c r="AGT57" s="387"/>
      <c r="AGU57" s="387"/>
      <c r="AGV57" s="387"/>
      <c r="AGW57" s="387"/>
      <c r="AGX57" s="387"/>
      <c r="AGY57" s="387"/>
      <c r="AGZ57" s="387"/>
      <c r="AHA57" s="387"/>
      <c r="AHB57" s="387"/>
      <c r="AHC57" s="387"/>
      <c r="AHD57" s="387"/>
      <c r="AHE57" s="387"/>
      <c r="AHF57" s="387"/>
      <c r="AHG57" s="387"/>
      <c r="AHH57" s="387"/>
      <c r="AHI57" s="387"/>
      <c r="AHJ57" s="387"/>
      <c r="AHK57" s="387"/>
      <c r="AHL57" s="387"/>
      <c r="AHM57" s="387"/>
      <c r="AHN57" s="387"/>
      <c r="AHO57" s="387"/>
      <c r="AHP57" s="387"/>
      <c r="AHQ57" s="387"/>
      <c r="AHR57" s="387"/>
      <c r="AHS57" s="387"/>
      <c r="AHT57" s="387"/>
      <c r="AHU57" s="387"/>
      <c r="AHV57" s="387"/>
      <c r="AHW57" s="387"/>
      <c r="AHX57" s="387"/>
      <c r="AHY57" s="387"/>
      <c r="AHZ57" s="387"/>
      <c r="AIA57" s="387"/>
      <c r="AIB57" s="387"/>
      <c r="AIC57" s="387"/>
      <c r="AID57" s="387"/>
      <c r="AIE57" s="387"/>
      <c r="AIF57" s="387"/>
      <c r="AIG57" s="387"/>
      <c r="AIH57" s="387"/>
      <c r="AII57" s="387"/>
      <c r="AIJ57" s="387"/>
      <c r="AIK57" s="387"/>
      <c r="AIL57" s="387"/>
      <c r="AIM57" s="387"/>
      <c r="AIN57" s="387"/>
      <c r="AIO57" s="387"/>
      <c r="AIP57" s="387"/>
      <c r="AIQ57" s="387"/>
      <c r="AIR57" s="387"/>
      <c r="AIS57" s="387"/>
      <c r="AIT57" s="387"/>
      <c r="AIU57" s="387"/>
      <c r="AIV57" s="387"/>
      <c r="AIW57" s="387"/>
      <c r="AIX57" s="387"/>
      <c r="AIY57" s="387"/>
      <c r="AIZ57" s="387"/>
      <c r="AJA57" s="387"/>
      <c r="AJB57" s="387"/>
      <c r="AJC57" s="387"/>
      <c r="AJD57" s="387"/>
      <c r="AJE57" s="387"/>
      <c r="AJF57" s="387"/>
      <c r="AJG57" s="387"/>
      <c r="AJH57" s="387"/>
      <c r="AJI57" s="387"/>
      <c r="AJJ57" s="387"/>
      <c r="AJK57" s="387"/>
      <c r="AJL57" s="387"/>
      <c r="AJM57" s="387"/>
      <c r="AJN57" s="387"/>
      <c r="AJO57" s="387"/>
      <c r="AJP57" s="387"/>
      <c r="AJQ57" s="387"/>
      <c r="AJR57" s="387"/>
      <c r="AJS57" s="387"/>
      <c r="AJT57" s="387"/>
      <c r="AJU57" s="387"/>
      <c r="AJV57" s="387"/>
      <c r="AJW57" s="387"/>
      <c r="AJX57" s="387"/>
      <c r="AJY57" s="387"/>
      <c r="AJZ57" s="387"/>
      <c r="AKA57" s="387"/>
      <c r="AKB57" s="387"/>
      <c r="AKC57" s="387"/>
      <c r="AKD57" s="387"/>
      <c r="AKE57" s="387"/>
      <c r="AKF57" s="387"/>
      <c r="AKG57" s="387"/>
      <c r="AKH57" s="387"/>
      <c r="AKI57" s="387"/>
      <c r="AKJ57" s="387"/>
      <c r="AKK57" s="387"/>
      <c r="AKL57" s="387"/>
      <c r="AKM57" s="387"/>
      <c r="AKN57" s="387"/>
      <c r="AKO57" s="387"/>
      <c r="AKP57" s="387"/>
      <c r="AKQ57" s="387"/>
      <c r="AKR57" s="387"/>
      <c r="AKS57" s="387"/>
      <c r="AKT57" s="387"/>
      <c r="AKU57" s="387"/>
      <c r="AKV57" s="387"/>
      <c r="AKW57" s="387"/>
      <c r="AKX57" s="387"/>
      <c r="AKY57" s="387"/>
      <c r="AKZ57" s="387"/>
      <c r="ALA57" s="387"/>
      <c r="ALB57" s="387"/>
      <c r="ALC57" s="387"/>
      <c r="ALD57" s="387"/>
      <c r="ALE57" s="387"/>
      <c r="ALF57" s="387"/>
      <c r="ALG57" s="387"/>
      <c r="ALH57" s="387"/>
      <c r="ALI57" s="387"/>
      <c r="ALJ57" s="387"/>
      <c r="ALK57" s="387"/>
      <c r="ALL57" s="387"/>
      <c r="ALM57" s="387"/>
      <c r="ALN57" s="387"/>
      <c r="ALO57" s="387"/>
      <c r="ALP57" s="387"/>
      <c r="ALQ57" s="387"/>
      <c r="ALR57" s="387"/>
      <c r="ALS57" s="387"/>
      <c r="ALT57" s="387"/>
      <c r="ALU57" s="387"/>
      <c r="ALV57" s="387"/>
      <c r="ALW57" s="387"/>
      <c r="ALX57" s="387"/>
      <c r="ALY57" s="387"/>
      <c r="ALZ57" s="387"/>
      <c r="AMA57" s="387"/>
      <c r="AMB57" s="387"/>
      <c r="AMC57" s="387"/>
      <c r="AMD57" s="387"/>
      <c r="AME57" s="387"/>
      <c r="AMF57" s="387"/>
      <c r="AMG57" s="387"/>
      <c r="AMH57" s="387"/>
      <c r="AMI57" s="387"/>
      <c r="AMJ57" s="387"/>
      <c r="AMK57" s="387"/>
      <c r="AML57" s="387"/>
      <c r="AMM57" s="387"/>
      <c r="AMN57" s="387"/>
      <c r="AMO57" s="387"/>
      <c r="AMP57" s="387"/>
      <c r="AMQ57" s="387"/>
      <c r="AMR57" s="387"/>
      <c r="AMS57" s="387"/>
      <c r="AMT57" s="387"/>
      <c r="AMU57" s="387"/>
      <c r="AMV57" s="387"/>
      <c r="AMW57" s="387"/>
      <c r="AMX57" s="387"/>
      <c r="AMY57" s="387"/>
      <c r="AMZ57" s="387"/>
      <c r="ANA57" s="387"/>
      <c r="ANB57" s="387"/>
      <c r="ANC57" s="387"/>
      <c r="AND57" s="387"/>
      <c r="ANE57" s="387"/>
      <c r="ANF57" s="387"/>
      <c r="ANG57" s="387"/>
      <c r="ANH57" s="387"/>
      <c r="ANI57" s="387"/>
      <c r="ANJ57" s="387"/>
      <c r="ANK57" s="387"/>
      <c r="ANL57" s="387"/>
      <c r="ANM57" s="387"/>
      <c r="ANN57" s="387"/>
      <c r="ANO57" s="387"/>
      <c r="ANP57" s="387"/>
      <c r="ANQ57" s="387"/>
      <c r="ANR57" s="387"/>
      <c r="ANS57" s="387"/>
      <c r="ANT57" s="387"/>
      <c r="ANU57" s="387"/>
      <c r="ANV57" s="387"/>
      <c r="ANW57" s="387"/>
      <c r="ANX57" s="387"/>
      <c r="ANY57" s="387"/>
      <c r="ANZ57" s="387"/>
      <c r="AOA57" s="387"/>
      <c r="AOB57" s="387"/>
      <c r="AOC57" s="387"/>
      <c r="AOD57" s="387"/>
      <c r="AOE57" s="387"/>
      <c r="AOF57" s="387"/>
      <c r="AOG57" s="387"/>
      <c r="AOH57" s="387"/>
      <c r="AOI57" s="387"/>
      <c r="AOJ57" s="387"/>
      <c r="AOK57" s="387"/>
      <c r="AOL57" s="387"/>
      <c r="AOM57" s="387"/>
      <c r="AON57" s="387"/>
      <c r="AOO57" s="387"/>
      <c r="AOP57" s="387"/>
      <c r="AOQ57" s="387"/>
      <c r="AOR57" s="387"/>
      <c r="AOS57" s="387"/>
      <c r="AOT57" s="387"/>
      <c r="AOU57" s="387"/>
      <c r="AOV57" s="387"/>
      <c r="AOW57" s="387"/>
      <c r="AOX57" s="387"/>
      <c r="AOY57" s="387"/>
      <c r="AOZ57" s="387"/>
      <c r="APA57" s="387"/>
      <c r="APB57" s="387"/>
      <c r="APC57" s="387"/>
      <c r="APD57" s="387"/>
      <c r="APE57" s="387"/>
      <c r="APF57" s="387"/>
      <c r="APG57" s="387"/>
      <c r="APH57" s="387"/>
      <c r="API57" s="387"/>
      <c r="APJ57" s="387"/>
      <c r="APK57" s="387"/>
      <c r="APL57" s="387"/>
      <c r="APM57" s="387"/>
      <c r="APN57" s="387"/>
      <c r="APO57" s="387"/>
      <c r="APP57" s="387"/>
      <c r="APQ57" s="387"/>
      <c r="APR57" s="387"/>
      <c r="APS57" s="387"/>
      <c r="APT57" s="387"/>
      <c r="APU57" s="387"/>
      <c r="APV57" s="387"/>
      <c r="APW57" s="387"/>
      <c r="APX57" s="387"/>
      <c r="APY57" s="387"/>
      <c r="APZ57" s="387"/>
      <c r="AQA57" s="387"/>
      <c r="AQB57" s="387"/>
      <c r="AQC57" s="387"/>
      <c r="AQD57" s="387"/>
      <c r="AQE57" s="387"/>
      <c r="AQF57" s="387"/>
      <c r="AQG57" s="387"/>
      <c r="AQH57" s="387"/>
      <c r="AQI57" s="387"/>
      <c r="AQJ57" s="387"/>
      <c r="AQK57" s="387"/>
      <c r="AQL57" s="387"/>
      <c r="AQM57" s="387"/>
      <c r="AQN57" s="387"/>
      <c r="AQO57" s="387"/>
      <c r="AQP57" s="387"/>
      <c r="AQQ57" s="387"/>
      <c r="AQR57" s="387"/>
      <c r="AQS57" s="387"/>
      <c r="AQT57" s="387"/>
      <c r="AQU57" s="387"/>
      <c r="AQV57" s="387"/>
      <c r="AQW57" s="387"/>
      <c r="AQX57" s="387"/>
      <c r="AQY57" s="387"/>
      <c r="AQZ57" s="387"/>
    </row>
    <row r="58" spans="1:1144" s="395" customFormat="1" ht="27.75" hidden="1" customHeight="1" x14ac:dyDescent="0.25">
      <c r="A58" s="36"/>
      <c r="B58" s="390"/>
      <c r="C58" s="391"/>
      <c r="D58" s="390"/>
      <c r="E58" s="392" t="s">
        <v>153</v>
      </c>
      <c r="F58" s="379"/>
      <c r="G58" s="83"/>
      <c r="H58" s="84"/>
      <c r="I58" s="393"/>
      <c r="J58" s="66"/>
      <c r="K58" s="308"/>
      <c r="L58" s="72"/>
      <c r="M58" s="307"/>
      <c r="N58" s="70"/>
      <c r="O58" s="70"/>
      <c r="P58" s="70">
        <f t="shared" si="15"/>
        <v>0</v>
      </c>
      <c r="Q58" s="380" t="e">
        <f t="shared" si="18"/>
        <v>#DIV/0!</v>
      </c>
      <c r="R58" s="309">
        <f>SUM(F58,L58)</f>
        <v>0</v>
      </c>
      <c r="S58" s="307">
        <f t="shared" si="3"/>
        <v>0</v>
      </c>
      <c r="T58" s="70">
        <f t="shared" si="3"/>
        <v>0</v>
      </c>
      <c r="U58" s="307">
        <f t="shared" si="3"/>
        <v>0</v>
      </c>
      <c r="V58" s="70">
        <f>U58-T58</f>
        <v>0</v>
      </c>
      <c r="W58" s="308" t="e">
        <f>U58/T58</f>
        <v>#DIV/0!</v>
      </c>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394"/>
      <c r="BN58" s="394"/>
      <c r="BO58" s="394"/>
      <c r="BP58" s="394"/>
      <c r="BQ58" s="394"/>
      <c r="BR58" s="394"/>
      <c r="BS58" s="394"/>
      <c r="BT58" s="394"/>
      <c r="BU58" s="394"/>
      <c r="BV58" s="394"/>
      <c r="BW58" s="394"/>
      <c r="BX58" s="394"/>
      <c r="BY58" s="394"/>
      <c r="BZ58" s="394"/>
      <c r="CA58" s="394"/>
      <c r="CB58" s="394"/>
      <c r="CC58" s="394"/>
      <c r="CD58" s="394"/>
      <c r="CE58" s="394"/>
      <c r="CF58" s="394"/>
      <c r="CG58" s="394"/>
      <c r="CH58" s="394"/>
      <c r="CI58" s="394"/>
      <c r="CJ58" s="394"/>
      <c r="CK58" s="394"/>
      <c r="CL58" s="394"/>
      <c r="CM58" s="394"/>
      <c r="CN58" s="394"/>
      <c r="CO58" s="394"/>
      <c r="CP58" s="394"/>
      <c r="CQ58" s="394"/>
      <c r="CR58" s="394"/>
      <c r="CS58" s="394"/>
      <c r="CT58" s="394"/>
      <c r="CU58" s="394"/>
      <c r="CV58" s="394"/>
      <c r="CW58" s="394"/>
      <c r="CX58" s="394"/>
      <c r="CY58" s="394"/>
      <c r="CZ58" s="394"/>
      <c r="DA58" s="394"/>
      <c r="DB58" s="394"/>
      <c r="DC58" s="394"/>
      <c r="DD58" s="394"/>
      <c r="DE58" s="394"/>
      <c r="DF58" s="394"/>
      <c r="DG58" s="394"/>
      <c r="DH58" s="394"/>
      <c r="DI58" s="394"/>
      <c r="DJ58" s="394"/>
      <c r="DK58" s="394"/>
      <c r="DL58" s="394"/>
      <c r="DM58" s="394"/>
      <c r="DN58" s="394"/>
      <c r="DO58" s="394"/>
      <c r="DP58" s="394"/>
      <c r="DQ58" s="394"/>
      <c r="DR58" s="394"/>
      <c r="DS58" s="394"/>
      <c r="DT58" s="394"/>
      <c r="DU58" s="394"/>
      <c r="DV58" s="394"/>
      <c r="DW58" s="394"/>
      <c r="DX58" s="394"/>
      <c r="DY58" s="394"/>
      <c r="DZ58" s="394"/>
      <c r="EA58" s="394"/>
      <c r="EB58" s="394"/>
      <c r="EC58" s="394"/>
      <c r="ED58" s="394"/>
      <c r="EE58" s="394"/>
      <c r="EF58" s="394"/>
      <c r="EG58" s="394"/>
      <c r="EH58" s="394"/>
      <c r="EI58" s="394"/>
      <c r="EJ58" s="394"/>
      <c r="EK58" s="394"/>
      <c r="EL58" s="394"/>
      <c r="EM58" s="394"/>
      <c r="EN58" s="394"/>
      <c r="EO58" s="394"/>
      <c r="EP58" s="394"/>
      <c r="EQ58" s="394"/>
      <c r="ER58" s="394"/>
      <c r="ES58" s="394"/>
      <c r="ET58" s="394"/>
      <c r="EU58" s="394"/>
      <c r="EV58" s="394"/>
      <c r="EW58" s="394"/>
      <c r="EX58" s="394"/>
      <c r="EY58" s="394"/>
      <c r="EZ58" s="394"/>
      <c r="FA58" s="394"/>
      <c r="FB58" s="394"/>
      <c r="FC58" s="394"/>
      <c r="FD58" s="394"/>
      <c r="FE58" s="394"/>
      <c r="FF58" s="394"/>
      <c r="FG58" s="394"/>
      <c r="FH58" s="394"/>
      <c r="FI58" s="394"/>
      <c r="FJ58" s="394"/>
      <c r="FK58" s="394"/>
      <c r="FL58" s="394"/>
      <c r="FM58" s="394"/>
      <c r="FN58" s="394"/>
      <c r="FO58" s="394"/>
      <c r="FP58" s="394"/>
      <c r="FQ58" s="394"/>
      <c r="FR58" s="394"/>
      <c r="FS58" s="394"/>
      <c r="FT58" s="394"/>
      <c r="FU58" s="394"/>
      <c r="FV58" s="394"/>
      <c r="FW58" s="394"/>
      <c r="FX58" s="394"/>
      <c r="FY58" s="394"/>
      <c r="FZ58" s="394"/>
      <c r="GA58" s="394"/>
      <c r="GB58" s="394"/>
      <c r="GC58" s="394"/>
      <c r="GD58" s="394"/>
      <c r="GE58" s="394"/>
      <c r="GF58" s="394"/>
      <c r="GG58" s="394"/>
      <c r="GH58" s="394"/>
      <c r="GI58" s="394"/>
      <c r="GJ58" s="394"/>
      <c r="GK58" s="394"/>
      <c r="GL58" s="394"/>
      <c r="GM58" s="394"/>
      <c r="GN58" s="394"/>
      <c r="GO58" s="394"/>
      <c r="GP58" s="394"/>
      <c r="GQ58" s="394"/>
      <c r="GR58" s="394"/>
      <c r="GS58" s="394"/>
      <c r="GT58" s="394"/>
      <c r="GU58" s="394"/>
      <c r="GV58" s="394"/>
      <c r="GW58" s="394"/>
      <c r="GX58" s="394"/>
      <c r="GY58" s="394"/>
      <c r="GZ58" s="394"/>
      <c r="HA58" s="394"/>
      <c r="HB58" s="394"/>
      <c r="HC58" s="394"/>
      <c r="HD58" s="394"/>
      <c r="HE58" s="394"/>
      <c r="HF58" s="394"/>
      <c r="HG58" s="394"/>
      <c r="HH58" s="394"/>
      <c r="HI58" s="394"/>
      <c r="HJ58" s="394"/>
      <c r="HK58" s="394"/>
      <c r="HL58" s="394"/>
      <c r="HM58" s="394"/>
      <c r="HN58" s="394"/>
      <c r="HO58" s="394"/>
      <c r="HP58" s="394"/>
      <c r="HQ58" s="394"/>
      <c r="HR58" s="394"/>
      <c r="HS58" s="394"/>
      <c r="HT58" s="394"/>
      <c r="HU58" s="394"/>
      <c r="HV58" s="394"/>
      <c r="HW58" s="394"/>
      <c r="HX58" s="394"/>
      <c r="HY58" s="394"/>
      <c r="HZ58" s="394"/>
      <c r="IA58" s="394"/>
      <c r="IB58" s="394"/>
      <c r="IC58" s="394"/>
      <c r="ID58" s="394"/>
      <c r="IE58" s="394"/>
      <c r="IF58" s="394"/>
      <c r="IG58" s="394"/>
      <c r="IH58" s="394"/>
      <c r="II58" s="394"/>
      <c r="IJ58" s="394"/>
      <c r="IK58" s="394"/>
      <c r="IL58" s="394"/>
      <c r="IM58" s="394"/>
      <c r="IN58" s="394"/>
      <c r="IO58" s="394"/>
      <c r="IP58" s="394"/>
      <c r="IQ58" s="394"/>
      <c r="IR58" s="394"/>
      <c r="IS58" s="394"/>
      <c r="IT58" s="394"/>
      <c r="IU58" s="394"/>
      <c r="IV58" s="394"/>
      <c r="IW58" s="394"/>
      <c r="IX58" s="394"/>
      <c r="IY58" s="394"/>
      <c r="IZ58" s="394"/>
      <c r="JA58" s="394"/>
      <c r="JB58" s="394"/>
      <c r="JC58" s="394"/>
      <c r="JD58" s="394"/>
      <c r="JE58" s="394"/>
      <c r="JF58" s="394"/>
      <c r="JG58" s="394"/>
      <c r="JH58" s="394"/>
      <c r="JI58" s="394"/>
      <c r="JJ58" s="394"/>
      <c r="JK58" s="394"/>
      <c r="JL58" s="394"/>
      <c r="JM58" s="394"/>
      <c r="JN58" s="394"/>
      <c r="JO58" s="394"/>
      <c r="JP58" s="394"/>
      <c r="JQ58" s="394"/>
      <c r="JR58" s="394"/>
      <c r="JS58" s="394"/>
      <c r="JT58" s="394"/>
      <c r="JU58" s="394"/>
      <c r="JV58" s="394"/>
      <c r="JW58" s="394"/>
      <c r="JX58" s="394"/>
      <c r="JY58" s="394"/>
      <c r="JZ58" s="394"/>
      <c r="KA58" s="394"/>
      <c r="KB58" s="394"/>
      <c r="KC58" s="394"/>
      <c r="KD58" s="394"/>
      <c r="KE58" s="394"/>
      <c r="KF58" s="394"/>
      <c r="KG58" s="394"/>
      <c r="KH58" s="394"/>
      <c r="KI58" s="394"/>
      <c r="KJ58" s="394"/>
      <c r="KK58" s="394"/>
      <c r="KL58" s="394"/>
      <c r="KM58" s="394"/>
      <c r="KN58" s="394"/>
      <c r="KO58" s="394"/>
      <c r="KP58" s="394"/>
      <c r="KQ58" s="394"/>
      <c r="KR58" s="394"/>
      <c r="KS58" s="394"/>
      <c r="KT58" s="394"/>
      <c r="KU58" s="394"/>
      <c r="KV58" s="394"/>
      <c r="KW58" s="394"/>
      <c r="KX58" s="394"/>
      <c r="KY58" s="394"/>
      <c r="KZ58" s="394"/>
      <c r="LA58" s="394"/>
      <c r="LB58" s="394"/>
      <c r="LC58" s="394"/>
      <c r="LD58" s="394"/>
      <c r="LE58" s="394"/>
      <c r="LF58" s="394"/>
      <c r="LG58" s="394"/>
      <c r="LH58" s="394"/>
      <c r="LI58" s="394"/>
      <c r="LJ58" s="394"/>
      <c r="LK58" s="394"/>
      <c r="LL58" s="394"/>
      <c r="LM58" s="394"/>
      <c r="LN58" s="394"/>
      <c r="LO58" s="394"/>
      <c r="LP58" s="394"/>
      <c r="LQ58" s="394"/>
      <c r="LR58" s="394"/>
      <c r="LS58" s="394"/>
      <c r="LT58" s="394"/>
      <c r="LU58" s="394"/>
      <c r="LV58" s="394"/>
      <c r="LW58" s="394"/>
      <c r="LX58" s="394"/>
      <c r="LY58" s="394"/>
      <c r="LZ58" s="394"/>
      <c r="MA58" s="394"/>
      <c r="MB58" s="394"/>
      <c r="MC58" s="394"/>
      <c r="MD58" s="394"/>
      <c r="ME58" s="394"/>
      <c r="MF58" s="394"/>
      <c r="MG58" s="394"/>
      <c r="MH58" s="394"/>
      <c r="MI58" s="394"/>
      <c r="MJ58" s="394"/>
      <c r="MK58" s="394"/>
      <c r="ML58" s="394"/>
      <c r="MM58" s="394"/>
      <c r="MN58" s="394"/>
      <c r="MO58" s="394"/>
      <c r="MP58" s="394"/>
      <c r="MQ58" s="394"/>
      <c r="MR58" s="394"/>
      <c r="MS58" s="394"/>
      <c r="MT58" s="394"/>
      <c r="MU58" s="394"/>
      <c r="MV58" s="394"/>
      <c r="MW58" s="394"/>
      <c r="MX58" s="394"/>
      <c r="MY58" s="394"/>
      <c r="MZ58" s="394"/>
      <c r="NA58" s="394"/>
      <c r="NB58" s="394"/>
      <c r="NC58" s="394"/>
      <c r="ND58" s="394"/>
      <c r="NE58" s="394"/>
      <c r="NF58" s="394"/>
      <c r="NG58" s="394"/>
      <c r="NH58" s="394"/>
      <c r="NI58" s="394"/>
      <c r="NJ58" s="394"/>
      <c r="NK58" s="394"/>
      <c r="NL58" s="394"/>
      <c r="NM58" s="394"/>
      <c r="NN58" s="394"/>
      <c r="NO58" s="394"/>
      <c r="NP58" s="394"/>
      <c r="NQ58" s="394"/>
      <c r="NR58" s="394"/>
      <c r="NS58" s="394"/>
      <c r="NT58" s="394"/>
      <c r="NU58" s="394"/>
      <c r="NV58" s="394"/>
      <c r="NW58" s="394"/>
      <c r="NX58" s="394"/>
      <c r="NY58" s="394"/>
      <c r="NZ58" s="394"/>
      <c r="OA58" s="394"/>
      <c r="OB58" s="394"/>
      <c r="OC58" s="394"/>
      <c r="OD58" s="394"/>
      <c r="OE58" s="394"/>
      <c r="OF58" s="394"/>
      <c r="OG58" s="394"/>
      <c r="OH58" s="394"/>
      <c r="OI58" s="394"/>
      <c r="OJ58" s="394"/>
      <c r="OK58" s="394"/>
      <c r="OL58" s="394"/>
      <c r="OM58" s="394"/>
      <c r="ON58" s="394"/>
      <c r="OO58" s="394"/>
      <c r="OP58" s="394"/>
      <c r="OQ58" s="394"/>
      <c r="OR58" s="394"/>
      <c r="OS58" s="394"/>
      <c r="OT58" s="394"/>
      <c r="OU58" s="394"/>
      <c r="OV58" s="394"/>
      <c r="OW58" s="394"/>
      <c r="OX58" s="394"/>
      <c r="OY58" s="394"/>
      <c r="OZ58" s="394"/>
      <c r="PA58" s="394"/>
      <c r="PB58" s="394"/>
      <c r="PC58" s="394"/>
      <c r="PD58" s="394"/>
      <c r="PE58" s="394"/>
      <c r="PF58" s="394"/>
      <c r="PG58" s="394"/>
      <c r="PH58" s="394"/>
      <c r="PI58" s="394"/>
      <c r="PJ58" s="394"/>
      <c r="PK58" s="394"/>
      <c r="PL58" s="394"/>
      <c r="PM58" s="394"/>
      <c r="PN58" s="394"/>
      <c r="PO58" s="394"/>
      <c r="PP58" s="394"/>
      <c r="PQ58" s="394"/>
      <c r="PR58" s="394"/>
      <c r="PS58" s="394"/>
      <c r="PT58" s="394"/>
      <c r="PU58" s="394"/>
      <c r="PV58" s="394"/>
      <c r="PW58" s="394"/>
      <c r="PX58" s="394"/>
      <c r="PY58" s="394"/>
      <c r="PZ58" s="394"/>
      <c r="QA58" s="394"/>
      <c r="QB58" s="394"/>
      <c r="QC58" s="394"/>
      <c r="QD58" s="394"/>
      <c r="QE58" s="394"/>
      <c r="QF58" s="394"/>
      <c r="QG58" s="394"/>
      <c r="QH58" s="394"/>
      <c r="QI58" s="394"/>
      <c r="QJ58" s="394"/>
      <c r="QK58" s="394"/>
      <c r="QL58" s="394"/>
      <c r="QM58" s="394"/>
      <c r="QN58" s="394"/>
      <c r="QO58" s="394"/>
      <c r="QP58" s="394"/>
      <c r="QQ58" s="394"/>
      <c r="QR58" s="394"/>
      <c r="QS58" s="394"/>
      <c r="QT58" s="394"/>
      <c r="QU58" s="394"/>
      <c r="QV58" s="394"/>
      <c r="QW58" s="394"/>
      <c r="QX58" s="394"/>
      <c r="QY58" s="394"/>
      <c r="QZ58" s="394"/>
      <c r="RA58" s="394"/>
      <c r="RB58" s="394"/>
      <c r="RC58" s="394"/>
      <c r="RD58" s="394"/>
      <c r="RE58" s="394"/>
      <c r="RF58" s="394"/>
      <c r="RG58" s="394"/>
      <c r="RH58" s="394"/>
      <c r="RI58" s="394"/>
      <c r="RJ58" s="394"/>
      <c r="RK58" s="394"/>
      <c r="RL58" s="394"/>
      <c r="RM58" s="394"/>
      <c r="RN58" s="394"/>
      <c r="RO58" s="394"/>
      <c r="RP58" s="394"/>
      <c r="RQ58" s="394"/>
      <c r="RR58" s="394"/>
      <c r="RS58" s="394"/>
      <c r="RT58" s="394"/>
      <c r="RU58" s="394"/>
      <c r="RV58" s="394"/>
      <c r="RW58" s="394"/>
      <c r="RX58" s="394"/>
      <c r="RY58" s="394"/>
      <c r="RZ58" s="394"/>
      <c r="SA58" s="394"/>
      <c r="SB58" s="394"/>
      <c r="SC58" s="394"/>
      <c r="SD58" s="394"/>
      <c r="SE58" s="394"/>
      <c r="SF58" s="394"/>
      <c r="SG58" s="394"/>
      <c r="SH58" s="394"/>
      <c r="SI58" s="394"/>
      <c r="SJ58" s="394"/>
      <c r="SK58" s="394"/>
      <c r="SL58" s="394"/>
      <c r="SM58" s="394"/>
      <c r="SN58" s="394"/>
      <c r="SO58" s="394"/>
      <c r="SP58" s="394"/>
      <c r="SQ58" s="394"/>
      <c r="SR58" s="394"/>
      <c r="SS58" s="394"/>
      <c r="ST58" s="394"/>
      <c r="SU58" s="394"/>
      <c r="SV58" s="394"/>
      <c r="SW58" s="394"/>
      <c r="SX58" s="394"/>
      <c r="SY58" s="394"/>
      <c r="SZ58" s="394"/>
      <c r="TA58" s="394"/>
      <c r="TB58" s="394"/>
      <c r="TC58" s="394"/>
      <c r="TD58" s="394"/>
      <c r="TE58" s="394"/>
      <c r="TF58" s="394"/>
      <c r="TG58" s="394"/>
      <c r="TH58" s="394"/>
      <c r="TI58" s="394"/>
      <c r="TJ58" s="394"/>
      <c r="TK58" s="394"/>
      <c r="TL58" s="394"/>
      <c r="TM58" s="394"/>
      <c r="TN58" s="394"/>
      <c r="TO58" s="394"/>
      <c r="TP58" s="394"/>
      <c r="TQ58" s="394"/>
      <c r="TR58" s="394"/>
      <c r="TS58" s="394"/>
      <c r="TT58" s="394"/>
      <c r="TU58" s="394"/>
      <c r="TV58" s="394"/>
      <c r="TW58" s="394"/>
      <c r="TX58" s="394"/>
      <c r="TY58" s="394"/>
      <c r="TZ58" s="394"/>
      <c r="UA58" s="394"/>
      <c r="UB58" s="394"/>
      <c r="UC58" s="394"/>
      <c r="UD58" s="394"/>
      <c r="UE58" s="394"/>
      <c r="UF58" s="394"/>
      <c r="UG58" s="394"/>
      <c r="UH58" s="394"/>
      <c r="UI58" s="394"/>
      <c r="UJ58" s="394"/>
      <c r="UK58" s="394"/>
      <c r="UL58" s="394"/>
      <c r="UM58" s="394"/>
      <c r="UN58" s="394"/>
      <c r="UO58" s="394"/>
      <c r="UP58" s="394"/>
      <c r="UQ58" s="394"/>
      <c r="UR58" s="394"/>
      <c r="US58" s="394"/>
      <c r="UT58" s="394"/>
      <c r="UU58" s="394"/>
      <c r="UV58" s="394"/>
      <c r="UW58" s="394"/>
      <c r="UX58" s="394"/>
      <c r="UY58" s="394"/>
      <c r="UZ58" s="394"/>
      <c r="VA58" s="394"/>
      <c r="VB58" s="394"/>
      <c r="VC58" s="394"/>
      <c r="VD58" s="394"/>
      <c r="VE58" s="394"/>
      <c r="VF58" s="394"/>
      <c r="VG58" s="394"/>
      <c r="VH58" s="394"/>
      <c r="VI58" s="394"/>
      <c r="VJ58" s="394"/>
      <c r="VK58" s="394"/>
      <c r="VL58" s="394"/>
      <c r="VM58" s="394"/>
      <c r="VN58" s="394"/>
      <c r="VO58" s="394"/>
      <c r="VP58" s="394"/>
      <c r="VQ58" s="394"/>
      <c r="VR58" s="394"/>
      <c r="VS58" s="394"/>
      <c r="VT58" s="394"/>
      <c r="VU58" s="394"/>
      <c r="VV58" s="394"/>
      <c r="VW58" s="394"/>
      <c r="VX58" s="394"/>
      <c r="VY58" s="394"/>
      <c r="VZ58" s="394"/>
      <c r="WA58" s="394"/>
      <c r="WB58" s="394"/>
      <c r="WC58" s="394"/>
      <c r="WD58" s="394"/>
      <c r="WE58" s="394"/>
      <c r="WF58" s="394"/>
      <c r="WG58" s="394"/>
      <c r="WH58" s="394"/>
      <c r="WI58" s="394"/>
      <c r="WJ58" s="394"/>
      <c r="WK58" s="394"/>
      <c r="WL58" s="394"/>
      <c r="WM58" s="394"/>
      <c r="WN58" s="394"/>
      <c r="WO58" s="394"/>
      <c r="WP58" s="394"/>
      <c r="WQ58" s="394"/>
      <c r="WR58" s="394"/>
      <c r="WS58" s="394"/>
      <c r="WT58" s="394"/>
      <c r="WU58" s="394"/>
      <c r="WV58" s="394"/>
      <c r="WW58" s="394"/>
      <c r="WX58" s="394"/>
      <c r="WY58" s="394"/>
      <c r="WZ58" s="394"/>
      <c r="XA58" s="394"/>
      <c r="XB58" s="394"/>
      <c r="XC58" s="394"/>
      <c r="XD58" s="394"/>
      <c r="XE58" s="394"/>
      <c r="XF58" s="394"/>
      <c r="XG58" s="394"/>
      <c r="XH58" s="394"/>
      <c r="XI58" s="394"/>
      <c r="XJ58" s="394"/>
      <c r="XK58" s="394"/>
      <c r="XL58" s="394"/>
      <c r="XM58" s="394"/>
      <c r="XN58" s="394"/>
      <c r="XO58" s="394"/>
      <c r="XP58" s="394"/>
      <c r="XQ58" s="394"/>
      <c r="XR58" s="394"/>
      <c r="XS58" s="394"/>
      <c r="XT58" s="394"/>
      <c r="XU58" s="394"/>
      <c r="XV58" s="394"/>
      <c r="XW58" s="394"/>
      <c r="XX58" s="394"/>
      <c r="XY58" s="394"/>
      <c r="XZ58" s="394"/>
      <c r="YA58" s="394"/>
      <c r="YB58" s="394"/>
      <c r="YC58" s="394"/>
      <c r="YD58" s="394"/>
      <c r="YE58" s="394"/>
      <c r="YF58" s="394"/>
      <c r="YG58" s="394"/>
      <c r="YH58" s="394"/>
      <c r="YI58" s="394"/>
      <c r="YJ58" s="394"/>
      <c r="YK58" s="394"/>
      <c r="YL58" s="394"/>
      <c r="YM58" s="394"/>
      <c r="YN58" s="394"/>
      <c r="YO58" s="394"/>
      <c r="YP58" s="394"/>
      <c r="YQ58" s="394"/>
      <c r="YR58" s="394"/>
      <c r="YS58" s="394"/>
      <c r="YT58" s="394"/>
      <c r="YU58" s="394"/>
      <c r="YV58" s="394"/>
      <c r="YW58" s="394"/>
      <c r="YX58" s="394"/>
      <c r="YY58" s="394"/>
      <c r="YZ58" s="394"/>
      <c r="ZA58" s="394"/>
      <c r="ZB58" s="394"/>
      <c r="ZC58" s="394"/>
      <c r="ZD58" s="394"/>
      <c r="ZE58" s="394"/>
      <c r="ZF58" s="394"/>
      <c r="ZG58" s="394"/>
      <c r="ZH58" s="394"/>
      <c r="ZI58" s="394"/>
      <c r="ZJ58" s="394"/>
      <c r="ZK58" s="394"/>
      <c r="ZL58" s="394"/>
      <c r="ZM58" s="394"/>
      <c r="ZN58" s="394"/>
      <c r="ZO58" s="394"/>
      <c r="ZP58" s="394"/>
      <c r="ZQ58" s="394"/>
      <c r="ZR58" s="394"/>
      <c r="ZS58" s="394"/>
      <c r="ZT58" s="394"/>
      <c r="ZU58" s="394"/>
      <c r="ZV58" s="394"/>
      <c r="ZW58" s="394"/>
      <c r="ZX58" s="394"/>
      <c r="ZY58" s="394"/>
      <c r="ZZ58" s="394"/>
      <c r="AAA58" s="394"/>
      <c r="AAB58" s="394"/>
      <c r="AAC58" s="394"/>
      <c r="AAD58" s="394"/>
      <c r="AAE58" s="394"/>
      <c r="AAF58" s="394"/>
      <c r="AAG58" s="394"/>
      <c r="AAH58" s="394"/>
      <c r="AAI58" s="394"/>
      <c r="AAJ58" s="394"/>
      <c r="AAK58" s="394"/>
      <c r="AAL58" s="394"/>
      <c r="AAM58" s="394"/>
      <c r="AAN58" s="394"/>
      <c r="AAO58" s="394"/>
      <c r="AAP58" s="394"/>
      <c r="AAQ58" s="394"/>
      <c r="AAR58" s="394"/>
      <c r="AAS58" s="394"/>
      <c r="AAT58" s="394"/>
      <c r="AAU58" s="394"/>
      <c r="AAV58" s="394"/>
      <c r="AAW58" s="394"/>
      <c r="AAX58" s="394"/>
      <c r="AAY58" s="394"/>
      <c r="AAZ58" s="394"/>
      <c r="ABA58" s="394"/>
      <c r="ABB58" s="394"/>
      <c r="ABC58" s="394"/>
      <c r="ABD58" s="394"/>
      <c r="ABE58" s="394"/>
      <c r="ABF58" s="394"/>
      <c r="ABG58" s="394"/>
      <c r="ABH58" s="394"/>
      <c r="ABI58" s="394"/>
      <c r="ABJ58" s="394"/>
      <c r="ABK58" s="394"/>
      <c r="ABL58" s="394"/>
      <c r="ABM58" s="394"/>
      <c r="ABN58" s="394"/>
      <c r="ABO58" s="394"/>
      <c r="ABP58" s="394"/>
      <c r="ABQ58" s="394"/>
      <c r="ABR58" s="394"/>
      <c r="ABS58" s="394"/>
      <c r="ABT58" s="394"/>
      <c r="ABU58" s="394"/>
      <c r="ABV58" s="394"/>
      <c r="ABW58" s="394"/>
      <c r="ABX58" s="394"/>
      <c r="ABY58" s="394"/>
      <c r="ABZ58" s="394"/>
      <c r="ACA58" s="394"/>
      <c r="ACB58" s="394"/>
      <c r="ACC58" s="394"/>
      <c r="ACD58" s="394"/>
      <c r="ACE58" s="394"/>
      <c r="ACF58" s="394"/>
      <c r="ACG58" s="394"/>
      <c r="ACH58" s="394"/>
      <c r="ACI58" s="394"/>
      <c r="ACJ58" s="394"/>
      <c r="ACK58" s="394"/>
      <c r="ACL58" s="394"/>
      <c r="ACM58" s="394"/>
      <c r="ACN58" s="394"/>
      <c r="ACO58" s="394"/>
      <c r="ACP58" s="394"/>
      <c r="ACQ58" s="394"/>
      <c r="ACR58" s="394"/>
      <c r="ACS58" s="394"/>
      <c r="ACT58" s="394"/>
      <c r="ACU58" s="394"/>
      <c r="ACV58" s="394"/>
      <c r="ACW58" s="394"/>
      <c r="ACX58" s="394"/>
      <c r="ACY58" s="394"/>
      <c r="ACZ58" s="394"/>
      <c r="ADA58" s="394"/>
      <c r="ADB58" s="394"/>
      <c r="ADC58" s="394"/>
      <c r="ADD58" s="394"/>
      <c r="ADE58" s="394"/>
      <c r="ADF58" s="394"/>
      <c r="ADG58" s="394"/>
      <c r="ADH58" s="394"/>
      <c r="ADI58" s="394"/>
      <c r="ADJ58" s="394"/>
      <c r="ADK58" s="394"/>
      <c r="ADL58" s="394"/>
      <c r="ADM58" s="394"/>
      <c r="ADN58" s="394"/>
      <c r="ADO58" s="394"/>
      <c r="ADP58" s="394"/>
      <c r="ADQ58" s="394"/>
      <c r="ADR58" s="394"/>
      <c r="ADS58" s="394"/>
      <c r="ADT58" s="394"/>
      <c r="ADU58" s="394"/>
      <c r="ADV58" s="394"/>
      <c r="ADW58" s="394"/>
      <c r="ADX58" s="394"/>
      <c r="ADY58" s="394"/>
      <c r="ADZ58" s="394"/>
      <c r="AEA58" s="394"/>
      <c r="AEB58" s="394"/>
      <c r="AEC58" s="394"/>
      <c r="AED58" s="394"/>
      <c r="AEE58" s="394"/>
      <c r="AEF58" s="394"/>
      <c r="AEG58" s="394"/>
      <c r="AEH58" s="394"/>
      <c r="AEI58" s="394"/>
      <c r="AEJ58" s="394"/>
      <c r="AEK58" s="394"/>
      <c r="AEL58" s="394"/>
      <c r="AEM58" s="394"/>
      <c r="AEN58" s="394"/>
      <c r="AEO58" s="394"/>
      <c r="AEP58" s="394"/>
      <c r="AEQ58" s="394"/>
      <c r="AER58" s="394"/>
      <c r="AES58" s="394"/>
      <c r="AET58" s="394"/>
      <c r="AEU58" s="394"/>
      <c r="AEV58" s="394"/>
      <c r="AEW58" s="394"/>
      <c r="AEX58" s="394"/>
      <c r="AEY58" s="394"/>
      <c r="AEZ58" s="394"/>
      <c r="AFA58" s="394"/>
      <c r="AFB58" s="394"/>
      <c r="AFC58" s="394"/>
      <c r="AFD58" s="394"/>
      <c r="AFE58" s="394"/>
      <c r="AFF58" s="394"/>
      <c r="AFG58" s="394"/>
      <c r="AFH58" s="394"/>
      <c r="AFI58" s="394"/>
      <c r="AFJ58" s="394"/>
      <c r="AFK58" s="394"/>
      <c r="AFL58" s="394"/>
      <c r="AFM58" s="394"/>
      <c r="AFN58" s="394"/>
      <c r="AFO58" s="394"/>
      <c r="AFP58" s="394"/>
      <c r="AFQ58" s="394"/>
      <c r="AFR58" s="394"/>
      <c r="AFS58" s="394"/>
      <c r="AFT58" s="394"/>
      <c r="AFU58" s="394"/>
      <c r="AFV58" s="394"/>
      <c r="AFW58" s="394"/>
      <c r="AFX58" s="394"/>
      <c r="AFY58" s="394"/>
      <c r="AFZ58" s="394"/>
      <c r="AGA58" s="394"/>
      <c r="AGB58" s="394"/>
      <c r="AGC58" s="394"/>
      <c r="AGD58" s="394"/>
      <c r="AGE58" s="394"/>
      <c r="AGF58" s="394"/>
      <c r="AGG58" s="394"/>
      <c r="AGH58" s="394"/>
      <c r="AGI58" s="394"/>
      <c r="AGJ58" s="394"/>
      <c r="AGK58" s="394"/>
      <c r="AGL58" s="394"/>
      <c r="AGM58" s="394"/>
      <c r="AGN58" s="394"/>
      <c r="AGO58" s="394"/>
      <c r="AGP58" s="394"/>
      <c r="AGQ58" s="394"/>
      <c r="AGR58" s="394"/>
      <c r="AGS58" s="394"/>
      <c r="AGT58" s="394"/>
      <c r="AGU58" s="394"/>
      <c r="AGV58" s="394"/>
      <c r="AGW58" s="394"/>
      <c r="AGX58" s="394"/>
      <c r="AGY58" s="394"/>
      <c r="AGZ58" s="394"/>
      <c r="AHA58" s="394"/>
      <c r="AHB58" s="394"/>
      <c r="AHC58" s="394"/>
      <c r="AHD58" s="394"/>
      <c r="AHE58" s="394"/>
      <c r="AHF58" s="394"/>
      <c r="AHG58" s="394"/>
      <c r="AHH58" s="394"/>
      <c r="AHI58" s="394"/>
      <c r="AHJ58" s="394"/>
      <c r="AHK58" s="394"/>
      <c r="AHL58" s="394"/>
      <c r="AHM58" s="394"/>
      <c r="AHN58" s="394"/>
      <c r="AHO58" s="394"/>
      <c r="AHP58" s="394"/>
      <c r="AHQ58" s="394"/>
      <c r="AHR58" s="394"/>
      <c r="AHS58" s="394"/>
      <c r="AHT58" s="394"/>
      <c r="AHU58" s="394"/>
      <c r="AHV58" s="394"/>
      <c r="AHW58" s="394"/>
      <c r="AHX58" s="394"/>
      <c r="AHY58" s="394"/>
      <c r="AHZ58" s="394"/>
      <c r="AIA58" s="394"/>
      <c r="AIB58" s="394"/>
      <c r="AIC58" s="394"/>
      <c r="AID58" s="394"/>
      <c r="AIE58" s="394"/>
      <c r="AIF58" s="394"/>
      <c r="AIG58" s="394"/>
      <c r="AIH58" s="394"/>
      <c r="AII58" s="394"/>
      <c r="AIJ58" s="394"/>
      <c r="AIK58" s="394"/>
      <c r="AIL58" s="394"/>
      <c r="AIM58" s="394"/>
      <c r="AIN58" s="394"/>
      <c r="AIO58" s="394"/>
      <c r="AIP58" s="394"/>
      <c r="AIQ58" s="394"/>
      <c r="AIR58" s="394"/>
      <c r="AIS58" s="394"/>
      <c r="AIT58" s="394"/>
      <c r="AIU58" s="394"/>
      <c r="AIV58" s="394"/>
      <c r="AIW58" s="394"/>
      <c r="AIX58" s="394"/>
      <c r="AIY58" s="394"/>
      <c r="AIZ58" s="394"/>
      <c r="AJA58" s="394"/>
      <c r="AJB58" s="394"/>
      <c r="AJC58" s="394"/>
      <c r="AJD58" s="394"/>
      <c r="AJE58" s="394"/>
      <c r="AJF58" s="394"/>
      <c r="AJG58" s="394"/>
      <c r="AJH58" s="394"/>
      <c r="AJI58" s="394"/>
      <c r="AJJ58" s="394"/>
      <c r="AJK58" s="394"/>
      <c r="AJL58" s="394"/>
      <c r="AJM58" s="394"/>
      <c r="AJN58" s="394"/>
      <c r="AJO58" s="394"/>
      <c r="AJP58" s="394"/>
      <c r="AJQ58" s="394"/>
      <c r="AJR58" s="394"/>
      <c r="AJS58" s="394"/>
      <c r="AJT58" s="394"/>
      <c r="AJU58" s="394"/>
      <c r="AJV58" s="394"/>
      <c r="AJW58" s="394"/>
      <c r="AJX58" s="394"/>
      <c r="AJY58" s="394"/>
      <c r="AJZ58" s="394"/>
      <c r="AKA58" s="394"/>
      <c r="AKB58" s="394"/>
      <c r="AKC58" s="394"/>
      <c r="AKD58" s="394"/>
      <c r="AKE58" s="394"/>
      <c r="AKF58" s="394"/>
      <c r="AKG58" s="394"/>
      <c r="AKH58" s="394"/>
      <c r="AKI58" s="394"/>
      <c r="AKJ58" s="394"/>
      <c r="AKK58" s="394"/>
      <c r="AKL58" s="394"/>
      <c r="AKM58" s="394"/>
      <c r="AKN58" s="394"/>
      <c r="AKO58" s="394"/>
      <c r="AKP58" s="394"/>
      <c r="AKQ58" s="394"/>
      <c r="AKR58" s="394"/>
      <c r="AKS58" s="394"/>
      <c r="AKT58" s="394"/>
      <c r="AKU58" s="394"/>
      <c r="AKV58" s="394"/>
      <c r="AKW58" s="394"/>
      <c r="AKX58" s="394"/>
      <c r="AKY58" s="394"/>
      <c r="AKZ58" s="394"/>
      <c r="ALA58" s="394"/>
      <c r="ALB58" s="394"/>
      <c r="ALC58" s="394"/>
      <c r="ALD58" s="394"/>
      <c r="ALE58" s="394"/>
      <c r="ALF58" s="394"/>
      <c r="ALG58" s="394"/>
      <c r="ALH58" s="394"/>
      <c r="ALI58" s="394"/>
      <c r="ALJ58" s="394"/>
      <c r="ALK58" s="394"/>
      <c r="ALL58" s="394"/>
      <c r="ALM58" s="394"/>
      <c r="ALN58" s="394"/>
      <c r="ALO58" s="394"/>
      <c r="ALP58" s="394"/>
      <c r="ALQ58" s="394"/>
      <c r="ALR58" s="394"/>
      <c r="ALS58" s="394"/>
      <c r="ALT58" s="394"/>
      <c r="ALU58" s="394"/>
      <c r="ALV58" s="394"/>
      <c r="ALW58" s="394"/>
      <c r="ALX58" s="394"/>
      <c r="ALY58" s="394"/>
      <c r="ALZ58" s="394"/>
      <c r="AMA58" s="394"/>
      <c r="AMB58" s="394"/>
      <c r="AMC58" s="394"/>
      <c r="AMD58" s="394"/>
      <c r="AME58" s="394"/>
      <c r="AMF58" s="394"/>
      <c r="AMG58" s="394"/>
      <c r="AMH58" s="394"/>
      <c r="AMI58" s="394"/>
      <c r="AMJ58" s="394"/>
      <c r="AMK58" s="394"/>
      <c r="AML58" s="394"/>
      <c r="AMM58" s="394"/>
      <c r="AMN58" s="394"/>
      <c r="AMO58" s="394"/>
      <c r="AMP58" s="394"/>
      <c r="AMQ58" s="394"/>
      <c r="AMR58" s="394"/>
      <c r="AMS58" s="394"/>
      <c r="AMT58" s="394"/>
      <c r="AMU58" s="394"/>
      <c r="AMV58" s="394"/>
      <c r="AMW58" s="394"/>
      <c r="AMX58" s="394"/>
      <c r="AMY58" s="394"/>
      <c r="AMZ58" s="394"/>
      <c r="ANA58" s="394"/>
      <c r="ANB58" s="394"/>
      <c r="ANC58" s="394"/>
      <c r="AND58" s="394"/>
      <c r="ANE58" s="394"/>
      <c r="ANF58" s="394"/>
      <c r="ANG58" s="394"/>
      <c r="ANH58" s="394"/>
      <c r="ANI58" s="394"/>
      <c r="ANJ58" s="394"/>
      <c r="ANK58" s="394"/>
      <c r="ANL58" s="394"/>
      <c r="ANM58" s="394"/>
      <c r="ANN58" s="394"/>
      <c r="ANO58" s="394"/>
      <c r="ANP58" s="394"/>
      <c r="ANQ58" s="394"/>
      <c r="ANR58" s="394"/>
      <c r="ANS58" s="394"/>
      <c r="ANT58" s="394"/>
      <c r="ANU58" s="394"/>
      <c r="ANV58" s="394"/>
      <c r="ANW58" s="394"/>
      <c r="ANX58" s="394"/>
      <c r="ANY58" s="394"/>
      <c r="ANZ58" s="394"/>
      <c r="AOA58" s="394"/>
      <c r="AOB58" s="394"/>
      <c r="AOC58" s="394"/>
      <c r="AOD58" s="394"/>
      <c r="AOE58" s="394"/>
      <c r="AOF58" s="394"/>
      <c r="AOG58" s="394"/>
      <c r="AOH58" s="394"/>
      <c r="AOI58" s="394"/>
      <c r="AOJ58" s="394"/>
      <c r="AOK58" s="394"/>
      <c r="AOL58" s="394"/>
      <c r="AOM58" s="394"/>
      <c r="AON58" s="394"/>
      <c r="AOO58" s="394"/>
      <c r="AOP58" s="394"/>
      <c r="AOQ58" s="394"/>
      <c r="AOR58" s="394"/>
      <c r="AOS58" s="394"/>
      <c r="AOT58" s="394"/>
      <c r="AOU58" s="394"/>
      <c r="AOV58" s="394"/>
      <c r="AOW58" s="394"/>
      <c r="AOX58" s="394"/>
      <c r="AOY58" s="394"/>
      <c r="AOZ58" s="394"/>
      <c r="APA58" s="394"/>
      <c r="APB58" s="394"/>
      <c r="APC58" s="394"/>
      <c r="APD58" s="394"/>
      <c r="APE58" s="394"/>
      <c r="APF58" s="394"/>
      <c r="APG58" s="394"/>
      <c r="APH58" s="394"/>
      <c r="API58" s="394"/>
      <c r="APJ58" s="394"/>
      <c r="APK58" s="394"/>
      <c r="APL58" s="394"/>
      <c r="APM58" s="394"/>
      <c r="APN58" s="394"/>
      <c r="APO58" s="394"/>
      <c r="APP58" s="394"/>
      <c r="APQ58" s="394"/>
      <c r="APR58" s="394"/>
      <c r="APS58" s="394"/>
      <c r="APT58" s="394"/>
      <c r="APU58" s="394"/>
      <c r="APV58" s="394"/>
      <c r="APW58" s="394"/>
      <c r="APX58" s="394"/>
      <c r="APY58" s="394"/>
      <c r="APZ58" s="394"/>
      <c r="AQA58" s="394"/>
      <c r="AQB58" s="394"/>
      <c r="AQC58" s="394"/>
      <c r="AQD58" s="394"/>
      <c r="AQE58" s="394"/>
      <c r="AQF58" s="394"/>
      <c r="AQG58" s="394"/>
      <c r="AQH58" s="394"/>
      <c r="AQI58" s="394"/>
      <c r="AQJ58" s="394"/>
      <c r="AQK58" s="394"/>
      <c r="AQL58" s="394"/>
      <c r="AQM58" s="394"/>
      <c r="AQN58" s="394"/>
      <c r="AQO58" s="394"/>
      <c r="AQP58" s="394"/>
      <c r="AQQ58" s="394"/>
      <c r="AQR58" s="394"/>
      <c r="AQS58" s="394"/>
      <c r="AQT58" s="394"/>
      <c r="AQU58" s="394"/>
      <c r="AQV58" s="394"/>
      <c r="AQW58" s="394"/>
      <c r="AQX58" s="394"/>
      <c r="AQY58" s="394"/>
      <c r="AQZ58" s="394"/>
    </row>
    <row r="59" spans="1:1144" s="397" customFormat="1" ht="27.75" hidden="1" customHeight="1" x14ac:dyDescent="0.25">
      <c r="A59" s="36"/>
      <c r="B59" s="390"/>
      <c r="C59" s="391"/>
      <c r="D59" s="390"/>
      <c r="E59" s="392" t="s">
        <v>147</v>
      </c>
      <c r="F59" s="379"/>
      <c r="G59" s="83"/>
      <c r="H59" s="84"/>
      <c r="I59" s="393"/>
      <c r="J59" s="66">
        <f>H59-G59</f>
        <v>0</v>
      </c>
      <c r="K59" s="308"/>
      <c r="L59" s="72"/>
      <c r="M59" s="307"/>
      <c r="N59" s="70"/>
      <c r="O59" s="70"/>
      <c r="P59" s="70">
        <f t="shared" si="15"/>
        <v>0</v>
      </c>
      <c r="Q59" s="380" t="e">
        <f t="shared" si="18"/>
        <v>#DIV/0!</v>
      </c>
      <c r="R59" s="309">
        <f>SUM(F59,L59)</f>
        <v>0</v>
      </c>
      <c r="S59" s="307">
        <f t="shared" si="3"/>
        <v>0</v>
      </c>
      <c r="T59" s="70">
        <f t="shared" si="3"/>
        <v>0</v>
      </c>
      <c r="U59" s="307">
        <f t="shared" si="3"/>
        <v>0</v>
      </c>
      <c r="V59" s="70">
        <f>U59-T59</f>
        <v>0</v>
      </c>
      <c r="W59" s="308" t="e">
        <f>U59/T59</f>
        <v>#DIV/0!</v>
      </c>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6"/>
      <c r="CD59" s="396"/>
      <c r="CE59" s="396"/>
      <c r="CF59" s="396"/>
      <c r="CG59" s="396"/>
      <c r="CH59" s="396"/>
      <c r="CI59" s="396"/>
      <c r="CJ59" s="396"/>
      <c r="CK59" s="396"/>
      <c r="CL59" s="396"/>
      <c r="CM59" s="396"/>
      <c r="CN59" s="396"/>
      <c r="CO59" s="396"/>
      <c r="CP59" s="396"/>
      <c r="CQ59" s="396"/>
      <c r="CR59" s="396"/>
      <c r="CS59" s="396"/>
      <c r="CT59" s="396"/>
      <c r="CU59" s="396"/>
      <c r="CV59" s="396"/>
      <c r="CW59" s="396"/>
      <c r="CX59" s="396"/>
      <c r="CY59" s="396"/>
      <c r="CZ59" s="396"/>
      <c r="DA59" s="396"/>
      <c r="DB59" s="396"/>
      <c r="DC59" s="396"/>
      <c r="DD59" s="396"/>
      <c r="DE59" s="396"/>
      <c r="DF59" s="396"/>
      <c r="DG59" s="396"/>
      <c r="DH59" s="396"/>
      <c r="DI59" s="396"/>
      <c r="DJ59" s="396"/>
      <c r="DK59" s="396"/>
      <c r="DL59" s="396"/>
      <c r="DM59" s="396"/>
      <c r="DN59" s="396"/>
      <c r="DO59" s="396"/>
      <c r="DP59" s="396"/>
      <c r="DQ59" s="396"/>
      <c r="DR59" s="396"/>
      <c r="DS59" s="396"/>
      <c r="DT59" s="396"/>
      <c r="DU59" s="396"/>
      <c r="DV59" s="396"/>
      <c r="DW59" s="396"/>
      <c r="DX59" s="396"/>
      <c r="DY59" s="396"/>
      <c r="DZ59" s="396"/>
      <c r="EA59" s="396"/>
      <c r="EB59" s="396"/>
      <c r="EC59" s="396"/>
      <c r="ED59" s="396"/>
      <c r="EE59" s="396"/>
      <c r="EF59" s="396"/>
      <c r="EG59" s="396"/>
      <c r="EH59" s="396"/>
      <c r="EI59" s="396"/>
      <c r="EJ59" s="396"/>
      <c r="EK59" s="396"/>
      <c r="EL59" s="396"/>
      <c r="EM59" s="396"/>
      <c r="EN59" s="396"/>
      <c r="EO59" s="396"/>
      <c r="EP59" s="396"/>
      <c r="EQ59" s="396"/>
      <c r="ER59" s="396"/>
      <c r="ES59" s="396"/>
      <c r="ET59" s="396"/>
      <c r="EU59" s="396"/>
      <c r="EV59" s="396"/>
      <c r="EW59" s="396"/>
      <c r="EX59" s="396"/>
      <c r="EY59" s="396"/>
      <c r="EZ59" s="396"/>
      <c r="FA59" s="396"/>
      <c r="FB59" s="396"/>
      <c r="FC59" s="396"/>
      <c r="FD59" s="396"/>
      <c r="FE59" s="396"/>
      <c r="FF59" s="396"/>
      <c r="FG59" s="396"/>
      <c r="FH59" s="396"/>
      <c r="FI59" s="396"/>
      <c r="FJ59" s="396"/>
      <c r="FK59" s="396"/>
      <c r="FL59" s="396"/>
      <c r="FM59" s="396"/>
      <c r="FN59" s="396"/>
      <c r="FO59" s="396"/>
      <c r="FP59" s="396"/>
      <c r="FQ59" s="396"/>
      <c r="FR59" s="396"/>
      <c r="FS59" s="396"/>
      <c r="FT59" s="396"/>
      <c r="FU59" s="396"/>
      <c r="FV59" s="396"/>
      <c r="FW59" s="396"/>
      <c r="FX59" s="396"/>
      <c r="FY59" s="396"/>
      <c r="FZ59" s="396"/>
      <c r="GA59" s="396"/>
      <c r="GB59" s="396"/>
      <c r="GC59" s="396"/>
      <c r="GD59" s="396"/>
      <c r="GE59" s="396"/>
      <c r="GF59" s="396"/>
      <c r="GG59" s="396"/>
      <c r="GH59" s="396"/>
      <c r="GI59" s="396"/>
      <c r="GJ59" s="396"/>
      <c r="GK59" s="396"/>
      <c r="GL59" s="396"/>
      <c r="GM59" s="396"/>
      <c r="GN59" s="396"/>
      <c r="GO59" s="396"/>
      <c r="GP59" s="396"/>
      <c r="GQ59" s="396"/>
      <c r="GR59" s="396"/>
      <c r="GS59" s="396"/>
      <c r="GT59" s="396"/>
      <c r="GU59" s="396"/>
      <c r="GV59" s="396"/>
      <c r="GW59" s="396"/>
      <c r="GX59" s="396"/>
      <c r="GY59" s="396"/>
      <c r="GZ59" s="396"/>
      <c r="HA59" s="396"/>
      <c r="HB59" s="396"/>
      <c r="HC59" s="396"/>
      <c r="HD59" s="396"/>
      <c r="HE59" s="396"/>
      <c r="HF59" s="396"/>
      <c r="HG59" s="396"/>
      <c r="HH59" s="396"/>
      <c r="HI59" s="396"/>
      <c r="HJ59" s="396"/>
      <c r="HK59" s="396"/>
      <c r="HL59" s="396"/>
      <c r="HM59" s="396"/>
      <c r="HN59" s="396"/>
      <c r="HO59" s="396"/>
      <c r="HP59" s="396"/>
      <c r="HQ59" s="396"/>
      <c r="HR59" s="396"/>
      <c r="HS59" s="396"/>
      <c r="HT59" s="396"/>
      <c r="HU59" s="396"/>
      <c r="HV59" s="396"/>
      <c r="HW59" s="396"/>
      <c r="HX59" s="396"/>
      <c r="HY59" s="396"/>
      <c r="HZ59" s="396"/>
      <c r="IA59" s="396"/>
      <c r="IB59" s="396"/>
      <c r="IC59" s="396"/>
      <c r="ID59" s="396"/>
      <c r="IE59" s="396"/>
      <c r="IF59" s="396"/>
      <c r="IG59" s="396"/>
      <c r="IH59" s="396"/>
      <c r="II59" s="396"/>
      <c r="IJ59" s="396"/>
      <c r="IK59" s="396"/>
      <c r="IL59" s="396"/>
      <c r="IM59" s="396"/>
      <c r="IN59" s="396"/>
      <c r="IO59" s="396"/>
      <c r="IP59" s="396"/>
      <c r="IQ59" s="396"/>
      <c r="IR59" s="396"/>
      <c r="IS59" s="396"/>
      <c r="IT59" s="396"/>
      <c r="IU59" s="396"/>
      <c r="IV59" s="396"/>
      <c r="IW59" s="396"/>
      <c r="IX59" s="396"/>
      <c r="IY59" s="396"/>
      <c r="IZ59" s="396"/>
      <c r="JA59" s="396"/>
      <c r="JB59" s="396"/>
      <c r="JC59" s="396"/>
      <c r="JD59" s="396"/>
      <c r="JE59" s="396"/>
      <c r="JF59" s="396"/>
      <c r="JG59" s="396"/>
      <c r="JH59" s="396"/>
      <c r="JI59" s="396"/>
      <c r="JJ59" s="396"/>
      <c r="JK59" s="396"/>
      <c r="JL59" s="396"/>
      <c r="JM59" s="396"/>
      <c r="JN59" s="396"/>
      <c r="JO59" s="396"/>
      <c r="JP59" s="396"/>
      <c r="JQ59" s="396"/>
      <c r="JR59" s="396"/>
      <c r="JS59" s="396"/>
      <c r="JT59" s="396"/>
      <c r="JU59" s="396"/>
      <c r="JV59" s="396"/>
      <c r="JW59" s="396"/>
      <c r="JX59" s="396"/>
      <c r="JY59" s="396"/>
      <c r="JZ59" s="396"/>
      <c r="KA59" s="396"/>
      <c r="KB59" s="396"/>
      <c r="KC59" s="396"/>
      <c r="KD59" s="396"/>
      <c r="KE59" s="396"/>
      <c r="KF59" s="396"/>
      <c r="KG59" s="396"/>
      <c r="KH59" s="396"/>
      <c r="KI59" s="396"/>
      <c r="KJ59" s="396"/>
      <c r="KK59" s="396"/>
      <c r="KL59" s="396"/>
      <c r="KM59" s="396"/>
      <c r="KN59" s="396"/>
      <c r="KO59" s="396"/>
      <c r="KP59" s="396"/>
      <c r="KQ59" s="396"/>
      <c r="KR59" s="396"/>
      <c r="KS59" s="396"/>
      <c r="KT59" s="396"/>
      <c r="KU59" s="396"/>
      <c r="KV59" s="396"/>
      <c r="KW59" s="396"/>
      <c r="KX59" s="396"/>
      <c r="KY59" s="396"/>
      <c r="KZ59" s="396"/>
      <c r="LA59" s="396"/>
      <c r="LB59" s="396"/>
      <c r="LC59" s="396"/>
      <c r="LD59" s="396"/>
      <c r="LE59" s="396"/>
      <c r="LF59" s="396"/>
      <c r="LG59" s="396"/>
      <c r="LH59" s="396"/>
      <c r="LI59" s="396"/>
      <c r="LJ59" s="396"/>
      <c r="LK59" s="396"/>
      <c r="LL59" s="396"/>
      <c r="LM59" s="396"/>
      <c r="LN59" s="396"/>
      <c r="LO59" s="396"/>
      <c r="LP59" s="396"/>
      <c r="LQ59" s="396"/>
      <c r="LR59" s="396"/>
      <c r="LS59" s="396"/>
      <c r="LT59" s="396"/>
      <c r="LU59" s="396"/>
      <c r="LV59" s="396"/>
      <c r="LW59" s="396"/>
      <c r="LX59" s="396"/>
      <c r="LY59" s="396"/>
      <c r="LZ59" s="396"/>
      <c r="MA59" s="396"/>
      <c r="MB59" s="396"/>
      <c r="MC59" s="396"/>
      <c r="MD59" s="396"/>
      <c r="ME59" s="396"/>
      <c r="MF59" s="396"/>
      <c r="MG59" s="396"/>
      <c r="MH59" s="396"/>
      <c r="MI59" s="396"/>
      <c r="MJ59" s="396"/>
      <c r="MK59" s="396"/>
      <c r="ML59" s="396"/>
      <c r="MM59" s="396"/>
      <c r="MN59" s="396"/>
      <c r="MO59" s="396"/>
      <c r="MP59" s="396"/>
      <c r="MQ59" s="396"/>
      <c r="MR59" s="396"/>
      <c r="MS59" s="396"/>
      <c r="MT59" s="396"/>
      <c r="MU59" s="396"/>
      <c r="MV59" s="396"/>
      <c r="MW59" s="396"/>
      <c r="MX59" s="396"/>
      <c r="MY59" s="396"/>
      <c r="MZ59" s="396"/>
      <c r="NA59" s="396"/>
      <c r="NB59" s="396"/>
      <c r="NC59" s="396"/>
      <c r="ND59" s="396"/>
      <c r="NE59" s="396"/>
      <c r="NF59" s="396"/>
      <c r="NG59" s="396"/>
      <c r="NH59" s="396"/>
      <c r="NI59" s="396"/>
      <c r="NJ59" s="396"/>
      <c r="NK59" s="396"/>
      <c r="NL59" s="396"/>
      <c r="NM59" s="396"/>
      <c r="NN59" s="396"/>
      <c r="NO59" s="396"/>
      <c r="NP59" s="396"/>
      <c r="NQ59" s="396"/>
      <c r="NR59" s="396"/>
      <c r="NS59" s="396"/>
      <c r="NT59" s="396"/>
      <c r="NU59" s="396"/>
      <c r="NV59" s="396"/>
      <c r="NW59" s="396"/>
      <c r="NX59" s="396"/>
      <c r="NY59" s="396"/>
      <c r="NZ59" s="396"/>
      <c r="OA59" s="396"/>
      <c r="OB59" s="396"/>
      <c r="OC59" s="396"/>
      <c r="OD59" s="396"/>
      <c r="OE59" s="396"/>
      <c r="OF59" s="396"/>
      <c r="OG59" s="396"/>
      <c r="OH59" s="396"/>
      <c r="OI59" s="396"/>
      <c r="OJ59" s="396"/>
      <c r="OK59" s="396"/>
      <c r="OL59" s="396"/>
      <c r="OM59" s="396"/>
      <c r="ON59" s="396"/>
      <c r="OO59" s="396"/>
      <c r="OP59" s="396"/>
      <c r="OQ59" s="396"/>
      <c r="OR59" s="396"/>
      <c r="OS59" s="396"/>
      <c r="OT59" s="396"/>
      <c r="OU59" s="396"/>
      <c r="OV59" s="396"/>
      <c r="OW59" s="396"/>
      <c r="OX59" s="396"/>
      <c r="OY59" s="396"/>
      <c r="OZ59" s="396"/>
      <c r="PA59" s="396"/>
      <c r="PB59" s="396"/>
      <c r="PC59" s="396"/>
      <c r="PD59" s="396"/>
      <c r="PE59" s="396"/>
      <c r="PF59" s="396"/>
      <c r="PG59" s="396"/>
      <c r="PH59" s="396"/>
      <c r="PI59" s="396"/>
      <c r="PJ59" s="396"/>
      <c r="PK59" s="396"/>
      <c r="PL59" s="396"/>
      <c r="PM59" s="396"/>
      <c r="PN59" s="396"/>
      <c r="PO59" s="396"/>
      <c r="PP59" s="396"/>
      <c r="PQ59" s="396"/>
      <c r="PR59" s="396"/>
      <c r="PS59" s="396"/>
      <c r="PT59" s="396"/>
      <c r="PU59" s="396"/>
      <c r="PV59" s="396"/>
      <c r="PW59" s="396"/>
      <c r="PX59" s="396"/>
      <c r="PY59" s="396"/>
      <c r="PZ59" s="396"/>
      <c r="QA59" s="396"/>
      <c r="QB59" s="396"/>
      <c r="QC59" s="396"/>
      <c r="QD59" s="396"/>
      <c r="QE59" s="396"/>
      <c r="QF59" s="396"/>
      <c r="QG59" s="396"/>
      <c r="QH59" s="396"/>
      <c r="QI59" s="396"/>
      <c r="QJ59" s="396"/>
      <c r="QK59" s="396"/>
      <c r="QL59" s="396"/>
      <c r="QM59" s="396"/>
      <c r="QN59" s="396"/>
      <c r="QO59" s="396"/>
      <c r="QP59" s="396"/>
      <c r="QQ59" s="396"/>
      <c r="QR59" s="396"/>
      <c r="QS59" s="396"/>
      <c r="QT59" s="396"/>
      <c r="QU59" s="396"/>
      <c r="QV59" s="396"/>
      <c r="QW59" s="396"/>
      <c r="QX59" s="396"/>
      <c r="QY59" s="396"/>
      <c r="QZ59" s="396"/>
      <c r="RA59" s="396"/>
      <c r="RB59" s="396"/>
      <c r="RC59" s="396"/>
      <c r="RD59" s="396"/>
      <c r="RE59" s="396"/>
      <c r="RF59" s="396"/>
      <c r="RG59" s="396"/>
      <c r="RH59" s="396"/>
      <c r="RI59" s="396"/>
      <c r="RJ59" s="396"/>
      <c r="RK59" s="396"/>
      <c r="RL59" s="396"/>
      <c r="RM59" s="396"/>
      <c r="RN59" s="396"/>
      <c r="RO59" s="396"/>
      <c r="RP59" s="396"/>
      <c r="RQ59" s="396"/>
      <c r="RR59" s="396"/>
      <c r="RS59" s="396"/>
      <c r="RT59" s="396"/>
      <c r="RU59" s="396"/>
      <c r="RV59" s="396"/>
      <c r="RW59" s="396"/>
      <c r="RX59" s="396"/>
      <c r="RY59" s="396"/>
      <c r="RZ59" s="396"/>
      <c r="SA59" s="396"/>
      <c r="SB59" s="396"/>
      <c r="SC59" s="396"/>
      <c r="SD59" s="396"/>
      <c r="SE59" s="396"/>
      <c r="SF59" s="396"/>
      <c r="SG59" s="396"/>
      <c r="SH59" s="396"/>
      <c r="SI59" s="396"/>
      <c r="SJ59" s="396"/>
      <c r="SK59" s="396"/>
      <c r="SL59" s="396"/>
      <c r="SM59" s="396"/>
      <c r="SN59" s="396"/>
      <c r="SO59" s="396"/>
      <c r="SP59" s="396"/>
      <c r="SQ59" s="396"/>
      <c r="SR59" s="396"/>
      <c r="SS59" s="396"/>
      <c r="ST59" s="396"/>
      <c r="SU59" s="396"/>
      <c r="SV59" s="396"/>
      <c r="SW59" s="396"/>
      <c r="SX59" s="396"/>
      <c r="SY59" s="396"/>
      <c r="SZ59" s="396"/>
      <c r="TA59" s="396"/>
      <c r="TB59" s="396"/>
      <c r="TC59" s="396"/>
      <c r="TD59" s="396"/>
      <c r="TE59" s="396"/>
      <c r="TF59" s="396"/>
      <c r="TG59" s="396"/>
      <c r="TH59" s="396"/>
      <c r="TI59" s="396"/>
      <c r="TJ59" s="396"/>
      <c r="TK59" s="396"/>
      <c r="TL59" s="396"/>
      <c r="TM59" s="396"/>
      <c r="TN59" s="396"/>
      <c r="TO59" s="396"/>
      <c r="TP59" s="396"/>
      <c r="TQ59" s="396"/>
      <c r="TR59" s="396"/>
      <c r="TS59" s="396"/>
      <c r="TT59" s="396"/>
      <c r="TU59" s="396"/>
      <c r="TV59" s="396"/>
      <c r="TW59" s="396"/>
      <c r="TX59" s="396"/>
      <c r="TY59" s="396"/>
      <c r="TZ59" s="396"/>
      <c r="UA59" s="396"/>
      <c r="UB59" s="396"/>
      <c r="UC59" s="396"/>
      <c r="UD59" s="396"/>
      <c r="UE59" s="396"/>
      <c r="UF59" s="396"/>
      <c r="UG59" s="396"/>
      <c r="UH59" s="396"/>
      <c r="UI59" s="396"/>
      <c r="UJ59" s="396"/>
      <c r="UK59" s="396"/>
      <c r="UL59" s="396"/>
      <c r="UM59" s="396"/>
      <c r="UN59" s="396"/>
      <c r="UO59" s="396"/>
      <c r="UP59" s="396"/>
      <c r="UQ59" s="396"/>
      <c r="UR59" s="396"/>
      <c r="US59" s="396"/>
      <c r="UT59" s="396"/>
      <c r="UU59" s="396"/>
      <c r="UV59" s="396"/>
      <c r="UW59" s="396"/>
      <c r="UX59" s="396"/>
      <c r="UY59" s="396"/>
      <c r="UZ59" s="396"/>
      <c r="VA59" s="396"/>
      <c r="VB59" s="396"/>
      <c r="VC59" s="396"/>
      <c r="VD59" s="396"/>
      <c r="VE59" s="396"/>
      <c r="VF59" s="396"/>
      <c r="VG59" s="396"/>
      <c r="VH59" s="396"/>
      <c r="VI59" s="396"/>
      <c r="VJ59" s="396"/>
      <c r="VK59" s="396"/>
      <c r="VL59" s="396"/>
      <c r="VM59" s="396"/>
      <c r="VN59" s="396"/>
      <c r="VO59" s="396"/>
      <c r="VP59" s="396"/>
      <c r="VQ59" s="396"/>
      <c r="VR59" s="396"/>
      <c r="VS59" s="396"/>
      <c r="VT59" s="396"/>
      <c r="VU59" s="396"/>
      <c r="VV59" s="396"/>
      <c r="VW59" s="396"/>
      <c r="VX59" s="396"/>
      <c r="VY59" s="396"/>
      <c r="VZ59" s="396"/>
      <c r="WA59" s="396"/>
      <c r="WB59" s="396"/>
      <c r="WC59" s="396"/>
      <c r="WD59" s="396"/>
      <c r="WE59" s="396"/>
      <c r="WF59" s="396"/>
      <c r="WG59" s="396"/>
      <c r="WH59" s="396"/>
      <c r="WI59" s="396"/>
      <c r="WJ59" s="396"/>
      <c r="WK59" s="396"/>
      <c r="WL59" s="396"/>
      <c r="WM59" s="396"/>
      <c r="WN59" s="396"/>
      <c r="WO59" s="396"/>
      <c r="WP59" s="396"/>
      <c r="WQ59" s="396"/>
      <c r="WR59" s="396"/>
      <c r="WS59" s="396"/>
      <c r="WT59" s="396"/>
      <c r="WU59" s="396"/>
      <c r="WV59" s="396"/>
      <c r="WW59" s="396"/>
      <c r="WX59" s="396"/>
      <c r="WY59" s="396"/>
      <c r="WZ59" s="396"/>
      <c r="XA59" s="396"/>
      <c r="XB59" s="396"/>
      <c r="XC59" s="396"/>
      <c r="XD59" s="396"/>
      <c r="XE59" s="396"/>
      <c r="XF59" s="396"/>
      <c r="XG59" s="396"/>
      <c r="XH59" s="396"/>
      <c r="XI59" s="396"/>
      <c r="XJ59" s="396"/>
      <c r="XK59" s="396"/>
      <c r="XL59" s="396"/>
      <c r="XM59" s="396"/>
      <c r="XN59" s="396"/>
      <c r="XO59" s="396"/>
      <c r="XP59" s="396"/>
      <c r="XQ59" s="396"/>
      <c r="XR59" s="396"/>
      <c r="XS59" s="396"/>
      <c r="XT59" s="396"/>
      <c r="XU59" s="396"/>
      <c r="XV59" s="396"/>
      <c r="XW59" s="396"/>
      <c r="XX59" s="396"/>
      <c r="XY59" s="396"/>
      <c r="XZ59" s="396"/>
      <c r="YA59" s="396"/>
      <c r="YB59" s="396"/>
      <c r="YC59" s="396"/>
      <c r="YD59" s="396"/>
      <c r="YE59" s="396"/>
      <c r="YF59" s="396"/>
      <c r="YG59" s="396"/>
      <c r="YH59" s="396"/>
      <c r="YI59" s="396"/>
      <c r="YJ59" s="396"/>
      <c r="YK59" s="396"/>
      <c r="YL59" s="396"/>
      <c r="YM59" s="396"/>
      <c r="YN59" s="396"/>
      <c r="YO59" s="396"/>
      <c r="YP59" s="396"/>
      <c r="YQ59" s="396"/>
      <c r="YR59" s="396"/>
      <c r="YS59" s="396"/>
      <c r="YT59" s="396"/>
      <c r="YU59" s="396"/>
      <c r="YV59" s="396"/>
      <c r="YW59" s="396"/>
      <c r="YX59" s="396"/>
      <c r="YY59" s="396"/>
      <c r="YZ59" s="396"/>
      <c r="ZA59" s="396"/>
      <c r="ZB59" s="396"/>
      <c r="ZC59" s="396"/>
      <c r="ZD59" s="396"/>
      <c r="ZE59" s="396"/>
      <c r="ZF59" s="396"/>
      <c r="ZG59" s="396"/>
      <c r="ZH59" s="396"/>
      <c r="ZI59" s="396"/>
      <c r="ZJ59" s="396"/>
      <c r="ZK59" s="396"/>
      <c r="ZL59" s="396"/>
      <c r="ZM59" s="396"/>
      <c r="ZN59" s="396"/>
      <c r="ZO59" s="396"/>
      <c r="ZP59" s="396"/>
      <c r="ZQ59" s="396"/>
      <c r="ZR59" s="396"/>
      <c r="ZS59" s="396"/>
      <c r="ZT59" s="396"/>
      <c r="ZU59" s="396"/>
      <c r="ZV59" s="396"/>
      <c r="ZW59" s="396"/>
      <c r="ZX59" s="396"/>
      <c r="ZY59" s="396"/>
      <c r="ZZ59" s="396"/>
      <c r="AAA59" s="396"/>
      <c r="AAB59" s="396"/>
      <c r="AAC59" s="396"/>
      <c r="AAD59" s="396"/>
      <c r="AAE59" s="396"/>
      <c r="AAF59" s="396"/>
      <c r="AAG59" s="396"/>
      <c r="AAH59" s="396"/>
      <c r="AAI59" s="396"/>
      <c r="AAJ59" s="396"/>
      <c r="AAK59" s="396"/>
      <c r="AAL59" s="396"/>
      <c r="AAM59" s="396"/>
      <c r="AAN59" s="396"/>
      <c r="AAO59" s="396"/>
      <c r="AAP59" s="396"/>
      <c r="AAQ59" s="396"/>
      <c r="AAR59" s="396"/>
      <c r="AAS59" s="396"/>
      <c r="AAT59" s="396"/>
      <c r="AAU59" s="396"/>
      <c r="AAV59" s="396"/>
      <c r="AAW59" s="396"/>
      <c r="AAX59" s="396"/>
      <c r="AAY59" s="396"/>
      <c r="AAZ59" s="396"/>
      <c r="ABA59" s="396"/>
      <c r="ABB59" s="396"/>
      <c r="ABC59" s="396"/>
      <c r="ABD59" s="396"/>
      <c r="ABE59" s="396"/>
      <c r="ABF59" s="396"/>
      <c r="ABG59" s="396"/>
      <c r="ABH59" s="396"/>
      <c r="ABI59" s="396"/>
      <c r="ABJ59" s="396"/>
      <c r="ABK59" s="396"/>
      <c r="ABL59" s="396"/>
      <c r="ABM59" s="396"/>
      <c r="ABN59" s="396"/>
      <c r="ABO59" s="396"/>
      <c r="ABP59" s="396"/>
      <c r="ABQ59" s="396"/>
      <c r="ABR59" s="396"/>
      <c r="ABS59" s="396"/>
      <c r="ABT59" s="396"/>
      <c r="ABU59" s="396"/>
      <c r="ABV59" s="396"/>
      <c r="ABW59" s="396"/>
      <c r="ABX59" s="396"/>
      <c r="ABY59" s="396"/>
      <c r="ABZ59" s="396"/>
      <c r="ACA59" s="396"/>
      <c r="ACB59" s="396"/>
      <c r="ACC59" s="396"/>
      <c r="ACD59" s="396"/>
      <c r="ACE59" s="396"/>
      <c r="ACF59" s="396"/>
      <c r="ACG59" s="396"/>
      <c r="ACH59" s="396"/>
      <c r="ACI59" s="396"/>
      <c r="ACJ59" s="396"/>
      <c r="ACK59" s="396"/>
      <c r="ACL59" s="396"/>
      <c r="ACM59" s="396"/>
      <c r="ACN59" s="396"/>
      <c r="ACO59" s="396"/>
      <c r="ACP59" s="396"/>
      <c r="ACQ59" s="396"/>
      <c r="ACR59" s="396"/>
      <c r="ACS59" s="396"/>
      <c r="ACT59" s="396"/>
      <c r="ACU59" s="396"/>
      <c r="ACV59" s="396"/>
      <c r="ACW59" s="396"/>
      <c r="ACX59" s="396"/>
      <c r="ACY59" s="396"/>
      <c r="ACZ59" s="396"/>
      <c r="ADA59" s="396"/>
      <c r="ADB59" s="396"/>
      <c r="ADC59" s="396"/>
      <c r="ADD59" s="396"/>
      <c r="ADE59" s="396"/>
      <c r="ADF59" s="396"/>
      <c r="ADG59" s="396"/>
      <c r="ADH59" s="396"/>
      <c r="ADI59" s="396"/>
      <c r="ADJ59" s="396"/>
      <c r="ADK59" s="396"/>
      <c r="ADL59" s="396"/>
      <c r="ADM59" s="396"/>
      <c r="ADN59" s="396"/>
      <c r="ADO59" s="396"/>
      <c r="ADP59" s="396"/>
      <c r="ADQ59" s="396"/>
      <c r="ADR59" s="396"/>
      <c r="ADS59" s="396"/>
      <c r="ADT59" s="396"/>
      <c r="ADU59" s="396"/>
      <c r="ADV59" s="396"/>
      <c r="ADW59" s="396"/>
      <c r="ADX59" s="396"/>
      <c r="ADY59" s="396"/>
      <c r="ADZ59" s="396"/>
      <c r="AEA59" s="396"/>
      <c r="AEB59" s="396"/>
      <c r="AEC59" s="396"/>
      <c r="AED59" s="396"/>
      <c r="AEE59" s="396"/>
      <c r="AEF59" s="396"/>
      <c r="AEG59" s="396"/>
      <c r="AEH59" s="396"/>
      <c r="AEI59" s="396"/>
      <c r="AEJ59" s="396"/>
      <c r="AEK59" s="396"/>
      <c r="AEL59" s="396"/>
      <c r="AEM59" s="396"/>
      <c r="AEN59" s="396"/>
      <c r="AEO59" s="396"/>
      <c r="AEP59" s="396"/>
      <c r="AEQ59" s="396"/>
      <c r="AER59" s="396"/>
      <c r="AES59" s="396"/>
      <c r="AET59" s="396"/>
      <c r="AEU59" s="396"/>
      <c r="AEV59" s="396"/>
      <c r="AEW59" s="396"/>
      <c r="AEX59" s="396"/>
      <c r="AEY59" s="396"/>
      <c r="AEZ59" s="396"/>
      <c r="AFA59" s="396"/>
      <c r="AFB59" s="396"/>
      <c r="AFC59" s="396"/>
      <c r="AFD59" s="396"/>
      <c r="AFE59" s="396"/>
      <c r="AFF59" s="396"/>
      <c r="AFG59" s="396"/>
      <c r="AFH59" s="396"/>
      <c r="AFI59" s="396"/>
      <c r="AFJ59" s="396"/>
      <c r="AFK59" s="396"/>
      <c r="AFL59" s="396"/>
      <c r="AFM59" s="396"/>
      <c r="AFN59" s="396"/>
      <c r="AFO59" s="396"/>
      <c r="AFP59" s="396"/>
      <c r="AFQ59" s="396"/>
      <c r="AFR59" s="396"/>
      <c r="AFS59" s="396"/>
      <c r="AFT59" s="396"/>
      <c r="AFU59" s="396"/>
      <c r="AFV59" s="396"/>
      <c r="AFW59" s="396"/>
      <c r="AFX59" s="396"/>
      <c r="AFY59" s="396"/>
      <c r="AFZ59" s="396"/>
      <c r="AGA59" s="396"/>
      <c r="AGB59" s="396"/>
      <c r="AGC59" s="396"/>
      <c r="AGD59" s="396"/>
      <c r="AGE59" s="396"/>
      <c r="AGF59" s="396"/>
      <c r="AGG59" s="396"/>
      <c r="AGH59" s="396"/>
      <c r="AGI59" s="396"/>
      <c r="AGJ59" s="396"/>
      <c r="AGK59" s="396"/>
      <c r="AGL59" s="396"/>
      <c r="AGM59" s="396"/>
      <c r="AGN59" s="396"/>
      <c r="AGO59" s="396"/>
      <c r="AGP59" s="396"/>
      <c r="AGQ59" s="396"/>
      <c r="AGR59" s="396"/>
      <c r="AGS59" s="396"/>
      <c r="AGT59" s="396"/>
      <c r="AGU59" s="396"/>
      <c r="AGV59" s="396"/>
      <c r="AGW59" s="396"/>
      <c r="AGX59" s="396"/>
      <c r="AGY59" s="396"/>
      <c r="AGZ59" s="396"/>
      <c r="AHA59" s="396"/>
      <c r="AHB59" s="396"/>
      <c r="AHC59" s="396"/>
      <c r="AHD59" s="396"/>
      <c r="AHE59" s="396"/>
      <c r="AHF59" s="396"/>
      <c r="AHG59" s="396"/>
      <c r="AHH59" s="396"/>
      <c r="AHI59" s="396"/>
      <c r="AHJ59" s="396"/>
      <c r="AHK59" s="396"/>
      <c r="AHL59" s="396"/>
      <c r="AHM59" s="396"/>
      <c r="AHN59" s="396"/>
      <c r="AHO59" s="396"/>
      <c r="AHP59" s="396"/>
      <c r="AHQ59" s="396"/>
      <c r="AHR59" s="396"/>
      <c r="AHS59" s="396"/>
      <c r="AHT59" s="396"/>
      <c r="AHU59" s="396"/>
      <c r="AHV59" s="396"/>
      <c r="AHW59" s="396"/>
      <c r="AHX59" s="396"/>
      <c r="AHY59" s="396"/>
      <c r="AHZ59" s="396"/>
      <c r="AIA59" s="396"/>
      <c r="AIB59" s="396"/>
      <c r="AIC59" s="396"/>
      <c r="AID59" s="396"/>
      <c r="AIE59" s="396"/>
      <c r="AIF59" s="396"/>
      <c r="AIG59" s="396"/>
      <c r="AIH59" s="396"/>
      <c r="AII59" s="396"/>
      <c r="AIJ59" s="396"/>
      <c r="AIK59" s="396"/>
      <c r="AIL59" s="396"/>
      <c r="AIM59" s="396"/>
      <c r="AIN59" s="396"/>
      <c r="AIO59" s="396"/>
      <c r="AIP59" s="396"/>
      <c r="AIQ59" s="396"/>
      <c r="AIR59" s="396"/>
      <c r="AIS59" s="396"/>
      <c r="AIT59" s="396"/>
      <c r="AIU59" s="396"/>
      <c r="AIV59" s="396"/>
      <c r="AIW59" s="396"/>
      <c r="AIX59" s="396"/>
      <c r="AIY59" s="396"/>
      <c r="AIZ59" s="396"/>
      <c r="AJA59" s="396"/>
      <c r="AJB59" s="396"/>
      <c r="AJC59" s="396"/>
      <c r="AJD59" s="396"/>
      <c r="AJE59" s="396"/>
      <c r="AJF59" s="396"/>
      <c r="AJG59" s="396"/>
      <c r="AJH59" s="396"/>
      <c r="AJI59" s="396"/>
      <c r="AJJ59" s="396"/>
      <c r="AJK59" s="396"/>
      <c r="AJL59" s="396"/>
      <c r="AJM59" s="396"/>
      <c r="AJN59" s="396"/>
      <c r="AJO59" s="396"/>
      <c r="AJP59" s="396"/>
      <c r="AJQ59" s="396"/>
      <c r="AJR59" s="396"/>
      <c r="AJS59" s="396"/>
      <c r="AJT59" s="396"/>
      <c r="AJU59" s="396"/>
      <c r="AJV59" s="396"/>
      <c r="AJW59" s="396"/>
      <c r="AJX59" s="396"/>
      <c r="AJY59" s="396"/>
      <c r="AJZ59" s="396"/>
      <c r="AKA59" s="396"/>
      <c r="AKB59" s="396"/>
      <c r="AKC59" s="396"/>
      <c r="AKD59" s="396"/>
      <c r="AKE59" s="396"/>
      <c r="AKF59" s="396"/>
      <c r="AKG59" s="396"/>
      <c r="AKH59" s="396"/>
      <c r="AKI59" s="396"/>
      <c r="AKJ59" s="396"/>
      <c r="AKK59" s="396"/>
      <c r="AKL59" s="396"/>
      <c r="AKM59" s="396"/>
      <c r="AKN59" s="396"/>
      <c r="AKO59" s="396"/>
      <c r="AKP59" s="396"/>
      <c r="AKQ59" s="396"/>
      <c r="AKR59" s="396"/>
      <c r="AKS59" s="396"/>
      <c r="AKT59" s="396"/>
      <c r="AKU59" s="396"/>
      <c r="AKV59" s="396"/>
      <c r="AKW59" s="396"/>
      <c r="AKX59" s="396"/>
      <c r="AKY59" s="396"/>
      <c r="AKZ59" s="396"/>
      <c r="ALA59" s="396"/>
      <c r="ALB59" s="396"/>
      <c r="ALC59" s="396"/>
      <c r="ALD59" s="396"/>
      <c r="ALE59" s="396"/>
      <c r="ALF59" s="396"/>
      <c r="ALG59" s="396"/>
      <c r="ALH59" s="396"/>
      <c r="ALI59" s="396"/>
      <c r="ALJ59" s="396"/>
      <c r="ALK59" s="396"/>
      <c r="ALL59" s="396"/>
      <c r="ALM59" s="396"/>
      <c r="ALN59" s="396"/>
      <c r="ALO59" s="396"/>
      <c r="ALP59" s="396"/>
      <c r="ALQ59" s="396"/>
      <c r="ALR59" s="396"/>
      <c r="ALS59" s="396"/>
      <c r="ALT59" s="396"/>
      <c r="ALU59" s="396"/>
      <c r="ALV59" s="396"/>
      <c r="ALW59" s="396"/>
      <c r="ALX59" s="396"/>
      <c r="ALY59" s="396"/>
      <c r="ALZ59" s="396"/>
      <c r="AMA59" s="396"/>
      <c r="AMB59" s="396"/>
      <c r="AMC59" s="396"/>
      <c r="AMD59" s="396"/>
      <c r="AME59" s="396"/>
      <c r="AMF59" s="396"/>
      <c r="AMG59" s="396"/>
      <c r="AMH59" s="396"/>
      <c r="AMI59" s="396"/>
      <c r="AMJ59" s="396"/>
      <c r="AMK59" s="396"/>
      <c r="AML59" s="396"/>
      <c r="AMM59" s="396"/>
      <c r="AMN59" s="396"/>
      <c r="AMO59" s="396"/>
      <c r="AMP59" s="396"/>
      <c r="AMQ59" s="396"/>
      <c r="AMR59" s="396"/>
      <c r="AMS59" s="396"/>
      <c r="AMT59" s="396"/>
      <c r="AMU59" s="396"/>
      <c r="AMV59" s="396"/>
      <c r="AMW59" s="396"/>
      <c r="AMX59" s="396"/>
      <c r="AMY59" s="396"/>
      <c r="AMZ59" s="396"/>
      <c r="ANA59" s="396"/>
      <c r="ANB59" s="396"/>
      <c r="ANC59" s="396"/>
      <c r="AND59" s="396"/>
      <c r="ANE59" s="396"/>
      <c r="ANF59" s="396"/>
      <c r="ANG59" s="396"/>
      <c r="ANH59" s="396"/>
      <c r="ANI59" s="396"/>
      <c r="ANJ59" s="396"/>
      <c r="ANK59" s="396"/>
      <c r="ANL59" s="396"/>
      <c r="ANM59" s="396"/>
      <c r="ANN59" s="396"/>
      <c r="ANO59" s="396"/>
      <c r="ANP59" s="396"/>
      <c r="ANQ59" s="396"/>
      <c r="ANR59" s="396"/>
      <c r="ANS59" s="396"/>
      <c r="ANT59" s="396"/>
      <c r="ANU59" s="396"/>
      <c r="ANV59" s="396"/>
      <c r="ANW59" s="396"/>
      <c r="ANX59" s="396"/>
      <c r="ANY59" s="396"/>
      <c r="ANZ59" s="396"/>
      <c r="AOA59" s="396"/>
      <c r="AOB59" s="396"/>
      <c r="AOC59" s="396"/>
      <c r="AOD59" s="396"/>
      <c r="AOE59" s="396"/>
      <c r="AOF59" s="396"/>
      <c r="AOG59" s="396"/>
      <c r="AOH59" s="396"/>
      <c r="AOI59" s="396"/>
      <c r="AOJ59" s="396"/>
      <c r="AOK59" s="396"/>
      <c r="AOL59" s="396"/>
      <c r="AOM59" s="396"/>
      <c r="AON59" s="396"/>
      <c r="AOO59" s="396"/>
      <c r="AOP59" s="396"/>
      <c r="AOQ59" s="396"/>
      <c r="AOR59" s="396"/>
      <c r="AOS59" s="396"/>
      <c r="AOT59" s="396"/>
      <c r="AOU59" s="396"/>
      <c r="AOV59" s="396"/>
      <c r="AOW59" s="396"/>
      <c r="AOX59" s="396"/>
      <c r="AOY59" s="396"/>
      <c r="AOZ59" s="396"/>
      <c r="APA59" s="396"/>
      <c r="APB59" s="396"/>
      <c r="APC59" s="396"/>
      <c r="APD59" s="396"/>
      <c r="APE59" s="396"/>
      <c r="APF59" s="396"/>
      <c r="APG59" s="396"/>
      <c r="APH59" s="396"/>
      <c r="API59" s="396"/>
      <c r="APJ59" s="396"/>
      <c r="APK59" s="396"/>
      <c r="APL59" s="396"/>
      <c r="APM59" s="396"/>
      <c r="APN59" s="396"/>
      <c r="APO59" s="396"/>
      <c r="APP59" s="396"/>
      <c r="APQ59" s="396"/>
      <c r="APR59" s="396"/>
      <c r="APS59" s="396"/>
      <c r="APT59" s="396"/>
      <c r="APU59" s="396"/>
      <c r="APV59" s="396"/>
      <c r="APW59" s="396"/>
      <c r="APX59" s="396"/>
      <c r="APY59" s="396"/>
      <c r="APZ59" s="396"/>
      <c r="AQA59" s="396"/>
      <c r="AQB59" s="396"/>
      <c r="AQC59" s="396"/>
      <c r="AQD59" s="396"/>
      <c r="AQE59" s="396"/>
      <c r="AQF59" s="396"/>
      <c r="AQG59" s="396"/>
      <c r="AQH59" s="396"/>
      <c r="AQI59" s="396"/>
      <c r="AQJ59" s="396"/>
      <c r="AQK59" s="396"/>
      <c r="AQL59" s="396"/>
      <c r="AQM59" s="396"/>
      <c r="AQN59" s="396"/>
      <c r="AQO59" s="396"/>
      <c r="AQP59" s="396"/>
      <c r="AQQ59" s="396"/>
      <c r="AQR59" s="396"/>
      <c r="AQS59" s="396"/>
      <c r="AQT59" s="396"/>
      <c r="AQU59" s="396"/>
      <c r="AQV59" s="396"/>
      <c r="AQW59" s="396"/>
      <c r="AQX59" s="396"/>
      <c r="AQY59" s="396"/>
      <c r="AQZ59" s="396"/>
    </row>
    <row r="60" spans="1:1144" s="14" customFormat="1" ht="63.75" customHeight="1" x14ac:dyDescent="0.25">
      <c r="A60" s="36"/>
      <c r="B60" s="390" t="s">
        <v>49</v>
      </c>
      <c r="C60" s="391">
        <v>1070</v>
      </c>
      <c r="D60" s="390" t="s">
        <v>319</v>
      </c>
      <c r="E60" s="323" t="s">
        <v>320</v>
      </c>
      <c r="F60" s="379">
        <v>567.20000000000005</v>
      </c>
      <c r="G60" s="83">
        <v>567.20000000000005</v>
      </c>
      <c r="H60" s="84">
        <v>376.9</v>
      </c>
      <c r="I60" s="393">
        <f>H60/H7</f>
        <v>9.4605004652437662E-4</v>
      </c>
      <c r="J60" s="66">
        <f t="shared" si="13"/>
        <v>-190.30000000000007</v>
      </c>
      <c r="K60" s="308">
        <f t="shared" ref="K60:K68" si="19">H60/G60</f>
        <v>0.66449224259520445</v>
      </c>
      <c r="L60" s="72">
        <v>27.9</v>
      </c>
      <c r="M60" s="307">
        <v>27.9</v>
      </c>
      <c r="N60" s="70">
        <v>27.9</v>
      </c>
      <c r="O60" s="70">
        <v>27</v>
      </c>
      <c r="P60" s="70">
        <f t="shared" si="15"/>
        <v>-0.89999999999999858</v>
      </c>
      <c r="Q60" s="380">
        <f t="shared" si="18"/>
        <v>0.967741935483871</v>
      </c>
      <c r="R60" s="309">
        <f t="shared" si="2"/>
        <v>595.1</v>
      </c>
      <c r="S60" s="307">
        <f t="shared" si="3"/>
        <v>595.1</v>
      </c>
      <c r="T60" s="70">
        <f t="shared" si="3"/>
        <v>595.1</v>
      </c>
      <c r="U60" s="307">
        <f t="shared" si="4"/>
        <v>403.9</v>
      </c>
      <c r="V60" s="70">
        <f t="shared" si="5"/>
        <v>-191.20000000000005</v>
      </c>
      <c r="W60" s="308">
        <f t="shared" si="1"/>
        <v>0.67870946059485793</v>
      </c>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row>
    <row r="61" spans="1:1144" s="399" customFormat="1" ht="18.75" customHeight="1" x14ac:dyDescent="0.25">
      <c r="A61" s="328"/>
      <c r="B61" s="381"/>
      <c r="C61" s="382"/>
      <c r="D61" s="381"/>
      <c r="E61" s="383" t="s">
        <v>321</v>
      </c>
      <c r="F61" s="384">
        <v>370.7</v>
      </c>
      <c r="G61" s="368">
        <v>370.7</v>
      </c>
      <c r="H61" s="369">
        <v>336.6</v>
      </c>
      <c r="I61" s="386">
        <f>H61/H7</f>
        <v>8.4489372687743486E-4</v>
      </c>
      <c r="J61" s="371">
        <f>H61-G61</f>
        <v>-34.099999999999966</v>
      </c>
      <c r="K61" s="342">
        <f t="shared" si="19"/>
        <v>0.90801186943620182</v>
      </c>
      <c r="L61" s="373"/>
      <c r="M61" s="340"/>
      <c r="N61" s="341"/>
      <c r="O61" s="341"/>
      <c r="P61" s="341">
        <f t="shared" si="15"/>
        <v>0</v>
      </c>
      <c r="Q61" s="374"/>
      <c r="R61" s="343">
        <f>SUM(F61,L61)</f>
        <v>370.7</v>
      </c>
      <c r="S61" s="340">
        <f>SUM(F61,M61)</f>
        <v>370.7</v>
      </c>
      <c r="T61" s="341">
        <f t="shared" si="3"/>
        <v>370.7</v>
      </c>
      <c r="U61" s="340">
        <f>SUM(H61,O61)</f>
        <v>336.6</v>
      </c>
      <c r="V61" s="341">
        <f>U61-T61</f>
        <v>-34.099999999999966</v>
      </c>
      <c r="W61" s="342">
        <f>U61/T61</f>
        <v>0.90801186943620182</v>
      </c>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c r="BQ61" s="398"/>
      <c r="BR61" s="398"/>
      <c r="BS61" s="398"/>
      <c r="BT61" s="398"/>
      <c r="BU61" s="398"/>
      <c r="BV61" s="398"/>
      <c r="BW61" s="398"/>
      <c r="BX61" s="398"/>
      <c r="BY61" s="398"/>
      <c r="BZ61" s="398"/>
      <c r="CA61" s="398"/>
      <c r="CB61" s="398"/>
      <c r="CC61" s="398"/>
      <c r="CD61" s="398"/>
      <c r="CE61" s="398"/>
      <c r="CF61" s="398"/>
      <c r="CG61" s="398"/>
      <c r="CH61" s="398"/>
      <c r="CI61" s="398"/>
      <c r="CJ61" s="398"/>
      <c r="CK61" s="398"/>
      <c r="CL61" s="398"/>
      <c r="CM61" s="398"/>
      <c r="CN61" s="398"/>
      <c r="CO61" s="398"/>
      <c r="CP61" s="398"/>
      <c r="CQ61" s="398"/>
      <c r="CR61" s="398"/>
      <c r="CS61" s="398"/>
      <c r="CT61" s="398"/>
      <c r="CU61" s="398"/>
      <c r="CV61" s="398"/>
      <c r="CW61" s="398"/>
      <c r="CX61" s="398"/>
      <c r="CY61" s="398"/>
      <c r="CZ61" s="398"/>
      <c r="DA61" s="398"/>
      <c r="DB61" s="398"/>
      <c r="DC61" s="398"/>
      <c r="DD61" s="398"/>
      <c r="DE61" s="398"/>
      <c r="DF61" s="398"/>
      <c r="DG61" s="398"/>
      <c r="DH61" s="398"/>
      <c r="DI61" s="398"/>
      <c r="DJ61" s="398"/>
      <c r="DK61" s="398"/>
      <c r="DL61" s="398"/>
      <c r="DM61" s="398"/>
      <c r="DN61" s="398"/>
      <c r="DO61" s="398"/>
      <c r="DP61" s="398"/>
      <c r="DQ61" s="398"/>
      <c r="DR61" s="398"/>
      <c r="DS61" s="398"/>
      <c r="DT61" s="398"/>
      <c r="DU61" s="398"/>
      <c r="DV61" s="398"/>
      <c r="DW61" s="398"/>
      <c r="DX61" s="398"/>
      <c r="DY61" s="398"/>
      <c r="DZ61" s="398"/>
      <c r="EA61" s="398"/>
      <c r="EB61" s="398"/>
      <c r="EC61" s="398"/>
      <c r="ED61" s="398"/>
      <c r="EE61" s="398"/>
      <c r="EF61" s="398"/>
      <c r="EG61" s="398"/>
      <c r="EH61" s="398"/>
      <c r="EI61" s="398"/>
      <c r="EJ61" s="398"/>
      <c r="EK61" s="398"/>
      <c r="EL61" s="398"/>
      <c r="EM61" s="398"/>
      <c r="EN61" s="398"/>
      <c r="EO61" s="398"/>
      <c r="EP61" s="398"/>
      <c r="EQ61" s="398"/>
      <c r="ER61" s="398"/>
      <c r="ES61" s="398"/>
      <c r="ET61" s="398"/>
      <c r="EU61" s="398"/>
      <c r="EV61" s="398"/>
      <c r="EW61" s="398"/>
      <c r="EX61" s="398"/>
      <c r="EY61" s="398"/>
      <c r="EZ61" s="398"/>
      <c r="FA61" s="398"/>
      <c r="FB61" s="398"/>
      <c r="FC61" s="398"/>
      <c r="FD61" s="398"/>
      <c r="FE61" s="398"/>
      <c r="FF61" s="398"/>
      <c r="FG61" s="398"/>
      <c r="FH61" s="398"/>
      <c r="FI61" s="398"/>
      <c r="FJ61" s="398"/>
      <c r="FK61" s="398"/>
      <c r="FL61" s="398"/>
      <c r="FM61" s="398"/>
      <c r="FN61" s="398"/>
      <c r="FO61" s="398"/>
      <c r="FP61" s="398"/>
      <c r="FQ61" s="398"/>
      <c r="FR61" s="398"/>
      <c r="FS61" s="398"/>
      <c r="FT61" s="398"/>
      <c r="FU61" s="398"/>
      <c r="FV61" s="398"/>
      <c r="FW61" s="398"/>
      <c r="FX61" s="398"/>
      <c r="FY61" s="398"/>
      <c r="FZ61" s="398"/>
      <c r="GA61" s="398"/>
      <c r="GB61" s="398"/>
      <c r="GC61" s="398"/>
      <c r="GD61" s="398"/>
      <c r="GE61" s="398"/>
      <c r="GF61" s="398"/>
      <c r="GG61" s="398"/>
      <c r="GH61" s="398"/>
      <c r="GI61" s="398"/>
      <c r="GJ61" s="398"/>
      <c r="GK61" s="398"/>
      <c r="GL61" s="398"/>
      <c r="GM61" s="398"/>
      <c r="GN61" s="398"/>
      <c r="GO61" s="398"/>
      <c r="GP61" s="398"/>
      <c r="GQ61" s="398"/>
      <c r="GR61" s="398"/>
      <c r="GS61" s="398"/>
      <c r="GT61" s="398"/>
      <c r="GU61" s="398"/>
      <c r="GV61" s="398"/>
      <c r="GW61" s="398"/>
      <c r="GX61" s="398"/>
      <c r="GY61" s="398"/>
      <c r="GZ61" s="398"/>
      <c r="HA61" s="398"/>
      <c r="HB61" s="398"/>
      <c r="HC61" s="398"/>
      <c r="HD61" s="398"/>
      <c r="HE61" s="398"/>
      <c r="HF61" s="398"/>
      <c r="HG61" s="398"/>
      <c r="HH61" s="398"/>
      <c r="HI61" s="398"/>
      <c r="HJ61" s="398"/>
      <c r="HK61" s="398"/>
      <c r="HL61" s="398"/>
      <c r="HM61" s="398"/>
      <c r="HN61" s="398"/>
      <c r="HO61" s="398"/>
      <c r="HP61" s="398"/>
      <c r="HQ61" s="398"/>
      <c r="HR61" s="398"/>
      <c r="HS61" s="398"/>
      <c r="HT61" s="398"/>
      <c r="HU61" s="398"/>
      <c r="HV61" s="398"/>
      <c r="HW61" s="398"/>
      <c r="HX61" s="398"/>
      <c r="HY61" s="398"/>
      <c r="HZ61" s="398"/>
      <c r="IA61" s="398"/>
      <c r="IB61" s="398"/>
      <c r="IC61" s="398"/>
      <c r="ID61" s="398"/>
      <c r="IE61" s="398"/>
      <c r="IF61" s="398"/>
      <c r="IG61" s="398"/>
      <c r="IH61" s="398"/>
      <c r="II61" s="398"/>
      <c r="IJ61" s="398"/>
      <c r="IK61" s="398"/>
      <c r="IL61" s="398"/>
      <c r="IM61" s="398"/>
      <c r="IN61" s="398"/>
      <c r="IO61" s="398"/>
      <c r="IP61" s="398"/>
      <c r="IQ61" s="398"/>
      <c r="IR61" s="398"/>
      <c r="IS61" s="398"/>
      <c r="IT61" s="398"/>
      <c r="IU61" s="398"/>
      <c r="IV61" s="398"/>
      <c r="IW61" s="398"/>
      <c r="IX61" s="398"/>
      <c r="IY61" s="398"/>
      <c r="IZ61" s="398"/>
      <c r="JA61" s="398"/>
      <c r="JB61" s="398"/>
      <c r="JC61" s="398"/>
      <c r="JD61" s="398"/>
      <c r="JE61" s="398"/>
      <c r="JF61" s="398"/>
      <c r="JG61" s="398"/>
      <c r="JH61" s="398"/>
      <c r="JI61" s="398"/>
      <c r="JJ61" s="398"/>
      <c r="JK61" s="398"/>
      <c r="JL61" s="398"/>
      <c r="JM61" s="398"/>
      <c r="JN61" s="398"/>
      <c r="JO61" s="398"/>
      <c r="JP61" s="398"/>
      <c r="JQ61" s="398"/>
      <c r="JR61" s="398"/>
      <c r="JS61" s="398"/>
      <c r="JT61" s="398"/>
      <c r="JU61" s="398"/>
      <c r="JV61" s="398"/>
      <c r="JW61" s="398"/>
      <c r="JX61" s="398"/>
      <c r="JY61" s="398"/>
      <c r="JZ61" s="398"/>
      <c r="KA61" s="398"/>
      <c r="KB61" s="398"/>
      <c r="KC61" s="398"/>
      <c r="KD61" s="398"/>
      <c r="KE61" s="398"/>
      <c r="KF61" s="398"/>
      <c r="KG61" s="398"/>
      <c r="KH61" s="398"/>
      <c r="KI61" s="398"/>
      <c r="KJ61" s="398"/>
      <c r="KK61" s="398"/>
      <c r="KL61" s="398"/>
      <c r="KM61" s="398"/>
      <c r="KN61" s="398"/>
      <c r="KO61" s="398"/>
      <c r="KP61" s="398"/>
      <c r="KQ61" s="398"/>
      <c r="KR61" s="398"/>
      <c r="KS61" s="398"/>
      <c r="KT61" s="398"/>
      <c r="KU61" s="398"/>
      <c r="KV61" s="398"/>
      <c r="KW61" s="398"/>
      <c r="KX61" s="398"/>
      <c r="KY61" s="398"/>
      <c r="KZ61" s="398"/>
      <c r="LA61" s="398"/>
      <c r="LB61" s="398"/>
      <c r="LC61" s="398"/>
      <c r="LD61" s="398"/>
      <c r="LE61" s="398"/>
      <c r="LF61" s="398"/>
      <c r="LG61" s="398"/>
      <c r="LH61" s="398"/>
      <c r="LI61" s="398"/>
      <c r="LJ61" s="398"/>
      <c r="LK61" s="398"/>
      <c r="LL61" s="398"/>
      <c r="LM61" s="398"/>
      <c r="LN61" s="398"/>
      <c r="LO61" s="398"/>
      <c r="LP61" s="398"/>
      <c r="LQ61" s="398"/>
      <c r="LR61" s="398"/>
      <c r="LS61" s="398"/>
      <c r="LT61" s="398"/>
      <c r="LU61" s="398"/>
      <c r="LV61" s="398"/>
      <c r="LW61" s="398"/>
      <c r="LX61" s="398"/>
      <c r="LY61" s="398"/>
      <c r="LZ61" s="398"/>
      <c r="MA61" s="398"/>
      <c r="MB61" s="398"/>
      <c r="MC61" s="398"/>
      <c r="MD61" s="398"/>
      <c r="ME61" s="398"/>
      <c r="MF61" s="398"/>
      <c r="MG61" s="398"/>
      <c r="MH61" s="398"/>
      <c r="MI61" s="398"/>
      <c r="MJ61" s="398"/>
      <c r="MK61" s="398"/>
      <c r="ML61" s="398"/>
      <c r="MM61" s="398"/>
      <c r="MN61" s="398"/>
      <c r="MO61" s="398"/>
      <c r="MP61" s="398"/>
      <c r="MQ61" s="398"/>
      <c r="MR61" s="398"/>
      <c r="MS61" s="398"/>
      <c r="MT61" s="398"/>
      <c r="MU61" s="398"/>
      <c r="MV61" s="398"/>
      <c r="MW61" s="398"/>
      <c r="MX61" s="398"/>
      <c r="MY61" s="398"/>
      <c r="MZ61" s="398"/>
      <c r="NA61" s="398"/>
      <c r="NB61" s="398"/>
      <c r="NC61" s="398"/>
      <c r="ND61" s="398"/>
      <c r="NE61" s="398"/>
      <c r="NF61" s="398"/>
      <c r="NG61" s="398"/>
      <c r="NH61" s="398"/>
      <c r="NI61" s="398"/>
      <c r="NJ61" s="398"/>
      <c r="NK61" s="398"/>
      <c r="NL61" s="398"/>
      <c r="NM61" s="398"/>
      <c r="NN61" s="398"/>
      <c r="NO61" s="398"/>
      <c r="NP61" s="398"/>
      <c r="NQ61" s="398"/>
      <c r="NR61" s="398"/>
      <c r="NS61" s="398"/>
      <c r="NT61" s="398"/>
      <c r="NU61" s="398"/>
      <c r="NV61" s="398"/>
      <c r="NW61" s="398"/>
      <c r="NX61" s="398"/>
      <c r="NY61" s="398"/>
      <c r="NZ61" s="398"/>
      <c r="OA61" s="398"/>
      <c r="OB61" s="398"/>
      <c r="OC61" s="398"/>
      <c r="OD61" s="398"/>
      <c r="OE61" s="398"/>
      <c r="OF61" s="398"/>
      <c r="OG61" s="398"/>
      <c r="OH61" s="398"/>
      <c r="OI61" s="398"/>
      <c r="OJ61" s="398"/>
      <c r="OK61" s="398"/>
      <c r="OL61" s="398"/>
      <c r="OM61" s="398"/>
      <c r="ON61" s="398"/>
      <c r="OO61" s="398"/>
      <c r="OP61" s="398"/>
      <c r="OQ61" s="398"/>
      <c r="OR61" s="398"/>
      <c r="OS61" s="398"/>
      <c r="OT61" s="398"/>
      <c r="OU61" s="398"/>
      <c r="OV61" s="398"/>
      <c r="OW61" s="398"/>
      <c r="OX61" s="398"/>
      <c r="OY61" s="398"/>
      <c r="OZ61" s="398"/>
      <c r="PA61" s="398"/>
      <c r="PB61" s="398"/>
      <c r="PC61" s="398"/>
      <c r="PD61" s="398"/>
      <c r="PE61" s="398"/>
      <c r="PF61" s="398"/>
      <c r="PG61" s="398"/>
      <c r="PH61" s="398"/>
      <c r="PI61" s="398"/>
      <c r="PJ61" s="398"/>
      <c r="PK61" s="398"/>
      <c r="PL61" s="398"/>
      <c r="PM61" s="398"/>
      <c r="PN61" s="398"/>
      <c r="PO61" s="398"/>
      <c r="PP61" s="398"/>
      <c r="PQ61" s="398"/>
      <c r="PR61" s="398"/>
      <c r="PS61" s="398"/>
      <c r="PT61" s="398"/>
      <c r="PU61" s="398"/>
      <c r="PV61" s="398"/>
      <c r="PW61" s="398"/>
      <c r="PX61" s="398"/>
      <c r="PY61" s="398"/>
      <c r="PZ61" s="398"/>
      <c r="QA61" s="398"/>
      <c r="QB61" s="398"/>
      <c r="QC61" s="398"/>
      <c r="QD61" s="398"/>
      <c r="QE61" s="398"/>
      <c r="QF61" s="398"/>
      <c r="QG61" s="398"/>
      <c r="QH61" s="398"/>
      <c r="QI61" s="398"/>
      <c r="QJ61" s="398"/>
      <c r="QK61" s="398"/>
      <c r="QL61" s="398"/>
      <c r="QM61" s="398"/>
      <c r="QN61" s="398"/>
      <c r="QO61" s="398"/>
      <c r="QP61" s="398"/>
      <c r="QQ61" s="398"/>
      <c r="QR61" s="398"/>
      <c r="QS61" s="398"/>
      <c r="QT61" s="398"/>
      <c r="QU61" s="398"/>
      <c r="QV61" s="398"/>
      <c r="QW61" s="398"/>
      <c r="QX61" s="398"/>
      <c r="QY61" s="398"/>
      <c r="QZ61" s="398"/>
      <c r="RA61" s="398"/>
      <c r="RB61" s="398"/>
      <c r="RC61" s="398"/>
      <c r="RD61" s="398"/>
      <c r="RE61" s="398"/>
      <c r="RF61" s="398"/>
      <c r="RG61" s="398"/>
      <c r="RH61" s="398"/>
      <c r="RI61" s="398"/>
      <c r="RJ61" s="398"/>
      <c r="RK61" s="398"/>
      <c r="RL61" s="398"/>
      <c r="RM61" s="398"/>
      <c r="RN61" s="398"/>
      <c r="RO61" s="398"/>
      <c r="RP61" s="398"/>
      <c r="RQ61" s="398"/>
      <c r="RR61" s="398"/>
      <c r="RS61" s="398"/>
      <c r="RT61" s="398"/>
      <c r="RU61" s="398"/>
      <c r="RV61" s="398"/>
      <c r="RW61" s="398"/>
      <c r="RX61" s="398"/>
      <c r="RY61" s="398"/>
      <c r="RZ61" s="398"/>
      <c r="SA61" s="398"/>
      <c r="SB61" s="398"/>
      <c r="SC61" s="398"/>
      <c r="SD61" s="398"/>
      <c r="SE61" s="398"/>
      <c r="SF61" s="398"/>
      <c r="SG61" s="398"/>
      <c r="SH61" s="398"/>
      <c r="SI61" s="398"/>
      <c r="SJ61" s="398"/>
      <c r="SK61" s="398"/>
      <c r="SL61" s="398"/>
      <c r="SM61" s="398"/>
      <c r="SN61" s="398"/>
      <c r="SO61" s="398"/>
      <c r="SP61" s="398"/>
      <c r="SQ61" s="398"/>
      <c r="SR61" s="398"/>
      <c r="SS61" s="398"/>
      <c r="ST61" s="398"/>
      <c r="SU61" s="398"/>
      <c r="SV61" s="398"/>
      <c r="SW61" s="398"/>
      <c r="SX61" s="398"/>
      <c r="SY61" s="398"/>
      <c r="SZ61" s="398"/>
      <c r="TA61" s="398"/>
      <c r="TB61" s="398"/>
      <c r="TC61" s="398"/>
      <c r="TD61" s="398"/>
      <c r="TE61" s="398"/>
      <c r="TF61" s="398"/>
      <c r="TG61" s="398"/>
      <c r="TH61" s="398"/>
      <c r="TI61" s="398"/>
      <c r="TJ61" s="398"/>
      <c r="TK61" s="398"/>
      <c r="TL61" s="398"/>
      <c r="TM61" s="398"/>
      <c r="TN61" s="398"/>
      <c r="TO61" s="398"/>
      <c r="TP61" s="398"/>
      <c r="TQ61" s="398"/>
      <c r="TR61" s="398"/>
      <c r="TS61" s="398"/>
      <c r="TT61" s="398"/>
      <c r="TU61" s="398"/>
      <c r="TV61" s="398"/>
      <c r="TW61" s="398"/>
      <c r="TX61" s="398"/>
      <c r="TY61" s="398"/>
      <c r="TZ61" s="398"/>
      <c r="UA61" s="398"/>
      <c r="UB61" s="398"/>
      <c r="UC61" s="398"/>
      <c r="UD61" s="398"/>
      <c r="UE61" s="398"/>
      <c r="UF61" s="398"/>
      <c r="UG61" s="398"/>
      <c r="UH61" s="398"/>
      <c r="UI61" s="398"/>
      <c r="UJ61" s="398"/>
      <c r="UK61" s="398"/>
      <c r="UL61" s="398"/>
      <c r="UM61" s="398"/>
      <c r="UN61" s="398"/>
      <c r="UO61" s="398"/>
      <c r="UP61" s="398"/>
      <c r="UQ61" s="398"/>
      <c r="UR61" s="398"/>
      <c r="US61" s="398"/>
      <c r="UT61" s="398"/>
      <c r="UU61" s="398"/>
      <c r="UV61" s="398"/>
      <c r="UW61" s="398"/>
      <c r="UX61" s="398"/>
      <c r="UY61" s="398"/>
      <c r="UZ61" s="398"/>
      <c r="VA61" s="398"/>
      <c r="VB61" s="398"/>
      <c r="VC61" s="398"/>
      <c r="VD61" s="398"/>
      <c r="VE61" s="398"/>
      <c r="VF61" s="398"/>
      <c r="VG61" s="398"/>
      <c r="VH61" s="398"/>
      <c r="VI61" s="398"/>
      <c r="VJ61" s="398"/>
      <c r="VK61" s="398"/>
      <c r="VL61" s="398"/>
      <c r="VM61" s="398"/>
      <c r="VN61" s="398"/>
      <c r="VO61" s="398"/>
      <c r="VP61" s="398"/>
      <c r="VQ61" s="398"/>
      <c r="VR61" s="398"/>
      <c r="VS61" s="398"/>
      <c r="VT61" s="398"/>
      <c r="VU61" s="398"/>
      <c r="VV61" s="398"/>
      <c r="VW61" s="398"/>
      <c r="VX61" s="398"/>
      <c r="VY61" s="398"/>
      <c r="VZ61" s="398"/>
      <c r="WA61" s="398"/>
      <c r="WB61" s="398"/>
      <c r="WC61" s="398"/>
      <c r="WD61" s="398"/>
      <c r="WE61" s="398"/>
      <c r="WF61" s="398"/>
      <c r="WG61" s="398"/>
      <c r="WH61" s="398"/>
      <c r="WI61" s="398"/>
      <c r="WJ61" s="398"/>
      <c r="WK61" s="398"/>
      <c r="WL61" s="398"/>
      <c r="WM61" s="398"/>
      <c r="WN61" s="398"/>
      <c r="WO61" s="398"/>
      <c r="WP61" s="398"/>
      <c r="WQ61" s="398"/>
      <c r="WR61" s="398"/>
      <c r="WS61" s="398"/>
      <c r="WT61" s="398"/>
      <c r="WU61" s="398"/>
      <c r="WV61" s="398"/>
      <c r="WW61" s="398"/>
      <c r="WX61" s="398"/>
      <c r="WY61" s="398"/>
      <c r="WZ61" s="398"/>
      <c r="XA61" s="398"/>
      <c r="XB61" s="398"/>
      <c r="XC61" s="398"/>
      <c r="XD61" s="398"/>
      <c r="XE61" s="398"/>
      <c r="XF61" s="398"/>
      <c r="XG61" s="398"/>
      <c r="XH61" s="398"/>
      <c r="XI61" s="398"/>
      <c r="XJ61" s="398"/>
      <c r="XK61" s="398"/>
      <c r="XL61" s="398"/>
      <c r="XM61" s="398"/>
      <c r="XN61" s="398"/>
      <c r="XO61" s="398"/>
      <c r="XP61" s="398"/>
      <c r="XQ61" s="398"/>
      <c r="XR61" s="398"/>
      <c r="XS61" s="398"/>
      <c r="XT61" s="398"/>
      <c r="XU61" s="398"/>
      <c r="XV61" s="398"/>
      <c r="XW61" s="398"/>
      <c r="XX61" s="398"/>
      <c r="XY61" s="398"/>
      <c r="XZ61" s="398"/>
      <c r="YA61" s="398"/>
      <c r="YB61" s="398"/>
      <c r="YC61" s="398"/>
      <c r="YD61" s="398"/>
      <c r="YE61" s="398"/>
      <c r="YF61" s="398"/>
      <c r="YG61" s="398"/>
      <c r="YH61" s="398"/>
      <c r="YI61" s="398"/>
      <c r="YJ61" s="398"/>
      <c r="YK61" s="398"/>
      <c r="YL61" s="398"/>
      <c r="YM61" s="398"/>
      <c r="YN61" s="398"/>
      <c r="YO61" s="398"/>
      <c r="YP61" s="398"/>
      <c r="YQ61" s="398"/>
      <c r="YR61" s="398"/>
      <c r="YS61" s="398"/>
      <c r="YT61" s="398"/>
      <c r="YU61" s="398"/>
      <c r="YV61" s="398"/>
      <c r="YW61" s="398"/>
      <c r="YX61" s="398"/>
      <c r="YY61" s="398"/>
      <c r="YZ61" s="398"/>
      <c r="ZA61" s="398"/>
      <c r="ZB61" s="398"/>
      <c r="ZC61" s="398"/>
      <c r="ZD61" s="398"/>
      <c r="ZE61" s="398"/>
      <c r="ZF61" s="398"/>
      <c r="ZG61" s="398"/>
      <c r="ZH61" s="398"/>
      <c r="ZI61" s="398"/>
      <c r="ZJ61" s="398"/>
      <c r="ZK61" s="398"/>
      <c r="ZL61" s="398"/>
      <c r="ZM61" s="398"/>
      <c r="ZN61" s="398"/>
      <c r="ZO61" s="398"/>
      <c r="ZP61" s="398"/>
      <c r="ZQ61" s="398"/>
      <c r="ZR61" s="398"/>
      <c r="ZS61" s="398"/>
      <c r="ZT61" s="398"/>
      <c r="ZU61" s="398"/>
      <c r="ZV61" s="398"/>
      <c r="ZW61" s="398"/>
      <c r="ZX61" s="398"/>
      <c r="ZY61" s="398"/>
      <c r="ZZ61" s="398"/>
      <c r="AAA61" s="398"/>
      <c r="AAB61" s="398"/>
      <c r="AAC61" s="398"/>
      <c r="AAD61" s="398"/>
      <c r="AAE61" s="398"/>
      <c r="AAF61" s="398"/>
      <c r="AAG61" s="398"/>
      <c r="AAH61" s="398"/>
      <c r="AAI61" s="398"/>
      <c r="AAJ61" s="398"/>
      <c r="AAK61" s="398"/>
      <c r="AAL61" s="398"/>
      <c r="AAM61" s="398"/>
      <c r="AAN61" s="398"/>
      <c r="AAO61" s="398"/>
      <c r="AAP61" s="398"/>
      <c r="AAQ61" s="398"/>
      <c r="AAR61" s="398"/>
      <c r="AAS61" s="398"/>
      <c r="AAT61" s="398"/>
      <c r="AAU61" s="398"/>
      <c r="AAV61" s="398"/>
      <c r="AAW61" s="398"/>
      <c r="AAX61" s="398"/>
      <c r="AAY61" s="398"/>
      <c r="AAZ61" s="398"/>
      <c r="ABA61" s="398"/>
      <c r="ABB61" s="398"/>
      <c r="ABC61" s="398"/>
      <c r="ABD61" s="398"/>
      <c r="ABE61" s="398"/>
      <c r="ABF61" s="398"/>
      <c r="ABG61" s="398"/>
      <c r="ABH61" s="398"/>
      <c r="ABI61" s="398"/>
      <c r="ABJ61" s="398"/>
      <c r="ABK61" s="398"/>
      <c r="ABL61" s="398"/>
      <c r="ABM61" s="398"/>
      <c r="ABN61" s="398"/>
      <c r="ABO61" s="398"/>
      <c r="ABP61" s="398"/>
      <c r="ABQ61" s="398"/>
      <c r="ABR61" s="398"/>
      <c r="ABS61" s="398"/>
      <c r="ABT61" s="398"/>
      <c r="ABU61" s="398"/>
      <c r="ABV61" s="398"/>
      <c r="ABW61" s="398"/>
      <c r="ABX61" s="398"/>
      <c r="ABY61" s="398"/>
      <c r="ABZ61" s="398"/>
      <c r="ACA61" s="398"/>
      <c r="ACB61" s="398"/>
      <c r="ACC61" s="398"/>
      <c r="ACD61" s="398"/>
      <c r="ACE61" s="398"/>
      <c r="ACF61" s="398"/>
      <c r="ACG61" s="398"/>
      <c r="ACH61" s="398"/>
      <c r="ACI61" s="398"/>
      <c r="ACJ61" s="398"/>
      <c r="ACK61" s="398"/>
      <c r="ACL61" s="398"/>
      <c r="ACM61" s="398"/>
      <c r="ACN61" s="398"/>
      <c r="ACO61" s="398"/>
      <c r="ACP61" s="398"/>
      <c r="ACQ61" s="398"/>
      <c r="ACR61" s="398"/>
      <c r="ACS61" s="398"/>
      <c r="ACT61" s="398"/>
      <c r="ACU61" s="398"/>
      <c r="ACV61" s="398"/>
      <c r="ACW61" s="398"/>
      <c r="ACX61" s="398"/>
      <c r="ACY61" s="398"/>
      <c r="ACZ61" s="398"/>
      <c r="ADA61" s="398"/>
      <c r="ADB61" s="398"/>
      <c r="ADC61" s="398"/>
      <c r="ADD61" s="398"/>
      <c r="ADE61" s="398"/>
      <c r="ADF61" s="398"/>
      <c r="ADG61" s="398"/>
      <c r="ADH61" s="398"/>
      <c r="ADI61" s="398"/>
      <c r="ADJ61" s="398"/>
      <c r="ADK61" s="398"/>
      <c r="ADL61" s="398"/>
      <c r="ADM61" s="398"/>
      <c r="ADN61" s="398"/>
      <c r="ADO61" s="398"/>
      <c r="ADP61" s="398"/>
      <c r="ADQ61" s="398"/>
      <c r="ADR61" s="398"/>
      <c r="ADS61" s="398"/>
      <c r="ADT61" s="398"/>
      <c r="ADU61" s="398"/>
      <c r="ADV61" s="398"/>
      <c r="ADW61" s="398"/>
      <c r="ADX61" s="398"/>
      <c r="ADY61" s="398"/>
      <c r="ADZ61" s="398"/>
      <c r="AEA61" s="398"/>
      <c r="AEB61" s="398"/>
      <c r="AEC61" s="398"/>
      <c r="AED61" s="398"/>
      <c r="AEE61" s="398"/>
      <c r="AEF61" s="398"/>
      <c r="AEG61" s="398"/>
      <c r="AEH61" s="398"/>
      <c r="AEI61" s="398"/>
      <c r="AEJ61" s="398"/>
      <c r="AEK61" s="398"/>
      <c r="AEL61" s="398"/>
      <c r="AEM61" s="398"/>
      <c r="AEN61" s="398"/>
      <c r="AEO61" s="398"/>
      <c r="AEP61" s="398"/>
      <c r="AEQ61" s="398"/>
      <c r="AER61" s="398"/>
      <c r="AES61" s="398"/>
      <c r="AET61" s="398"/>
      <c r="AEU61" s="398"/>
      <c r="AEV61" s="398"/>
      <c r="AEW61" s="398"/>
      <c r="AEX61" s="398"/>
      <c r="AEY61" s="398"/>
      <c r="AEZ61" s="398"/>
      <c r="AFA61" s="398"/>
      <c r="AFB61" s="398"/>
      <c r="AFC61" s="398"/>
      <c r="AFD61" s="398"/>
      <c r="AFE61" s="398"/>
      <c r="AFF61" s="398"/>
      <c r="AFG61" s="398"/>
      <c r="AFH61" s="398"/>
      <c r="AFI61" s="398"/>
      <c r="AFJ61" s="398"/>
      <c r="AFK61" s="398"/>
      <c r="AFL61" s="398"/>
      <c r="AFM61" s="398"/>
      <c r="AFN61" s="398"/>
      <c r="AFO61" s="398"/>
      <c r="AFP61" s="398"/>
      <c r="AFQ61" s="398"/>
      <c r="AFR61" s="398"/>
      <c r="AFS61" s="398"/>
      <c r="AFT61" s="398"/>
      <c r="AFU61" s="398"/>
      <c r="AFV61" s="398"/>
      <c r="AFW61" s="398"/>
      <c r="AFX61" s="398"/>
      <c r="AFY61" s="398"/>
      <c r="AFZ61" s="398"/>
      <c r="AGA61" s="398"/>
      <c r="AGB61" s="398"/>
      <c r="AGC61" s="398"/>
      <c r="AGD61" s="398"/>
      <c r="AGE61" s="398"/>
      <c r="AGF61" s="398"/>
      <c r="AGG61" s="398"/>
      <c r="AGH61" s="398"/>
      <c r="AGI61" s="398"/>
      <c r="AGJ61" s="398"/>
      <c r="AGK61" s="398"/>
      <c r="AGL61" s="398"/>
      <c r="AGM61" s="398"/>
      <c r="AGN61" s="398"/>
      <c r="AGO61" s="398"/>
      <c r="AGP61" s="398"/>
      <c r="AGQ61" s="398"/>
      <c r="AGR61" s="398"/>
      <c r="AGS61" s="398"/>
      <c r="AGT61" s="398"/>
      <c r="AGU61" s="398"/>
      <c r="AGV61" s="398"/>
      <c r="AGW61" s="398"/>
      <c r="AGX61" s="398"/>
      <c r="AGY61" s="398"/>
      <c r="AGZ61" s="398"/>
      <c r="AHA61" s="398"/>
      <c r="AHB61" s="398"/>
      <c r="AHC61" s="398"/>
      <c r="AHD61" s="398"/>
      <c r="AHE61" s="398"/>
      <c r="AHF61" s="398"/>
      <c r="AHG61" s="398"/>
      <c r="AHH61" s="398"/>
      <c r="AHI61" s="398"/>
      <c r="AHJ61" s="398"/>
      <c r="AHK61" s="398"/>
      <c r="AHL61" s="398"/>
      <c r="AHM61" s="398"/>
      <c r="AHN61" s="398"/>
      <c r="AHO61" s="398"/>
      <c r="AHP61" s="398"/>
      <c r="AHQ61" s="398"/>
      <c r="AHR61" s="398"/>
      <c r="AHS61" s="398"/>
      <c r="AHT61" s="398"/>
      <c r="AHU61" s="398"/>
      <c r="AHV61" s="398"/>
      <c r="AHW61" s="398"/>
      <c r="AHX61" s="398"/>
      <c r="AHY61" s="398"/>
      <c r="AHZ61" s="398"/>
      <c r="AIA61" s="398"/>
      <c r="AIB61" s="398"/>
      <c r="AIC61" s="398"/>
      <c r="AID61" s="398"/>
      <c r="AIE61" s="398"/>
      <c r="AIF61" s="398"/>
      <c r="AIG61" s="398"/>
      <c r="AIH61" s="398"/>
      <c r="AII61" s="398"/>
      <c r="AIJ61" s="398"/>
      <c r="AIK61" s="398"/>
      <c r="AIL61" s="398"/>
      <c r="AIM61" s="398"/>
      <c r="AIN61" s="398"/>
      <c r="AIO61" s="398"/>
      <c r="AIP61" s="398"/>
      <c r="AIQ61" s="398"/>
      <c r="AIR61" s="398"/>
      <c r="AIS61" s="398"/>
      <c r="AIT61" s="398"/>
      <c r="AIU61" s="398"/>
      <c r="AIV61" s="398"/>
      <c r="AIW61" s="398"/>
      <c r="AIX61" s="398"/>
      <c r="AIY61" s="398"/>
      <c r="AIZ61" s="398"/>
      <c r="AJA61" s="398"/>
      <c r="AJB61" s="398"/>
      <c r="AJC61" s="398"/>
      <c r="AJD61" s="398"/>
      <c r="AJE61" s="398"/>
      <c r="AJF61" s="398"/>
      <c r="AJG61" s="398"/>
      <c r="AJH61" s="398"/>
      <c r="AJI61" s="398"/>
      <c r="AJJ61" s="398"/>
      <c r="AJK61" s="398"/>
      <c r="AJL61" s="398"/>
      <c r="AJM61" s="398"/>
      <c r="AJN61" s="398"/>
      <c r="AJO61" s="398"/>
      <c r="AJP61" s="398"/>
      <c r="AJQ61" s="398"/>
      <c r="AJR61" s="398"/>
      <c r="AJS61" s="398"/>
      <c r="AJT61" s="398"/>
      <c r="AJU61" s="398"/>
      <c r="AJV61" s="398"/>
      <c r="AJW61" s="398"/>
      <c r="AJX61" s="398"/>
      <c r="AJY61" s="398"/>
      <c r="AJZ61" s="398"/>
      <c r="AKA61" s="398"/>
      <c r="AKB61" s="398"/>
      <c r="AKC61" s="398"/>
      <c r="AKD61" s="398"/>
      <c r="AKE61" s="398"/>
      <c r="AKF61" s="398"/>
      <c r="AKG61" s="398"/>
      <c r="AKH61" s="398"/>
      <c r="AKI61" s="398"/>
      <c r="AKJ61" s="398"/>
      <c r="AKK61" s="398"/>
      <c r="AKL61" s="398"/>
      <c r="AKM61" s="398"/>
      <c r="AKN61" s="398"/>
      <c r="AKO61" s="398"/>
      <c r="AKP61" s="398"/>
      <c r="AKQ61" s="398"/>
      <c r="AKR61" s="398"/>
      <c r="AKS61" s="398"/>
      <c r="AKT61" s="398"/>
      <c r="AKU61" s="398"/>
      <c r="AKV61" s="398"/>
      <c r="AKW61" s="398"/>
      <c r="AKX61" s="398"/>
      <c r="AKY61" s="398"/>
      <c r="AKZ61" s="398"/>
      <c r="ALA61" s="398"/>
      <c r="ALB61" s="398"/>
      <c r="ALC61" s="398"/>
      <c r="ALD61" s="398"/>
      <c r="ALE61" s="398"/>
      <c r="ALF61" s="398"/>
      <c r="ALG61" s="398"/>
      <c r="ALH61" s="398"/>
      <c r="ALI61" s="398"/>
      <c r="ALJ61" s="398"/>
      <c r="ALK61" s="398"/>
      <c r="ALL61" s="398"/>
      <c r="ALM61" s="398"/>
      <c r="ALN61" s="398"/>
      <c r="ALO61" s="398"/>
      <c r="ALP61" s="398"/>
      <c r="ALQ61" s="398"/>
      <c r="ALR61" s="398"/>
      <c r="ALS61" s="398"/>
      <c r="ALT61" s="398"/>
      <c r="ALU61" s="398"/>
      <c r="ALV61" s="398"/>
      <c r="ALW61" s="398"/>
      <c r="ALX61" s="398"/>
      <c r="ALY61" s="398"/>
      <c r="ALZ61" s="398"/>
      <c r="AMA61" s="398"/>
      <c r="AMB61" s="398"/>
      <c r="AMC61" s="398"/>
      <c r="AMD61" s="398"/>
      <c r="AME61" s="398"/>
      <c r="AMF61" s="398"/>
      <c r="AMG61" s="398"/>
      <c r="AMH61" s="398"/>
      <c r="AMI61" s="398"/>
      <c r="AMJ61" s="398"/>
      <c r="AMK61" s="398"/>
      <c r="AML61" s="398"/>
      <c r="AMM61" s="398"/>
      <c r="AMN61" s="398"/>
      <c r="AMO61" s="398"/>
      <c r="AMP61" s="398"/>
      <c r="AMQ61" s="398"/>
      <c r="AMR61" s="398"/>
      <c r="AMS61" s="398"/>
      <c r="AMT61" s="398"/>
      <c r="AMU61" s="398"/>
      <c r="AMV61" s="398"/>
      <c r="AMW61" s="398"/>
      <c r="AMX61" s="398"/>
      <c r="AMY61" s="398"/>
      <c r="AMZ61" s="398"/>
      <c r="ANA61" s="398"/>
      <c r="ANB61" s="398"/>
      <c r="ANC61" s="398"/>
      <c r="AND61" s="398"/>
      <c r="ANE61" s="398"/>
      <c r="ANF61" s="398"/>
      <c r="ANG61" s="398"/>
      <c r="ANH61" s="398"/>
      <c r="ANI61" s="398"/>
      <c r="ANJ61" s="398"/>
      <c r="ANK61" s="398"/>
      <c r="ANL61" s="398"/>
      <c r="ANM61" s="398"/>
      <c r="ANN61" s="398"/>
      <c r="ANO61" s="398"/>
      <c r="ANP61" s="398"/>
      <c r="ANQ61" s="398"/>
      <c r="ANR61" s="398"/>
      <c r="ANS61" s="398"/>
      <c r="ANT61" s="398"/>
      <c r="ANU61" s="398"/>
      <c r="ANV61" s="398"/>
      <c r="ANW61" s="398"/>
      <c r="ANX61" s="398"/>
      <c r="ANY61" s="398"/>
      <c r="ANZ61" s="398"/>
      <c r="AOA61" s="398"/>
      <c r="AOB61" s="398"/>
      <c r="AOC61" s="398"/>
      <c r="AOD61" s="398"/>
      <c r="AOE61" s="398"/>
      <c r="AOF61" s="398"/>
      <c r="AOG61" s="398"/>
      <c r="AOH61" s="398"/>
      <c r="AOI61" s="398"/>
      <c r="AOJ61" s="398"/>
      <c r="AOK61" s="398"/>
      <c r="AOL61" s="398"/>
      <c r="AOM61" s="398"/>
      <c r="AON61" s="398"/>
      <c r="AOO61" s="398"/>
      <c r="AOP61" s="398"/>
      <c r="AOQ61" s="398"/>
      <c r="AOR61" s="398"/>
      <c r="AOS61" s="398"/>
      <c r="AOT61" s="398"/>
      <c r="AOU61" s="398"/>
      <c r="AOV61" s="398"/>
      <c r="AOW61" s="398"/>
      <c r="AOX61" s="398"/>
      <c r="AOY61" s="398"/>
      <c r="AOZ61" s="398"/>
      <c r="APA61" s="398"/>
      <c r="APB61" s="398"/>
      <c r="APC61" s="398"/>
      <c r="APD61" s="398"/>
      <c r="APE61" s="398"/>
      <c r="APF61" s="398"/>
      <c r="APG61" s="398"/>
      <c r="APH61" s="398"/>
      <c r="API61" s="398"/>
      <c r="APJ61" s="398"/>
      <c r="APK61" s="398"/>
      <c r="APL61" s="398"/>
      <c r="APM61" s="398"/>
      <c r="APN61" s="398"/>
      <c r="APO61" s="398"/>
      <c r="APP61" s="398"/>
      <c r="APQ61" s="398"/>
      <c r="APR61" s="398"/>
      <c r="APS61" s="398"/>
      <c r="APT61" s="398"/>
      <c r="APU61" s="398"/>
      <c r="APV61" s="398"/>
      <c r="APW61" s="398"/>
      <c r="APX61" s="398"/>
      <c r="APY61" s="398"/>
      <c r="APZ61" s="398"/>
      <c r="AQA61" s="398"/>
      <c r="AQB61" s="398"/>
      <c r="AQC61" s="398"/>
      <c r="AQD61" s="398"/>
      <c r="AQE61" s="398"/>
      <c r="AQF61" s="398"/>
      <c r="AQG61" s="398"/>
      <c r="AQH61" s="398"/>
      <c r="AQI61" s="398"/>
      <c r="AQJ61" s="398"/>
      <c r="AQK61" s="398"/>
      <c r="AQL61" s="398"/>
      <c r="AQM61" s="398"/>
      <c r="AQN61" s="398"/>
      <c r="AQO61" s="398"/>
      <c r="AQP61" s="398"/>
      <c r="AQQ61" s="398"/>
      <c r="AQR61" s="398"/>
      <c r="AQS61" s="398"/>
      <c r="AQT61" s="398"/>
      <c r="AQU61" s="398"/>
      <c r="AQV61" s="398"/>
      <c r="AQW61" s="398"/>
      <c r="AQX61" s="398"/>
      <c r="AQY61" s="398"/>
      <c r="AQZ61" s="398"/>
    </row>
    <row r="62" spans="1:1144" s="399" customFormat="1" ht="30" customHeight="1" x14ac:dyDescent="0.25">
      <c r="A62" s="328"/>
      <c r="B62" s="381"/>
      <c r="C62" s="382"/>
      <c r="D62" s="381"/>
      <c r="E62" s="383" t="s">
        <v>316</v>
      </c>
      <c r="F62" s="367">
        <v>156.80000000000001</v>
      </c>
      <c r="G62" s="368">
        <v>156.80000000000001</v>
      </c>
      <c r="H62" s="369">
        <v>6.5</v>
      </c>
      <c r="I62" s="386">
        <f>H62/H7</f>
        <v>1.6315535426926102E-5</v>
      </c>
      <c r="J62" s="371">
        <f>H62-G62</f>
        <v>-150.30000000000001</v>
      </c>
      <c r="K62" s="342">
        <f t="shared" si="19"/>
        <v>4.1454081632653059E-2</v>
      </c>
      <c r="L62" s="373">
        <v>27.9</v>
      </c>
      <c r="M62" s="340">
        <v>27.9</v>
      </c>
      <c r="N62" s="341">
        <v>27.9</v>
      </c>
      <c r="O62" s="341">
        <v>27</v>
      </c>
      <c r="P62" s="341">
        <f t="shared" si="15"/>
        <v>-0.89999999999999858</v>
      </c>
      <c r="Q62" s="374">
        <f t="shared" ref="Q62" si="20">O62/N62</f>
        <v>0.967741935483871</v>
      </c>
      <c r="R62" s="343">
        <f>SUM(F62,L62)</f>
        <v>184.70000000000002</v>
      </c>
      <c r="S62" s="340">
        <f>SUM(F62,M62)</f>
        <v>184.70000000000002</v>
      </c>
      <c r="T62" s="341">
        <f t="shared" si="3"/>
        <v>184.70000000000002</v>
      </c>
      <c r="U62" s="340">
        <f>SUM(H62,O62)</f>
        <v>33.5</v>
      </c>
      <c r="V62" s="341">
        <f>U62-T62</f>
        <v>-151.20000000000002</v>
      </c>
      <c r="W62" s="342">
        <f>U62/T62</f>
        <v>0.18137520303194368</v>
      </c>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98"/>
      <c r="DF62" s="398"/>
      <c r="DG62" s="398"/>
      <c r="DH62" s="398"/>
      <c r="DI62" s="398"/>
      <c r="DJ62" s="398"/>
      <c r="DK62" s="398"/>
      <c r="DL62" s="398"/>
      <c r="DM62" s="398"/>
      <c r="DN62" s="398"/>
      <c r="DO62" s="398"/>
      <c r="DP62" s="398"/>
      <c r="DQ62" s="398"/>
      <c r="DR62" s="398"/>
      <c r="DS62" s="398"/>
      <c r="DT62" s="398"/>
      <c r="DU62" s="398"/>
      <c r="DV62" s="398"/>
      <c r="DW62" s="398"/>
      <c r="DX62" s="398"/>
      <c r="DY62" s="398"/>
      <c r="DZ62" s="398"/>
      <c r="EA62" s="398"/>
      <c r="EB62" s="398"/>
      <c r="EC62" s="398"/>
      <c r="ED62" s="398"/>
      <c r="EE62" s="398"/>
      <c r="EF62" s="398"/>
      <c r="EG62" s="398"/>
      <c r="EH62" s="398"/>
      <c r="EI62" s="398"/>
      <c r="EJ62" s="398"/>
      <c r="EK62" s="398"/>
      <c r="EL62" s="398"/>
      <c r="EM62" s="398"/>
      <c r="EN62" s="398"/>
      <c r="EO62" s="398"/>
      <c r="EP62" s="398"/>
      <c r="EQ62" s="398"/>
      <c r="ER62" s="398"/>
      <c r="ES62" s="398"/>
      <c r="ET62" s="398"/>
      <c r="EU62" s="398"/>
      <c r="EV62" s="398"/>
      <c r="EW62" s="398"/>
      <c r="EX62" s="398"/>
      <c r="EY62" s="398"/>
      <c r="EZ62" s="398"/>
      <c r="FA62" s="398"/>
      <c r="FB62" s="398"/>
      <c r="FC62" s="398"/>
      <c r="FD62" s="398"/>
      <c r="FE62" s="398"/>
      <c r="FF62" s="398"/>
      <c r="FG62" s="398"/>
      <c r="FH62" s="398"/>
      <c r="FI62" s="398"/>
      <c r="FJ62" s="398"/>
      <c r="FK62" s="398"/>
      <c r="FL62" s="398"/>
      <c r="FM62" s="398"/>
      <c r="FN62" s="398"/>
      <c r="FO62" s="398"/>
      <c r="FP62" s="398"/>
      <c r="FQ62" s="398"/>
      <c r="FR62" s="398"/>
      <c r="FS62" s="398"/>
      <c r="FT62" s="398"/>
      <c r="FU62" s="398"/>
      <c r="FV62" s="398"/>
      <c r="FW62" s="398"/>
      <c r="FX62" s="398"/>
      <c r="FY62" s="398"/>
      <c r="FZ62" s="398"/>
      <c r="GA62" s="398"/>
      <c r="GB62" s="398"/>
      <c r="GC62" s="398"/>
      <c r="GD62" s="398"/>
      <c r="GE62" s="398"/>
      <c r="GF62" s="398"/>
      <c r="GG62" s="398"/>
      <c r="GH62" s="398"/>
      <c r="GI62" s="398"/>
      <c r="GJ62" s="398"/>
      <c r="GK62" s="398"/>
      <c r="GL62" s="398"/>
      <c r="GM62" s="398"/>
      <c r="GN62" s="398"/>
      <c r="GO62" s="398"/>
      <c r="GP62" s="398"/>
      <c r="GQ62" s="398"/>
      <c r="GR62" s="398"/>
      <c r="GS62" s="398"/>
      <c r="GT62" s="398"/>
      <c r="GU62" s="398"/>
      <c r="GV62" s="398"/>
      <c r="GW62" s="398"/>
      <c r="GX62" s="398"/>
      <c r="GY62" s="398"/>
      <c r="GZ62" s="398"/>
      <c r="HA62" s="398"/>
      <c r="HB62" s="398"/>
      <c r="HC62" s="398"/>
      <c r="HD62" s="398"/>
      <c r="HE62" s="398"/>
      <c r="HF62" s="398"/>
      <c r="HG62" s="398"/>
      <c r="HH62" s="398"/>
      <c r="HI62" s="398"/>
      <c r="HJ62" s="398"/>
      <c r="HK62" s="398"/>
      <c r="HL62" s="398"/>
      <c r="HM62" s="398"/>
      <c r="HN62" s="398"/>
      <c r="HO62" s="398"/>
      <c r="HP62" s="398"/>
      <c r="HQ62" s="398"/>
      <c r="HR62" s="398"/>
      <c r="HS62" s="398"/>
      <c r="HT62" s="398"/>
      <c r="HU62" s="398"/>
      <c r="HV62" s="398"/>
      <c r="HW62" s="398"/>
      <c r="HX62" s="398"/>
      <c r="HY62" s="398"/>
      <c r="HZ62" s="398"/>
      <c r="IA62" s="398"/>
      <c r="IB62" s="398"/>
      <c r="IC62" s="398"/>
      <c r="ID62" s="398"/>
      <c r="IE62" s="398"/>
      <c r="IF62" s="398"/>
      <c r="IG62" s="398"/>
      <c r="IH62" s="398"/>
      <c r="II62" s="398"/>
      <c r="IJ62" s="398"/>
      <c r="IK62" s="398"/>
      <c r="IL62" s="398"/>
      <c r="IM62" s="398"/>
      <c r="IN62" s="398"/>
      <c r="IO62" s="398"/>
      <c r="IP62" s="398"/>
      <c r="IQ62" s="398"/>
      <c r="IR62" s="398"/>
      <c r="IS62" s="398"/>
      <c r="IT62" s="398"/>
      <c r="IU62" s="398"/>
      <c r="IV62" s="398"/>
      <c r="IW62" s="398"/>
      <c r="IX62" s="398"/>
      <c r="IY62" s="398"/>
      <c r="IZ62" s="398"/>
      <c r="JA62" s="398"/>
      <c r="JB62" s="398"/>
      <c r="JC62" s="398"/>
      <c r="JD62" s="398"/>
      <c r="JE62" s="398"/>
      <c r="JF62" s="398"/>
      <c r="JG62" s="398"/>
      <c r="JH62" s="398"/>
      <c r="JI62" s="398"/>
      <c r="JJ62" s="398"/>
      <c r="JK62" s="398"/>
      <c r="JL62" s="398"/>
      <c r="JM62" s="398"/>
      <c r="JN62" s="398"/>
      <c r="JO62" s="398"/>
      <c r="JP62" s="398"/>
      <c r="JQ62" s="398"/>
      <c r="JR62" s="398"/>
      <c r="JS62" s="398"/>
      <c r="JT62" s="398"/>
      <c r="JU62" s="398"/>
      <c r="JV62" s="398"/>
      <c r="JW62" s="398"/>
      <c r="JX62" s="398"/>
      <c r="JY62" s="398"/>
      <c r="JZ62" s="398"/>
      <c r="KA62" s="398"/>
      <c r="KB62" s="398"/>
      <c r="KC62" s="398"/>
      <c r="KD62" s="398"/>
      <c r="KE62" s="398"/>
      <c r="KF62" s="398"/>
      <c r="KG62" s="398"/>
      <c r="KH62" s="398"/>
      <c r="KI62" s="398"/>
      <c r="KJ62" s="398"/>
      <c r="KK62" s="398"/>
      <c r="KL62" s="398"/>
      <c r="KM62" s="398"/>
      <c r="KN62" s="398"/>
      <c r="KO62" s="398"/>
      <c r="KP62" s="398"/>
      <c r="KQ62" s="398"/>
      <c r="KR62" s="398"/>
      <c r="KS62" s="398"/>
      <c r="KT62" s="398"/>
      <c r="KU62" s="398"/>
      <c r="KV62" s="398"/>
      <c r="KW62" s="398"/>
      <c r="KX62" s="398"/>
      <c r="KY62" s="398"/>
      <c r="KZ62" s="398"/>
      <c r="LA62" s="398"/>
      <c r="LB62" s="398"/>
      <c r="LC62" s="398"/>
      <c r="LD62" s="398"/>
      <c r="LE62" s="398"/>
      <c r="LF62" s="398"/>
      <c r="LG62" s="398"/>
      <c r="LH62" s="398"/>
      <c r="LI62" s="398"/>
      <c r="LJ62" s="398"/>
      <c r="LK62" s="398"/>
      <c r="LL62" s="398"/>
      <c r="LM62" s="398"/>
      <c r="LN62" s="398"/>
      <c r="LO62" s="398"/>
      <c r="LP62" s="398"/>
      <c r="LQ62" s="398"/>
      <c r="LR62" s="398"/>
      <c r="LS62" s="398"/>
      <c r="LT62" s="398"/>
      <c r="LU62" s="398"/>
      <c r="LV62" s="398"/>
      <c r="LW62" s="398"/>
      <c r="LX62" s="398"/>
      <c r="LY62" s="398"/>
      <c r="LZ62" s="398"/>
      <c r="MA62" s="398"/>
      <c r="MB62" s="398"/>
      <c r="MC62" s="398"/>
      <c r="MD62" s="398"/>
      <c r="ME62" s="398"/>
      <c r="MF62" s="398"/>
      <c r="MG62" s="398"/>
      <c r="MH62" s="398"/>
      <c r="MI62" s="398"/>
      <c r="MJ62" s="398"/>
      <c r="MK62" s="398"/>
      <c r="ML62" s="398"/>
      <c r="MM62" s="398"/>
      <c r="MN62" s="398"/>
      <c r="MO62" s="398"/>
      <c r="MP62" s="398"/>
      <c r="MQ62" s="398"/>
      <c r="MR62" s="398"/>
      <c r="MS62" s="398"/>
      <c r="MT62" s="398"/>
      <c r="MU62" s="398"/>
      <c r="MV62" s="398"/>
      <c r="MW62" s="398"/>
      <c r="MX62" s="398"/>
      <c r="MY62" s="398"/>
      <c r="MZ62" s="398"/>
      <c r="NA62" s="398"/>
      <c r="NB62" s="398"/>
      <c r="NC62" s="398"/>
      <c r="ND62" s="398"/>
      <c r="NE62" s="398"/>
      <c r="NF62" s="398"/>
      <c r="NG62" s="398"/>
      <c r="NH62" s="398"/>
      <c r="NI62" s="398"/>
      <c r="NJ62" s="398"/>
      <c r="NK62" s="398"/>
      <c r="NL62" s="398"/>
      <c r="NM62" s="398"/>
      <c r="NN62" s="398"/>
      <c r="NO62" s="398"/>
      <c r="NP62" s="398"/>
      <c r="NQ62" s="398"/>
      <c r="NR62" s="398"/>
      <c r="NS62" s="398"/>
      <c r="NT62" s="398"/>
      <c r="NU62" s="398"/>
      <c r="NV62" s="398"/>
      <c r="NW62" s="398"/>
      <c r="NX62" s="398"/>
      <c r="NY62" s="398"/>
      <c r="NZ62" s="398"/>
      <c r="OA62" s="398"/>
      <c r="OB62" s="398"/>
      <c r="OC62" s="398"/>
      <c r="OD62" s="398"/>
      <c r="OE62" s="398"/>
      <c r="OF62" s="398"/>
      <c r="OG62" s="398"/>
      <c r="OH62" s="398"/>
      <c r="OI62" s="398"/>
      <c r="OJ62" s="398"/>
      <c r="OK62" s="398"/>
      <c r="OL62" s="398"/>
      <c r="OM62" s="398"/>
      <c r="ON62" s="398"/>
      <c r="OO62" s="398"/>
      <c r="OP62" s="398"/>
      <c r="OQ62" s="398"/>
      <c r="OR62" s="398"/>
      <c r="OS62" s="398"/>
      <c r="OT62" s="398"/>
      <c r="OU62" s="398"/>
      <c r="OV62" s="398"/>
      <c r="OW62" s="398"/>
      <c r="OX62" s="398"/>
      <c r="OY62" s="398"/>
      <c r="OZ62" s="398"/>
      <c r="PA62" s="398"/>
      <c r="PB62" s="398"/>
      <c r="PC62" s="398"/>
      <c r="PD62" s="398"/>
      <c r="PE62" s="398"/>
      <c r="PF62" s="398"/>
      <c r="PG62" s="398"/>
      <c r="PH62" s="398"/>
      <c r="PI62" s="398"/>
      <c r="PJ62" s="398"/>
      <c r="PK62" s="398"/>
      <c r="PL62" s="398"/>
      <c r="PM62" s="398"/>
      <c r="PN62" s="398"/>
      <c r="PO62" s="398"/>
      <c r="PP62" s="398"/>
      <c r="PQ62" s="398"/>
      <c r="PR62" s="398"/>
      <c r="PS62" s="398"/>
      <c r="PT62" s="398"/>
      <c r="PU62" s="398"/>
      <c r="PV62" s="398"/>
      <c r="PW62" s="398"/>
      <c r="PX62" s="398"/>
      <c r="PY62" s="398"/>
      <c r="PZ62" s="398"/>
      <c r="QA62" s="398"/>
      <c r="QB62" s="398"/>
      <c r="QC62" s="398"/>
      <c r="QD62" s="398"/>
      <c r="QE62" s="398"/>
      <c r="QF62" s="398"/>
      <c r="QG62" s="398"/>
      <c r="QH62" s="398"/>
      <c r="QI62" s="398"/>
      <c r="QJ62" s="398"/>
      <c r="QK62" s="398"/>
      <c r="QL62" s="398"/>
      <c r="QM62" s="398"/>
      <c r="QN62" s="398"/>
      <c r="QO62" s="398"/>
      <c r="QP62" s="398"/>
      <c r="QQ62" s="398"/>
      <c r="QR62" s="398"/>
      <c r="QS62" s="398"/>
      <c r="QT62" s="398"/>
      <c r="QU62" s="398"/>
      <c r="QV62" s="398"/>
      <c r="QW62" s="398"/>
      <c r="QX62" s="398"/>
      <c r="QY62" s="398"/>
      <c r="QZ62" s="398"/>
      <c r="RA62" s="398"/>
      <c r="RB62" s="398"/>
      <c r="RC62" s="398"/>
      <c r="RD62" s="398"/>
      <c r="RE62" s="398"/>
      <c r="RF62" s="398"/>
      <c r="RG62" s="398"/>
      <c r="RH62" s="398"/>
      <c r="RI62" s="398"/>
      <c r="RJ62" s="398"/>
      <c r="RK62" s="398"/>
      <c r="RL62" s="398"/>
      <c r="RM62" s="398"/>
      <c r="RN62" s="398"/>
      <c r="RO62" s="398"/>
      <c r="RP62" s="398"/>
      <c r="RQ62" s="398"/>
      <c r="RR62" s="398"/>
      <c r="RS62" s="398"/>
      <c r="RT62" s="398"/>
      <c r="RU62" s="398"/>
      <c r="RV62" s="398"/>
      <c r="RW62" s="398"/>
      <c r="RX62" s="398"/>
      <c r="RY62" s="398"/>
      <c r="RZ62" s="398"/>
      <c r="SA62" s="398"/>
      <c r="SB62" s="398"/>
      <c r="SC62" s="398"/>
      <c r="SD62" s="398"/>
      <c r="SE62" s="398"/>
      <c r="SF62" s="398"/>
      <c r="SG62" s="398"/>
      <c r="SH62" s="398"/>
      <c r="SI62" s="398"/>
      <c r="SJ62" s="398"/>
      <c r="SK62" s="398"/>
      <c r="SL62" s="398"/>
      <c r="SM62" s="398"/>
      <c r="SN62" s="398"/>
      <c r="SO62" s="398"/>
      <c r="SP62" s="398"/>
      <c r="SQ62" s="398"/>
      <c r="SR62" s="398"/>
      <c r="SS62" s="398"/>
      <c r="ST62" s="398"/>
      <c r="SU62" s="398"/>
      <c r="SV62" s="398"/>
      <c r="SW62" s="398"/>
      <c r="SX62" s="398"/>
      <c r="SY62" s="398"/>
      <c r="SZ62" s="398"/>
      <c r="TA62" s="398"/>
      <c r="TB62" s="398"/>
      <c r="TC62" s="398"/>
      <c r="TD62" s="398"/>
      <c r="TE62" s="398"/>
      <c r="TF62" s="398"/>
      <c r="TG62" s="398"/>
      <c r="TH62" s="398"/>
      <c r="TI62" s="398"/>
      <c r="TJ62" s="398"/>
      <c r="TK62" s="398"/>
      <c r="TL62" s="398"/>
      <c r="TM62" s="398"/>
      <c r="TN62" s="398"/>
      <c r="TO62" s="398"/>
      <c r="TP62" s="398"/>
      <c r="TQ62" s="398"/>
      <c r="TR62" s="398"/>
      <c r="TS62" s="398"/>
      <c r="TT62" s="398"/>
      <c r="TU62" s="398"/>
      <c r="TV62" s="398"/>
      <c r="TW62" s="398"/>
      <c r="TX62" s="398"/>
      <c r="TY62" s="398"/>
      <c r="TZ62" s="398"/>
      <c r="UA62" s="398"/>
      <c r="UB62" s="398"/>
      <c r="UC62" s="398"/>
      <c r="UD62" s="398"/>
      <c r="UE62" s="398"/>
      <c r="UF62" s="398"/>
      <c r="UG62" s="398"/>
      <c r="UH62" s="398"/>
      <c r="UI62" s="398"/>
      <c r="UJ62" s="398"/>
      <c r="UK62" s="398"/>
      <c r="UL62" s="398"/>
      <c r="UM62" s="398"/>
      <c r="UN62" s="398"/>
      <c r="UO62" s="398"/>
      <c r="UP62" s="398"/>
      <c r="UQ62" s="398"/>
      <c r="UR62" s="398"/>
      <c r="US62" s="398"/>
      <c r="UT62" s="398"/>
      <c r="UU62" s="398"/>
      <c r="UV62" s="398"/>
      <c r="UW62" s="398"/>
      <c r="UX62" s="398"/>
      <c r="UY62" s="398"/>
      <c r="UZ62" s="398"/>
      <c r="VA62" s="398"/>
      <c r="VB62" s="398"/>
      <c r="VC62" s="398"/>
      <c r="VD62" s="398"/>
      <c r="VE62" s="398"/>
      <c r="VF62" s="398"/>
      <c r="VG62" s="398"/>
      <c r="VH62" s="398"/>
      <c r="VI62" s="398"/>
      <c r="VJ62" s="398"/>
      <c r="VK62" s="398"/>
      <c r="VL62" s="398"/>
      <c r="VM62" s="398"/>
      <c r="VN62" s="398"/>
      <c r="VO62" s="398"/>
      <c r="VP62" s="398"/>
      <c r="VQ62" s="398"/>
      <c r="VR62" s="398"/>
      <c r="VS62" s="398"/>
      <c r="VT62" s="398"/>
      <c r="VU62" s="398"/>
      <c r="VV62" s="398"/>
      <c r="VW62" s="398"/>
      <c r="VX62" s="398"/>
      <c r="VY62" s="398"/>
      <c r="VZ62" s="398"/>
      <c r="WA62" s="398"/>
      <c r="WB62" s="398"/>
      <c r="WC62" s="398"/>
      <c r="WD62" s="398"/>
      <c r="WE62" s="398"/>
      <c r="WF62" s="398"/>
      <c r="WG62" s="398"/>
      <c r="WH62" s="398"/>
      <c r="WI62" s="398"/>
      <c r="WJ62" s="398"/>
      <c r="WK62" s="398"/>
      <c r="WL62" s="398"/>
      <c r="WM62" s="398"/>
      <c r="WN62" s="398"/>
      <c r="WO62" s="398"/>
      <c r="WP62" s="398"/>
      <c r="WQ62" s="398"/>
      <c r="WR62" s="398"/>
      <c r="WS62" s="398"/>
      <c r="WT62" s="398"/>
      <c r="WU62" s="398"/>
      <c r="WV62" s="398"/>
      <c r="WW62" s="398"/>
      <c r="WX62" s="398"/>
      <c r="WY62" s="398"/>
      <c r="WZ62" s="398"/>
      <c r="XA62" s="398"/>
      <c r="XB62" s="398"/>
      <c r="XC62" s="398"/>
      <c r="XD62" s="398"/>
      <c r="XE62" s="398"/>
      <c r="XF62" s="398"/>
      <c r="XG62" s="398"/>
      <c r="XH62" s="398"/>
      <c r="XI62" s="398"/>
      <c r="XJ62" s="398"/>
      <c r="XK62" s="398"/>
      <c r="XL62" s="398"/>
      <c r="XM62" s="398"/>
      <c r="XN62" s="398"/>
      <c r="XO62" s="398"/>
      <c r="XP62" s="398"/>
      <c r="XQ62" s="398"/>
      <c r="XR62" s="398"/>
      <c r="XS62" s="398"/>
      <c r="XT62" s="398"/>
      <c r="XU62" s="398"/>
      <c r="XV62" s="398"/>
      <c r="XW62" s="398"/>
      <c r="XX62" s="398"/>
      <c r="XY62" s="398"/>
      <c r="XZ62" s="398"/>
      <c r="YA62" s="398"/>
      <c r="YB62" s="398"/>
      <c r="YC62" s="398"/>
      <c r="YD62" s="398"/>
      <c r="YE62" s="398"/>
      <c r="YF62" s="398"/>
      <c r="YG62" s="398"/>
      <c r="YH62" s="398"/>
      <c r="YI62" s="398"/>
      <c r="YJ62" s="398"/>
      <c r="YK62" s="398"/>
      <c r="YL62" s="398"/>
      <c r="YM62" s="398"/>
      <c r="YN62" s="398"/>
      <c r="YO62" s="398"/>
      <c r="YP62" s="398"/>
      <c r="YQ62" s="398"/>
      <c r="YR62" s="398"/>
      <c r="YS62" s="398"/>
      <c r="YT62" s="398"/>
      <c r="YU62" s="398"/>
      <c r="YV62" s="398"/>
      <c r="YW62" s="398"/>
      <c r="YX62" s="398"/>
      <c r="YY62" s="398"/>
      <c r="YZ62" s="398"/>
      <c r="ZA62" s="398"/>
      <c r="ZB62" s="398"/>
      <c r="ZC62" s="398"/>
      <c r="ZD62" s="398"/>
      <c r="ZE62" s="398"/>
      <c r="ZF62" s="398"/>
      <c r="ZG62" s="398"/>
      <c r="ZH62" s="398"/>
      <c r="ZI62" s="398"/>
      <c r="ZJ62" s="398"/>
      <c r="ZK62" s="398"/>
      <c r="ZL62" s="398"/>
      <c r="ZM62" s="398"/>
      <c r="ZN62" s="398"/>
      <c r="ZO62" s="398"/>
      <c r="ZP62" s="398"/>
      <c r="ZQ62" s="398"/>
      <c r="ZR62" s="398"/>
      <c r="ZS62" s="398"/>
      <c r="ZT62" s="398"/>
      <c r="ZU62" s="398"/>
      <c r="ZV62" s="398"/>
      <c r="ZW62" s="398"/>
      <c r="ZX62" s="398"/>
      <c r="ZY62" s="398"/>
      <c r="ZZ62" s="398"/>
      <c r="AAA62" s="398"/>
      <c r="AAB62" s="398"/>
      <c r="AAC62" s="398"/>
      <c r="AAD62" s="398"/>
      <c r="AAE62" s="398"/>
      <c r="AAF62" s="398"/>
      <c r="AAG62" s="398"/>
      <c r="AAH62" s="398"/>
      <c r="AAI62" s="398"/>
      <c r="AAJ62" s="398"/>
      <c r="AAK62" s="398"/>
      <c r="AAL62" s="398"/>
      <c r="AAM62" s="398"/>
      <c r="AAN62" s="398"/>
      <c r="AAO62" s="398"/>
      <c r="AAP62" s="398"/>
      <c r="AAQ62" s="398"/>
      <c r="AAR62" s="398"/>
      <c r="AAS62" s="398"/>
      <c r="AAT62" s="398"/>
      <c r="AAU62" s="398"/>
      <c r="AAV62" s="398"/>
      <c r="AAW62" s="398"/>
      <c r="AAX62" s="398"/>
      <c r="AAY62" s="398"/>
      <c r="AAZ62" s="398"/>
      <c r="ABA62" s="398"/>
      <c r="ABB62" s="398"/>
      <c r="ABC62" s="398"/>
      <c r="ABD62" s="398"/>
      <c r="ABE62" s="398"/>
      <c r="ABF62" s="398"/>
      <c r="ABG62" s="398"/>
      <c r="ABH62" s="398"/>
      <c r="ABI62" s="398"/>
      <c r="ABJ62" s="398"/>
      <c r="ABK62" s="398"/>
      <c r="ABL62" s="398"/>
      <c r="ABM62" s="398"/>
      <c r="ABN62" s="398"/>
      <c r="ABO62" s="398"/>
      <c r="ABP62" s="398"/>
      <c r="ABQ62" s="398"/>
      <c r="ABR62" s="398"/>
      <c r="ABS62" s="398"/>
      <c r="ABT62" s="398"/>
      <c r="ABU62" s="398"/>
      <c r="ABV62" s="398"/>
      <c r="ABW62" s="398"/>
      <c r="ABX62" s="398"/>
      <c r="ABY62" s="398"/>
      <c r="ABZ62" s="398"/>
      <c r="ACA62" s="398"/>
      <c r="ACB62" s="398"/>
      <c r="ACC62" s="398"/>
      <c r="ACD62" s="398"/>
      <c r="ACE62" s="398"/>
      <c r="ACF62" s="398"/>
      <c r="ACG62" s="398"/>
      <c r="ACH62" s="398"/>
      <c r="ACI62" s="398"/>
      <c r="ACJ62" s="398"/>
      <c r="ACK62" s="398"/>
      <c r="ACL62" s="398"/>
      <c r="ACM62" s="398"/>
      <c r="ACN62" s="398"/>
      <c r="ACO62" s="398"/>
      <c r="ACP62" s="398"/>
      <c r="ACQ62" s="398"/>
      <c r="ACR62" s="398"/>
      <c r="ACS62" s="398"/>
      <c r="ACT62" s="398"/>
      <c r="ACU62" s="398"/>
      <c r="ACV62" s="398"/>
      <c r="ACW62" s="398"/>
      <c r="ACX62" s="398"/>
      <c r="ACY62" s="398"/>
      <c r="ACZ62" s="398"/>
      <c r="ADA62" s="398"/>
      <c r="ADB62" s="398"/>
      <c r="ADC62" s="398"/>
      <c r="ADD62" s="398"/>
      <c r="ADE62" s="398"/>
      <c r="ADF62" s="398"/>
      <c r="ADG62" s="398"/>
      <c r="ADH62" s="398"/>
      <c r="ADI62" s="398"/>
      <c r="ADJ62" s="398"/>
      <c r="ADK62" s="398"/>
      <c r="ADL62" s="398"/>
      <c r="ADM62" s="398"/>
      <c r="ADN62" s="398"/>
      <c r="ADO62" s="398"/>
      <c r="ADP62" s="398"/>
      <c r="ADQ62" s="398"/>
      <c r="ADR62" s="398"/>
      <c r="ADS62" s="398"/>
      <c r="ADT62" s="398"/>
      <c r="ADU62" s="398"/>
      <c r="ADV62" s="398"/>
      <c r="ADW62" s="398"/>
      <c r="ADX62" s="398"/>
      <c r="ADY62" s="398"/>
      <c r="ADZ62" s="398"/>
      <c r="AEA62" s="398"/>
      <c r="AEB62" s="398"/>
      <c r="AEC62" s="398"/>
      <c r="AED62" s="398"/>
      <c r="AEE62" s="398"/>
      <c r="AEF62" s="398"/>
      <c r="AEG62" s="398"/>
      <c r="AEH62" s="398"/>
      <c r="AEI62" s="398"/>
      <c r="AEJ62" s="398"/>
      <c r="AEK62" s="398"/>
      <c r="AEL62" s="398"/>
      <c r="AEM62" s="398"/>
      <c r="AEN62" s="398"/>
      <c r="AEO62" s="398"/>
      <c r="AEP62" s="398"/>
      <c r="AEQ62" s="398"/>
      <c r="AER62" s="398"/>
      <c r="AES62" s="398"/>
      <c r="AET62" s="398"/>
      <c r="AEU62" s="398"/>
      <c r="AEV62" s="398"/>
      <c r="AEW62" s="398"/>
      <c r="AEX62" s="398"/>
      <c r="AEY62" s="398"/>
      <c r="AEZ62" s="398"/>
      <c r="AFA62" s="398"/>
      <c r="AFB62" s="398"/>
      <c r="AFC62" s="398"/>
      <c r="AFD62" s="398"/>
      <c r="AFE62" s="398"/>
      <c r="AFF62" s="398"/>
      <c r="AFG62" s="398"/>
      <c r="AFH62" s="398"/>
      <c r="AFI62" s="398"/>
      <c r="AFJ62" s="398"/>
      <c r="AFK62" s="398"/>
      <c r="AFL62" s="398"/>
      <c r="AFM62" s="398"/>
      <c r="AFN62" s="398"/>
      <c r="AFO62" s="398"/>
      <c r="AFP62" s="398"/>
      <c r="AFQ62" s="398"/>
      <c r="AFR62" s="398"/>
      <c r="AFS62" s="398"/>
      <c r="AFT62" s="398"/>
      <c r="AFU62" s="398"/>
      <c r="AFV62" s="398"/>
      <c r="AFW62" s="398"/>
      <c r="AFX62" s="398"/>
      <c r="AFY62" s="398"/>
      <c r="AFZ62" s="398"/>
      <c r="AGA62" s="398"/>
      <c r="AGB62" s="398"/>
      <c r="AGC62" s="398"/>
      <c r="AGD62" s="398"/>
      <c r="AGE62" s="398"/>
      <c r="AGF62" s="398"/>
      <c r="AGG62" s="398"/>
      <c r="AGH62" s="398"/>
      <c r="AGI62" s="398"/>
      <c r="AGJ62" s="398"/>
      <c r="AGK62" s="398"/>
      <c r="AGL62" s="398"/>
      <c r="AGM62" s="398"/>
      <c r="AGN62" s="398"/>
      <c r="AGO62" s="398"/>
      <c r="AGP62" s="398"/>
      <c r="AGQ62" s="398"/>
      <c r="AGR62" s="398"/>
      <c r="AGS62" s="398"/>
      <c r="AGT62" s="398"/>
      <c r="AGU62" s="398"/>
      <c r="AGV62" s="398"/>
      <c r="AGW62" s="398"/>
      <c r="AGX62" s="398"/>
      <c r="AGY62" s="398"/>
      <c r="AGZ62" s="398"/>
      <c r="AHA62" s="398"/>
      <c r="AHB62" s="398"/>
      <c r="AHC62" s="398"/>
      <c r="AHD62" s="398"/>
      <c r="AHE62" s="398"/>
      <c r="AHF62" s="398"/>
      <c r="AHG62" s="398"/>
      <c r="AHH62" s="398"/>
      <c r="AHI62" s="398"/>
      <c r="AHJ62" s="398"/>
      <c r="AHK62" s="398"/>
      <c r="AHL62" s="398"/>
      <c r="AHM62" s="398"/>
      <c r="AHN62" s="398"/>
      <c r="AHO62" s="398"/>
      <c r="AHP62" s="398"/>
      <c r="AHQ62" s="398"/>
      <c r="AHR62" s="398"/>
      <c r="AHS62" s="398"/>
      <c r="AHT62" s="398"/>
      <c r="AHU62" s="398"/>
      <c r="AHV62" s="398"/>
      <c r="AHW62" s="398"/>
      <c r="AHX62" s="398"/>
      <c r="AHY62" s="398"/>
      <c r="AHZ62" s="398"/>
      <c r="AIA62" s="398"/>
      <c r="AIB62" s="398"/>
      <c r="AIC62" s="398"/>
      <c r="AID62" s="398"/>
      <c r="AIE62" s="398"/>
      <c r="AIF62" s="398"/>
      <c r="AIG62" s="398"/>
      <c r="AIH62" s="398"/>
      <c r="AII62" s="398"/>
      <c r="AIJ62" s="398"/>
      <c r="AIK62" s="398"/>
      <c r="AIL62" s="398"/>
      <c r="AIM62" s="398"/>
      <c r="AIN62" s="398"/>
      <c r="AIO62" s="398"/>
      <c r="AIP62" s="398"/>
      <c r="AIQ62" s="398"/>
      <c r="AIR62" s="398"/>
      <c r="AIS62" s="398"/>
      <c r="AIT62" s="398"/>
      <c r="AIU62" s="398"/>
      <c r="AIV62" s="398"/>
      <c r="AIW62" s="398"/>
      <c r="AIX62" s="398"/>
      <c r="AIY62" s="398"/>
      <c r="AIZ62" s="398"/>
      <c r="AJA62" s="398"/>
      <c r="AJB62" s="398"/>
      <c r="AJC62" s="398"/>
      <c r="AJD62" s="398"/>
      <c r="AJE62" s="398"/>
      <c r="AJF62" s="398"/>
      <c r="AJG62" s="398"/>
      <c r="AJH62" s="398"/>
      <c r="AJI62" s="398"/>
      <c r="AJJ62" s="398"/>
      <c r="AJK62" s="398"/>
      <c r="AJL62" s="398"/>
      <c r="AJM62" s="398"/>
      <c r="AJN62" s="398"/>
      <c r="AJO62" s="398"/>
      <c r="AJP62" s="398"/>
      <c r="AJQ62" s="398"/>
      <c r="AJR62" s="398"/>
      <c r="AJS62" s="398"/>
      <c r="AJT62" s="398"/>
      <c r="AJU62" s="398"/>
      <c r="AJV62" s="398"/>
      <c r="AJW62" s="398"/>
      <c r="AJX62" s="398"/>
      <c r="AJY62" s="398"/>
      <c r="AJZ62" s="398"/>
      <c r="AKA62" s="398"/>
      <c r="AKB62" s="398"/>
      <c r="AKC62" s="398"/>
      <c r="AKD62" s="398"/>
      <c r="AKE62" s="398"/>
      <c r="AKF62" s="398"/>
      <c r="AKG62" s="398"/>
      <c r="AKH62" s="398"/>
      <c r="AKI62" s="398"/>
      <c r="AKJ62" s="398"/>
      <c r="AKK62" s="398"/>
      <c r="AKL62" s="398"/>
      <c r="AKM62" s="398"/>
      <c r="AKN62" s="398"/>
      <c r="AKO62" s="398"/>
      <c r="AKP62" s="398"/>
      <c r="AKQ62" s="398"/>
      <c r="AKR62" s="398"/>
      <c r="AKS62" s="398"/>
      <c r="AKT62" s="398"/>
      <c r="AKU62" s="398"/>
      <c r="AKV62" s="398"/>
      <c r="AKW62" s="398"/>
      <c r="AKX62" s="398"/>
      <c r="AKY62" s="398"/>
      <c r="AKZ62" s="398"/>
      <c r="ALA62" s="398"/>
      <c r="ALB62" s="398"/>
      <c r="ALC62" s="398"/>
      <c r="ALD62" s="398"/>
      <c r="ALE62" s="398"/>
      <c r="ALF62" s="398"/>
      <c r="ALG62" s="398"/>
      <c r="ALH62" s="398"/>
      <c r="ALI62" s="398"/>
      <c r="ALJ62" s="398"/>
      <c r="ALK62" s="398"/>
      <c r="ALL62" s="398"/>
      <c r="ALM62" s="398"/>
      <c r="ALN62" s="398"/>
      <c r="ALO62" s="398"/>
      <c r="ALP62" s="398"/>
      <c r="ALQ62" s="398"/>
      <c r="ALR62" s="398"/>
      <c r="ALS62" s="398"/>
      <c r="ALT62" s="398"/>
      <c r="ALU62" s="398"/>
      <c r="ALV62" s="398"/>
      <c r="ALW62" s="398"/>
      <c r="ALX62" s="398"/>
      <c r="ALY62" s="398"/>
      <c r="ALZ62" s="398"/>
      <c r="AMA62" s="398"/>
      <c r="AMB62" s="398"/>
      <c r="AMC62" s="398"/>
      <c r="AMD62" s="398"/>
      <c r="AME62" s="398"/>
      <c r="AMF62" s="398"/>
      <c r="AMG62" s="398"/>
      <c r="AMH62" s="398"/>
      <c r="AMI62" s="398"/>
      <c r="AMJ62" s="398"/>
      <c r="AMK62" s="398"/>
      <c r="AML62" s="398"/>
      <c r="AMM62" s="398"/>
      <c r="AMN62" s="398"/>
      <c r="AMO62" s="398"/>
      <c r="AMP62" s="398"/>
      <c r="AMQ62" s="398"/>
      <c r="AMR62" s="398"/>
      <c r="AMS62" s="398"/>
      <c r="AMT62" s="398"/>
      <c r="AMU62" s="398"/>
      <c r="AMV62" s="398"/>
      <c r="AMW62" s="398"/>
      <c r="AMX62" s="398"/>
      <c r="AMY62" s="398"/>
      <c r="AMZ62" s="398"/>
      <c r="ANA62" s="398"/>
      <c r="ANB62" s="398"/>
      <c r="ANC62" s="398"/>
      <c r="AND62" s="398"/>
      <c r="ANE62" s="398"/>
      <c r="ANF62" s="398"/>
      <c r="ANG62" s="398"/>
      <c r="ANH62" s="398"/>
      <c r="ANI62" s="398"/>
      <c r="ANJ62" s="398"/>
      <c r="ANK62" s="398"/>
      <c r="ANL62" s="398"/>
      <c r="ANM62" s="398"/>
      <c r="ANN62" s="398"/>
      <c r="ANO62" s="398"/>
      <c r="ANP62" s="398"/>
      <c r="ANQ62" s="398"/>
      <c r="ANR62" s="398"/>
      <c r="ANS62" s="398"/>
      <c r="ANT62" s="398"/>
      <c r="ANU62" s="398"/>
      <c r="ANV62" s="398"/>
      <c r="ANW62" s="398"/>
      <c r="ANX62" s="398"/>
      <c r="ANY62" s="398"/>
      <c r="ANZ62" s="398"/>
      <c r="AOA62" s="398"/>
      <c r="AOB62" s="398"/>
      <c r="AOC62" s="398"/>
      <c r="AOD62" s="398"/>
      <c r="AOE62" s="398"/>
      <c r="AOF62" s="398"/>
      <c r="AOG62" s="398"/>
      <c r="AOH62" s="398"/>
      <c r="AOI62" s="398"/>
      <c r="AOJ62" s="398"/>
      <c r="AOK62" s="398"/>
      <c r="AOL62" s="398"/>
      <c r="AOM62" s="398"/>
      <c r="AON62" s="398"/>
      <c r="AOO62" s="398"/>
      <c r="AOP62" s="398"/>
      <c r="AOQ62" s="398"/>
      <c r="AOR62" s="398"/>
      <c r="AOS62" s="398"/>
      <c r="AOT62" s="398"/>
      <c r="AOU62" s="398"/>
      <c r="AOV62" s="398"/>
      <c r="AOW62" s="398"/>
      <c r="AOX62" s="398"/>
      <c r="AOY62" s="398"/>
      <c r="AOZ62" s="398"/>
      <c r="APA62" s="398"/>
      <c r="APB62" s="398"/>
      <c r="APC62" s="398"/>
      <c r="APD62" s="398"/>
      <c r="APE62" s="398"/>
      <c r="APF62" s="398"/>
      <c r="APG62" s="398"/>
      <c r="APH62" s="398"/>
      <c r="API62" s="398"/>
      <c r="APJ62" s="398"/>
      <c r="APK62" s="398"/>
      <c r="APL62" s="398"/>
      <c r="APM62" s="398"/>
      <c r="APN62" s="398"/>
      <c r="APO62" s="398"/>
      <c r="APP62" s="398"/>
      <c r="APQ62" s="398"/>
      <c r="APR62" s="398"/>
      <c r="APS62" s="398"/>
      <c r="APT62" s="398"/>
      <c r="APU62" s="398"/>
      <c r="APV62" s="398"/>
      <c r="APW62" s="398"/>
      <c r="APX62" s="398"/>
      <c r="APY62" s="398"/>
      <c r="APZ62" s="398"/>
      <c r="AQA62" s="398"/>
      <c r="AQB62" s="398"/>
      <c r="AQC62" s="398"/>
      <c r="AQD62" s="398"/>
      <c r="AQE62" s="398"/>
      <c r="AQF62" s="398"/>
      <c r="AQG62" s="398"/>
      <c r="AQH62" s="398"/>
      <c r="AQI62" s="398"/>
      <c r="AQJ62" s="398"/>
      <c r="AQK62" s="398"/>
      <c r="AQL62" s="398"/>
      <c r="AQM62" s="398"/>
      <c r="AQN62" s="398"/>
      <c r="AQO62" s="398"/>
      <c r="AQP62" s="398"/>
      <c r="AQQ62" s="398"/>
      <c r="AQR62" s="398"/>
      <c r="AQS62" s="398"/>
      <c r="AQT62" s="398"/>
      <c r="AQU62" s="398"/>
      <c r="AQV62" s="398"/>
      <c r="AQW62" s="398"/>
      <c r="AQX62" s="398"/>
      <c r="AQY62" s="398"/>
      <c r="AQZ62" s="398"/>
    </row>
    <row r="63" spans="1:1144" ht="34.5" customHeight="1" x14ac:dyDescent="0.25">
      <c r="A63" s="36"/>
      <c r="B63" s="21" t="s">
        <v>50</v>
      </c>
      <c r="C63" s="20" t="s">
        <v>305</v>
      </c>
      <c r="D63" s="20" t="s">
        <v>322</v>
      </c>
      <c r="E63" s="378" t="s">
        <v>323</v>
      </c>
      <c r="F63" s="379">
        <v>2879.5</v>
      </c>
      <c r="G63" s="83">
        <v>2879.5</v>
      </c>
      <c r="H63" s="84">
        <v>2647.5</v>
      </c>
      <c r="I63" s="68">
        <f>H63/H7</f>
        <v>6.6454430835056703E-3</v>
      </c>
      <c r="J63" s="65">
        <f t="shared" si="13"/>
        <v>-232</v>
      </c>
      <c r="K63" s="92">
        <f t="shared" si="19"/>
        <v>0.91943045667650636</v>
      </c>
      <c r="L63" s="72">
        <v>25</v>
      </c>
      <c r="M63" s="307">
        <v>25.2</v>
      </c>
      <c r="N63" s="70">
        <v>25.2</v>
      </c>
      <c r="O63" s="70">
        <v>25.2</v>
      </c>
      <c r="P63" s="70">
        <f>O63-N63</f>
        <v>0</v>
      </c>
      <c r="Q63" s="380">
        <f>O63/N63</f>
        <v>1</v>
      </c>
      <c r="R63" s="309">
        <f t="shared" si="2"/>
        <v>2904.5</v>
      </c>
      <c r="S63" s="307">
        <f t="shared" si="3"/>
        <v>2904.7</v>
      </c>
      <c r="T63" s="70">
        <f t="shared" si="3"/>
        <v>2904.7</v>
      </c>
      <c r="U63" s="307">
        <f t="shared" si="4"/>
        <v>2672.7</v>
      </c>
      <c r="V63" s="70">
        <f t="shared" si="5"/>
        <v>-232</v>
      </c>
      <c r="W63" s="92">
        <f t="shared" si="1"/>
        <v>0.92012944538162289</v>
      </c>
    </row>
    <row r="64" spans="1:1144" ht="32.25" customHeight="1" x14ac:dyDescent="0.25">
      <c r="A64" s="36"/>
      <c r="B64" s="21" t="s">
        <v>51</v>
      </c>
      <c r="C64" s="20" t="s">
        <v>324</v>
      </c>
      <c r="D64" s="20" t="s">
        <v>325</v>
      </c>
      <c r="E64" s="378" t="s">
        <v>326</v>
      </c>
      <c r="F64" s="379">
        <v>290.8</v>
      </c>
      <c r="G64" s="83">
        <v>290.8</v>
      </c>
      <c r="H64" s="84">
        <v>273.60000000000002</v>
      </c>
      <c r="I64" s="68">
        <f>H64/H7</f>
        <v>6.8675853735492031E-4</v>
      </c>
      <c r="J64" s="65">
        <f t="shared" si="13"/>
        <v>-17.199999999999989</v>
      </c>
      <c r="K64" s="92">
        <f t="shared" si="19"/>
        <v>0.94085281980742785</v>
      </c>
      <c r="L64" s="72"/>
      <c r="M64" s="307"/>
      <c r="N64" s="70"/>
      <c r="O64" s="70"/>
      <c r="P64" s="70"/>
      <c r="Q64" s="380"/>
      <c r="R64" s="309">
        <f t="shared" si="2"/>
        <v>290.8</v>
      </c>
      <c r="S64" s="307">
        <f t="shared" si="3"/>
        <v>290.8</v>
      </c>
      <c r="T64" s="70">
        <f t="shared" si="3"/>
        <v>290.8</v>
      </c>
      <c r="U64" s="307">
        <f t="shared" si="4"/>
        <v>273.60000000000002</v>
      </c>
      <c r="V64" s="70">
        <f t="shared" si="5"/>
        <v>-17.199999999999989</v>
      </c>
      <c r="W64" s="92">
        <f t="shared" si="1"/>
        <v>0.94085281980742785</v>
      </c>
    </row>
    <row r="65" spans="1:1144" ht="20.25" customHeight="1" x14ac:dyDescent="0.25">
      <c r="A65" s="36"/>
      <c r="B65" s="21" t="s">
        <v>52</v>
      </c>
      <c r="C65" s="20" t="s">
        <v>327</v>
      </c>
      <c r="D65" s="20" t="s">
        <v>328</v>
      </c>
      <c r="E65" s="378" t="s">
        <v>329</v>
      </c>
      <c r="F65" s="379">
        <v>27.3</v>
      </c>
      <c r="G65" s="83">
        <v>27.3</v>
      </c>
      <c r="H65" s="84"/>
      <c r="I65" s="68">
        <f>H65/H7</f>
        <v>0</v>
      </c>
      <c r="J65" s="65">
        <f t="shared" si="13"/>
        <v>-27.3</v>
      </c>
      <c r="K65" s="92">
        <f t="shared" si="19"/>
        <v>0</v>
      </c>
      <c r="L65" s="72"/>
      <c r="M65" s="307"/>
      <c r="N65" s="70"/>
      <c r="O65" s="70"/>
      <c r="P65" s="70">
        <f t="shared" ref="P65:P70" si="21">O65-N65</f>
        <v>0</v>
      </c>
      <c r="Q65" s="380"/>
      <c r="R65" s="309">
        <f t="shared" si="2"/>
        <v>27.3</v>
      </c>
      <c r="S65" s="307">
        <f t="shared" si="3"/>
        <v>27.3</v>
      </c>
      <c r="T65" s="70">
        <f t="shared" si="3"/>
        <v>27.3</v>
      </c>
      <c r="U65" s="307">
        <f t="shared" si="4"/>
        <v>0</v>
      </c>
      <c r="V65" s="70">
        <f t="shared" si="5"/>
        <v>-27.3</v>
      </c>
      <c r="W65" s="92">
        <f t="shared" si="1"/>
        <v>0</v>
      </c>
    </row>
    <row r="66" spans="1:1144" ht="33.75" customHeight="1" x14ac:dyDescent="0.25">
      <c r="A66" s="36"/>
      <c r="B66" s="21" t="s">
        <v>53</v>
      </c>
      <c r="C66" s="20" t="s">
        <v>330</v>
      </c>
      <c r="D66" s="20" t="s">
        <v>331</v>
      </c>
      <c r="E66" s="378" t="s">
        <v>332</v>
      </c>
      <c r="F66" s="379">
        <v>1408.1</v>
      </c>
      <c r="G66" s="83">
        <v>1408.1</v>
      </c>
      <c r="H66" s="84">
        <v>1392.3</v>
      </c>
      <c r="I66" s="68">
        <f>H66/H7</f>
        <v>3.4947876884475712E-3</v>
      </c>
      <c r="J66" s="65">
        <f t="shared" si="13"/>
        <v>-15.799999999999955</v>
      </c>
      <c r="K66" s="92">
        <f t="shared" si="19"/>
        <v>0.98877920602229963</v>
      </c>
      <c r="L66" s="72">
        <v>8</v>
      </c>
      <c r="M66" s="307">
        <v>8</v>
      </c>
      <c r="N66" s="70">
        <v>8</v>
      </c>
      <c r="O66" s="70">
        <v>7</v>
      </c>
      <c r="P66" s="70">
        <f t="shared" si="21"/>
        <v>-1</v>
      </c>
      <c r="Q66" s="380">
        <f>O66/N66</f>
        <v>0.875</v>
      </c>
      <c r="R66" s="309">
        <f t="shared" si="2"/>
        <v>1416.1</v>
      </c>
      <c r="S66" s="307">
        <f t="shared" si="3"/>
        <v>1416.1</v>
      </c>
      <c r="T66" s="70">
        <f t="shared" si="3"/>
        <v>1416.1</v>
      </c>
      <c r="U66" s="307">
        <f t="shared" si="4"/>
        <v>1399.3</v>
      </c>
      <c r="V66" s="70">
        <f t="shared" si="5"/>
        <v>-16.799999999999955</v>
      </c>
      <c r="W66" s="92">
        <f t="shared" si="1"/>
        <v>0.98813643104300541</v>
      </c>
    </row>
    <row r="67" spans="1:1144" ht="20.25" customHeight="1" x14ac:dyDescent="0.25">
      <c r="A67" s="36"/>
      <c r="B67" s="21" t="s">
        <v>54</v>
      </c>
      <c r="C67" s="20" t="s">
        <v>333</v>
      </c>
      <c r="D67" s="20" t="s">
        <v>331</v>
      </c>
      <c r="E67" s="378" t="s">
        <v>334</v>
      </c>
      <c r="F67" s="379">
        <v>2178.6999999999998</v>
      </c>
      <c r="G67" s="83">
        <v>2178.6999999999998</v>
      </c>
      <c r="H67" s="84">
        <v>2143.5</v>
      </c>
      <c r="I67" s="68">
        <f>H67/H7</f>
        <v>5.3803615673255539E-3</v>
      </c>
      <c r="J67" s="65">
        <f t="shared" si="13"/>
        <v>-35.199999999999818</v>
      </c>
      <c r="K67" s="92">
        <f t="shared" si="19"/>
        <v>0.98384357644466891</v>
      </c>
      <c r="L67" s="72"/>
      <c r="M67" s="307">
        <v>2.1</v>
      </c>
      <c r="N67" s="70">
        <v>2.1</v>
      </c>
      <c r="O67" s="70">
        <v>1.9</v>
      </c>
      <c r="P67" s="70">
        <f t="shared" si="21"/>
        <v>-0.20000000000000018</v>
      </c>
      <c r="Q67" s="380">
        <f>O67/N67</f>
        <v>0.90476190476190466</v>
      </c>
      <c r="R67" s="309">
        <f t="shared" si="2"/>
        <v>2178.6999999999998</v>
      </c>
      <c r="S67" s="307">
        <f t="shared" si="3"/>
        <v>2180.7999999999997</v>
      </c>
      <c r="T67" s="70">
        <f t="shared" si="3"/>
        <v>2180.7999999999997</v>
      </c>
      <c r="U67" s="307">
        <f t="shared" si="4"/>
        <v>2145.4</v>
      </c>
      <c r="V67" s="70">
        <f t="shared" si="5"/>
        <v>-35.399999999999636</v>
      </c>
      <c r="W67" s="92">
        <f t="shared" si="1"/>
        <v>0.98376742479823931</v>
      </c>
    </row>
    <row r="68" spans="1:1144" ht="23.25" customHeight="1" x14ac:dyDescent="0.25">
      <c r="A68" s="36"/>
      <c r="B68" s="21" t="s">
        <v>56</v>
      </c>
      <c r="C68" s="20" t="s">
        <v>335</v>
      </c>
      <c r="D68" s="20" t="s">
        <v>331</v>
      </c>
      <c r="E68" s="378" t="s">
        <v>336</v>
      </c>
      <c r="F68" s="379">
        <v>1266.7</v>
      </c>
      <c r="G68" s="83">
        <v>1266.7</v>
      </c>
      <c r="H68" s="84">
        <v>1220</v>
      </c>
      <c r="I68" s="68">
        <f>H68/H7</f>
        <v>3.062300495515361E-3</v>
      </c>
      <c r="J68" s="65">
        <f t="shared" si="13"/>
        <v>-46.700000000000045</v>
      </c>
      <c r="K68" s="92">
        <f t="shared" si="19"/>
        <v>0.96313254914344359</v>
      </c>
      <c r="L68" s="72">
        <v>1538.5</v>
      </c>
      <c r="M68" s="307">
        <v>1538.5</v>
      </c>
      <c r="N68" s="70">
        <v>1538.5</v>
      </c>
      <c r="O68" s="70">
        <v>1538.5</v>
      </c>
      <c r="P68" s="70">
        <f t="shared" si="21"/>
        <v>0</v>
      </c>
      <c r="Q68" s="380">
        <f>O68/N68</f>
        <v>1</v>
      </c>
      <c r="R68" s="309">
        <f t="shared" si="2"/>
        <v>2805.2</v>
      </c>
      <c r="S68" s="307">
        <f t="shared" si="3"/>
        <v>2805.2</v>
      </c>
      <c r="T68" s="70">
        <f t="shared" si="3"/>
        <v>2805.2</v>
      </c>
      <c r="U68" s="307">
        <f t="shared" si="4"/>
        <v>2758.5</v>
      </c>
      <c r="V68" s="70">
        <f t="shared" si="5"/>
        <v>-46.699999999999818</v>
      </c>
      <c r="W68" s="92">
        <f t="shared" si="1"/>
        <v>0.98335234564380447</v>
      </c>
    </row>
    <row r="69" spans="1:1144" ht="21" hidden="1" customHeight="1" x14ac:dyDescent="0.25">
      <c r="A69" s="36"/>
      <c r="B69" s="21" t="s">
        <v>83</v>
      </c>
      <c r="C69" s="20"/>
      <c r="D69" s="20"/>
      <c r="E69" s="378"/>
      <c r="F69" s="379"/>
      <c r="G69" s="83"/>
      <c r="H69" s="84"/>
      <c r="I69" s="68">
        <f>H69/H7</f>
        <v>0</v>
      </c>
      <c r="J69" s="65">
        <f t="shared" si="13"/>
        <v>0</v>
      </c>
      <c r="K69" s="92"/>
      <c r="L69" s="72"/>
      <c r="M69" s="307"/>
      <c r="N69" s="70"/>
      <c r="O69" s="70"/>
      <c r="P69" s="70">
        <f t="shared" si="21"/>
        <v>0</v>
      </c>
      <c r="Q69" s="380" t="e">
        <f>O69/N69</f>
        <v>#DIV/0!</v>
      </c>
      <c r="R69" s="309">
        <f t="shared" si="2"/>
        <v>0</v>
      </c>
      <c r="S69" s="307">
        <f t="shared" si="3"/>
        <v>0</v>
      </c>
      <c r="T69" s="70">
        <f t="shared" si="3"/>
        <v>0</v>
      </c>
      <c r="U69" s="307">
        <f t="shared" si="4"/>
        <v>0</v>
      </c>
      <c r="V69" s="70">
        <f t="shared" si="5"/>
        <v>0</v>
      </c>
      <c r="W69" s="92" t="e">
        <f t="shared" si="1"/>
        <v>#DIV/0!</v>
      </c>
    </row>
    <row r="70" spans="1:1144" ht="18" hidden="1" customHeight="1" x14ac:dyDescent="0.25">
      <c r="A70" s="36"/>
      <c r="B70" s="21"/>
      <c r="C70" s="20" t="s">
        <v>337</v>
      </c>
      <c r="D70" s="20" t="s">
        <v>331</v>
      </c>
      <c r="E70" s="378" t="s">
        <v>338</v>
      </c>
      <c r="F70" s="379"/>
      <c r="G70" s="83"/>
      <c r="H70" s="84"/>
      <c r="I70" s="68">
        <f>H70/H7</f>
        <v>0</v>
      </c>
      <c r="J70" s="65">
        <f t="shared" si="13"/>
        <v>0</v>
      </c>
      <c r="K70" s="92"/>
      <c r="L70" s="72"/>
      <c r="M70" s="307"/>
      <c r="N70" s="70"/>
      <c r="O70" s="70"/>
      <c r="P70" s="70">
        <f t="shared" si="21"/>
        <v>0</v>
      </c>
      <c r="Q70" s="380" t="e">
        <f>O70/N70</f>
        <v>#DIV/0!</v>
      </c>
      <c r="R70" s="309">
        <f t="shared" si="2"/>
        <v>0</v>
      </c>
      <c r="S70" s="307">
        <f t="shared" si="3"/>
        <v>0</v>
      </c>
      <c r="T70" s="70">
        <f t="shared" si="3"/>
        <v>0</v>
      </c>
      <c r="U70" s="307">
        <f t="shared" si="4"/>
        <v>0</v>
      </c>
      <c r="V70" s="70">
        <f t="shared" si="5"/>
        <v>0</v>
      </c>
      <c r="W70" s="92" t="e">
        <f t="shared" si="1"/>
        <v>#DIV/0!</v>
      </c>
    </row>
    <row r="71" spans="1:1144" ht="33.75" customHeight="1" thickBot="1" x14ac:dyDescent="0.3">
      <c r="A71" s="37"/>
      <c r="B71" s="27" t="s">
        <v>55</v>
      </c>
      <c r="C71" s="400">
        <v>1230</v>
      </c>
      <c r="D71" s="27" t="s">
        <v>331</v>
      </c>
      <c r="E71" s="401" t="s">
        <v>338</v>
      </c>
      <c r="F71" s="402">
        <v>12.7</v>
      </c>
      <c r="G71" s="85">
        <v>12.7</v>
      </c>
      <c r="H71" s="86">
        <v>10.9</v>
      </c>
      <c r="I71" s="74">
        <f>H71/H7</f>
        <v>2.735989786976839E-5</v>
      </c>
      <c r="J71" s="87">
        <f t="shared" si="13"/>
        <v>-1.7999999999999989</v>
      </c>
      <c r="K71" s="102">
        <f>H71/G71</f>
        <v>0.8582677165354331</v>
      </c>
      <c r="L71" s="115"/>
      <c r="M71" s="403"/>
      <c r="N71" s="88"/>
      <c r="O71" s="88"/>
      <c r="P71" s="88"/>
      <c r="Q71" s="404"/>
      <c r="R71" s="405">
        <f t="shared" si="2"/>
        <v>12.7</v>
      </c>
      <c r="S71" s="406">
        <f t="shared" si="3"/>
        <v>12.7</v>
      </c>
      <c r="T71" s="90">
        <f t="shared" si="3"/>
        <v>12.7</v>
      </c>
      <c r="U71" s="406">
        <f t="shared" si="4"/>
        <v>10.9</v>
      </c>
      <c r="V71" s="90">
        <f t="shared" si="5"/>
        <v>-1.7999999999999989</v>
      </c>
      <c r="W71" s="93">
        <f t="shared" si="1"/>
        <v>0.8582677165354331</v>
      </c>
    </row>
    <row r="72" spans="1:1144" s="4" customFormat="1" ht="27" customHeight="1" thickBot="1" x14ac:dyDescent="0.3">
      <c r="A72" s="34">
        <v>3</v>
      </c>
      <c r="B72" s="28" t="s">
        <v>120</v>
      </c>
      <c r="C72" s="28" t="s">
        <v>339</v>
      </c>
      <c r="D72" s="28"/>
      <c r="E72" s="352" t="s">
        <v>121</v>
      </c>
      <c r="F72" s="96">
        <f>SUM(F80,F79,F77,F76,F73)</f>
        <v>58701.5</v>
      </c>
      <c r="G72" s="60">
        <f>SUM(G80,G79,G77,G76,G73)</f>
        <v>58701.5</v>
      </c>
      <c r="H72" s="60">
        <f>SUM(H80,H79,H77,H76,H73)</f>
        <v>58550.299999999996</v>
      </c>
      <c r="I72" s="61">
        <f>H72/H7</f>
        <v>0.14696607598571559</v>
      </c>
      <c r="J72" s="62">
        <f t="shared" si="13"/>
        <v>-151.20000000000437</v>
      </c>
      <c r="K72" s="94">
        <f t="shared" ref="K72:K79" si="22">H72/G72</f>
        <v>0.99742425662035883</v>
      </c>
      <c r="L72" s="60">
        <f t="shared" ref="L72:O72" si="23">SUM(L80,L79,L77,L76,L73)</f>
        <v>7946.3</v>
      </c>
      <c r="M72" s="275">
        <f t="shared" si="23"/>
        <v>9212.9</v>
      </c>
      <c r="N72" s="60">
        <f t="shared" si="23"/>
        <v>9212.9</v>
      </c>
      <c r="O72" s="60">
        <f t="shared" si="23"/>
        <v>8970.2999999999993</v>
      </c>
      <c r="P72" s="60">
        <f t="shared" ref="P72:P87" si="24">O72-N72</f>
        <v>-242.60000000000036</v>
      </c>
      <c r="Q72" s="355">
        <f>O72/N72</f>
        <v>0.97366735772666579</v>
      </c>
      <c r="R72" s="353">
        <f>SUM(R73,R76,R77,R79,R80)</f>
        <v>66647.800000000017</v>
      </c>
      <c r="S72" s="357">
        <f>SUM(S73,S76,S77,S79,S80)</f>
        <v>67914.400000000009</v>
      </c>
      <c r="T72" s="354">
        <f>SUM(T73,T76,T77,T79,T80)</f>
        <v>67914.400000000009</v>
      </c>
      <c r="U72" s="357">
        <f>SUM(U73,U76,U77,U79,U80)</f>
        <v>67520.599999999991</v>
      </c>
      <c r="V72" s="60">
        <f>SUM(V73,V76,V77,V79,V80)</f>
        <v>-393.80000000000723</v>
      </c>
      <c r="W72" s="95">
        <f t="shared" si="1"/>
        <v>0.99420152427173003</v>
      </c>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c r="AKP72" s="6"/>
      <c r="AKQ72" s="6"/>
      <c r="AKR72" s="6"/>
      <c r="AKS72" s="6"/>
      <c r="AKT72" s="6"/>
      <c r="AKU72" s="6"/>
      <c r="AKV72" s="6"/>
      <c r="AKW72" s="6"/>
      <c r="AKX72" s="6"/>
      <c r="AKY72" s="6"/>
      <c r="AKZ72" s="6"/>
      <c r="ALA72" s="6"/>
      <c r="ALB72" s="6"/>
      <c r="ALC72" s="6"/>
      <c r="ALD72" s="6"/>
      <c r="ALE72" s="6"/>
      <c r="ALF72" s="6"/>
      <c r="ALG72" s="6"/>
      <c r="ALH72" s="6"/>
      <c r="ALI72" s="6"/>
      <c r="ALJ72" s="6"/>
      <c r="ALK72" s="6"/>
      <c r="ALL72" s="6"/>
      <c r="ALM72" s="6"/>
      <c r="ALN72" s="6"/>
      <c r="ALO72" s="6"/>
      <c r="ALP72" s="6"/>
      <c r="ALQ72" s="6"/>
      <c r="ALR72" s="6"/>
      <c r="ALS72" s="6"/>
      <c r="ALT72" s="6"/>
      <c r="ALU72" s="6"/>
      <c r="ALV72" s="6"/>
      <c r="ALW72" s="6"/>
      <c r="ALX72" s="6"/>
      <c r="ALY72" s="6"/>
      <c r="ALZ72" s="6"/>
      <c r="AMA72" s="6"/>
      <c r="AMB72" s="6"/>
      <c r="AMC72" s="6"/>
      <c r="AMD72" s="6"/>
      <c r="AME72" s="6"/>
      <c r="AMF72" s="6"/>
      <c r="AMG72" s="6"/>
      <c r="AMH72" s="6"/>
      <c r="AMI72" s="6"/>
      <c r="AMJ72" s="6"/>
      <c r="AMK72" s="6"/>
      <c r="AML72" s="6"/>
      <c r="AMM72" s="6"/>
      <c r="AMN72" s="6"/>
      <c r="AMO72" s="6"/>
      <c r="AMP72" s="6"/>
      <c r="AMQ72" s="6"/>
      <c r="AMR72" s="6"/>
      <c r="AMS72" s="6"/>
      <c r="AMT72" s="6"/>
      <c r="AMU72" s="6"/>
      <c r="AMV72" s="6"/>
      <c r="AMW72" s="6"/>
      <c r="AMX72" s="6"/>
      <c r="AMY72" s="6"/>
      <c r="AMZ72" s="6"/>
      <c r="ANA72" s="6"/>
      <c r="ANB72" s="6"/>
      <c r="ANC72" s="6"/>
      <c r="AND72" s="6"/>
      <c r="ANE72" s="6"/>
      <c r="ANF72" s="6"/>
      <c r="ANG72" s="6"/>
      <c r="ANH72" s="6"/>
      <c r="ANI72" s="6"/>
      <c r="ANJ72" s="6"/>
      <c r="ANK72" s="6"/>
      <c r="ANL72" s="6"/>
      <c r="ANM72" s="6"/>
      <c r="ANN72" s="6"/>
      <c r="ANO72" s="6"/>
      <c r="ANP72" s="6"/>
      <c r="ANQ72" s="6"/>
      <c r="ANR72" s="6"/>
      <c r="ANS72" s="6"/>
      <c r="ANT72" s="6"/>
      <c r="ANU72" s="6"/>
      <c r="ANV72" s="6"/>
      <c r="ANW72" s="6"/>
      <c r="ANX72" s="6"/>
      <c r="ANY72" s="6"/>
      <c r="ANZ72" s="6"/>
      <c r="AOA72" s="6"/>
      <c r="AOB72" s="6"/>
      <c r="AOC72" s="6"/>
      <c r="AOD72" s="6"/>
      <c r="AOE72" s="6"/>
      <c r="AOF72" s="6"/>
      <c r="AOG72" s="6"/>
      <c r="AOH72" s="6"/>
      <c r="AOI72" s="6"/>
      <c r="AOJ72" s="6"/>
      <c r="AOK72" s="6"/>
      <c r="AOL72" s="6"/>
      <c r="AOM72" s="6"/>
      <c r="AON72" s="6"/>
      <c r="AOO72" s="6"/>
      <c r="AOP72" s="6"/>
      <c r="AOQ72" s="6"/>
      <c r="AOR72" s="6"/>
      <c r="AOS72" s="6"/>
      <c r="AOT72" s="6"/>
      <c r="AOU72" s="6"/>
      <c r="AOV72" s="6"/>
      <c r="AOW72" s="6"/>
      <c r="AOX72" s="6"/>
      <c r="AOY72" s="6"/>
      <c r="AOZ72" s="6"/>
      <c r="APA72" s="6"/>
      <c r="APB72" s="6"/>
      <c r="APC72" s="6"/>
      <c r="APD72" s="6"/>
      <c r="APE72" s="6"/>
      <c r="APF72" s="6"/>
      <c r="APG72" s="6"/>
      <c r="APH72" s="6"/>
      <c r="API72" s="6"/>
      <c r="APJ72" s="6"/>
      <c r="APK72" s="6"/>
      <c r="APL72" s="6"/>
      <c r="APM72" s="6"/>
      <c r="APN72" s="6"/>
      <c r="APO72" s="6"/>
      <c r="APP72" s="6"/>
      <c r="APQ72" s="6"/>
      <c r="APR72" s="6"/>
      <c r="APS72" s="6"/>
      <c r="APT72" s="6"/>
      <c r="APU72" s="6"/>
      <c r="APV72" s="6"/>
      <c r="APW72" s="6"/>
      <c r="APX72" s="6"/>
      <c r="APY72" s="6"/>
      <c r="APZ72" s="6"/>
      <c r="AQA72" s="6"/>
      <c r="AQB72" s="6"/>
      <c r="AQC72" s="6"/>
      <c r="AQD72" s="6"/>
      <c r="AQE72" s="6"/>
      <c r="AQF72" s="6"/>
      <c r="AQG72" s="6"/>
      <c r="AQH72" s="6"/>
      <c r="AQI72" s="6"/>
      <c r="AQJ72" s="6"/>
      <c r="AQK72" s="6"/>
      <c r="AQL72" s="6"/>
      <c r="AQM72" s="6"/>
      <c r="AQN72" s="6"/>
      <c r="AQO72" s="6"/>
      <c r="AQP72" s="6"/>
      <c r="AQQ72" s="6"/>
      <c r="AQR72" s="6"/>
      <c r="AQS72" s="6"/>
      <c r="AQT72" s="6"/>
      <c r="AQU72" s="6"/>
      <c r="AQV72" s="6"/>
      <c r="AQW72" s="6"/>
      <c r="AQX72" s="6"/>
      <c r="AQY72" s="6"/>
      <c r="AQZ72" s="6"/>
    </row>
    <row r="73" spans="1:1144" ht="27" customHeight="1" x14ac:dyDescent="0.25">
      <c r="A73" s="278"/>
      <c r="B73" s="280" t="s">
        <v>122</v>
      </c>
      <c r="C73" s="407" t="s">
        <v>340</v>
      </c>
      <c r="D73" s="407" t="s">
        <v>341</v>
      </c>
      <c r="E73" s="408" t="s">
        <v>342</v>
      </c>
      <c r="F73" s="135">
        <v>54924.5</v>
      </c>
      <c r="G73" s="66">
        <v>54924.5</v>
      </c>
      <c r="H73" s="66">
        <v>54819.1</v>
      </c>
      <c r="I73" s="64">
        <f>H73/H7</f>
        <v>0.13760045663418535</v>
      </c>
      <c r="J73" s="65">
        <f t="shared" si="13"/>
        <v>-105.40000000000146</v>
      </c>
      <c r="K73" s="409">
        <f t="shared" si="22"/>
        <v>0.99808100210288664</v>
      </c>
      <c r="L73" s="298">
        <v>7946.3</v>
      </c>
      <c r="M73" s="299">
        <v>9212.9</v>
      </c>
      <c r="N73" s="300">
        <v>9212.9</v>
      </c>
      <c r="O73" s="300">
        <v>8970.2999999999993</v>
      </c>
      <c r="P73" s="300">
        <f t="shared" si="24"/>
        <v>-242.60000000000036</v>
      </c>
      <c r="Q73" s="301">
        <f>O73/N73</f>
        <v>0.97366735772666579</v>
      </c>
      <c r="R73" s="298">
        <f t="shared" si="2"/>
        <v>62870.8</v>
      </c>
      <c r="S73" s="299">
        <f t="shared" si="3"/>
        <v>64137.4</v>
      </c>
      <c r="T73" s="300">
        <f t="shared" si="3"/>
        <v>64137.4</v>
      </c>
      <c r="U73" s="299">
        <f t="shared" si="4"/>
        <v>63789.399999999994</v>
      </c>
      <c r="V73" s="300">
        <f t="shared" si="5"/>
        <v>-348.00000000000728</v>
      </c>
      <c r="W73" s="302">
        <f t="shared" si="1"/>
        <v>0.99457414862467131</v>
      </c>
    </row>
    <row r="74" spans="1:1144" s="415" customFormat="1" ht="21" customHeight="1" x14ac:dyDescent="0.25">
      <c r="A74" s="328"/>
      <c r="B74" s="330"/>
      <c r="C74" s="410"/>
      <c r="D74" s="410"/>
      <c r="E74" s="411" t="s">
        <v>343</v>
      </c>
      <c r="F74" s="373">
        <v>33180.400000000001</v>
      </c>
      <c r="G74" s="341">
        <v>33180.400000000001</v>
      </c>
      <c r="H74" s="341">
        <v>33157.300000000003</v>
      </c>
      <c r="I74" s="412">
        <f>H74/H7</f>
        <v>8.3227554278648766E-2</v>
      </c>
      <c r="J74" s="337">
        <f t="shared" si="13"/>
        <v>-23.099999999998545</v>
      </c>
      <c r="K74" s="413">
        <f t="shared" si="22"/>
        <v>0.99930380586129164</v>
      </c>
      <c r="L74" s="339"/>
      <c r="M74" s="340"/>
      <c r="N74" s="341"/>
      <c r="O74" s="341"/>
      <c r="P74" s="341">
        <f t="shared" si="24"/>
        <v>0</v>
      </c>
      <c r="Q74" s="342"/>
      <c r="R74" s="343">
        <f t="shared" si="2"/>
        <v>33180.400000000001</v>
      </c>
      <c r="S74" s="340">
        <f t="shared" si="3"/>
        <v>33180.400000000001</v>
      </c>
      <c r="T74" s="341">
        <f t="shared" si="3"/>
        <v>33180.400000000001</v>
      </c>
      <c r="U74" s="340">
        <f t="shared" si="4"/>
        <v>33157.300000000003</v>
      </c>
      <c r="V74" s="341">
        <f t="shared" si="5"/>
        <v>-23.099999999998545</v>
      </c>
      <c r="W74" s="344">
        <f t="shared" si="1"/>
        <v>0.99930380586129164</v>
      </c>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4"/>
      <c r="BX74" s="414"/>
      <c r="BY74" s="414"/>
      <c r="BZ74" s="414"/>
      <c r="CA74" s="414"/>
      <c r="CB74" s="414"/>
      <c r="CC74" s="414"/>
      <c r="CD74" s="414"/>
      <c r="CE74" s="414"/>
      <c r="CF74" s="414"/>
      <c r="CG74" s="414"/>
      <c r="CH74" s="414"/>
      <c r="CI74" s="414"/>
      <c r="CJ74" s="414"/>
      <c r="CK74" s="414"/>
      <c r="CL74" s="414"/>
      <c r="CM74" s="414"/>
      <c r="CN74" s="414"/>
      <c r="CO74" s="414"/>
      <c r="CP74" s="414"/>
      <c r="CQ74" s="414"/>
      <c r="CR74" s="414"/>
      <c r="CS74" s="414"/>
      <c r="CT74" s="414"/>
      <c r="CU74" s="414"/>
      <c r="CV74" s="414"/>
      <c r="CW74" s="414"/>
      <c r="CX74" s="414"/>
      <c r="CY74" s="414"/>
      <c r="CZ74" s="414"/>
      <c r="DA74" s="414"/>
      <c r="DB74" s="414"/>
      <c r="DC74" s="414"/>
      <c r="DD74" s="414"/>
      <c r="DE74" s="414"/>
      <c r="DF74" s="414"/>
      <c r="DG74" s="414"/>
      <c r="DH74" s="414"/>
      <c r="DI74" s="414"/>
      <c r="DJ74" s="414"/>
      <c r="DK74" s="414"/>
      <c r="DL74" s="414"/>
      <c r="DM74" s="414"/>
      <c r="DN74" s="414"/>
      <c r="DO74" s="414"/>
      <c r="DP74" s="414"/>
      <c r="DQ74" s="414"/>
      <c r="DR74" s="414"/>
      <c r="DS74" s="414"/>
      <c r="DT74" s="414"/>
      <c r="DU74" s="414"/>
      <c r="DV74" s="414"/>
      <c r="DW74" s="414"/>
      <c r="DX74" s="414"/>
      <c r="DY74" s="414"/>
      <c r="DZ74" s="414"/>
      <c r="EA74" s="414"/>
      <c r="EB74" s="414"/>
      <c r="EC74" s="414"/>
      <c r="ED74" s="414"/>
      <c r="EE74" s="414"/>
      <c r="EF74" s="414"/>
      <c r="EG74" s="414"/>
      <c r="EH74" s="414"/>
      <c r="EI74" s="414"/>
      <c r="EJ74" s="414"/>
      <c r="EK74" s="414"/>
      <c r="EL74" s="414"/>
      <c r="EM74" s="414"/>
      <c r="EN74" s="414"/>
      <c r="EO74" s="414"/>
      <c r="EP74" s="414"/>
      <c r="EQ74" s="414"/>
      <c r="ER74" s="414"/>
      <c r="ES74" s="414"/>
      <c r="ET74" s="414"/>
      <c r="EU74" s="414"/>
      <c r="EV74" s="414"/>
      <c r="EW74" s="414"/>
      <c r="EX74" s="414"/>
      <c r="EY74" s="414"/>
      <c r="EZ74" s="414"/>
      <c r="FA74" s="414"/>
      <c r="FB74" s="414"/>
      <c r="FC74" s="414"/>
      <c r="FD74" s="414"/>
      <c r="FE74" s="414"/>
      <c r="FF74" s="414"/>
      <c r="FG74" s="414"/>
      <c r="FH74" s="414"/>
      <c r="FI74" s="414"/>
      <c r="FJ74" s="414"/>
      <c r="FK74" s="414"/>
      <c r="FL74" s="414"/>
      <c r="FM74" s="414"/>
      <c r="FN74" s="414"/>
      <c r="FO74" s="414"/>
      <c r="FP74" s="414"/>
      <c r="FQ74" s="414"/>
      <c r="FR74" s="414"/>
      <c r="FS74" s="414"/>
      <c r="FT74" s="414"/>
      <c r="FU74" s="414"/>
      <c r="FV74" s="414"/>
      <c r="FW74" s="414"/>
      <c r="FX74" s="414"/>
      <c r="FY74" s="414"/>
      <c r="FZ74" s="414"/>
      <c r="GA74" s="414"/>
      <c r="GB74" s="414"/>
      <c r="GC74" s="414"/>
      <c r="GD74" s="414"/>
      <c r="GE74" s="414"/>
      <c r="GF74" s="414"/>
      <c r="GG74" s="414"/>
      <c r="GH74" s="414"/>
      <c r="GI74" s="414"/>
      <c r="GJ74" s="414"/>
      <c r="GK74" s="414"/>
      <c r="GL74" s="414"/>
      <c r="GM74" s="414"/>
      <c r="GN74" s="414"/>
      <c r="GO74" s="414"/>
      <c r="GP74" s="414"/>
      <c r="GQ74" s="414"/>
      <c r="GR74" s="414"/>
      <c r="GS74" s="414"/>
      <c r="GT74" s="414"/>
      <c r="GU74" s="414"/>
      <c r="GV74" s="414"/>
      <c r="GW74" s="414"/>
      <c r="GX74" s="414"/>
      <c r="GY74" s="414"/>
      <c r="GZ74" s="414"/>
      <c r="HA74" s="414"/>
      <c r="HB74" s="414"/>
      <c r="HC74" s="414"/>
      <c r="HD74" s="414"/>
      <c r="HE74" s="414"/>
      <c r="HF74" s="414"/>
      <c r="HG74" s="414"/>
      <c r="HH74" s="414"/>
      <c r="HI74" s="414"/>
      <c r="HJ74" s="414"/>
      <c r="HK74" s="414"/>
      <c r="HL74" s="414"/>
      <c r="HM74" s="414"/>
      <c r="HN74" s="414"/>
      <c r="HO74" s="414"/>
      <c r="HP74" s="414"/>
      <c r="HQ74" s="414"/>
      <c r="HR74" s="414"/>
      <c r="HS74" s="414"/>
      <c r="HT74" s="414"/>
      <c r="HU74" s="414"/>
      <c r="HV74" s="414"/>
      <c r="HW74" s="414"/>
      <c r="HX74" s="414"/>
      <c r="HY74" s="414"/>
      <c r="HZ74" s="414"/>
      <c r="IA74" s="414"/>
      <c r="IB74" s="414"/>
      <c r="IC74" s="414"/>
      <c r="ID74" s="414"/>
      <c r="IE74" s="414"/>
      <c r="IF74" s="414"/>
      <c r="IG74" s="414"/>
      <c r="IH74" s="414"/>
      <c r="II74" s="414"/>
      <c r="IJ74" s="414"/>
      <c r="IK74" s="414"/>
      <c r="IL74" s="414"/>
      <c r="IM74" s="414"/>
      <c r="IN74" s="414"/>
      <c r="IO74" s="414"/>
      <c r="IP74" s="414"/>
      <c r="IQ74" s="414"/>
      <c r="IR74" s="414"/>
      <c r="IS74" s="414"/>
      <c r="IT74" s="414"/>
      <c r="IU74" s="414"/>
      <c r="IV74" s="414"/>
      <c r="IW74" s="414"/>
      <c r="IX74" s="414"/>
      <c r="IY74" s="414"/>
      <c r="IZ74" s="414"/>
      <c r="JA74" s="414"/>
      <c r="JB74" s="414"/>
      <c r="JC74" s="414"/>
      <c r="JD74" s="414"/>
      <c r="JE74" s="414"/>
      <c r="JF74" s="414"/>
      <c r="JG74" s="414"/>
      <c r="JH74" s="414"/>
      <c r="JI74" s="414"/>
      <c r="JJ74" s="414"/>
      <c r="JK74" s="414"/>
      <c r="JL74" s="414"/>
      <c r="JM74" s="414"/>
      <c r="JN74" s="414"/>
      <c r="JO74" s="414"/>
      <c r="JP74" s="414"/>
      <c r="JQ74" s="414"/>
      <c r="JR74" s="414"/>
      <c r="JS74" s="414"/>
      <c r="JT74" s="414"/>
      <c r="JU74" s="414"/>
      <c r="JV74" s="414"/>
      <c r="JW74" s="414"/>
      <c r="JX74" s="414"/>
      <c r="JY74" s="414"/>
      <c r="JZ74" s="414"/>
      <c r="KA74" s="414"/>
      <c r="KB74" s="414"/>
      <c r="KC74" s="414"/>
      <c r="KD74" s="414"/>
      <c r="KE74" s="414"/>
      <c r="KF74" s="414"/>
      <c r="KG74" s="414"/>
      <c r="KH74" s="414"/>
      <c r="KI74" s="414"/>
      <c r="KJ74" s="414"/>
      <c r="KK74" s="414"/>
      <c r="KL74" s="414"/>
      <c r="KM74" s="414"/>
      <c r="KN74" s="414"/>
      <c r="KO74" s="414"/>
      <c r="KP74" s="414"/>
      <c r="KQ74" s="414"/>
      <c r="KR74" s="414"/>
      <c r="KS74" s="414"/>
      <c r="KT74" s="414"/>
      <c r="KU74" s="414"/>
      <c r="KV74" s="414"/>
      <c r="KW74" s="414"/>
      <c r="KX74" s="414"/>
      <c r="KY74" s="414"/>
      <c r="KZ74" s="414"/>
      <c r="LA74" s="414"/>
      <c r="LB74" s="414"/>
      <c r="LC74" s="414"/>
      <c r="LD74" s="414"/>
      <c r="LE74" s="414"/>
      <c r="LF74" s="414"/>
      <c r="LG74" s="414"/>
      <c r="LH74" s="414"/>
      <c r="LI74" s="414"/>
      <c r="LJ74" s="414"/>
      <c r="LK74" s="414"/>
      <c r="LL74" s="414"/>
      <c r="LM74" s="414"/>
      <c r="LN74" s="414"/>
      <c r="LO74" s="414"/>
      <c r="LP74" s="414"/>
      <c r="LQ74" s="414"/>
      <c r="LR74" s="414"/>
      <c r="LS74" s="414"/>
      <c r="LT74" s="414"/>
      <c r="LU74" s="414"/>
      <c r="LV74" s="414"/>
      <c r="LW74" s="414"/>
      <c r="LX74" s="414"/>
      <c r="LY74" s="414"/>
      <c r="LZ74" s="414"/>
      <c r="MA74" s="414"/>
      <c r="MB74" s="414"/>
      <c r="MC74" s="414"/>
      <c r="MD74" s="414"/>
      <c r="ME74" s="414"/>
      <c r="MF74" s="414"/>
      <c r="MG74" s="414"/>
      <c r="MH74" s="414"/>
      <c r="MI74" s="414"/>
      <c r="MJ74" s="414"/>
      <c r="MK74" s="414"/>
      <c r="ML74" s="414"/>
      <c r="MM74" s="414"/>
      <c r="MN74" s="414"/>
      <c r="MO74" s="414"/>
      <c r="MP74" s="414"/>
      <c r="MQ74" s="414"/>
      <c r="MR74" s="414"/>
      <c r="MS74" s="414"/>
      <c r="MT74" s="414"/>
      <c r="MU74" s="414"/>
      <c r="MV74" s="414"/>
      <c r="MW74" s="414"/>
      <c r="MX74" s="414"/>
      <c r="MY74" s="414"/>
      <c r="MZ74" s="414"/>
      <c r="NA74" s="414"/>
      <c r="NB74" s="414"/>
      <c r="NC74" s="414"/>
      <c r="ND74" s="414"/>
      <c r="NE74" s="414"/>
      <c r="NF74" s="414"/>
      <c r="NG74" s="414"/>
      <c r="NH74" s="414"/>
      <c r="NI74" s="414"/>
      <c r="NJ74" s="414"/>
      <c r="NK74" s="414"/>
      <c r="NL74" s="414"/>
      <c r="NM74" s="414"/>
      <c r="NN74" s="414"/>
      <c r="NO74" s="414"/>
      <c r="NP74" s="414"/>
      <c r="NQ74" s="414"/>
      <c r="NR74" s="414"/>
      <c r="NS74" s="414"/>
      <c r="NT74" s="414"/>
      <c r="NU74" s="414"/>
      <c r="NV74" s="414"/>
      <c r="NW74" s="414"/>
      <c r="NX74" s="414"/>
      <c r="NY74" s="414"/>
      <c r="NZ74" s="414"/>
      <c r="OA74" s="414"/>
      <c r="OB74" s="414"/>
      <c r="OC74" s="414"/>
      <c r="OD74" s="414"/>
      <c r="OE74" s="414"/>
      <c r="OF74" s="414"/>
      <c r="OG74" s="414"/>
      <c r="OH74" s="414"/>
      <c r="OI74" s="414"/>
      <c r="OJ74" s="414"/>
      <c r="OK74" s="414"/>
      <c r="OL74" s="414"/>
      <c r="OM74" s="414"/>
      <c r="ON74" s="414"/>
      <c r="OO74" s="414"/>
      <c r="OP74" s="414"/>
      <c r="OQ74" s="414"/>
      <c r="OR74" s="414"/>
      <c r="OS74" s="414"/>
      <c r="OT74" s="414"/>
      <c r="OU74" s="414"/>
      <c r="OV74" s="414"/>
      <c r="OW74" s="414"/>
      <c r="OX74" s="414"/>
      <c r="OY74" s="414"/>
      <c r="OZ74" s="414"/>
      <c r="PA74" s="414"/>
      <c r="PB74" s="414"/>
      <c r="PC74" s="414"/>
      <c r="PD74" s="414"/>
      <c r="PE74" s="414"/>
      <c r="PF74" s="414"/>
      <c r="PG74" s="414"/>
      <c r="PH74" s="414"/>
      <c r="PI74" s="414"/>
      <c r="PJ74" s="414"/>
      <c r="PK74" s="414"/>
      <c r="PL74" s="414"/>
      <c r="PM74" s="414"/>
      <c r="PN74" s="414"/>
      <c r="PO74" s="414"/>
      <c r="PP74" s="414"/>
      <c r="PQ74" s="414"/>
      <c r="PR74" s="414"/>
      <c r="PS74" s="414"/>
      <c r="PT74" s="414"/>
      <c r="PU74" s="414"/>
      <c r="PV74" s="414"/>
      <c r="PW74" s="414"/>
      <c r="PX74" s="414"/>
      <c r="PY74" s="414"/>
      <c r="PZ74" s="414"/>
      <c r="QA74" s="414"/>
      <c r="QB74" s="414"/>
      <c r="QC74" s="414"/>
      <c r="QD74" s="414"/>
      <c r="QE74" s="414"/>
      <c r="QF74" s="414"/>
      <c r="QG74" s="414"/>
      <c r="QH74" s="414"/>
      <c r="QI74" s="414"/>
      <c r="QJ74" s="414"/>
      <c r="QK74" s="414"/>
      <c r="QL74" s="414"/>
      <c r="QM74" s="414"/>
      <c r="QN74" s="414"/>
      <c r="QO74" s="414"/>
      <c r="QP74" s="414"/>
      <c r="QQ74" s="414"/>
      <c r="QR74" s="414"/>
      <c r="QS74" s="414"/>
      <c r="QT74" s="414"/>
      <c r="QU74" s="414"/>
      <c r="QV74" s="414"/>
      <c r="QW74" s="414"/>
      <c r="QX74" s="414"/>
      <c r="QY74" s="414"/>
      <c r="QZ74" s="414"/>
      <c r="RA74" s="414"/>
      <c r="RB74" s="414"/>
      <c r="RC74" s="414"/>
      <c r="RD74" s="414"/>
      <c r="RE74" s="414"/>
      <c r="RF74" s="414"/>
      <c r="RG74" s="414"/>
      <c r="RH74" s="414"/>
      <c r="RI74" s="414"/>
      <c r="RJ74" s="414"/>
      <c r="RK74" s="414"/>
      <c r="RL74" s="414"/>
      <c r="RM74" s="414"/>
      <c r="RN74" s="414"/>
      <c r="RO74" s="414"/>
      <c r="RP74" s="414"/>
      <c r="RQ74" s="414"/>
      <c r="RR74" s="414"/>
      <c r="RS74" s="414"/>
      <c r="RT74" s="414"/>
      <c r="RU74" s="414"/>
      <c r="RV74" s="414"/>
      <c r="RW74" s="414"/>
      <c r="RX74" s="414"/>
      <c r="RY74" s="414"/>
      <c r="RZ74" s="414"/>
      <c r="SA74" s="414"/>
      <c r="SB74" s="414"/>
      <c r="SC74" s="414"/>
      <c r="SD74" s="414"/>
      <c r="SE74" s="414"/>
      <c r="SF74" s="414"/>
      <c r="SG74" s="414"/>
      <c r="SH74" s="414"/>
      <c r="SI74" s="414"/>
      <c r="SJ74" s="414"/>
      <c r="SK74" s="414"/>
      <c r="SL74" s="414"/>
      <c r="SM74" s="414"/>
      <c r="SN74" s="414"/>
      <c r="SO74" s="414"/>
      <c r="SP74" s="414"/>
      <c r="SQ74" s="414"/>
      <c r="SR74" s="414"/>
      <c r="SS74" s="414"/>
      <c r="ST74" s="414"/>
      <c r="SU74" s="414"/>
      <c r="SV74" s="414"/>
      <c r="SW74" s="414"/>
      <c r="SX74" s="414"/>
      <c r="SY74" s="414"/>
      <c r="SZ74" s="414"/>
      <c r="TA74" s="414"/>
      <c r="TB74" s="414"/>
      <c r="TC74" s="414"/>
      <c r="TD74" s="414"/>
      <c r="TE74" s="414"/>
      <c r="TF74" s="414"/>
      <c r="TG74" s="414"/>
      <c r="TH74" s="414"/>
      <c r="TI74" s="414"/>
      <c r="TJ74" s="414"/>
      <c r="TK74" s="414"/>
      <c r="TL74" s="414"/>
      <c r="TM74" s="414"/>
      <c r="TN74" s="414"/>
      <c r="TO74" s="414"/>
      <c r="TP74" s="414"/>
      <c r="TQ74" s="414"/>
      <c r="TR74" s="414"/>
      <c r="TS74" s="414"/>
      <c r="TT74" s="414"/>
      <c r="TU74" s="414"/>
      <c r="TV74" s="414"/>
      <c r="TW74" s="414"/>
      <c r="TX74" s="414"/>
      <c r="TY74" s="414"/>
      <c r="TZ74" s="414"/>
      <c r="UA74" s="414"/>
      <c r="UB74" s="414"/>
      <c r="UC74" s="414"/>
      <c r="UD74" s="414"/>
      <c r="UE74" s="414"/>
      <c r="UF74" s="414"/>
      <c r="UG74" s="414"/>
      <c r="UH74" s="414"/>
      <c r="UI74" s="414"/>
      <c r="UJ74" s="414"/>
      <c r="UK74" s="414"/>
      <c r="UL74" s="414"/>
      <c r="UM74" s="414"/>
      <c r="UN74" s="414"/>
      <c r="UO74" s="414"/>
      <c r="UP74" s="414"/>
      <c r="UQ74" s="414"/>
      <c r="UR74" s="414"/>
      <c r="US74" s="414"/>
      <c r="UT74" s="414"/>
      <c r="UU74" s="414"/>
      <c r="UV74" s="414"/>
      <c r="UW74" s="414"/>
      <c r="UX74" s="414"/>
      <c r="UY74" s="414"/>
      <c r="UZ74" s="414"/>
      <c r="VA74" s="414"/>
      <c r="VB74" s="414"/>
      <c r="VC74" s="414"/>
      <c r="VD74" s="414"/>
      <c r="VE74" s="414"/>
      <c r="VF74" s="414"/>
      <c r="VG74" s="414"/>
      <c r="VH74" s="414"/>
      <c r="VI74" s="414"/>
      <c r="VJ74" s="414"/>
      <c r="VK74" s="414"/>
      <c r="VL74" s="414"/>
      <c r="VM74" s="414"/>
      <c r="VN74" s="414"/>
      <c r="VO74" s="414"/>
      <c r="VP74" s="414"/>
      <c r="VQ74" s="414"/>
      <c r="VR74" s="414"/>
      <c r="VS74" s="414"/>
      <c r="VT74" s="414"/>
      <c r="VU74" s="414"/>
      <c r="VV74" s="414"/>
      <c r="VW74" s="414"/>
      <c r="VX74" s="414"/>
      <c r="VY74" s="414"/>
      <c r="VZ74" s="414"/>
      <c r="WA74" s="414"/>
      <c r="WB74" s="414"/>
      <c r="WC74" s="414"/>
      <c r="WD74" s="414"/>
      <c r="WE74" s="414"/>
      <c r="WF74" s="414"/>
      <c r="WG74" s="414"/>
      <c r="WH74" s="414"/>
      <c r="WI74" s="414"/>
      <c r="WJ74" s="414"/>
      <c r="WK74" s="414"/>
      <c r="WL74" s="414"/>
      <c r="WM74" s="414"/>
      <c r="WN74" s="414"/>
      <c r="WO74" s="414"/>
      <c r="WP74" s="414"/>
      <c r="WQ74" s="414"/>
      <c r="WR74" s="414"/>
      <c r="WS74" s="414"/>
      <c r="WT74" s="414"/>
      <c r="WU74" s="414"/>
      <c r="WV74" s="414"/>
      <c r="WW74" s="414"/>
      <c r="WX74" s="414"/>
      <c r="WY74" s="414"/>
      <c r="WZ74" s="414"/>
      <c r="XA74" s="414"/>
      <c r="XB74" s="414"/>
      <c r="XC74" s="414"/>
      <c r="XD74" s="414"/>
      <c r="XE74" s="414"/>
      <c r="XF74" s="414"/>
      <c r="XG74" s="414"/>
      <c r="XH74" s="414"/>
      <c r="XI74" s="414"/>
      <c r="XJ74" s="414"/>
      <c r="XK74" s="414"/>
      <c r="XL74" s="414"/>
      <c r="XM74" s="414"/>
      <c r="XN74" s="414"/>
      <c r="XO74" s="414"/>
      <c r="XP74" s="414"/>
      <c r="XQ74" s="414"/>
      <c r="XR74" s="414"/>
      <c r="XS74" s="414"/>
      <c r="XT74" s="414"/>
      <c r="XU74" s="414"/>
      <c r="XV74" s="414"/>
      <c r="XW74" s="414"/>
      <c r="XX74" s="414"/>
      <c r="XY74" s="414"/>
      <c r="XZ74" s="414"/>
      <c r="YA74" s="414"/>
      <c r="YB74" s="414"/>
      <c r="YC74" s="414"/>
      <c r="YD74" s="414"/>
      <c r="YE74" s="414"/>
      <c r="YF74" s="414"/>
      <c r="YG74" s="414"/>
      <c r="YH74" s="414"/>
      <c r="YI74" s="414"/>
      <c r="YJ74" s="414"/>
      <c r="YK74" s="414"/>
      <c r="YL74" s="414"/>
      <c r="YM74" s="414"/>
      <c r="YN74" s="414"/>
      <c r="YO74" s="414"/>
      <c r="YP74" s="414"/>
      <c r="YQ74" s="414"/>
      <c r="YR74" s="414"/>
      <c r="YS74" s="414"/>
      <c r="YT74" s="414"/>
      <c r="YU74" s="414"/>
      <c r="YV74" s="414"/>
      <c r="YW74" s="414"/>
      <c r="YX74" s="414"/>
      <c r="YY74" s="414"/>
      <c r="YZ74" s="414"/>
      <c r="ZA74" s="414"/>
      <c r="ZB74" s="414"/>
      <c r="ZC74" s="414"/>
      <c r="ZD74" s="414"/>
      <c r="ZE74" s="414"/>
      <c r="ZF74" s="414"/>
      <c r="ZG74" s="414"/>
      <c r="ZH74" s="414"/>
      <c r="ZI74" s="414"/>
      <c r="ZJ74" s="414"/>
      <c r="ZK74" s="414"/>
      <c r="ZL74" s="414"/>
      <c r="ZM74" s="414"/>
      <c r="ZN74" s="414"/>
      <c r="ZO74" s="414"/>
      <c r="ZP74" s="414"/>
      <c r="ZQ74" s="414"/>
      <c r="ZR74" s="414"/>
      <c r="ZS74" s="414"/>
      <c r="ZT74" s="414"/>
      <c r="ZU74" s="414"/>
      <c r="ZV74" s="414"/>
      <c r="ZW74" s="414"/>
      <c r="ZX74" s="414"/>
      <c r="ZY74" s="414"/>
      <c r="ZZ74" s="414"/>
      <c r="AAA74" s="414"/>
      <c r="AAB74" s="414"/>
      <c r="AAC74" s="414"/>
      <c r="AAD74" s="414"/>
      <c r="AAE74" s="414"/>
      <c r="AAF74" s="414"/>
      <c r="AAG74" s="414"/>
      <c r="AAH74" s="414"/>
      <c r="AAI74" s="414"/>
      <c r="AAJ74" s="414"/>
      <c r="AAK74" s="414"/>
      <c r="AAL74" s="414"/>
      <c r="AAM74" s="414"/>
      <c r="AAN74" s="414"/>
      <c r="AAO74" s="414"/>
      <c r="AAP74" s="414"/>
      <c r="AAQ74" s="414"/>
      <c r="AAR74" s="414"/>
      <c r="AAS74" s="414"/>
      <c r="AAT74" s="414"/>
      <c r="AAU74" s="414"/>
      <c r="AAV74" s="414"/>
      <c r="AAW74" s="414"/>
      <c r="AAX74" s="414"/>
      <c r="AAY74" s="414"/>
      <c r="AAZ74" s="414"/>
      <c r="ABA74" s="414"/>
      <c r="ABB74" s="414"/>
      <c r="ABC74" s="414"/>
      <c r="ABD74" s="414"/>
      <c r="ABE74" s="414"/>
      <c r="ABF74" s="414"/>
      <c r="ABG74" s="414"/>
      <c r="ABH74" s="414"/>
      <c r="ABI74" s="414"/>
      <c r="ABJ74" s="414"/>
      <c r="ABK74" s="414"/>
      <c r="ABL74" s="414"/>
      <c r="ABM74" s="414"/>
      <c r="ABN74" s="414"/>
      <c r="ABO74" s="414"/>
      <c r="ABP74" s="414"/>
      <c r="ABQ74" s="414"/>
      <c r="ABR74" s="414"/>
      <c r="ABS74" s="414"/>
      <c r="ABT74" s="414"/>
      <c r="ABU74" s="414"/>
      <c r="ABV74" s="414"/>
      <c r="ABW74" s="414"/>
      <c r="ABX74" s="414"/>
      <c r="ABY74" s="414"/>
      <c r="ABZ74" s="414"/>
      <c r="ACA74" s="414"/>
      <c r="ACB74" s="414"/>
      <c r="ACC74" s="414"/>
      <c r="ACD74" s="414"/>
      <c r="ACE74" s="414"/>
      <c r="ACF74" s="414"/>
      <c r="ACG74" s="414"/>
      <c r="ACH74" s="414"/>
      <c r="ACI74" s="414"/>
      <c r="ACJ74" s="414"/>
      <c r="ACK74" s="414"/>
      <c r="ACL74" s="414"/>
      <c r="ACM74" s="414"/>
      <c r="ACN74" s="414"/>
      <c r="ACO74" s="414"/>
      <c r="ACP74" s="414"/>
      <c r="ACQ74" s="414"/>
      <c r="ACR74" s="414"/>
      <c r="ACS74" s="414"/>
      <c r="ACT74" s="414"/>
      <c r="ACU74" s="414"/>
      <c r="ACV74" s="414"/>
      <c r="ACW74" s="414"/>
      <c r="ACX74" s="414"/>
      <c r="ACY74" s="414"/>
      <c r="ACZ74" s="414"/>
      <c r="ADA74" s="414"/>
      <c r="ADB74" s="414"/>
      <c r="ADC74" s="414"/>
      <c r="ADD74" s="414"/>
      <c r="ADE74" s="414"/>
      <c r="ADF74" s="414"/>
      <c r="ADG74" s="414"/>
      <c r="ADH74" s="414"/>
      <c r="ADI74" s="414"/>
      <c r="ADJ74" s="414"/>
      <c r="ADK74" s="414"/>
      <c r="ADL74" s="414"/>
      <c r="ADM74" s="414"/>
      <c r="ADN74" s="414"/>
      <c r="ADO74" s="414"/>
      <c r="ADP74" s="414"/>
      <c r="ADQ74" s="414"/>
      <c r="ADR74" s="414"/>
      <c r="ADS74" s="414"/>
      <c r="ADT74" s="414"/>
      <c r="ADU74" s="414"/>
      <c r="ADV74" s="414"/>
      <c r="ADW74" s="414"/>
      <c r="ADX74" s="414"/>
      <c r="ADY74" s="414"/>
      <c r="ADZ74" s="414"/>
      <c r="AEA74" s="414"/>
      <c r="AEB74" s="414"/>
      <c r="AEC74" s="414"/>
      <c r="AED74" s="414"/>
      <c r="AEE74" s="414"/>
      <c r="AEF74" s="414"/>
      <c r="AEG74" s="414"/>
      <c r="AEH74" s="414"/>
      <c r="AEI74" s="414"/>
      <c r="AEJ74" s="414"/>
      <c r="AEK74" s="414"/>
      <c r="AEL74" s="414"/>
      <c r="AEM74" s="414"/>
      <c r="AEN74" s="414"/>
      <c r="AEO74" s="414"/>
      <c r="AEP74" s="414"/>
      <c r="AEQ74" s="414"/>
      <c r="AER74" s="414"/>
      <c r="AES74" s="414"/>
      <c r="AET74" s="414"/>
      <c r="AEU74" s="414"/>
      <c r="AEV74" s="414"/>
      <c r="AEW74" s="414"/>
      <c r="AEX74" s="414"/>
      <c r="AEY74" s="414"/>
      <c r="AEZ74" s="414"/>
      <c r="AFA74" s="414"/>
      <c r="AFB74" s="414"/>
      <c r="AFC74" s="414"/>
      <c r="AFD74" s="414"/>
      <c r="AFE74" s="414"/>
      <c r="AFF74" s="414"/>
      <c r="AFG74" s="414"/>
      <c r="AFH74" s="414"/>
      <c r="AFI74" s="414"/>
      <c r="AFJ74" s="414"/>
      <c r="AFK74" s="414"/>
      <c r="AFL74" s="414"/>
      <c r="AFM74" s="414"/>
      <c r="AFN74" s="414"/>
      <c r="AFO74" s="414"/>
      <c r="AFP74" s="414"/>
      <c r="AFQ74" s="414"/>
      <c r="AFR74" s="414"/>
      <c r="AFS74" s="414"/>
      <c r="AFT74" s="414"/>
      <c r="AFU74" s="414"/>
      <c r="AFV74" s="414"/>
      <c r="AFW74" s="414"/>
      <c r="AFX74" s="414"/>
      <c r="AFY74" s="414"/>
      <c r="AFZ74" s="414"/>
      <c r="AGA74" s="414"/>
      <c r="AGB74" s="414"/>
      <c r="AGC74" s="414"/>
      <c r="AGD74" s="414"/>
      <c r="AGE74" s="414"/>
      <c r="AGF74" s="414"/>
      <c r="AGG74" s="414"/>
      <c r="AGH74" s="414"/>
      <c r="AGI74" s="414"/>
      <c r="AGJ74" s="414"/>
      <c r="AGK74" s="414"/>
      <c r="AGL74" s="414"/>
      <c r="AGM74" s="414"/>
      <c r="AGN74" s="414"/>
      <c r="AGO74" s="414"/>
      <c r="AGP74" s="414"/>
      <c r="AGQ74" s="414"/>
      <c r="AGR74" s="414"/>
      <c r="AGS74" s="414"/>
      <c r="AGT74" s="414"/>
      <c r="AGU74" s="414"/>
      <c r="AGV74" s="414"/>
      <c r="AGW74" s="414"/>
      <c r="AGX74" s="414"/>
      <c r="AGY74" s="414"/>
      <c r="AGZ74" s="414"/>
      <c r="AHA74" s="414"/>
      <c r="AHB74" s="414"/>
      <c r="AHC74" s="414"/>
      <c r="AHD74" s="414"/>
      <c r="AHE74" s="414"/>
      <c r="AHF74" s="414"/>
      <c r="AHG74" s="414"/>
      <c r="AHH74" s="414"/>
      <c r="AHI74" s="414"/>
      <c r="AHJ74" s="414"/>
      <c r="AHK74" s="414"/>
      <c r="AHL74" s="414"/>
      <c r="AHM74" s="414"/>
      <c r="AHN74" s="414"/>
      <c r="AHO74" s="414"/>
      <c r="AHP74" s="414"/>
      <c r="AHQ74" s="414"/>
      <c r="AHR74" s="414"/>
      <c r="AHS74" s="414"/>
      <c r="AHT74" s="414"/>
      <c r="AHU74" s="414"/>
      <c r="AHV74" s="414"/>
      <c r="AHW74" s="414"/>
      <c r="AHX74" s="414"/>
      <c r="AHY74" s="414"/>
      <c r="AHZ74" s="414"/>
      <c r="AIA74" s="414"/>
      <c r="AIB74" s="414"/>
      <c r="AIC74" s="414"/>
      <c r="AID74" s="414"/>
      <c r="AIE74" s="414"/>
      <c r="AIF74" s="414"/>
      <c r="AIG74" s="414"/>
      <c r="AIH74" s="414"/>
      <c r="AII74" s="414"/>
      <c r="AIJ74" s="414"/>
      <c r="AIK74" s="414"/>
      <c r="AIL74" s="414"/>
      <c r="AIM74" s="414"/>
      <c r="AIN74" s="414"/>
      <c r="AIO74" s="414"/>
      <c r="AIP74" s="414"/>
      <c r="AIQ74" s="414"/>
      <c r="AIR74" s="414"/>
      <c r="AIS74" s="414"/>
      <c r="AIT74" s="414"/>
      <c r="AIU74" s="414"/>
      <c r="AIV74" s="414"/>
      <c r="AIW74" s="414"/>
      <c r="AIX74" s="414"/>
      <c r="AIY74" s="414"/>
      <c r="AIZ74" s="414"/>
      <c r="AJA74" s="414"/>
      <c r="AJB74" s="414"/>
      <c r="AJC74" s="414"/>
      <c r="AJD74" s="414"/>
      <c r="AJE74" s="414"/>
      <c r="AJF74" s="414"/>
      <c r="AJG74" s="414"/>
      <c r="AJH74" s="414"/>
      <c r="AJI74" s="414"/>
      <c r="AJJ74" s="414"/>
      <c r="AJK74" s="414"/>
      <c r="AJL74" s="414"/>
      <c r="AJM74" s="414"/>
      <c r="AJN74" s="414"/>
      <c r="AJO74" s="414"/>
      <c r="AJP74" s="414"/>
      <c r="AJQ74" s="414"/>
      <c r="AJR74" s="414"/>
      <c r="AJS74" s="414"/>
      <c r="AJT74" s="414"/>
      <c r="AJU74" s="414"/>
      <c r="AJV74" s="414"/>
      <c r="AJW74" s="414"/>
      <c r="AJX74" s="414"/>
      <c r="AJY74" s="414"/>
      <c r="AJZ74" s="414"/>
      <c r="AKA74" s="414"/>
      <c r="AKB74" s="414"/>
      <c r="AKC74" s="414"/>
      <c r="AKD74" s="414"/>
      <c r="AKE74" s="414"/>
      <c r="AKF74" s="414"/>
      <c r="AKG74" s="414"/>
      <c r="AKH74" s="414"/>
      <c r="AKI74" s="414"/>
      <c r="AKJ74" s="414"/>
      <c r="AKK74" s="414"/>
      <c r="AKL74" s="414"/>
      <c r="AKM74" s="414"/>
      <c r="AKN74" s="414"/>
      <c r="AKO74" s="414"/>
      <c r="AKP74" s="414"/>
      <c r="AKQ74" s="414"/>
      <c r="AKR74" s="414"/>
      <c r="AKS74" s="414"/>
      <c r="AKT74" s="414"/>
      <c r="AKU74" s="414"/>
      <c r="AKV74" s="414"/>
      <c r="AKW74" s="414"/>
      <c r="AKX74" s="414"/>
      <c r="AKY74" s="414"/>
      <c r="AKZ74" s="414"/>
      <c r="ALA74" s="414"/>
      <c r="ALB74" s="414"/>
      <c r="ALC74" s="414"/>
      <c r="ALD74" s="414"/>
      <c r="ALE74" s="414"/>
      <c r="ALF74" s="414"/>
      <c r="ALG74" s="414"/>
      <c r="ALH74" s="414"/>
      <c r="ALI74" s="414"/>
      <c r="ALJ74" s="414"/>
      <c r="ALK74" s="414"/>
      <c r="ALL74" s="414"/>
      <c r="ALM74" s="414"/>
      <c r="ALN74" s="414"/>
      <c r="ALO74" s="414"/>
      <c r="ALP74" s="414"/>
      <c r="ALQ74" s="414"/>
      <c r="ALR74" s="414"/>
      <c r="ALS74" s="414"/>
      <c r="ALT74" s="414"/>
      <c r="ALU74" s="414"/>
      <c r="ALV74" s="414"/>
      <c r="ALW74" s="414"/>
      <c r="ALX74" s="414"/>
      <c r="ALY74" s="414"/>
      <c r="ALZ74" s="414"/>
      <c r="AMA74" s="414"/>
      <c r="AMB74" s="414"/>
      <c r="AMC74" s="414"/>
      <c r="AMD74" s="414"/>
      <c r="AME74" s="414"/>
      <c r="AMF74" s="414"/>
      <c r="AMG74" s="414"/>
      <c r="AMH74" s="414"/>
      <c r="AMI74" s="414"/>
      <c r="AMJ74" s="414"/>
      <c r="AMK74" s="414"/>
      <c r="AML74" s="414"/>
      <c r="AMM74" s="414"/>
      <c r="AMN74" s="414"/>
      <c r="AMO74" s="414"/>
      <c r="AMP74" s="414"/>
      <c r="AMQ74" s="414"/>
      <c r="AMR74" s="414"/>
      <c r="AMS74" s="414"/>
      <c r="AMT74" s="414"/>
      <c r="AMU74" s="414"/>
      <c r="AMV74" s="414"/>
      <c r="AMW74" s="414"/>
      <c r="AMX74" s="414"/>
      <c r="AMY74" s="414"/>
      <c r="AMZ74" s="414"/>
      <c r="ANA74" s="414"/>
      <c r="ANB74" s="414"/>
      <c r="ANC74" s="414"/>
      <c r="AND74" s="414"/>
      <c r="ANE74" s="414"/>
      <c r="ANF74" s="414"/>
      <c r="ANG74" s="414"/>
      <c r="ANH74" s="414"/>
      <c r="ANI74" s="414"/>
      <c r="ANJ74" s="414"/>
      <c r="ANK74" s="414"/>
      <c r="ANL74" s="414"/>
      <c r="ANM74" s="414"/>
      <c r="ANN74" s="414"/>
      <c r="ANO74" s="414"/>
      <c r="ANP74" s="414"/>
      <c r="ANQ74" s="414"/>
      <c r="ANR74" s="414"/>
      <c r="ANS74" s="414"/>
      <c r="ANT74" s="414"/>
      <c r="ANU74" s="414"/>
      <c r="ANV74" s="414"/>
      <c r="ANW74" s="414"/>
      <c r="ANX74" s="414"/>
      <c r="ANY74" s="414"/>
      <c r="ANZ74" s="414"/>
      <c r="AOA74" s="414"/>
      <c r="AOB74" s="414"/>
      <c r="AOC74" s="414"/>
      <c r="AOD74" s="414"/>
      <c r="AOE74" s="414"/>
      <c r="AOF74" s="414"/>
      <c r="AOG74" s="414"/>
      <c r="AOH74" s="414"/>
      <c r="AOI74" s="414"/>
      <c r="AOJ74" s="414"/>
      <c r="AOK74" s="414"/>
      <c r="AOL74" s="414"/>
      <c r="AOM74" s="414"/>
      <c r="AON74" s="414"/>
      <c r="AOO74" s="414"/>
      <c r="AOP74" s="414"/>
      <c r="AOQ74" s="414"/>
      <c r="AOR74" s="414"/>
      <c r="AOS74" s="414"/>
      <c r="AOT74" s="414"/>
      <c r="AOU74" s="414"/>
      <c r="AOV74" s="414"/>
      <c r="AOW74" s="414"/>
      <c r="AOX74" s="414"/>
      <c r="AOY74" s="414"/>
      <c r="AOZ74" s="414"/>
      <c r="APA74" s="414"/>
      <c r="APB74" s="414"/>
      <c r="APC74" s="414"/>
      <c r="APD74" s="414"/>
      <c r="APE74" s="414"/>
      <c r="APF74" s="414"/>
      <c r="APG74" s="414"/>
      <c r="APH74" s="414"/>
      <c r="API74" s="414"/>
      <c r="APJ74" s="414"/>
      <c r="APK74" s="414"/>
      <c r="APL74" s="414"/>
      <c r="APM74" s="414"/>
      <c r="APN74" s="414"/>
      <c r="APO74" s="414"/>
      <c r="APP74" s="414"/>
      <c r="APQ74" s="414"/>
      <c r="APR74" s="414"/>
      <c r="APS74" s="414"/>
      <c r="APT74" s="414"/>
      <c r="APU74" s="414"/>
      <c r="APV74" s="414"/>
      <c r="APW74" s="414"/>
      <c r="APX74" s="414"/>
      <c r="APY74" s="414"/>
      <c r="APZ74" s="414"/>
      <c r="AQA74" s="414"/>
      <c r="AQB74" s="414"/>
      <c r="AQC74" s="414"/>
      <c r="AQD74" s="414"/>
      <c r="AQE74" s="414"/>
      <c r="AQF74" s="414"/>
      <c r="AQG74" s="414"/>
      <c r="AQH74" s="414"/>
      <c r="AQI74" s="414"/>
      <c r="AQJ74" s="414"/>
      <c r="AQK74" s="414"/>
      <c r="AQL74" s="414"/>
      <c r="AQM74" s="414"/>
      <c r="AQN74" s="414"/>
      <c r="AQO74" s="414"/>
      <c r="AQP74" s="414"/>
      <c r="AQQ74" s="414"/>
      <c r="AQR74" s="414"/>
      <c r="AQS74" s="414"/>
      <c r="AQT74" s="414"/>
      <c r="AQU74" s="414"/>
      <c r="AQV74" s="414"/>
      <c r="AQW74" s="414"/>
      <c r="AQX74" s="414"/>
      <c r="AQY74" s="414"/>
      <c r="AQZ74" s="414"/>
    </row>
    <row r="75" spans="1:1144" ht="18.75" hidden="1" customHeight="1" thickBot="1" x14ac:dyDescent="0.3">
      <c r="A75" s="36"/>
      <c r="B75" s="19"/>
      <c r="C75" s="322" t="s">
        <v>344</v>
      </c>
      <c r="D75" s="322"/>
      <c r="E75" s="349" t="s">
        <v>345</v>
      </c>
      <c r="F75" s="72"/>
      <c r="G75" s="70"/>
      <c r="H75" s="70"/>
      <c r="I75" s="70"/>
      <c r="J75" s="70"/>
      <c r="K75" s="416"/>
      <c r="L75" s="306">
        <f t="shared" ref="L75:Q75" si="25">SUM(L76:L79)</f>
        <v>0</v>
      </c>
      <c r="M75" s="307">
        <f t="shared" si="25"/>
        <v>0</v>
      </c>
      <c r="N75" s="70">
        <f t="shared" si="25"/>
        <v>0</v>
      </c>
      <c r="O75" s="70">
        <f t="shared" si="25"/>
        <v>0</v>
      </c>
      <c r="P75" s="70">
        <f t="shared" si="25"/>
        <v>0</v>
      </c>
      <c r="Q75" s="417">
        <f t="shared" si="25"/>
        <v>0</v>
      </c>
      <c r="R75" s="309">
        <f>SUM(F75,L75)</f>
        <v>0</v>
      </c>
      <c r="S75" s="307">
        <f>SUM(F75,M75)</f>
        <v>0</v>
      </c>
      <c r="T75" s="70">
        <f t="shared" si="3"/>
        <v>0</v>
      </c>
      <c r="U75" s="307">
        <f>SUM(H75,O75)</f>
        <v>0</v>
      </c>
      <c r="V75" s="70">
        <f>U75-T75</f>
        <v>0</v>
      </c>
      <c r="W75" s="92" t="e">
        <f>U75/T75</f>
        <v>#DIV/0!</v>
      </c>
    </row>
    <row r="76" spans="1:1144" ht="24.75" customHeight="1" x14ac:dyDescent="0.25">
      <c r="A76" s="36"/>
      <c r="B76" s="19" t="s">
        <v>125</v>
      </c>
      <c r="C76" s="19" t="s">
        <v>346</v>
      </c>
      <c r="D76" s="19" t="s">
        <v>347</v>
      </c>
      <c r="E76" s="418" t="s">
        <v>129</v>
      </c>
      <c r="F76" s="72">
        <v>49.3</v>
      </c>
      <c r="G76" s="70">
        <v>49.3</v>
      </c>
      <c r="H76" s="70">
        <v>49.3</v>
      </c>
      <c r="I76" s="64">
        <f>H76/H7</f>
        <v>1.2374706100730105E-4</v>
      </c>
      <c r="J76" s="65">
        <f t="shared" si="13"/>
        <v>0</v>
      </c>
      <c r="K76" s="409">
        <f t="shared" si="22"/>
        <v>1</v>
      </c>
      <c r="L76" s="306"/>
      <c r="M76" s="307"/>
      <c r="N76" s="70"/>
      <c r="O76" s="70"/>
      <c r="P76" s="70">
        <f t="shared" si="24"/>
        <v>0</v>
      </c>
      <c r="Q76" s="308"/>
      <c r="R76" s="309">
        <f t="shared" si="2"/>
        <v>49.3</v>
      </c>
      <c r="S76" s="307">
        <f t="shared" si="3"/>
        <v>49.3</v>
      </c>
      <c r="T76" s="70">
        <f t="shared" si="3"/>
        <v>49.3</v>
      </c>
      <c r="U76" s="307">
        <f t="shared" si="4"/>
        <v>49.3</v>
      </c>
      <c r="V76" s="70">
        <f t="shared" si="5"/>
        <v>0</v>
      </c>
      <c r="W76" s="92">
        <f t="shared" si="1"/>
        <v>1</v>
      </c>
    </row>
    <row r="77" spans="1:1144" ht="33" customHeight="1" x14ac:dyDescent="0.25">
      <c r="A77" s="36"/>
      <c r="B77" s="19" t="s">
        <v>126</v>
      </c>
      <c r="C77" s="19" t="s">
        <v>348</v>
      </c>
      <c r="D77" s="19" t="s">
        <v>347</v>
      </c>
      <c r="E77" s="418" t="s">
        <v>134</v>
      </c>
      <c r="F77" s="72">
        <v>721.3</v>
      </c>
      <c r="G77" s="70">
        <v>721.3</v>
      </c>
      <c r="H77" s="70">
        <v>677</v>
      </c>
      <c r="I77" s="64">
        <f>H77/H7</f>
        <v>1.699325766773688E-3</v>
      </c>
      <c r="J77" s="65">
        <f t="shared" si="13"/>
        <v>-44.299999999999955</v>
      </c>
      <c r="K77" s="409">
        <f t="shared" si="22"/>
        <v>0.93858311382226545</v>
      </c>
      <c r="L77" s="306"/>
      <c r="M77" s="307"/>
      <c r="N77" s="70"/>
      <c r="O77" s="70"/>
      <c r="P77" s="70">
        <f t="shared" si="24"/>
        <v>0</v>
      </c>
      <c r="Q77" s="308"/>
      <c r="R77" s="309">
        <f t="shared" si="2"/>
        <v>721.3</v>
      </c>
      <c r="S77" s="307">
        <f t="shared" si="3"/>
        <v>721.3</v>
      </c>
      <c r="T77" s="70">
        <f t="shared" si="3"/>
        <v>721.3</v>
      </c>
      <c r="U77" s="307">
        <f t="shared" si="4"/>
        <v>677</v>
      </c>
      <c r="V77" s="70">
        <f t="shared" si="5"/>
        <v>-44.299999999999955</v>
      </c>
      <c r="W77" s="92">
        <f t="shared" si="1"/>
        <v>0.93858311382226545</v>
      </c>
    </row>
    <row r="78" spans="1:1144" s="375" customFormat="1" ht="41.25" customHeight="1" x14ac:dyDescent="0.25">
      <c r="A78" s="328"/>
      <c r="B78" s="330"/>
      <c r="C78" s="330"/>
      <c r="D78" s="330"/>
      <c r="E78" s="419" t="s">
        <v>349</v>
      </c>
      <c r="F78" s="373">
        <v>310.39999999999998</v>
      </c>
      <c r="G78" s="341">
        <v>310.39999999999998</v>
      </c>
      <c r="H78" s="341">
        <v>266.10000000000002</v>
      </c>
      <c r="I78" s="412">
        <f>H78/H7</f>
        <v>6.6793291955462102E-4</v>
      </c>
      <c r="J78" s="337">
        <f t="shared" si="13"/>
        <v>-44.299999999999955</v>
      </c>
      <c r="K78" s="413">
        <f t="shared" si="22"/>
        <v>0.85728092783505172</v>
      </c>
      <c r="L78" s="339"/>
      <c r="M78" s="340"/>
      <c r="N78" s="341"/>
      <c r="O78" s="341"/>
      <c r="P78" s="341"/>
      <c r="Q78" s="342"/>
      <c r="R78" s="339">
        <f t="shared" si="2"/>
        <v>310.39999999999998</v>
      </c>
      <c r="S78" s="340">
        <f t="shared" si="3"/>
        <v>310.39999999999998</v>
      </c>
      <c r="T78" s="341">
        <f t="shared" si="3"/>
        <v>310.39999999999998</v>
      </c>
      <c r="U78" s="340">
        <f t="shared" si="4"/>
        <v>266.10000000000002</v>
      </c>
      <c r="V78" s="341">
        <f t="shared" si="5"/>
        <v>-44.299999999999955</v>
      </c>
      <c r="W78" s="344">
        <f t="shared" si="1"/>
        <v>0.85728092783505172</v>
      </c>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5"/>
      <c r="BN78" s="345"/>
      <c r="BO78" s="345"/>
      <c r="BP78" s="345"/>
      <c r="BQ78" s="345"/>
      <c r="BR78" s="345"/>
      <c r="BS78" s="345"/>
      <c r="BT78" s="345"/>
      <c r="BU78" s="345"/>
      <c r="BV78" s="345"/>
      <c r="BW78" s="345"/>
      <c r="BX78" s="345"/>
      <c r="BY78" s="345"/>
      <c r="BZ78" s="345"/>
      <c r="CA78" s="345"/>
      <c r="CB78" s="345"/>
      <c r="CC78" s="345"/>
      <c r="CD78" s="345"/>
      <c r="CE78" s="345"/>
      <c r="CF78" s="345"/>
      <c r="CG78" s="345"/>
      <c r="CH78" s="345"/>
      <c r="CI78" s="345"/>
      <c r="CJ78" s="345"/>
      <c r="CK78" s="345"/>
      <c r="CL78" s="345"/>
      <c r="CM78" s="345"/>
      <c r="CN78" s="345"/>
      <c r="CO78" s="345"/>
      <c r="CP78" s="345"/>
      <c r="CQ78" s="345"/>
      <c r="CR78" s="345"/>
      <c r="CS78" s="345"/>
      <c r="CT78" s="345"/>
      <c r="CU78" s="345"/>
      <c r="CV78" s="345"/>
      <c r="CW78" s="345"/>
      <c r="CX78" s="345"/>
      <c r="CY78" s="345"/>
      <c r="CZ78" s="345"/>
      <c r="DA78" s="345"/>
      <c r="DB78" s="345"/>
      <c r="DC78" s="345"/>
      <c r="DD78" s="345"/>
      <c r="DE78" s="345"/>
      <c r="DF78" s="345"/>
      <c r="DG78" s="345"/>
      <c r="DH78" s="345"/>
      <c r="DI78" s="345"/>
      <c r="DJ78" s="345"/>
      <c r="DK78" s="345"/>
      <c r="DL78" s="345"/>
      <c r="DM78" s="345"/>
      <c r="DN78" s="345"/>
      <c r="DO78" s="345"/>
      <c r="DP78" s="345"/>
      <c r="DQ78" s="345"/>
      <c r="DR78" s="345"/>
      <c r="DS78" s="345"/>
      <c r="DT78" s="345"/>
      <c r="DU78" s="345"/>
      <c r="DV78" s="345"/>
      <c r="DW78" s="345"/>
      <c r="DX78" s="345"/>
      <c r="DY78" s="345"/>
      <c r="DZ78" s="345"/>
      <c r="EA78" s="345"/>
      <c r="EB78" s="345"/>
      <c r="EC78" s="345"/>
      <c r="ED78" s="345"/>
      <c r="EE78" s="345"/>
      <c r="EF78" s="345"/>
      <c r="EG78" s="345"/>
      <c r="EH78" s="345"/>
      <c r="EI78" s="345"/>
      <c r="EJ78" s="345"/>
      <c r="EK78" s="345"/>
      <c r="EL78" s="345"/>
      <c r="EM78" s="345"/>
      <c r="EN78" s="345"/>
      <c r="EO78" s="345"/>
      <c r="EP78" s="345"/>
      <c r="EQ78" s="345"/>
      <c r="ER78" s="345"/>
      <c r="ES78" s="345"/>
      <c r="ET78" s="345"/>
      <c r="EU78" s="345"/>
      <c r="EV78" s="345"/>
      <c r="EW78" s="345"/>
      <c r="EX78" s="345"/>
      <c r="EY78" s="345"/>
      <c r="EZ78" s="345"/>
      <c r="FA78" s="345"/>
      <c r="FB78" s="345"/>
      <c r="FC78" s="345"/>
      <c r="FD78" s="345"/>
      <c r="FE78" s="345"/>
      <c r="FF78" s="345"/>
      <c r="FG78" s="345"/>
      <c r="FH78" s="345"/>
      <c r="FI78" s="345"/>
      <c r="FJ78" s="345"/>
      <c r="FK78" s="345"/>
      <c r="FL78" s="345"/>
      <c r="FM78" s="345"/>
      <c r="FN78" s="345"/>
      <c r="FO78" s="345"/>
      <c r="FP78" s="345"/>
      <c r="FQ78" s="345"/>
      <c r="FR78" s="345"/>
      <c r="FS78" s="345"/>
      <c r="FT78" s="345"/>
      <c r="FU78" s="345"/>
      <c r="FV78" s="345"/>
      <c r="FW78" s="345"/>
      <c r="FX78" s="345"/>
      <c r="FY78" s="345"/>
      <c r="FZ78" s="345"/>
      <c r="GA78" s="345"/>
      <c r="GB78" s="345"/>
      <c r="GC78" s="345"/>
      <c r="GD78" s="345"/>
      <c r="GE78" s="345"/>
      <c r="GF78" s="345"/>
      <c r="GG78" s="345"/>
      <c r="GH78" s="345"/>
      <c r="GI78" s="345"/>
      <c r="GJ78" s="345"/>
      <c r="GK78" s="345"/>
      <c r="GL78" s="345"/>
      <c r="GM78" s="345"/>
      <c r="GN78" s="345"/>
      <c r="GO78" s="345"/>
      <c r="GP78" s="345"/>
      <c r="GQ78" s="345"/>
      <c r="GR78" s="345"/>
      <c r="GS78" s="345"/>
      <c r="GT78" s="345"/>
      <c r="GU78" s="345"/>
      <c r="GV78" s="345"/>
      <c r="GW78" s="345"/>
      <c r="GX78" s="345"/>
      <c r="GY78" s="345"/>
      <c r="GZ78" s="345"/>
      <c r="HA78" s="345"/>
      <c r="HB78" s="345"/>
      <c r="HC78" s="345"/>
      <c r="HD78" s="345"/>
      <c r="HE78" s="345"/>
      <c r="HF78" s="345"/>
      <c r="HG78" s="345"/>
      <c r="HH78" s="345"/>
      <c r="HI78" s="345"/>
      <c r="HJ78" s="345"/>
      <c r="HK78" s="345"/>
      <c r="HL78" s="345"/>
      <c r="HM78" s="345"/>
      <c r="HN78" s="345"/>
      <c r="HO78" s="345"/>
      <c r="HP78" s="345"/>
      <c r="HQ78" s="345"/>
      <c r="HR78" s="345"/>
      <c r="HS78" s="345"/>
      <c r="HT78" s="345"/>
      <c r="HU78" s="345"/>
      <c r="HV78" s="345"/>
      <c r="HW78" s="345"/>
      <c r="HX78" s="345"/>
      <c r="HY78" s="345"/>
      <c r="HZ78" s="345"/>
      <c r="IA78" s="345"/>
      <c r="IB78" s="345"/>
      <c r="IC78" s="345"/>
      <c r="ID78" s="345"/>
      <c r="IE78" s="345"/>
      <c r="IF78" s="345"/>
      <c r="IG78" s="345"/>
      <c r="IH78" s="345"/>
      <c r="II78" s="345"/>
      <c r="IJ78" s="345"/>
      <c r="IK78" s="345"/>
      <c r="IL78" s="345"/>
      <c r="IM78" s="345"/>
      <c r="IN78" s="345"/>
      <c r="IO78" s="345"/>
      <c r="IP78" s="345"/>
      <c r="IQ78" s="345"/>
      <c r="IR78" s="345"/>
      <c r="IS78" s="345"/>
      <c r="IT78" s="345"/>
      <c r="IU78" s="345"/>
      <c r="IV78" s="345"/>
      <c r="IW78" s="345"/>
      <c r="IX78" s="345"/>
      <c r="IY78" s="345"/>
      <c r="IZ78" s="345"/>
      <c r="JA78" s="345"/>
      <c r="JB78" s="345"/>
      <c r="JC78" s="345"/>
      <c r="JD78" s="345"/>
      <c r="JE78" s="345"/>
      <c r="JF78" s="345"/>
      <c r="JG78" s="345"/>
      <c r="JH78" s="345"/>
      <c r="JI78" s="345"/>
      <c r="JJ78" s="345"/>
      <c r="JK78" s="345"/>
      <c r="JL78" s="345"/>
      <c r="JM78" s="345"/>
      <c r="JN78" s="345"/>
      <c r="JO78" s="345"/>
      <c r="JP78" s="345"/>
      <c r="JQ78" s="345"/>
      <c r="JR78" s="345"/>
      <c r="JS78" s="345"/>
      <c r="JT78" s="345"/>
      <c r="JU78" s="345"/>
      <c r="JV78" s="345"/>
      <c r="JW78" s="345"/>
      <c r="JX78" s="345"/>
      <c r="JY78" s="345"/>
      <c r="JZ78" s="345"/>
      <c r="KA78" s="345"/>
      <c r="KB78" s="345"/>
      <c r="KC78" s="345"/>
      <c r="KD78" s="345"/>
      <c r="KE78" s="345"/>
      <c r="KF78" s="345"/>
      <c r="KG78" s="345"/>
      <c r="KH78" s="345"/>
      <c r="KI78" s="345"/>
      <c r="KJ78" s="345"/>
      <c r="KK78" s="345"/>
      <c r="KL78" s="345"/>
      <c r="KM78" s="345"/>
      <c r="KN78" s="345"/>
      <c r="KO78" s="345"/>
      <c r="KP78" s="345"/>
      <c r="KQ78" s="345"/>
      <c r="KR78" s="345"/>
      <c r="KS78" s="345"/>
      <c r="KT78" s="345"/>
      <c r="KU78" s="345"/>
      <c r="KV78" s="345"/>
      <c r="KW78" s="345"/>
      <c r="KX78" s="345"/>
      <c r="KY78" s="345"/>
      <c r="KZ78" s="345"/>
      <c r="LA78" s="345"/>
      <c r="LB78" s="345"/>
      <c r="LC78" s="345"/>
      <c r="LD78" s="345"/>
      <c r="LE78" s="345"/>
      <c r="LF78" s="345"/>
      <c r="LG78" s="345"/>
      <c r="LH78" s="345"/>
      <c r="LI78" s="345"/>
      <c r="LJ78" s="345"/>
      <c r="LK78" s="345"/>
      <c r="LL78" s="345"/>
      <c r="LM78" s="345"/>
      <c r="LN78" s="345"/>
      <c r="LO78" s="345"/>
      <c r="LP78" s="345"/>
      <c r="LQ78" s="345"/>
      <c r="LR78" s="345"/>
      <c r="LS78" s="345"/>
      <c r="LT78" s="345"/>
      <c r="LU78" s="345"/>
      <c r="LV78" s="345"/>
      <c r="LW78" s="345"/>
      <c r="LX78" s="345"/>
      <c r="LY78" s="345"/>
      <c r="LZ78" s="345"/>
      <c r="MA78" s="345"/>
      <c r="MB78" s="345"/>
      <c r="MC78" s="345"/>
      <c r="MD78" s="345"/>
      <c r="ME78" s="345"/>
      <c r="MF78" s="345"/>
      <c r="MG78" s="345"/>
      <c r="MH78" s="345"/>
      <c r="MI78" s="345"/>
      <c r="MJ78" s="345"/>
      <c r="MK78" s="345"/>
      <c r="ML78" s="345"/>
      <c r="MM78" s="345"/>
      <c r="MN78" s="345"/>
      <c r="MO78" s="345"/>
      <c r="MP78" s="345"/>
      <c r="MQ78" s="345"/>
      <c r="MR78" s="345"/>
      <c r="MS78" s="345"/>
      <c r="MT78" s="345"/>
      <c r="MU78" s="345"/>
      <c r="MV78" s="345"/>
      <c r="MW78" s="345"/>
      <c r="MX78" s="345"/>
      <c r="MY78" s="345"/>
      <c r="MZ78" s="345"/>
      <c r="NA78" s="345"/>
      <c r="NB78" s="345"/>
      <c r="NC78" s="345"/>
      <c r="ND78" s="345"/>
      <c r="NE78" s="345"/>
      <c r="NF78" s="345"/>
      <c r="NG78" s="345"/>
      <c r="NH78" s="345"/>
      <c r="NI78" s="345"/>
      <c r="NJ78" s="345"/>
      <c r="NK78" s="345"/>
      <c r="NL78" s="345"/>
      <c r="NM78" s="345"/>
      <c r="NN78" s="345"/>
      <c r="NO78" s="345"/>
      <c r="NP78" s="345"/>
      <c r="NQ78" s="345"/>
      <c r="NR78" s="345"/>
      <c r="NS78" s="345"/>
      <c r="NT78" s="345"/>
      <c r="NU78" s="345"/>
      <c r="NV78" s="345"/>
      <c r="NW78" s="345"/>
      <c r="NX78" s="345"/>
      <c r="NY78" s="345"/>
      <c r="NZ78" s="345"/>
      <c r="OA78" s="345"/>
      <c r="OB78" s="345"/>
      <c r="OC78" s="345"/>
      <c r="OD78" s="345"/>
      <c r="OE78" s="345"/>
      <c r="OF78" s="345"/>
      <c r="OG78" s="345"/>
      <c r="OH78" s="345"/>
      <c r="OI78" s="345"/>
      <c r="OJ78" s="345"/>
      <c r="OK78" s="345"/>
      <c r="OL78" s="345"/>
      <c r="OM78" s="345"/>
      <c r="ON78" s="345"/>
      <c r="OO78" s="345"/>
      <c r="OP78" s="345"/>
      <c r="OQ78" s="345"/>
      <c r="OR78" s="345"/>
      <c r="OS78" s="345"/>
      <c r="OT78" s="345"/>
      <c r="OU78" s="345"/>
      <c r="OV78" s="345"/>
      <c r="OW78" s="345"/>
      <c r="OX78" s="345"/>
      <c r="OY78" s="345"/>
      <c r="OZ78" s="345"/>
      <c r="PA78" s="345"/>
      <c r="PB78" s="345"/>
      <c r="PC78" s="345"/>
      <c r="PD78" s="345"/>
      <c r="PE78" s="345"/>
      <c r="PF78" s="345"/>
      <c r="PG78" s="345"/>
      <c r="PH78" s="345"/>
      <c r="PI78" s="345"/>
      <c r="PJ78" s="345"/>
      <c r="PK78" s="345"/>
      <c r="PL78" s="345"/>
      <c r="PM78" s="345"/>
      <c r="PN78" s="345"/>
      <c r="PO78" s="345"/>
      <c r="PP78" s="345"/>
      <c r="PQ78" s="345"/>
      <c r="PR78" s="345"/>
      <c r="PS78" s="345"/>
      <c r="PT78" s="345"/>
      <c r="PU78" s="345"/>
      <c r="PV78" s="345"/>
      <c r="PW78" s="345"/>
      <c r="PX78" s="345"/>
      <c r="PY78" s="345"/>
      <c r="PZ78" s="345"/>
      <c r="QA78" s="345"/>
      <c r="QB78" s="345"/>
      <c r="QC78" s="345"/>
      <c r="QD78" s="345"/>
      <c r="QE78" s="345"/>
      <c r="QF78" s="345"/>
      <c r="QG78" s="345"/>
      <c r="QH78" s="345"/>
      <c r="QI78" s="345"/>
      <c r="QJ78" s="345"/>
      <c r="QK78" s="345"/>
      <c r="QL78" s="345"/>
      <c r="QM78" s="345"/>
      <c r="QN78" s="345"/>
      <c r="QO78" s="345"/>
      <c r="QP78" s="345"/>
      <c r="QQ78" s="345"/>
      <c r="QR78" s="345"/>
      <c r="QS78" s="345"/>
      <c r="QT78" s="345"/>
      <c r="QU78" s="345"/>
      <c r="QV78" s="345"/>
      <c r="QW78" s="345"/>
      <c r="QX78" s="345"/>
      <c r="QY78" s="345"/>
      <c r="QZ78" s="345"/>
      <c r="RA78" s="345"/>
      <c r="RB78" s="345"/>
      <c r="RC78" s="345"/>
      <c r="RD78" s="345"/>
      <c r="RE78" s="345"/>
      <c r="RF78" s="345"/>
      <c r="RG78" s="345"/>
      <c r="RH78" s="345"/>
      <c r="RI78" s="345"/>
      <c r="RJ78" s="345"/>
      <c r="RK78" s="345"/>
      <c r="RL78" s="345"/>
      <c r="RM78" s="345"/>
      <c r="RN78" s="345"/>
      <c r="RO78" s="345"/>
      <c r="RP78" s="345"/>
      <c r="RQ78" s="345"/>
      <c r="RR78" s="345"/>
      <c r="RS78" s="345"/>
      <c r="RT78" s="345"/>
      <c r="RU78" s="345"/>
      <c r="RV78" s="345"/>
      <c r="RW78" s="345"/>
      <c r="RX78" s="345"/>
      <c r="RY78" s="345"/>
      <c r="RZ78" s="345"/>
      <c r="SA78" s="345"/>
      <c r="SB78" s="345"/>
      <c r="SC78" s="345"/>
      <c r="SD78" s="345"/>
      <c r="SE78" s="345"/>
      <c r="SF78" s="345"/>
      <c r="SG78" s="345"/>
      <c r="SH78" s="345"/>
      <c r="SI78" s="345"/>
      <c r="SJ78" s="345"/>
      <c r="SK78" s="345"/>
      <c r="SL78" s="345"/>
      <c r="SM78" s="345"/>
      <c r="SN78" s="345"/>
      <c r="SO78" s="345"/>
      <c r="SP78" s="345"/>
      <c r="SQ78" s="345"/>
      <c r="SR78" s="345"/>
      <c r="SS78" s="345"/>
      <c r="ST78" s="345"/>
      <c r="SU78" s="345"/>
      <c r="SV78" s="345"/>
      <c r="SW78" s="345"/>
      <c r="SX78" s="345"/>
      <c r="SY78" s="345"/>
      <c r="SZ78" s="345"/>
      <c r="TA78" s="345"/>
      <c r="TB78" s="345"/>
      <c r="TC78" s="345"/>
      <c r="TD78" s="345"/>
      <c r="TE78" s="345"/>
      <c r="TF78" s="345"/>
      <c r="TG78" s="345"/>
      <c r="TH78" s="345"/>
      <c r="TI78" s="345"/>
      <c r="TJ78" s="345"/>
      <c r="TK78" s="345"/>
      <c r="TL78" s="345"/>
      <c r="TM78" s="345"/>
      <c r="TN78" s="345"/>
      <c r="TO78" s="345"/>
      <c r="TP78" s="345"/>
      <c r="TQ78" s="345"/>
      <c r="TR78" s="345"/>
      <c r="TS78" s="345"/>
      <c r="TT78" s="345"/>
      <c r="TU78" s="345"/>
      <c r="TV78" s="345"/>
      <c r="TW78" s="345"/>
      <c r="TX78" s="345"/>
      <c r="TY78" s="345"/>
      <c r="TZ78" s="345"/>
      <c r="UA78" s="345"/>
      <c r="UB78" s="345"/>
      <c r="UC78" s="345"/>
      <c r="UD78" s="345"/>
      <c r="UE78" s="345"/>
      <c r="UF78" s="345"/>
      <c r="UG78" s="345"/>
      <c r="UH78" s="345"/>
      <c r="UI78" s="345"/>
      <c r="UJ78" s="345"/>
      <c r="UK78" s="345"/>
      <c r="UL78" s="345"/>
      <c r="UM78" s="345"/>
      <c r="UN78" s="345"/>
      <c r="UO78" s="345"/>
      <c r="UP78" s="345"/>
      <c r="UQ78" s="345"/>
      <c r="UR78" s="345"/>
      <c r="US78" s="345"/>
      <c r="UT78" s="345"/>
      <c r="UU78" s="345"/>
      <c r="UV78" s="345"/>
      <c r="UW78" s="345"/>
      <c r="UX78" s="345"/>
      <c r="UY78" s="345"/>
      <c r="UZ78" s="345"/>
      <c r="VA78" s="345"/>
      <c r="VB78" s="345"/>
      <c r="VC78" s="345"/>
      <c r="VD78" s="345"/>
      <c r="VE78" s="345"/>
      <c r="VF78" s="345"/>
      <c r="VG78" s="345"/>
      <c r="VH78" s="345"/>
      <c r="VI78" s="345"/>
      <c r="VJ78" s="345"/>
      <c r="VK78" s="345"/>
      <c r="VL78" s="345"/>
      <c r="VM78" s="345"/>
      <c r="VN78" s="345"/>
      <c r="VO78" s="345"/>
      <c r="VP78" s="345"/>
      <c r="VQ78" s="345"/>
      <c r="VR78" s="345"/>
      <c r="VS78" s="345"/>
      <c r="VT78" s="345"/>
      <c r="VU78" s="345"/>
      <c r="VV78" s="345"/>
      <c r="VW78" s="345"/>
      <c r="VX78" s="345"/>
      <c r="VY78" s="345"/>
      <c r="VZ78" s="345"/>
      <c r="WA78" s="345"/>
      <c r="WB78" s="345"/>
      <c r="WC78" s="345"/>
      <c r="WD78" s="345"/>
      <c r="WE78" s="345"/>
      <c r="WF78" s="345"/>
      <c r="WG78" s="345"/>
      <c r="WH78" s="345"/>
      <c r="WI78" s="345"/>
      <c r="WJ78" s="345"/>
      <c r="WK78" s="345"/>
      <c r="WL78" s="345"/>
      <c r="WM78" s="345"/>
      <c r="WN78" s="345"/>
      <c r="WO78" s="345"/>
      <c r="WP78" s="345"/>
      <c r="WQ78" s="345"/>
      <c r="WR78" s="345"/>
      <c r="WS78" s="345"/>
      <c r="WT78" s="345"/>
      <c r="WU78" s="345"/>
      <c r="WV78" s="345"/>
      <c r="WW78" s="345"/>
      <c r="WX78" s="345"/>
      <c r="WY78" s="345"/>
      <c r="WZ78" s="345"/>
      <c r="XA78" s="345"/>
      <c r="XB78" s="345"/>
      <c r="XC78" s="345"/>
      <c r="XD78" s="345"/>
      <c r="XE78" s="345"/>
      <c r="XF78" s="345"/>
      <c r="XG78" s="345"/>
      <c r="XH78" s="345"/>
      <c r="XI78" s="345"/>
      <c r="XJ78" s="345"/>
      <c r="XK78" s="345"/>
      <c r="XL78" s="345"/>
      <c r="XM78" s="345"/>
      <c r="XN78" s="345"/>
      <c r="XO78" s="345"/>
      <c r="XP78" s="345"/>
      <c r="XQ78" s="345"/>
      <c r="XR78" s="345"/>
      <c r="XS78" s="345"/>
      <c r="XT78" s="345"/>
      <c r="XU78" s="345"/>
      <c r="XV78" s="345"/>
      <c r="XW78" s="345"/>
      <c r="XX78" s="345"/>
      <c r="XY78" s="345"/>
      <c r="XZ78" s="345"/>
      <c r="YA78" s="345"/>
      <c r="YB78" s="345"/>
      <c r="YC78" s="345"/>
      <c r="YD78" s="345"/>
      <c r="YE78" s="345"/>
      <c r="YF78" s="345"/>
      <c r="YG78" s="345"/>
      <c r="YH78" s="345"/>
      <c r="YI78" s="345"/>
      <c r="YJ78" s="345"/>
      <c r="YK78" s="345"/>
      <c r="YL78" s="345"/>
      <c r="YM78" s="345"/>
      <c r="YN78" s="345"/>
      <c r="YO78" s="345"/>
      <c r="YP78" s="345"/>
      <c r="YQ78" s="345"/>
      <c r="YR78" s="345"/>
      <c r="YS78" s="345"/>
      <c r="YT78" s="345"/>
      <c r="YU78" s="345"/>
      <c r="YV78" s="345"/>
      <c r="YW78" s="345"/>
      <c r="YX78" s="345"/>
      <c r="YY78" s="345"/>
      <c r="YZ78" s="345"/>
      <c r="ZA78" s="345"/>
      <c r="ZB78" s="345"/>
      <c r="ZC78" s="345"/>
      <c r="ZD78" s="345"/>
      <c r="ZE78" s="345"/>
      <c r="ZF78" s="345"/>
      <c r="ZG78" s="345"/>
      <c r="ZH78" s="345"/>
      <c r="ZI78" s="345"/>
      <c r="ZJ78" s="345"/>
      <c r="ZK78" s="345"/>
      <c r="ZL78" s="345"/>
      <c r="ZM78" s="345"/>
      <c r="ZN78" s="345"/>
      <c r="ZO78" s="345"/>
      <c r="ZP78" s="345"/>
      <c r="ZQ78" s="345"/>
      <c r="ZR78" s="345"/>
      <c r="ZS78" s="345"/>
      <c r="ZT78" s="345"/>
      <c r="ZU78" s="345"/>
      <c r="ZV78" s="345"/>
      <c r="ZW78" s="345"/>
      <c r="ZX78" s="345"/>
      <c r="ZY78" s="345"/>
      <c r="ZZ78" s="345"/>
      <c r="AAA78" s="345"/>
      <c r="AAB78" s="345"/>
      <c r="AAC78" s="345"/>
      <c r="AAD78" s="345"/>
      <c r="AAE78" s="345"/>
      <c r="AAF78" s="345"/>
      <c r="AAG78" s="345"/>
      <c r="AAH78" s="345"/>
      <c r="AAI78" s="345"/>
      <c r="AAJ78" s="345"/>
      <c r="AAK78" s="345"/>
      <c r="AAL78" s="345"/>
      <c r="AAM78" s="345"/>
      <c r="AAN78" s="345"/>
      <c r="AAO78" s="345"/>
      <c r="AAP78" s="345"/>
      <c r="AAQ78" s="345"/>
      <c r="AAR78" s="345"/>
      <c r="AAS78" s="345"/>
      <c r="AAT78" s="345"/>
      <c r="AAU78" s="345"/>
      <c r="AAV78" s="345"/>
      <c r="AAW78" s="345"/>
      <c r="AAX78" s="345"/>
      <c r="AAY78" s="345"/>
      <c r="AAZ78" s="345"/>
      <c r="ABA78" s="345"/>
      <c r="ABB78" s="345"/>
      <c r="ABC78" s="345"/>
      <c r="ABD78" s="345"/>
      <c r="ABE78" s="345"/>
      <c r="ABF78" s="345"/>
      <c r="ABG78" s="345"/>
      <c r="ABH78" s="345"/>
      <c r="ABI78" s="345"/>
      <c r="ABJ78" s="345"/>
      <c r="ABK78" s="345"/>
      <c r="ABL78" s="345"/>
      <c r="ABM78" s="345"/>
      <c r="ABN78" s="345"/>
      <c r="ABO78" s="345"/>
      <c r="ABP78" s="345"/>
      <c r="ABQ78" s="345"/>
      <c r="ABR78" s="345"/>
      <c r="ABS78" s="345"/>
      <c r="ABT78" s="345"/>
      <c r="ABU78" s="345"/>
      <c r="ABV78" s="345"/>
      <c r="ABW78" s="345"/>
      <c r="ABX78" s="345"/>
      <c r="ABY78" s="345"/>
      <c r="ABZ78" s="345"/>
      <c r="ACA78" s="345"/>
      <c r="ACB78" s="345"/>
      <c r="ACC78" s="345"/>
      <c r="ACD78" s="345"/>
      <c r="ACE78" s="345"/>
      <c r="ACF78" s="345"/>
      <c r="ACG78" s="345"/>
      <c r="ACH78" s="345"/>
      <c r="ACI78" s="345"/>
      <c r="ACJ78" s="345"/>
      <c r="ACK78" s="345"/>
      <c r="ACL78" s="345"/>
      <c r="ACM78" s="345"/>
      <c r="ACN78" s="345"/>
      <c r="ACO78" s="345"/>
      <c r="ACP78" s="345"/>
      <c r="ACQ78" s="345"/>
      <c r="ACR78" s="345"/>
      <c r="ACS78" s="345"/>
      <c r="ACT78" s="345"/>
      <c r="ACU78" s="345"/>
      <c r="ACV78" s="345"/>
      <c r="ACW78" s="345"/>
      <c r="ACX78" s="345"/>
      <c r="ACY78" s="345"/>
      <c r="ACZ78" s="345"/>
      <c r="ADA78" s="345"/>
      <c r="ADB78" s="345"/>
      <c r="ADC78" s="345"/>
      <c r="ADD78" s="345"/>
      <c r="ADE78" s="345"/>
      <c r="ADF78" s="345"/>
      <c r="ADG78" s="345"/>
      <c r="ADH78" s="345"/>
      <c r="ADI78" s="345"/>
      <c r="ADJ78" s="345"/>
      <c r="ADK78" s="345"/>
      <c r="ADL78" s="345"/>
      <c r="ADM78" s="345"/>
      <c r="ADN78" s="345"/>
      <c r="ADO78" s="345"/>
      <c r="ADP78" s="345"/>
      <c r="ADQ78" s="345"/>
      <c r="ADR78" s="345"/>
      <c r="ADS78" s="345"/>
      <c r="ADT78" s="345"/>
      <c r="ADU78" s="345"/>
      <c r="ADV78" s="345"/>
      <c r="ADW78" s="345"/>
      <c r="ADX78" s="345"/>
      <c r="ADY78" s="345"/>
      <c r="ADZ78" s="345"/>
      <c r="AEA78" s="345"/>
      <c r="AEB78" s="345"/>
      <c r="AEC78" s="345"/>
      <c r="AED78" s="345"/>
      <c r="AEE78" s="345"/>
      <c r="AEF78" s="345"/>
      <c r="AEG78" s="345"/>
      <c r="AEH78" s="345"/>
      <c r="AEI78" s="345"/>
      <c r="AEJ78" s="345"/>
      <c r="AEK78" s="345"/>
      <c r="AEL78" s="345"/>
      <c r="AEM78" s="345"/>
      <c r="AEN78" s="345"/>
      <c r="AEO78" s="345"/>
      <c r="AEP78" s="345"/>
      <c r="AEQ78" s="345"/>
      <c r="AER78" s="345"/>
      <c r="AES78" s="345"/>
      <c r="AET78" s="345"/>
      <c r="AEU78" s="345"/>
      <c r="AEV78" s="345"/>
      <c r="AEW78" s="345"/>
      <c r="AEX78" s="345"/>
      <c r="AEY78" s="345"/>
      <c r="AEZ78" s="345"/>
      <c r="AFA78" s="345"/>
      <c r="AFB78" s="345"/>
      <c r="AFC78" s="345"/>
      <c r="AFD78" s="345"/>
      <c r="AFE78" s="345"/>
      <c r="AFF78" s="345"/>
      <c r="AFG78" s="345"/>
      <c r="AFH78" s="345"/>
      <c r="AFI78" s="345"/>
      <c r="AFJ78" s="345"/>
      <c r="AFK78" s="345"/>
      <c r="AFL78" s="345"/>
      <c r="AFM78" s="345"/>
      <c r="AFN78" s="345"/>
      <c r="AFO78" s="345"/>
      <c r="AFP78" s="345"/>
      <c r="AFQ78" s="345"/>
      <c r="AFR78" s="345"/>
      <c r="AFS78" s="345"/>
      <c r="AFT78" s="345"/>
      <c r="AFU78" s="345"/>
      <c r="AFV78" s="345"/>
      <c r="AFW78" s="345"/>
      <c r="AFX78" s="345"/>
      <c r="AFY78" s="345"/>
      <c r="AFZ78" s="345"/>
      <c r="AGA78" s="345"/>
      <c r="AGB78" s="345"/>
      <c r="AGC78" s="345"/>
      <c r="AGD78" s="345"/>
      <c r="AGE78" s="345"/>
      <c r="AGF78" s="345"/>
      <c r="AGG78" s="345"/>
      <c r="AGH78" s="345"/>
      <c r="AGI78" s="345"/>
      <c r="AGJ78" s="345"/>
      <c r="AGK78" s="345"/>
      <c r="AGL78" s="345"/>
      <c r="AGM78" s="345"/>
      <c r="AGN78" s="345"/>
      <c r="AGO78" s="345"/>
      <c r="AGP78" s="345"/>
      <c r="AGQ78" s="345"/>
      <c r="AGR78" s="345"/>
      <c r="AGS78" s="345"/>
      <c r="AGT78" s="345"/>
      <c r="AGU78" s="345"/>
      <c r="AGV78" s="345"/>
      <c r="AGW78" s="345"/>
      <c r="AGX78" s="345"/>
      <c r="AGY78" s="345"/>
      <c r="AGZ78" s="345"/>
      <c r="AHA78" s="345"/>
      <c r="AHB78" s="345"/>
      <c r="AHC78" s="345"/>
      <c r="AHD78" s="345"/>
      <c r="AHE78" s="345"/>
      <c r="AHF78" s="345"/>
      <c r="AHG78" s="345"/>
      <c r="AHH78" s="345"/>
      <c r="AHI78" s="345"/>
      <c r="AHJ78" s="345"/>
      <c r="AHK78" s="345"/>
      <c r="AHL78" s="345"/>
      <c r="AHM78" s="345"/>
      <c r="AHN78" s="345"/>
      <c r="AHO78" s="345"/>
      <c r="AHP78" s="345"/>
      <c r="AHQ78" s="345"/>
      <c r="AHR78" s="345"/>
      <c r="AHS78" s="345"/>
      <c r="AHT78" s="345"/>
      <c r="AHU78" s="345"/>
      <c r="AHV78" s="345"/>
      <c r="AHW78" s="345"/>
      <c r="AHX78" s="345"/>
      <c r="AHY78" s="345"/>
      <c r="AHZ78" s="345"/>
      <c r="AIA78" s="345"/>
      <c r="AIB78" s="345"/>
      <c r="AIC78" s="345"/>
      <c r="AID78" s="345"/>
      <c r="AIE78" s="345"/>
      <c r="AIF78" s="345"/>
      <c r="AIG78" s="345"/>
      <c r="AIH78" s="345"/>
      <c r="AII78" s="345"/>
      <c r="AIJ78" s="345"/>
      <c r="AIK78" s="345"/>
      <c r="AIL78" s="345"/>
      <c r="AIM78" s="345"/>
      <c r="AIN78" s="345"/>
      <c r="AIO78" s="345"/>
      <c r="AIP78" s="345"/>
      <c r="AIQ78" s="345"/>
      <c r="AIR78" s="345"/>
      <c r="AIS78" s="345"/>
      <c r="AIT78" s="345"/>
      <c r="AIU78" s="345"/>
      <c r="AIV78" s="345"/>
      <c r="AIW78" s="345"/>
      <c r="AIX78" s="345"/>
      <c r="AIY78" s="345"/>
      <c r="AIZ78" s="345"/>
      <c r="AJA78" s="345"/>
      <c r="AJB78" s="345"/>
      <c r="AJC78" s="345"/>
      <c r="AJD78" s="345"/>
      <c r="AJE78" s="345"/>
      <c r="AJF78" s="345"/>
      <c r="AJG78" s="345"/>
      <c r="AJH78" s="345"/>
      <c r="AJI78" s="345"/>
      <c r="AJJ78" s="345"/>
      <c r="AJK78" s="345"/>
      <c r="AJL78" s="345"/>
      <c r="AJM78" s="345"/>
      <c r="AJN78" s="345"/>
      <c r="AJO78" s="345"/>
      <c r="AJP78" s="345"/>
      <c r="AJQ78" s="345"/>
      <c r="AJR78" s="345"/>
      <c r="AJS78" s="345"/>
      <c r="AJT78" s="345"/>
      <c r="AJU78" s="345"/>
      <c r="AJV78" s="345"/>
      <c r="AJW78" s="345"/>
      <c r="AJX78" s="345"/>
      <c r="AJY78" s="345"/>
      <c r="AJZ78" s="345"/>
      <c r="AKA78" s="345"/>
      <c r="AKB78" s="345"/>
      <c r="AKC78" s="345"/>
      <c r="AKD78" s="345"/>
      <c r="AKE78" s="345"/>
      <c r="AKF78" s="345"/>
      <c r="AKG78" s="345"/>
      <c r="AKH78" s="345"/>
      <c r="AKI78" s="345"/>
      <c r="AKJ78" s="345"/>
      <c r="AKK78" s="345"/>
      <c r="AKL78" s="345"/>
      <c r="AKM78" s="345"/>
      <c r="AKN78" s="345"/>
      <c r="AKO78" s="345"/>
      <c r="AKP78" s="345"/>
      <c r="AKQ78" s="345"/>
      <c r="AKR78" s="345"/>
      <c r="AKS78" s="345"/>
      <c r="AKT78" s="345"/>
      <c r="AKU78" s="345"/>
      <c r="AKV78" s="345"/>
      <c r="AKW78" s="345"/>
      <c r="AKX78" s="345"/>
      <c r="AKY78" s="345"/>
      <c r="AKZ78" s="345"/>
      <c r="ALA78" s="345"/>
      <c r="ALB78" s="345"/>
      <c r="ALC78" s="345"/>
      <c r="ALD78" s="345"/>
      <c r="ALE78" s="345"/>
      <c r="ALF78" s="345"/>
      <c r="ALG78" s="345"/>
      <c r="ALH78" s="345"/>
      <c r="ALI78" s="345"/>
      <c r="ALJ78" s="345"/>
      <c r="ALK78" s="345"/>
      <c r="ALL78" s="345"/>
      <c r="ALM78" s="345"/>
      <c r="ALN78" s="345"/>
      <c r="ALO78" s="345"/>
      <c r="ALP78" s="345"/>
      <c r="ALQ78" s="345"/>
      <c r="ALR78" s="345"/>
      <c r="ALS78" s="345"/>
      <c r="ALT78" s="345"/>
      <c r="ALU78" s="345"/>
      <c r="ALV78" s="345"/>
      <c r="ALW78" s="345"/>
      <c r="ALX78" s="345"/>
      <c r="ALY78" s="345"/>
      <c r="ALZ78" s="345"/>
      <c r="AMA78" s="345"/>
      <c r="AMB78" s="345"/>
      <c r="AMC78" s="345"/>
      <c r="AMD78" s="345"/>
      <c r="AME78" s="345"/>
      <c r="AMF78" s="345"/>
      <c r="AMG78" s="345"/>
      <c r="AMH78" s="345"/>
      <c r="AMI78" s="345"/>
      <c r="AMJ78" s="345"/>
      <c r="AMK78" s="345"/>
      <c r="AML78" s="345"/>
      <c r="AMM78" s="345"/>
      <c r="AMN78" s="345"/>
      <c r="AMO78" s="345"/>
      <c r="AMP78" s="345"/>
      <c r="AMQ78" s="345"/>
      <c r="AMR78" s="345"/>
      <c r="AMS78" s="345"/>
      <c r="AMT78" s="345"/>
      <c r="AMU78" s="345"/>
      <c r="AMV78" s="345"/>
      <c r="AMW78" s="345"/>
      <c r="AMX78" s="345"/>
      <c r="AMY78" s="345"/>
      <c r="AMZ78" s="345"/>
      <c r="ANA78" s="345"/>
      <c r="ANB78" s="345"/>
      <c r="ANC78" s="345"/>
      <c r="AND78" s="345"/>
      <c r="ANE78" s="345"/>
      <c r="ANF78" s="345"/>
      <c r="ANG78" s="345"/>
      <c r="ANH78" s="345"/>
      <c r="ANI78" s="345"/>
      <c r="ANJ78" s="345"/>
      <c r="ANK78" s="345"/>
      <c r="ANL78" s="345"/>
      <c r="ANM78" s="345"/>
      <c r="ANN78" s="345"/>
      <c r="ANO78" s="345"/>
      <c r="ANP78" s="345"/>
      <c r="ANQ78" s="345"/>
      <c r="ANR78" s="345"/>
      <c r="ANS78" s="345"/>
      <c r="ANT78" s="345"/>
      <c r="ANU78" s="345"/>
      <c r="ANV78" s="345"/>
      <c r="ANW78" s="345"/>
      <c r="ANX78" s="345"/>
      <c r="ANY78" s="345"/>
      <c r="ANZ78" s="345"/>
      <c r="AOA78" s="345"/>
      <c r="AOB78" s="345"/>
      <c r="AOC78" s="345"/>
      <c r="AOD78" s="345"/>
      <c r="AOE78" s="345"/>
      <c r="AOF78" s="345"/>
      <c r="AOG78" s="345"/>
      <c r="AOH78" s="345"/>
      <c r="AOI78" s="345"/>
      <c r="AOJ78" s="345"/>
      <c r="AOK78" s="345"/>
      <c r="AOL78" s="345"/>
      <c r="AOM78" s="345"/>
      <c r="AON78" s="345"/>
      <c r="AOO78" s="345"/>
      <c r="AOP78" s="345"/>
      <c r="AOQ78" s="345"/>
      <c r="AOR78" s="345"/>
      <c r="AOS78" s="345"/>
      <c r="AOT78" s="345"/>
      <c r="AOU78" s="345"/>
      <c r="AOV78" s="345"/>
      <c r="AOW78" s="345"/>
      <c r="AOX78" s="345"/>
      <c r="AOY78" s="345"/>
      <c r="AOZ78" s="345"/>
      <c r="APA78" s="345"/>
      <c r="APB78" s="345"/>
      <c r="APC78" s="345"/>
      <c r="APD78" s="345"/>
      <c r="APE78" s="345"/>
      <c r="APF78" s="345"/>
      <c r="APG78" s="345"/>
      <c r="APH78" s="345"/>
      <c r="API78" s="345"/>
      <c r="APJ78" s="345"/>
      <c r="APK78" s="345"/>
      <c r="APL78" s="345"/>
      <c r="APM78" s="345"/>
      <c r="APN78" s="345"/>
      <c r="APO78" s="345"/>
      <c r="APP78" s="345"/>
      <c r="APQ78" s="345"/>
      <c r="APR78" s="345"/>
      <c r="APS78" s="345"/>
      <c r="APT78" s="345"/>
      <c r="APU78" s="345"/>
      <c r="APV78" s="345"/>
      <c r="APW78" s="345"/>
      <c r="APX78" s="345"/>
      <c r="APY78" s="345"/>
      <c r="APZ78" s="345"/>
      <c r="AQA78" s="345"/>
      <c r="AQB78" s="345"/>
      <c r="AQC78" s="345"/>
      <c r="AQD78" s="345"/>
      <c r="AQE78" s="345"/>
      <c r="AQF78" s="345"/>
      <c r="AQG78" s="345"/>
      <c r="AQH78" s="345"/>
      <c r="AQI78" s="345"/>
      <c r="AQJ78" s="345"/>
      <c r="AQK78" s="345"/>
      <c r="AQL78" s="345"/>
      <c r="AQM78" s="345"/>
      <c r="AQN78" s="345"/>
      <c r="AQO78" s="345"/>
      <c r="AQP78" s="345"/>
      <c r="AQQ78" s="345"/>
      <c r="AQR78" s="345"/>
      <c r="AQS78" s="345"/>
      <c r="AQT78" s="345"/>
      <c r="AQU78" s="345"/>
      <c r="AQV78" s="345"/>
      <c r="AQW78" s="345"/>
      <c r="AQX78" s="345"/>
      <c r="AQY78" s="345"/>
      <c r="AQZ78" s="345"/>
    </row>
    <row r="79" spans="1:1144" ht="24.75" customHeight="1" x14ac:dyDescent="0.25">
      <c r="A79" s="38"/>
      <c r="B79" s="33" t="s">
        <v>127</v>
      </c>
      <c r="C79" s="33" t="s">
        <v>350</v>
      </c>
      <c r="D79" s="33" t="s">
        <v>347</v>
      </c>
      <c r="E79" s="420" t="s">
        <v>128</v>
      </c>
      <c r="F79" s="76">
        <v>1049.4000000000001</v>
      </c>
      <c r="G79" s="77">
        <v>1049.4000000000001</v>
      </c>
      <c r="H79" s="77">
        <v>1049.4000000000001</v>
      </c>
      <c r="I79" s="64">
        <f>H79/H7</f>
        <v>2.6340804426178855E-3</v>
      </c>
      <c r="J79" s="65">
        <f t="shared" si="13"/>
        <v>0</v>
      </c>
      <c r="K79" s="409">
        <f t="shared" si="22"/>
        <v>1</v>
      </c>
      <c r="L79" s="288"/>
      <c r="M79" s="289"/>
      <c r="N79" s="77"/>
      <c r="O79" s="77"/>
      <c r="P79" s="66">
        <f t="shared" si="24"/>
        <v>0</v>
      </c>
      <c r="Q79" s="363"/>
      <c r="R79" s="309">
        <f t="shared" si="2"/>
        <v>1049.4000000000001</v>
      </c>
      <c r="S79" s="351">
        <f t="shared" si="3"/>
        <v>1049.4000000000001</v>
      </c>
      <c r="T79" s="66">
        <f t="shared" si="3"/>
        <v>1049.4000000000001</v>
      </c>
      <c r="U79" s="351">
        <f t="shared" si="4"/>
        <v>1049.4000000000001</v>
      </c>
      <c r="V79" s="66">
        <f t="shared" si="5"/>
        <v>0</v>
      </c>
      <c r="W79" s="91">
        <f t="shared" si="1"/>
        <v>1</v>
      </c>
    </row>
    <row r="80" spans="1:1144" ht="21.75" customHeight="1" x14ac:dyDescent="0.25">
      <c r="A80" s="36"/>
      <c r="B80" s="19" t="s">
        <v>124</v>
      </c>
      <c r="C80" s="322">
        <v>2220</v>
      </c>
      <c r="D80" s="322" t="s">
        <v>347</v>
      </c>
      <c r="E80" s="421" t="s">
        <v>351</v>
      </c>
      <c r="F80" s="72">
        <v>1957</v>
      </c>
      <c r="G80" s="70">
        <v>1957</v>
      </c>
      <c r="H80" s="70">
        <v>1955.5</v>
      </c>
      <c r="I80" s="64">
        <f>H80/H7</f>
        <v>4.9084660811313839E-3</v>
      </c>
      <c r="J80" s="65">
        <f>H80-G80</f>
        <v>-1.5</v>
      </c>
      <c r="K80" s="409">
        <f>H80/G80</f>
        <v>0.9992335206949412</v>
      </c>
      <c r="L80" s="306"/>
      <c r="M80" s="307"/>
      <c r="N80" s="70"/>
      <c r="O80" s="70"/>
      <c r="P80" s="70">
        <f>O80-N80</f>
        <v>0</v>
      </c>
      <c r="Q80" s="308"/>
      <c r="R80" s="309">
        <f>SUM(F80,L80)</f>
        <v>1957</v>
      </c>
      <c r="S80" s="351">
        <f t="shared" si="3"/>
        <v>1957</v>
      </c>
      <c r="T80" s="66">
        <f t="shared" si="3"/>
        <v>1957</v>
      </c>
      <c r="U80" s="351">
        <f t="shared" si="3"/>
        <v>1955.5</v>
      </c>
      <c r="V80" s="66">
        <f>U80-T80</f>
        <v>-1.5</v>
      </c>
      <c r="W80" s="91">
        <f>U80/T80</f>
        <v>0.9992335206949412</v>
      </c>
    </row>
    <row r="81" spans="1:1144" s="375" customFormat="1" ht="30.75" customHeight="1" thickBot="1" x14ac:dyDescent="0.3">
      <c r="A81" s="422"/>
      <c r="B81" s="423"/>
      <c r="C81" s="424"/>
      <c r="D81" s="424"/>
      <c r="E81" s="425" t="s">
        <v>352</v>
      </c>
      <c r="F81" s="426">
        <v>709.5</v>
      </c>
      <c r="G81" s="427">
        <v>709.5</v>
      </c>
      <c r="H81" s="427">
        <v>709.5</v>
      </c>
      <c r="I81" s="412">
        <f>H81/H7</f>
        <v>1.7809034439083184E-3</v>
      </c>
      <c r="J81" s="337">
        <f>H81-G81</f>
        <v>0</v>
      </c>
      <c r="K81" s="413">
        <f>H81/G81</f>
        <v>1</v>
      </c>
      <c r="L81" s="428"/>
      <c r="M81" s="429"/>
      <c r="N81" s="430"/>
      <c r="O81" s="430"/>
      <c r="P81" s="430">
        <f t="shared" si="24"/>
        <v>0</v>
      </c>
      <c r="Q81" s="431"/>
      <c r="R81" s="428">
        <f>SUM(F81,L81)</f>
        <v>709.5</v>
      </c>
      <c r="S81" s="429">
        <f t="shared" si="3"/>
        <v>709.5</v>
      </c>
      <c r="T81" s="430">
        <f t="shared" si="3"/>
        <v>709.5</v>
      </c>
      <c r="U81" s="429">
        <f t="shared" si="3"/>
        <v>709.5</v>
      </c>
      <c r="V81" s="430">
        <f>U81-T81</f>
        <v>0</v>
      </c>
      <c r="W81" s="432">
        <f>U81/T81</f>
        <v>1</v>
      </c>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5"/>
      <c r="BT81" s="345"/>
      <c r="BU81" s="345"/>
      <c r="BV81" s="345"/>
      <c r="BW81" s="345"/>
      <c r="BX81" s="345"/>
      <c r="BY81" s="345"/>
      <c r="BZ81" s="345"/>
      <c r="CA81" s="345"/>
      <c r="CB81" s="345"/>
      <c r="CC81" s="345"/>
      <c r="CD81" s="345"/>
      <c r="CE81" s="345"/>
      <c r="CF81" s="345"/>
      <c r="CG81" s="345"/>
      <c r="CH81" s="345"/>
      <c r="CI81" s="345"/>
      <c r="CJ81" s="345"/>
      <c r="CK81" s="345"/>
      <c r="CL81" s="345"/>
      <c r="CM81" s="345"/>
      <c r="CN81" s="345"/>
      <c r="CO81" s="345"/>
      <c r="CP81" s="345"/>
      <c r="CQ81" s="345"/>
      <c r="CR81" s="345"/>
      <c r="CS81" s="345"/>
      <c r="CT81" s="345"/>
      <c r="CU81" s="345"/>
      <c r="CV81" s="345"/>
      <c r="CW81" s="345"/>
      <c r="CX81" s="345"/>
      <c r="CY81" s="345"/>
      <c r="CZ81" s="345"/>
      <c r="DA81" s="345"/>
      <c r="DB81" s="345"/>
      <c r="DC81" s="345"/>
      <c r="DD81" s="345"/>
      <c r="DE81" s="345"/>
      <c r="DF81" s="345"/>
      <c r="DG81" s="345"/>
      <c r="DH81" s="345"/>
      <c r="DI81" s="345"/>
      <c r="DJ81" s="345"/>
      <c r="DK81" s="345"/>
      <c r="DL81" s="345"/>
      <c r="DM81" s="345"/>
      <c r="DN81" s="345"/>
      <c r="DO81" s="345"/>
      <c r="DP81" s="345"/>
      <c r="DQ81" s="345"/>
      <c r="DR81" s="345"/>
      <c r="DS81" s="345"/>
      <c r="DT81" s="345"/>
      <c r="DU81" s="345"/>
      <c r="DV81" s="345"/>
      <c r="DW81" s="345"/>
      <c r="DX81" s="345"/>
      <c r="DY81" s="345"/>
      <c r="DZ81" s="345"/>
      <c r="EA81" s="345"/>
      <c r="EB81" s="345"/>
      <c r="EC81" s="345"/>
      <c r="ED81" s="345"/>
      <c r="EE81" s="345"/>
      <c r="EF81" s="345"/>
      <c r="EG81" s="345"/>
      <c r="EH81" s="345"/>
      <c r="EI81" s="345"/>
      <c r="EJ81" s="345"/>
      <c r="EK81" s="345"/>
      <c r="EL81" s="345"/>
      <c r="EM81" s="345"/>
      <c r="EN81" s="345"/>
      <c r="EO81" s="345"/>
      <c r="EP81" s="345"/>
      <c r="EQ81" s="345"/>
      <c r="ER81" s="345"/>
      <c r="ES81" s="345"/>
      <c r="ET81" s="345"/>
      <c r="EU81" s="345"/>
      <c r="EV81" s="345"/>
      <c r="EW81" s="345"/>
      <c r="EX81" s="345"/>
      <c r="EY81" s="345"/>
      <c r="EZ81" s="345"/>
      <c r="FA81" s="345"/>
      <c r="FB81" s="345"/>
      <c r="FC81" s="345"/>
      <c r="FD81" s="345"/>
      <c r="FE81" s="345"/>
      <c r="FF81" s="345"/>
      <c r="FG81" s="345"/>
      <c r="FH81" s="345"/>
      <c r="FI81" s="345"/>
      <c r="FJ81" s="345"/>
      <c r="FK81" s="345"/>
      <c r="FL81" s="345"/>
      <c r="FM81" s="345"/>
      <c r="FN81" s="345"/>
      <c r="FO81" s="345"/>
      <c r="FP81" s="345"/>
      <c r="FQ81" s="345"/>
      <c r="FR81" s="345"/>
      <c r="FS81" s="345"/>
      <c r="FT81" s="345"/>
      <c r="FU81" s="345"/>
      <c r="FV81" s="345"/>
      <c r="FW81" s="345"/>
      <c r="FX81" s="345"/>
      <c r="FY81" s="345"/>
      <c r="FZ81" s="345"/>
      <c r="GA81" s="345"/>
      <c r="GB81" s="345"/>
      <c r="GC81" s="345"/>
      <c r="GD81" s="345"/>
      <c r="GE81" s="345"/>
      <c r="GF81" s="345"/>
      <c r="GG81" s="345"/>
      <c r="GH81" s="345"/>
      <c r="GI81" s="345"/>
      <c r="GJ81" s="345"/>
      <c r="GK81" s="345"/>
      <c r="GL81" s="345"/>
      <c r="GM81" s="345"/>
      <c r="GN81" s="345"/>
      <c r="GO81" s="345"/>
      <c r="GP81" s="345"/>
      <c r="GQ81" s="345"/>
      <c r="GR81" s="345"/>
      <c r="GS81" s="345"/>
      <c r="GT81" s="345"/>
      <c r="GU81" s="345"/>
      <c r="GV81" s="345"/>
      <c r="GW81" s="345"/>
      <c r="GX81" s="345"/>
      <c r="GY81" s="345"/>
      <c r="GZ81" s="345"/>
      <c r="HA81" s="345"/>
      <c r="HB81" s="345"/>
      <c r="HC81" s="345"/>
      <c r="HD81" s="345"/>
      <c r="HE81" s="345"/>
      <c r="HF81" s="345"/>
      <c r="HG81" s="345"/>
      <c r="HH81" s="345"/>
      <c r="HI81" s="345"/>
      <c r="HJ81" s="345"/>
      <c r="HK81" s="345"/>
      <c r="HL81" s="345"/>
      <c r="HM81" s="345"/>
      <c r="HN81" s="345"/>
      <c r="HO81" s="345"/>
      <c r="HP81" s="345"/>
      <c r="HQ81" s="345"/>
      <c r="HR81" s="345"/>
      <c r="HS81" s="345"/>
      <c r="HT81" s="345"/>
      <c r="HU81" s="345"/>
      <c r="HV81" s="345"/>
      <c r="HW81" s="345"/>
      <c r="HX81" s="345"/>
      <c r="HY81" s="345"/>
      <c r="HZ81" s="345"/>
      <c r="IA81" s="345"/>
      <c r="IB81" s="345"/>
      <c r="IC81" s="345"/>
      <c r="ID81" s="345"/>
      <c r="IE81" s="345"/>
      <c r="IF81" s="345"/>
      <c r="IG81" s="345"/>
      <c r="IH81" s="345"/>
      <c r="II81" s="345"/>
      <c r="IJ81" s="345"/>
      <c r="IK81" s="345"/>
      <c r="IL81" s="345"/>
      <c r="IM81" s="345"/>
      <c r="IN81" s="345"/>
      <c r="IO81" s="345"/>
      <c r="IP81" s="345"/>
      <c r="IQ81" s="345"/>
      <c r="IR81" s="345"/>
      <c r="IS81" s="345"/>
      <c r="IT81" s="345"/>
      <c r="IU81" s="345"/>
      <c r="IV81" s="345"/>
      <c r="IW81" s="345"/>
      <c r="IX81" s="345"/>
      <c r="IY81" s="345"/>
      <c r="IZ81" s="345"/>
      <c r="JA81" s="345"/>
      <c r="JB81" s="345"/>
      <c r="JC81" s="345"/>
      <c r="JD81" s="345"/>
      <c r="JE81" s="345"/>
      <c r="JF81" s="345"/>
      <c r="JG81" s="345"/>
      <c r="JH81" s="345"/>
      <c r="JI81" s="345"/>
      <c r="JJ81" s="345"/>
      <c r="JK81" s="345"/>
      <c r="JL81" s="345"/>
      <c r="JM81" s="345"/>
      <c r="JN81" s="345"/>
      <c r="JO81" s="345"/>
      <c r="JP81" s="345"/>
      <c r="JQ81" s="345"/>
      <c r="JR81" s="345"/>
      <c r="JS81" s="345"/>
      <c r="JT81" s="345"/>
      <c r="JU81" s="345"/>
      <c r="JV81" s="345"/>
      <c r="JW81" s="345"/>
      <c r="JX81" s="345"/>
      <c r="JY81" s="345"/>
      <c r="JZ81" s="345"/>
      <c r="KA81" s="345"/>
      <c r="KB81" s="345"/>
      <c r="KC81" s="345"/>
      <c r="KD81" s="345"/>
      <c r="KE81" s="345"/>
      <c r="KF81" s="345"/>
      <c r="KG81" s="345"/>
      <c r="KH81" s="345"/>
      <c r="KI81" s="345"/>
      <c r="KJ81" s="345"/>
      <c r="KK81" s="345"/>
      <c r="KL81" s="345"/>
      <c r="KM81" s="345"/>
      <c r="KN81" s="345"/>
      <c r="KO81" s="345"/>
      <c r="KP81" s="345"/>
      <c r="KQ81" s="345"/>
      <c r="KR81" s="345"/>
      <c r="KS81" s="345"/>
      <c r="KT81" s="345"/>
      <c r="KU81" s="345"/>
      <c r="KV81" s="345"/>
      <c r="KW81" s="345"/>
      <c r="KX81" s="345"/>
      <c r="KY81" s="345"/>
      <c r="KZ81" s="345"/>
      <c r="LA81" s="345"/>
      <c r="LB81" s="345"/>
      <c r="LC81" s="345"/>
      <c r="LD81" s="345"/>
      <c r="LE81" s="345"/>
      <c r="LF81" s="345"/>
      <c r="LG81" s="345"/>
      <c r="LH81" s="345"/>
      <c r="LI81" s="345"/>
      <c r="LJ81" s="345"/>
      <c r="LK81" s="345"/>
      <c r="LL81" s="345"/>
      <c r="LM81" s="345"/>
      <c r="LN81" s="345"/>
      <c r="LO81" s="345"/>
      <c r="LP81" s="345"/>
      <c r="LQ81" s="345"/>
      <c r="LR81" s="345"/>
      <c r="LS81" s="345"/>
      <c r="LT81" s="345"/>
      <c r="LU81" s="345"/>
      <c r="LV81" s="345"/>
      <c r="LW81" s="345"/>
      <c r="LX81" s="345"/>
      <c r="LY81" s="345"/>
      <c r="LZ81" s="345"/>
      <c r="MA81" s="345"/>
      <c r="MB81" s="345"/>
      <c r="MC81" s="345"/>
      <c r="MD81" s="345"/>
      <c r="ME81" s="345"/>
      <c r="MF81" s="345"/>
      <c r="MG81" s="345"/>
      <c r="MH81" s="345"/>
      <c r="MI81" s="345"/>
      <c r="MJ81" s="345"/>
      <c r="MK81" s="345"/>
      <c r="ML81" s="345"/>
      <c r="MM81" s="345"/>
      <c r="MN81" s="345"/>
      <c r="MO81" s="345"/>
      <c r="MP81" s="345"/>
      <c r="MQ81" s="345"/>
      <c r="MR81" s="345"/>
      <c r="MS81" s="345"/>
      <c r="MT81" s="345"/>
      <c r="MU81" s="345"/>
      <c r="MV81" s="345"/>
      <c r="MW81" s="345"/>
      <c r="MX81" s="345"/>
      <c r="MY81" s="345"/>
      <c r="MZ81" s="345"/>
      <c r="NA81" s="345"/>
      <c r="NB81" s="345"/>
      <c r="NC81" s="345"/>
      <c r="ND81" s="345"/>
      <c r="NE81" s="345"/>
      <c r="NF81" s="345"/>
      <c r="NG81" s="345"/>
      <c r="NH81" s="345"/>
      <c r="NI81" s="345"/>
      <c r="NJ81" s="345"/>
      <c r="NK81" s="345"/>
      <c r="NL81" s="345"/>
      <c r="NM81" s="345"/>
      <c r="NN81" s="345"/>
      <c r="NO81" s="345"/>
      <c r="NP81" s="345"/>
      <c r="NQ81" s="345"/>
      <c r="NR81" s="345"/>
      <c r="NS81" s="345"/>
      <c r="NT81" s="345"/>
      <c r="NU81" s="345"/>
      <c r="NV81" s="345"/>
      <c r="NW81" s="345"/>
      <c r="NX81" s="345"/>
      <c r="NY81" s="345"/>
      <c r="NZ81" s="345"/>
      <c r="OA81" s="345"/>
      <c r="OB81" s="345"/>
      <c r="OC81" s="345"/>
      <c r="OD81" s="345"/>
      <c r="OE81" s="345"/>
      <c r="OF81" s="345"/>
      <c r="OG81" s="345"/>
      <c r="OH81" s="345"/>
      <c r="OI81" s="345"/>
      <c r="OJ81" s="345"/>
      <c r="OK81" s="345"/>
      <c r="OL81" s="345"/>
      <c r="OM81" s="345"/>
      <c r="ON81" s="345"/>
      <c r="OO81" s="345"/>
      <c r="OP81" s="345"/>
      <c r="OQ81" s="345"/>
      <c r="OR81" s="345"/>
      <c r="OS81" s="345"/>
      <c r="OT81" s="345"/>
      <c r="OU81" s="345"/>
      <c r="OV81" s="345"/>
      <c r="OW81" s="345"/>
      <c r="OX81" s="345"/>
      <c r="OY81" s="345"/>
      <c r="OZ81" s="345"/>
      <c r="PA81" s="345"/>
      <c r="PB81" s="345"/>
      <c r="PC81" s="345"/>
      <c r="PD81" s="345"/>
      <c r="PE81" s="345"/>
      <c r="PF81" s="345"/>
      <c r="PG81" s="345"/>
      <c r="PH81" s="345"/>
      <c r="PI81" s="345"/>
      <c r="PJ81" s="345"/>
      <c r="PK81" s="345"/>
      <c r="PL81" s="345"/>
      <c r="PM81" s="345"/>
      <c r="PN81" s="345"/>
      <c r="PO81" s="345"/>
      <c r="PP81" s="345"/>
      <c r="PQ81" s="345"/>
      <c r="PR81" s="345"/>
      <c r="PS81" s="345"/>
      <c r="PT81" s="345"/>
      <c r="PU81" s="345"/>
      <c r="PV81" s="345"/>
      <c r="PW81" s="345"/>
      <c r="PX81" s="345"/>
      <c r="PY81" s="345"/>
      <c r="PZ81" s="345"/>
      <c r="QA81" s="345"/>
      <c r="QB81" s="345"/>
      <c r="QC81" s="345"/>
      <c r="QD81" s="345"/>
      <c r="QE81" s="345"/>
      <c r="QF81" s="345"/>
      <c r="QG81" s="345"/>
      <c r="QH81" s="345"/>
      <c r="QI81" s="345"/>
      <c r="QJ81" s="345"/>
      <c r="QK81" s="345"/>
      <c r="QL81" s="345"/>
      <c r="QM81" s="345"/>
      <c r="QN81" s="345"/>
      <c r="QO81" s="345"/>
      <c r="QP81" s="345"/>
      <c r="QQ81" s="345"/>
      <c r="QR81" s="345"/>
      <c r="QS81" s="345"/>
      <c r="QT81" s="345"/>
      <c r="QU81" s="345"/>
      <c r="QV81" s="345"/>
      <c r="QW81" s="345"/>
      <c r="QX81" s="345"/>
      <c r="QY81" s="345"/>
      <c r="QZ81" s="345"/>
      <c r="RA81" s="345"/>
      <c r="RB81" s="345"/>
      <c r="RC81" s="345"/>
      <c r="RD81" s="345"/>
      <c r="RE81" s="345"/>
      <c r="RF81" s="345"/>
      <c r="RG81" s="345"/>
      <c r="RH81" s="345"/>
      <c r="RI81" s="345"/>
      <c r="RJ81" s="345"/>
      <c r="RK81" s="345"/>
      <c r="RL81" s="345"/>
      <c r="RM81" s="345"/>
      <c r="RN81" s="345"/>
      <c r="RO81" s="345"/>
      <c r="RP81" s="345"/>
      <c r="RQ81" s="345"/>
      <c r="RR81" s="345"/>
      <c r="RS81" s="345"/>
      <c r="RT81" s="345"/>
      <c r="RU81" s="345"/>
      <c r="RV81" s="345"/>
      <c r="RW81" s="345"/>
      <c r="RX81" s="345"/>
      <c r="RY81" s="345"/>
      <c r="RZ81" s="345"/>
      <c r="SA81" s="345"/>
      <c r="SB81" s="345"/>
      <c r="SC81" s="345"/>
      <c r="SD81" s="345"/>
      <c r="SE81" s="345"/>
      <c r="SF81" s="345"/>
      <c r="SG81" s="345"/>
      <c r="SH81" s="345"/>
      <c r="SI81" s="345"/>
      <c r="SJ81" s="345"/>
      <c r="SK81" s="345"/>
      <c r="SL81" s="345"/>
      <c r="SM81" s="345"/>
      <c r="SN81" s="345"/>
      <c r="SO81" s="345"/>
      <c r="SP81" s="345"/>
      <c r="SQ81" s="345"/>
      <c r="SR81" s="345"/>
      <c r="SS81" s="345"/>
      <c r="ST81" s="345"/>
      <c r="SU81" s="345"/>
      <c r="SV81" s="345"/>
      <c r="SW81" s="345"/>
      <c r="SX81" s="345"/>
      <c r="SY81" s="345"/>
      <c r="SZ81" s="345"/>
      <c r="TA81" s="345"/>
      <c r="TB81" s="345"/>
      <c r="TC81" s="345"/>
      <c r="TD81" s="345"/>
      <c r="TE81" s="345"/>
      <c r="TF81" s="345"/>
      <c r="TG81" s="345"/>
      <c r="TH81" s="345"/>
      <c r="TI81" s="345"/>
      <c r="TJ81" s="345"/>
      <c r="TK81" s="345"/>
      <c r="TL81" s="345"/>
      <c r="TM81" s="345"/>
      <c r="TN81" s="345"/>
      <c r="TO81" s="345"/>
      <c r="TP81" s="345"/>
      <c r="TQ81" s="345"/>
      <c r="TR81" s="345"/>
      <c r="TS81" s="345"/>
      <c r="TT81" s="345"/>
      <c r="TU81" s="345"/>
      <c r="TV81" s="345"/>
      <c r="TW81" s="345"/>
      <c r="TX81" s="345"/>
      <c r="TY81" s="345"/>
      <c r="TZ81" s="345"/>
      <c r="UA81" s="345"/>
      <c r="UB81" s="345"/>
      <c r="UC81" s="345"/>
      <c r="UD81" s="345"/>
      <c r="UE81" s="345"/>
      <c r="UF81" s="345"/>
      <c r="UG81" s="345"/>
      <c r="UH81" s="345"/>
      <c r="UI81" s="345"/>
      <c r="UJ81" s="345"/>
      <c r="UK81" s="345"/>
      <c r="UL81" s="345"/>
      <c r="UM81" s="345"/>
      <c r="UN81" s="345"/>
      <c r="UO81" s="345"/>
      <c r="UP81" s="345"/>
      <c r="UQ81" s="345"/>
      <c r="UR81" s="345"/>
      <c r="US81" s="345"/>
      <c r="UT81" s="345"/>
      <c r="UU81" s="345"/>
      <c r="UV81" s="345"/>
      <c r="UW81" s="345"/>
      <c r="UX81" s="345"/>
      <c r="UY81" s="345"/>
      <c r="UZ81" s="345"/>
      <c r="VA81" s="345"/>
      <c r="VB81" s="345"/>
      <c r="VC81" s="345"/>
      <c r="VD81" s="345"/>
      <c r="VE81" s="345"/>
      <c r="VF81" s="345"/>
      <c r="VG81" s="345"/>
      <c r="VH81" s="345"/>
      <c r="VI81" s="345"/>
      <c r="VJ81" s="345"/>
      <c r="VK81" s="345"/>
      <c r="VL81" s="345"/>
      <c r="VM81" s="345"/>
      <c r="VN81" s="345"/>
      <c r="VO81" s="345"/>
      <c r="VP81" s="345"/>
      <c r="VQ81" s="345"/>
      <c r="VR81" s="345"/>
      <c r="VS81" s="345"/>
      <c r="VT81" s="345"/>
      <c r="VU81" s="345"/>
      <c r="VV81" s="345"/>
      <c r="VW81" s="345"/>
      <c r="VX81" s="345"/>
      <c r="VY81" s="345"/>
      <c r="VZ81" s="345"/>
      <c r="WA81" s="345"/>
      <c r="WB81" s="345"/>
      <c r="WC81" s="345"/>
      <c r="WD81" s="345"/>
      <c r="WE81" s="345"/>
      <c r="WF81" s="345"/>
      <c r="WG81" s="345"/>
      <c r="WH81" s="345"/>
      <c r="WI81" s="345"/>
      <c r="WJ81" s="345"/>
      <c r="WK81" s="345"/>
      <c r="WL81" s="345"/>
      <c r="WM81" s="345"/>
      <c r="WN81" s="345"/>
      <c r="WO81" s="345"/>
      <c r="WP81" s="345"/>
      <c r="WQ81" s="345"/>
      <c r="WR81" s="345"/>
      <c r="WS81" s="345"/>
      <c r="WT81" s="345"/>
      <c r="WU81" s="345"/>
      <c r="WV81" s="345"/>
      <c r="WW81" s="345"/>
      <c r="WX81" s="345"/>
      <c r="WY81" s="345"/>
      <c r="WZ81" s="345"/>
      <c r="XA81" s="345"/>
      <c r="XB81" s="345"/>
      <c r="XC81" s="345"/>
      <c r="XD81" s="345"/>
      <c r="XE81" s="345"/>
      <c r="XF81" s="345"/>
      <c r="XG81" s="345"/>
      <c r="XH81" s="345"/>
      <c r="XI81" s="345"/>
      <c r="XJ81" s="345"/>
      <c r="XK81" s="345"/>
      <c r="XL81" s="345"/>
      <c r="XM81" s="345"/>
      <c r="XN81" s="345"/>
      <c r="XO81" s="345"/>
      <c r="XP81" s="345"/>
      <c r="XQ81" s="345"/>
      <c r="XR81" s="345"/>
      <c r="XS81" s="345"/>
      <c r="XT81" s="345"/>
      <c r="XU81" s="345"/>
      <c r="XV81" s="345"/>
      <c r="XW81" s="345"/>
      <c r="XX81" s="345"/>
      <c r="XY81" s="345"/>
      <c r="XZ81" s="345"/>
      <c r="YA81" s="345"/>
      <c r="YB81" s="345"/>
      <c r="YC81" s="345"/>
      <c r="YD81" s="345"/>
      <c r="YE81" s="345"/>
      <c r="YF81" s="345"/>
      <c r="YG81" s="345"/>
      <c r="YH81" s="345"/>
      <c r="YI81" s="345"/>
      <c r="YJ81" s="345"/>
      <c r="YK81" s="345"/>
      <c r="YL81" s="345"/>
      <c r="YM81" s="345"/>
      <c r="YN81" s="345"/>
      <c r="YO81" s="345"/>
      <c r="YP81" s="345"/>
      <c r="YQ81" s="345"/>
      <c r="YR81" s="345"/>
      <c r="YS81" s="345"/>
      <c r="YT81" s="345"/>
      <c r="YU81" s="345"/>
      <c r="YV81" s="345"/>
      <c r="YW81" s="345"/>
      <c r="YX81" s="345"/>
      <c r="YY81" s="345"/>
      <c r="YZ81" s="345"/>
      <c r="ZA81" s="345"/>
      <c r="ZB81" s="345"/>
      <c r="ZC81" s="345"/>
      <c r="ZD81" s="345"/>
      <c r="ZE81" s="345"/>
      <c r="ZF81" s="345"/>
      <c r="ZG81" s="345"/>
      <c r="ZH81" s="345"/>
      <c r="ZI81" s="345"/>
      <c r="ZJ81" s="345"/>
      <c r="ZK81" s="345"/>
      <c r="ZL81" s="345"/>
      <c r="ZM81" s="345"/>
      <c r="ZN81" s="345"/>
      <c r="ZO81" s="345"/>
      <c r="ZP81" s="345"/>
      <c r="ZQ81" s="345"/>
      <c r="ZR81" s="345"/>
      <c r="ZS81" s="345"/>
      <c r="ZT81" s="345"/>
      <c r="ZU81" s="345"/>
      <c r="ZV81" s="345"/>
      <c r="ZW81" s="345"/>
      <c r="ZX81" s="345"/>
      <c r="ZY81" s="345"/>
      <c r="ZZ81" s="345"/>
      <c r="AAA81" s="345"/>
      <c r="AAB81" s="345"/>
      <c r="AAC81" s="345"/>
      <c r="AAD81" s="345"/>
      <c r="AAE81" s="345"/>
      <c r="AAF81" s="345"/>
      <c r="AAG81" s="345"/>
      <c r="AAH81" s="345"/>
      <c r="AAI81" s="345"/>
      <c r="AAJ81" s="345"/>
      <c r="AAK81" s="345"/>
      <c r="AAL81" s="345"/>
      <c r="AAM81" s="345"/>
      <c r="AAN81" s="345"/>
      <c r="AAO81" s="345"/>
      <c r="AAP81" s="345"/>
      <c r="AAQ81" s="345"/>
      <c r="AAR81" s="345"/>
      <c r="AAS81" s="345"/>
      <c r="AAT81" s="345"/>
      <c r="AAU81" s="345"/>
      <c r="AAV81" s="345"/>
      <c r="AAW81" s="345"/>
      <c r="AAX81" s="345"/>
      <c r="AAY81" s="345"/>
      <c r="AAZ81" s="345"/>
      <c r="ABA81" s="345"/>
      <c r="ABB81" s="345"/>
      <c r="ABC81" s="345"/>
      <c r="ABD81" s="345"/>
      <c r="ABE81" s="345"/>
      <c r="ABF81" s="345"/>
      <c r="ABG81" s="345"/>
      <c r="ABH81" s="345"/>
      <c r="ABI81" s="345"/>
      <c r="ABJ81" s="345"/>
      <c r="ABK81" s="345"/>
      <c r="ABL81" s="345"/>
      <c r="ABM81" s="345"/>
      <c r="ABN81" s="345"/>
      <c r="ABO81" s="345"/>
      <c r="ABP81" s="345"/>
      <c r="ABQ81" s="345"/>
      <c r="ABR81" s="345"/>
      <c r="ABS81" s="345"/>
      <c r="ABT81" s="345"/>
      <c r="ABU81" s="345"/>
      <c r="ABV81" s="345"/>
      <c r="ABW81" s="345"/>
      <c r="ABX81" s="345"/>
      <c r="ABY81" s="345"/>
      <c r="ABZ81" s="345"/>
      <c r="ACA81" s="345"/>
      <c r="ACB81" s="345"/>
      <c r="ACC81" s="345"/>
      <c r="ACD81" s="345"/>
      <c r="ACE81" s="345"/>
      <c r="ACF81" s="345"/>
      <c r="ACG81" s="345"/>
      <c r="ACH81" s="345"/>
      <c r="ACI81" s="345"/>
      <c r="ACJ81" s="345"/>
      <c r="ACK81" s="345"/>
      <c r="ACL81" s="345"/>
      <c r="ACM81" s="345"/>
      <c r="ACN81" s="345"/>
      <c r="ACO81" s="345"/>
      <c r="ACP81" s="345"/>
      <c r="ACQ81" s="345"/>
      <c r="ACR81" s="345"/>
      <c r="ACS81" s="345"/>
      <c r="ACT81" s="345"/>
      <c r="ACU81" s="345"/>
      <c r="ACV81" s="345"/>
      <c r="ACW81" s="345"/>
      <c r="ACX81" s="345"/>
      <c r="ACY81" s="345"/>
      <c r="ACZ81" s="345"/>
      <c r="ADA81" s="345"/>
      <c r="ADB81" s="345"/>
      <c r="ADC81" s="345"/>
      <c r="ADD81" s="345"/>
      <c r="ADE81" s="345"/>
      <c r="ADF81" s="345"/>
      <c r="ADG81" s="345"/>
      <c r="ADH81" s="345"/>
      <c r="ADI81" s="345"/>
      <c r="ADJ81" s="345"/>
      <c r="ADK81" s="345"/>
      <c r="ADL81" s="345"/>
      <c r="ADM81" s="345"/>
      <c r="ADN81" s="345"/>
      <c r="ADO81" s="345"/>
      <c r="ADP81" s="345"/>
      <c r="ADQ81" s="345"/>
      <c r="ADR81" s="345"/>
      <c r="ADS81" s="345"/>
      <c r="ADT81" s="345"/>
      <c r="ADU81" s="345"/>
      <c r="ADV81" s="345"/>
      <c r="ADW81" s="345"/>
      <c r="ADX81" s="345"/>
      <c r="ADY81" s="345"/>
      <c r="ADZ81" s="345"/>
      <c r="AEA81" s="345"/>
      <c r="AEB81" s="345"/>
      <c r="AEC81" s="345"/>
      <c r="AED81" s="345"/>
      <c r="AEE81" s="345"/>
      <c r="AEF81" s="345"/>
      <c r="AEG81" s="345"/>
      <c r="AEH81" s="345"/>
      <c r="AEI81" s="345"/>
      <c r="AEJ81" s="345"/>
      <c r="AEK81" s="345"/>
      <c r="AEL81" s="345"/>
      <c r="AEM81" s="345"/>
      <c r="AEN81" s="345"/>
      <c r="AEO81" s="345"/>
      <c r="AEP81" s="345"/>
      <c r="AEQ81" s="345"/>
      <c r="AER81" s="345"/>
      <c r="AES81" s="345"/>
      <c r="AET81" s="345"/>
      <c r="AEU81" s="345"/>
      <c r="AEV81" s="345"/>
      <c r="AEW81" s="345"/>
      <c r="AEX81" s="345"/>
      <c r="AEY81" s="345"/>
      <c r="AEZ81" s="345"/>
      <c r="AFA81" s="345"/>
      <c r="AFB81" s="345"/>
      <c r="AFC81" s="345"/>
      <c r="AFD81" s="345"/>
      <c r="AFE81" s="345"/>
      <c r="AFF81" s="345"/>
      <c r="AFG81" s="345"/>
      <c r="AFH81" s="345"/>
      <c r="AFI81" s="345"/>
      <c r="AFJ81" s="345"/>
      <c r="AFK81" s="345"/>
      <c r="AFL81" s="345"/>
      <c r="AFM81" s="345"/>
      <c r="AFN81" s="345"/>
      <c r="AFO81" s="345"/>
      <c r="AFP81" s="345"/>
      <c r="AFQ81" s="345"/>
      <c r="AFR81" s="345"/>
      <c r="AFS81" s="345"/>
      <c r="AFT81" s="345"/>
      <c r="AFU81" s="345"/>
      <c r="AFV81" s="345"/>
      <c r="AFW81" s="345"/>
      <c r="AFX81" s="345"/>
      <c r="AFY81" s="345"/>
      <c r="AFZ81" s="345"/>
      <c r="AGA81" s="345"/>
      <c r="AGB81" s="345"/>
      <c r="AGC81" s="345"/>
      <c r="AGD81" s="345"/>
      <c r="AGE81" s="345"/>
      <c r="AGF81" s="345"/>
      <c r="AGG81" s="345"/>
      <c r="AGH81" s="345"/>
      <c r="AGI81" s="345"/>
      <c r="AGJ81" s="345"/>
      <c r="AGK81" s="345"/>
      <c r="AGL81" s="345"/>
      <c r="AGM81" s="345"/>
      <c r="AGN81" s="345"/>
      <c r="AGO81" s="345"/>
      <c r="AGP81" s="345"/>
      <c r="AGQ81" s="345"/>
      <c r="AGR81" s="345"/>
      <c r="AGS81" s="345"/>
      <c r="AGT81" s="345"/>
      <c r="AGU81" s="345"/>
      <c r="AGV81" s="345"/>
      <c r="AGW81" s="345"/>
      <c r="AGX81" s="345"/>
      <c r="AGY81" s="345"/>
      <c r="AGZ81" s="345"/>
      <c r="AHA81" s="345"/>
      <c r="AHB81" s="345"/>
      <c r="AHC81" s="345"/>
      <c r="AHD81" s="345"/>
      <c r="AHE81" s="345"/>
      <c r="AHF81" s="345"/>
      <c r="AHG81" s="345"/>
      <c r="AHH81" s="345"/>
      <c r="AHI81" s="345"/>
      <c r="AHJ81" s="345"/>
      <c r="AHK81" s="345"/>
      <c r="AHL81" s="345"/>
      <c r="AHM81" s="345"/>
      <c r="AHN81" s="345"/>
      <c r="AHO81" s="345"/>
      <c r="AHP81" s="345"/>
      <c r="AHQ81" s="345"/>
      <c r="AHR81" s="345"/>
      <c r="AHS81" s="345"/>
      <c r="AHT81" s="345"/>
      <c r="AHU81" s="345"/>
      <c r="AHV81" s="345"/>
      <c r="AHW81" s="345"/>
      <c r="AHX81" s="345"/>
      <c r="AHY81" s="345"/>
      <c r="AHZ81" s="345"/>
      <c r="AIA81" s="345"/>
      <c r="AIB81" s="345"/>
      <c r="AIC81" s="345"/>
      <c r="AID81" s="345"/>
      <c r="AIE81" s="345"/>
      <c r="AIF81" s="345"/>
      <c r="AIG81" s="345"/>
      <c r="AIH81" s="345"/>
      <c r="AII81" s="345"/>
      <c r="AIJ81" s="345"/>
      <c r="AIK81" s="345"/>
      <c r="AIL81" s="345"/>
      <c r="AIM81" s="345"/>
      <c r="AIN81" s="345"/>
      <c r="AIO81" s="345"/>
      <c r="AIP81" s="345"/>
      <c r="AIQ81" s="345"/>
      <c r="AIR81" s="345"/>
      <c r="AIS81" s="345"/>
      <c r="AIT81" s="345"/>
      <c r="AIU81" s="345"/>
      <c r="AIV81" s="345"/>
      <c r="AIW81" s="345"/>
      <c r="AIX81" s="345"/>
      <c r="AIY81" s="345"/>
      <c r="AIZ81" s="345"/>
      <c r="AJA81" s="345"/>
      <c r="AJB81" s="345"/>
      <c r="AJC81" s="345"/>
      <c r="AJD81" s="345"/>
      <c r="AJE81" s="345"/>
      <c r="AJF81" s="345"/>
      <c r="AJG81" s="345"/>
      <c r="AJH81" s="345"/>
      <c r="AJI81" s="345"/>
      <c r="AJJ81" s="345"/>
      <c r="AJK81" s="345"/>
      <c r="AJL81" s="345"/>
      <c r="AJM81" s="345"/>
      <c r="AJN81" s="345"/>
      <c r="AJO81" s="345"/>
      <c r="AJP81" s="345"/>
      <c r="AJQ81" s="345"/>
      <c r="AJR81" s="345"/>
      <c r="AJS81" s="345"/>
      <c r="AJT81" s="345"/>
      <c r="AJU81" s="345"/>
      <c r="AJV81" s="345"/>
      <c r="AJW81" s="345"/>
      <c r="AJX81" s="345"/>
      <c r="AJY81" s="345"/>
      <c r="AJZ81" s="345"/>
      <c r="AKA81" s="345"/>
      <c r="AKB81" s="345"/>
      <c r="AKC81" s="345"/>
      <c r="AKD81" s="345"/>
      <c r="AKE81" s="345"/>
      <c r="AKF81" s="345"/>
      <c r="AKG81" s="345"/>
      <c r="AKH81" s="345"/>
      <c r="AKI81" s="345"/>
      <c r="AKJ81" s="345"/>
      <c r="AKK81" s="345"/>
      <c r="AKL81" s="345"/>
      <c r="AKM81" s="345"/>
      <c r="AKN81" s="345"/>
      <c r="AKO81" s="345"/>
      <c r="AKP81" s="345"/>
      <c r="AKQ81" s="345"/>
      <c r="AKR81" s="345"/>
      <c r="AKS81" s="345"/>
      <c r="AKT81" s="345"/>
      <c r="AKU81" s="345"/>
      <c r="AKV81" s="345"/>
      <c r="AKW81" s="345"/>
      <c r="AKX81" s="345"/>
      <c r="AKY81" s="345"/>
      <c r="AKZ81" s="345"/>
      <c r="ALA81" s="345"/>
      <c r="ALB81" s="345"/>
      <c r="ALC81" s="345"/>
      <c r="ALD81" s="345"/>
      <c r="ALE81" s="345"/>
      <c r="ALF81" s="345"/>
      <c r="ALG81" s="345"/>
      <c r="ALH81" s="345"/>
      <c r="ALI81" s="345"/>
      <c r="ALJ81" s="345"/>
      <c r="ALK81" s="345"/>
      <c r="ALL81" s="345"/>
      <c r="ALM81" s="345"/>
      <c r="ALN81" s="345"/>
      <c r="ALO81" s="345"/>
      <c r="ALP81" s="345"/>
      <c r="ALQ81" s="345"/>
      <c r="ALR81" s="345"/>
      <c r="ALS81" s="345"/>
      <c r="ALT81" s="345"/>
      <c r="ALU81" s="345"/>
      <c r="ALV81" s="345"/>
      <c r="ALW81" s="345"/>
      <c r="ALX81" s="345"/>
      <c r="ALY81" s="345"/>
      <c r="ALZ81" s="345"/>
      <c r="AMA81" s="345"/>
      <c r="AMB81" s="345"/>
      <c r="AMC81" s="345"/>
      <c r="AMD81" s="345"/>
      <c r="AME81" s="345"/>
      <c r="AMF81" s="345"/>
      <c r="AMG81" s="345"/>
      <c r="AMH81" s="345"/>
      <c r="AMI81" s="345"/>
      <c r="AMJ81" s="345"/>
      <c r="AMK81" s="345"/>
      <c r="AML81" s="345"/>
      <c r="AMM81" s="345"/>
      <c r="AMN81" s="345"/>
      <c r="AMO81" s="345"/>
      <c r="AMP81" s="345"/>
      <c r="AMQ81" s="345"/>
      <c r="AMR81" s="345"/>
      <c r="AMS81" s="345"/>
      <c r="AMT81" s="345"/>
      <c r="AMU81" s="345"/>
      <c r="AMV81" s="345"/>
      <c r="AMW81" s="345"/>
      <c r="AMX81" s="345"/>
      <c r="AMY81" s="345"/>
      <c r="AMZ81" s="345"/>
      <c r="ANA81" s="345"/>
      <c r="ANB81" s="345"/>
      <c r="ANC81" s="345"/>
      <c r="AND81" s="345"/>
      <c r="ANE81" s="345"/>
      <c r="ANF81" s="345"/>
      <c r="ANG81" s="345"/>
      <c r="ANH81" s="345"/>
      <c r="ANI81" s="345"/>
      <c r="ANJ81" s="345"/>
      <c r="ANK81" s="345"/>
      <c r="ANL81" s="345"/>
      <c r="ANM81" s="345"/>
      <c r="ANN81" s="345"/>
      <c r="ANO81" s="345"/>
      <c r="ANP81" s="345"/>
      <c r="ANQ81" s="345"/>
      <c r="ANR81" s="345"/>
      <c r="ANS81" s="345"/>
      <c r="ANT81" s="345"/>
      <c r="ANU81" s="345"/>
      <c r="ANV81" s="345"/>
      <c r="ANW81" s="345"/>
      <c r="ANX81" s="345"/>
      <c r="ANY81" s="345"/>
      <c r="ANZ81" s="345"/>
      <c r="AOA81" s="345"/>
      <c r="AOB81" s="345"/>
      <c r="AOC81" s="345"/>
      <c r="AOD81" s="345"/>
      <c r="AOE81" s="345"/>
      <c r="AOF81" s="345"/>
      <c r="AOG81" s="345"/>
      <c r="AOH81" s="345"/>
      <c r="AOI81" s="345"/>
      <c r="AOJ81" s="345"/>
      <c r="AOK81" s="345"/>
      <c r="AOL81" s="345"/>
      <c r="AOM81" s="345"/>
      <c r="AON81" s="345"/>
      <c r="AOO81" s="345"/>
      <c r="AOP81" s="345"/>
      <c r="AOQ81" s="345"/>
      <c r="AOR81" s="345"/>
      <c r="AOS81" s="345"/>
      <c r="AOT81" s="345"/>
      <c r="AOU81" s="345"/>
      <c r="AOV81" s="345"/>
      <c r="AOW81" s="345"/>
      <c r="AOX81" s="345"/>
      <c r="AOY81" s="345"/>
      <c r="AOZ81" s="345"/>
      <c r="APA81" s="345"/>
      <c r="APB81" s="345"/>
      <c r="APC81" s="345"/>
      <c r="APD81" s="345"/>
      <c r="APE81" s="345"/>
      <c r="APF81" s="345"/>
      <c r="APG81" s="345"/>
      <c r="APH81" s="345"/>
      <c r="API81" s="345"/>
      <c r="APJ81" s="345"/>
      <c r="APK81" s="345"/>
      <c r="APL81" s="345"/>
      <c r="APM81" s="345"/>
      <c r="APN81" s="345"/>
      <c r="APO81" s="345"/>
      <c r="APP81" s="345"/>
      <c r="APQ81" s="345"/>
      <c r="APR81" s="345"/>
      <c r="APS81" s="345"/>
      <c r="APT81" s="345"/>
      <c r="APU81" s="345"/>
      <c r="APV81" s="345"/>
      <c r="APW81" s="345"/>
      <c r="APX81" s="345"/>
      <c r="APY81" s="345"/>
      <c r="APZ81" s="345"/>
      <c r="AQA81" s="345"/>
      <c r="AQB81" s="345"/>
      <c r="AQC81" s="345"/>
      <c r="AQD81" s="345"/>
      <c r="AQE81" s="345"/>
      <c r="AQF81" s="345"/>
      <c r="AQG81" s="345"/>
      <c r="AQH81" s="345"/>
      <c r="AQI81" s="345"/>
      <c r="AQJ81" s="345"/>
      <c r="AQK81" s="345"/>
      <c r="AQL81" s="345"/>
      <c r="AQM81" s="345"/>
      <c r="AQN81" s="345"/>
      <c r="AQO81" s="345"/>
      <c r="AQP81" s="345"/>
      <c r="AQQ81" s="345"/>
      <c r="AQR81" s="345"/>
      <c r="AQS81" s="345"/>
      <c r="AQT81" s="345"/>
      <c r="AQU81" s="345"/>
      <c r="AQV81" s="345"/>
      <c r="AQW81" s="345"/>
      <c r="AQX81" s="345"/>
      <c r="AQY81" s="345"/>
      <c r="AQZ81" s="345"/>
    </row>
    <row r="82" spans="1:1144" s="434" customFormat="1" ht="27" customHeight="1" thickBot="1" x14ac:dyDescent="0.3">
      <c r="A82" s="34">
        <v>4</v>
      </c>
      <c r="B82" s="26" t="s">
        <v>28</v>
      </c>
      <c r="C82" s="26" t="s">
        <v>353</v>
      </c>
      <c r="D82" s="26"/>
      <c r="E82" s="433" t="s">
        <v>90</v>
      </c>
      <c r="F82" s="96">
        <f>SUM(F83:F86)</f>
        <v>10005.6</v>
      </c>
      <c r="G82" s="60">
        <f>SUM(G83:G86)</f>
        <v>10005.6</v>
      </c>
      <c r="H82" s="60">
        <f>SUM(H83,H84,H85,H86)</f>
        <v>9891.2000000000007</v>
      </c>
      <c r="I82" s="79">
        <f>H82/H7</f>
        <v>2.4827726771509458E-2</v>
      </c>
      <c r="J82" s="62">
        <f t="shared" ref="J82" si="26">H82-G82</f>
        <v>-114.39999999999964</v>
      </c>
      <c r="K82" s="274">
        <f>H82/G82</f>
        <v>0.98856640281442398</v>
      </c>
      <c r="L82" s="80">
        <f>SUM(L83:L86)</f>
        <v>2611.1</v>
      </c>
      <c r="M82" s="275">
        <f>SUM(M83,M84,M85,M86)</f>
        <v>2651.1000000000004</v>
      </c>
      <c r="N82" s="60">
        <f>SUM(N83,N84,N85,N86)</f>
        <v>2651.1000000000004</v>
      </c>
      <c r="O82" s="60">
        <f>SUM(O83,O84,O85,O86)</f>
        <v>2572.3000000000002</v>
      </c>
      <c r="P82" s="60">
        <f t="shared" si="24"/>
        <v>-78.800000000000182</v>
      </c>
      <c r="Q82" s="355">
        <f>O82/N82</f>
        <v>0.97027648900456409</v>
      </c>
      <c r="R82" s="96">
        <f>SUM(R83,R84,R85,R86)</f>
        <v>12616.7</v>
      </c>
      <c r="S82" s="275">
        <f>SUM(S83,S84,S85,S86)</f>
        <v>12656.699999999999</v>
      </c>
      <c r="T82" s="60">
        <f>SUM(T83,T84,T85,T86)</f>
        <v>12656.699999999999</v>
      </c>
      <c r="U82" s="275">
        <f>SUM(U83,U84,U85,U86)</f>
        <v>12463.499999999998</v>
      </c>
      <c r="V82" s="60">
        <f>SUM(V83,V84,V85,V86)</f>
        <v>-193.20000000000073</v>
      </c>
      <c r="W82" s="274">
        <f t="shared" si="1"/>
        <v>0.98473535755765718</v>
      </c>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6"/>
      <c r="BY82" s="276"/>
      <c r="BZ82" s="276"/>
      <c r="CA82" s="276"/>
      <c r="CB82" s="276"/>
      <c r="CC82" s="276"/>
      <c r="CD82" s="276"/>
      <c r="CE82" s="276"/>
      <c r="CF82" s="276"/>
      <c r="CG82" s="276"/>
      <c r="CH82" s="276"/>
      <c r="CI82" s="276"/>
      <c r="CJ82" s="276"/>
      <c r="CK82" s="276"/>
      <c r="CL82" s="276"/>
      <c r="CM82" s="276"/>
      <c r="CN82" s="276"/>
      <c r="CO82" s="276"/>
      <c r="CP82" s="276"/>
      <c r="CQ82" s="276"/>
      <c r="CR82" s="276"/>
      <c r="CS82" s="276"/>
      <c r="CT82" s="276"/>
      <c r="CU82" s="276"/>
      <c r="CV82" s="276"/>
      <c r="CW82" s="276"/>
      <c r="CX82" s="276"/>
      <c r="CY82" s="276"/>
      <c r="CZ82" s="276"/>
      <c r="DA82" s="276"/>
      <c r="DB82" s="276"/>
      <c r="DC82" s="276"/>
      <c r="DD82" s="276"/>
      <c r="DE82" s="276"/>
      <c r="DF82" s="276"/>
      <c r="DG82" s="276"/>
      <c r="DH82" s="276"/>
      <c r="DI82" s="276"/>
      <c r="DJ82" s="276"/>
      <c r="DK82" s="276"/>
      <c r="DL82" s="276"/>
      <c r="DM82" s="276"/>
      <c r="DN82" s="276"/>
      <c r="DO82" s="276"/>
      <c r="DP82" s="276"/>
      <c r="DQ82" s="276"/>
      <c r="DR82" s="276"/>
      <c r="DS82" s="276"/>
      <c r="DT82" s="276"/>
      <c r="DU82" s="276"/>
      <c r="DV82" s="276"/>
      <c r="DW82" s="276"/>
      <c r="DX82" s="276"/>
      <c r="DY82" s="276"/>
      <c r="DZ82" s="276"/>
      <c r="EA82" s="276"/>
      <c r="EB82" s="276"/>
      <c r="EC82" s="276"/>
      <c r="ED82" s="276"/>
      <c r="EE82" s="276"/>
      <c r="EF82" s="276"/>
      <c r="EG82" s="276"/>
      <c r="EH82" s="276"/>
      <c r="EI82" s="276"/>
      <c r="EJ82" s="276"/>
      <c r="EK82" s="276"/>
      <c r="EL82" s="276"/>
      <c r="EM82" s="276"/>
      <c r="EN82" s="276"/>
      <c r="EO82" s="276"/>
      <c r="EP82" s="276"/>
      <c r="EQ82" s="276"/>
      <c r="ER82" s="276"/>
      <c r="ES82" s="276"/>
      <c r="ET82" s="276"/>
      <c r="EU82" s="276"/>
      <c r="EV82" s="276"/>
      <c r="EW82" s="276"/>
      <c r="EX82" s="276"/>
      <c r="EY82" s="276"/>
      <c r="EZ82" s="276"/>
      <c r="FA82" s="276"/>
      <c r="FB82" s="276"/>
      <c r="FC82" s="276"/>
      <c r="FD82" s="276"/>
      <c r="FE82" s="276"/>
      <c r="FF82" s="276"/>
      <c r="FG82" s="276"/>
      <c r="FH82" s="276"/>
      <c r="FI82" s="276"/>
      <c r="FJ82" s="276"/>
      <c r="FK82" s="276"/>
      <c r="FL82" s="276"/>
      <c r="FM82" s="276"/>
      <c r="FN82" s="276"/>
      <c r="FO82" s="276"/>
      <c r="FP82" s="276"/>
      <c r="FQ82" s="276"/>
      <c r="FR82" s="276"/>
      <c r="FS82" s="276"/>
      <c r="FT82" s="276"/>
      <c r="FU82" s="276"/>
      <c r="FV82" s="276"/>
      <c r="FW82" s="276"/>
      <c r="FX82" s="276"/>
      <c r="FY82" s="276"/>
      <c r="FZ82" s="276"/>
      <c r="GA82" s="276"/>
      <c r="GB82" s="276"/>
      <c r="GC82" s="276"/>
      <c r="GD82" s="276"/>
      <c r="GE82" s="276"/>
      <c r="GF82" s="276"/>
      <c r="GG82" s="276"/>
      <c r="GH82" s="276"/>
      <c r="GI82" s="276"/>
      <c r="GJ82" s="276"/>
      <c r="GK82" s="276"/>
      <c r="GL82" s="276"/>
      <c r="GM82" s="276"/>
      <c r="GN82" s="276"/>
      <c r="GO82" s="276"/>
      <c r="GP82" s="276"/>
      <c r="GQ82" s="276"/>
      <c r="GR82" s="276"/>
      <c r="GS82" s="276"/>
      <c r="GT82" s="276"/>
      <c r="GU82" s="276"/>
      <c r="GV82" s="276"/>
      <c r="GW82" s="276"/>
      <c r="GX82" s="276"/>
      <c r="GY82" s="276"/>
      <c r="GZ82" s="276"/>
      <c r="HA82" s="276"/>
      <c r="HB82" s="276"/>
      <c r="HC82" s="276"/>
      <c r="HD82" s="276"/>
      <c r="HE82" s="276"/>
      <c r="HF82" s="276"/>
      <c r="HG82" s="276"/>
      <c r="HH82" s="276"/>
      <c r="HI82" s="276"/>
      <c r="HJ82" s="276"/>
      <c r="HK82" s="276"/>
      <c r="HL82" s="276"/>
      <c r="HM82" s="276"/>
      <c r="HN82" s="276"/>
      <c r="HO82" s="276"/>
      <c r="HP82" s="276"/>
      <c r="HQ82" s="276"/>
      <c r="HR82" s="276"/>
      <c r="HS82" s="276"/>
      <c r="HT82" s="276"/>
      <c r="HU82" s="276"/>
      <c r="HV82" s="276"/>
      <c r="HW82" s="276"/>
      <c r="HX82" s="276"/>
      <c r="HY82" s="276"/>
      <c r="HZ82" s="276"/>
      <c r="IA82" s="276"/>
      <c r="IB82" s="276"/>
      <c r="IC82" s="276"/>
      <c r="ID82" s="276"/>
      <c r="IE82" s="276"/>
      <c r="IF82" s="276"/>
      <c r="IG82" s="276"/>
      <c r="IH82" s="276"/>
      <c r="II82" s="276"/>
      <c r="IJ82" s="276"/>
      <c r="IK82" s="276"/>
      <c r="IL82" s="276"/>
      <c r="IM82" s="276"/>
      <c r="IN82" s="276"/>
      <c r="IO82" s="276"/>
      <c r="IP82" s="276"/>
      <c r="IQ82" s="276"/>
      <c r="IR82" s="276"/>
      <c r="IS82" s="276"/>
      <c r="IT82" s="276"/>
      <c r="IU82" s="276"/>
      <c r="IV82" s="276"/>
      <c r="IW82" s="276"/>
      <c r="IX82" s="276"/>
      <c r="IY82" s="276"/>
      <c r="IZ82" s="276"/>
      <c r="JA82" s="276"/>
      <c r="JB82" s="276"/>
      <c r="JC82" s="276"/>
      <c r="JD82" s="276"/>
      <c r="JE82" s="276"/>
      <c r="JF82" s="276"/>
      <c r="JG82" s="276"/>
      <c r="JH82" s="276"/>
      <c r="JI82" s="276"/>
      <c r="JJ82" s="276"/>
      <c r="JK82" s="276"/>
      <c r="JL82" s="276"/>
      <c r="JM82" s="276"/>
      <c r="JN82" s="276"/>
      <c r="JO82" s="276"/>
      <c r="JP82" s="276"/>
      <c r="JQ82" s="276"/>
      <c r="JR82" s="276"/>
      <c r="JS82" s="276"/>
      <c r="JT82" s="276"/>
      <c r="JU82" s="276"/>
      <c r="JV82" s="276"/>
      <c r="JW82" s="276"/>
      <c r="JX82" s="276"/>
      <c r="JY82" s="276"/>
      <c r="JZ82" s="276"/>
      <c r="KA82" s="276"/>
      <c r="KB82" s="276"/>
      <c r="KC82" s="276"/>
      <c r="KD82" s="276"/>
      <c r="KE82" s="276"/>
      <c r="KF82" s="276"/>
      <c r="KG82" s="276"/>
      <c r="KH82" s="276"/>
      <c r="KI82" s="276"/>
      <c r="KJ82" s="276"/>
      <c r="KK82" s="276"/>
      <c r="KL82" s="276"/>
      <c r="KM82" s="276"/>
      <c r="KN82" s="276"/>
      <c r="KO82" s="276"/>
      <c r="KP82" s="276"/>
      <c r="KQ82" s="276"/>
      <c r="KR82" s="276"/>
      <c r="KS82" s="276"/>
      <c r="KT82" s="276"/>
      <c r="KU82" s="276"/>
      <c r="KV82" s="276"/>
      <c r="KW82" s="276"/>
      <c r="KX82" s="276"/>
      <c r="KY82" s="276"/>
      <c r="KZ82" s="276"/>
      <c r="LA82" s="276"/>
      <c r="LB82" s="276"/>
      <c r="LC82" s="276"/>
      <c r="LD82" s="276"/>
      <c r="LE82" s="276"/>
      <c r="LF82" s="276"/>
      <c r="LG82" s="276"/>
      <c r="LH82" s="276"/>
      <c r="LI82" s="276"/>
      <c r="LJ82" s="276"/>
      <c r="LK82" s="276"/>
      <c r="LL82" s="276"/>
      <c r="LM82" s="276"/>
      <c r="LN82" s="276"/>
      <c r="LO82" s="276"/>
      <c r="LP82" s="276"/>
      <c r="LQ82" s="276"/>
      <c r="LR82" s="276"/>
      <c r="LS82" s="276"/>
      <c r="LT82" s="276"/>
      <c r="LU82" s="276"/>
      <c r="LV82" s="276"/>
      <c r="LW82" s="276"/>
      <c r="LX82" s="276"/>
      <c r="LY82" s="276"/>
      <c r="LZ82" s="276"/>
      <c r="MA82" s="276"/>
      <c r="MB82" s="276"/>
      <c r="MC82" s="276"/>
      <c r="MD82" s="276"/>
      <c r="ME82" s="276"/>
      <c r="MF82" s="276"/>
      <c r="MG82" s="276"/>
      <c r="MH82" s="276"/>
      <c r="MI82" s="276"/>
      <c r="MJ82" s="276"/>
      <c r="MK82" s="276"/>
      <c r="ML82" s="276"/>
      <c r="MM82" s="276"/>
      <c r="MN82" s="276"/>
      <c r="MO82" s="276"/>
      <c r="MP82" s="276"/>
      <c r="MQ82" s="276"/>
      <c r="MR82" s="276"/>
      <c r="MS82" s="276"/>
      <c r="MT82" s="276"/>
      <c r="MU82" s="276"/>
      <c r="MV82" s="276"/>
      <c r="MW82" s="276"/>
      <c r="MX82" s="276"/>
      <c r="MY82" s="276"/>
      <c r="MZ82" s="276"/>
      <c r="NA82" s="276"/>
      <c r="NB82" s="276"/>
      <c r="NC82" s="276"/>
      <c r="ND82" s="276"/>
      <c r="NE82" s="276"/>
      <c r="NF82" s="276"/>
      <c r="NG82" s="276"/>
      <c r="NH82" s="276"/>
      <c r="NI82" s="276"/>
      <c r="NJ82" s="276"/>
      <c r="NK82" s="276"/>
      <c r="NL82" s="276"/>
      <c r="NM82" s="276"/>
      <c r="NN82" s="276"/>
      <c r="NO82" s="276"/>
      <c r="NP82" s="276"/>
      <c r="NQ82" s="276"/>
      <c r="NR82" s="276"/>
      <c r="NS82" s="276"/>
      <c r="NT82" s="276"/>
      <c r="NU82" s="276"/>
      <c r="NV82" s="276"/>
      <c r="NW82" s="276"/>
      <c r="NX82" s="276"/>
      <c r="NY82" s="276"/>
      <c r="NZ82" s="276"/>
      <c r="OA82" s="276"/>
      <c r="OB82" s="276"/>
      <c r="OC82" s="276"/>
      <c r="OD82" s="276"/>
      <c r="OE82" s="276"/>
      <c r="OF82" s="276"/>
      <c r="OG82" s="276"/>
      <c r="OH82" s="276"/>
      <c r="OI82" s="276"/>
      <c r="OJ82" s="276"/>
      <c r="OK82" s="276"/>
      <c r="OL82" s="276"/>
      <c r="OM82" s="276"/>
      <c r="ON82" s="276"/>
      <c r="OO82" s="276"/>
      <c r="OP82" s="276"/>
      <c r="OQ82" s="276"/>
      <c r="OR82" s="276"/>
      <c r="OS82" s="276"/>
      <c r="OT82" s="276"/>
      <c r="OU82" s="276"/>
      <c r="OV82" s="276"/>
      <c r="OW82" s="276"/>
      <c r="OX82" s="276"/>
      <c r="OY82" s="276"/>
      <c r="OZ82" s="276"/>
      <c r="PA82" s="276"/>
      <c r="PB82" s="276"/>
      <c r="PC82" s="276"/>
      <c r="PD82" s="276"/>
      <c r="PE82" s="276"/>
      <c r="PF82" s="276"/>
      <c r="PG82" s="276"/>
      <c r="PH82" s="276"/>
      <c r="PI82" s="276"/>
      <c r="PJ82" s="276"/>
      <c r="PK82" s="276"/>
      <c r="PL82" s="276"/>
      <c r="PM82" s="276"/>
      <c r="PN82" s="276"/>
      <c r="PO82" s="276"/>
      <c r="PP82" s="276"/>
      <c r="PQ82" s="276"/>
      <c r="PR82" s="276"/>
      <c r="PS82" s="276"/>
      <c r="PT82" s="276"/>
      <c r="PU82" s="276"/>
      <c r="PV82" s="276"/>
      <c r="PW82" s="276"/>
      <c r="PX82" s="276"/>
      <c r="PY82" s="276"/>
      <c r="PZ82" s="276"/>
      <c r="QA82" s="276"/>
      <c r="QB82" s="276"/>
      <c r="QC82" s="276"/>
      <c r="QD82" s="276"/>
      <c r="QE82" s="276"/>
      <c r="QF82" s="276"/>
      <c r="QG82" s="276"/>
      <c r="QH82" s="276"/>
      <c r="QI82" s="276"/>
      <c r="QJ82" s="276"/>
      <c r="QK82" s="276"/>
      <c r="QL82" s="276"/>
      <c r="QM82" s="276"/>
      <c r="QN82" s="276"/>
      <c r="QO82" s="276"/>
      <c r="QP82" s="276"/>
      <c r="QQ82" s="276"/>
      <c r="QR82" s="276"/>
      <c r="QS82" s="276"/>
      <c r="QT82" s="276"/>
      <c r="QU82" s="276"/>
      <c r="QV82" s="276"/>
      <c r="QW82" s="276"/>
      <c r="QX82" s="276"/>
      <c r="QY82" s="276"/>
      <c r="QZ82" s="276"/>
      <c r="RA82" s="276"/>
      <c r="RB82" s="276"/>
      <c r="RC82" s="276"/>
      <c r="RD82" s="276"/>
      <c r="RE82" s="276"/>
      <c r="RF82" s="276"/>
      <c r="RG82" s="276"/>
      <c r="RH82" s="276"/>
      <c r="RI82" s="276"/>
      <c r="RJ82" s="276"/>
      <c r="RK82" s="276"/>
      <c r="RL82" s="276"/>
      <c r="RM82" s="276"/>
      <c r="RN82" s="276"/>
      <c r="RO82" s="276"/>
      <c r="RP82" s="276"/>
      <c r="RQ82" s="276"/>
      <c r="RR82" s="276"/>
      <c r="RS82" s="276"/>
      <c r="RT82" s="276"/>
      <c r="RU82" s="276"/>
      <c r="RV82" s="276"/>
      <c r="RW82" s="276"/>
      <c r="RX82" s="276"/>
      <c r="RY82" s="276"/>
      <c r="RZ82" s="276"/>
      <c r="SA82" s="276"/>
      <c r="SB82" s="276"/>
      <c r="SC82" s="276"/>
      <c r="SD82" s="276"/>
      <c r="SE82" s="276"/>
      <c r="SF82" s="276"/>
      <c r="SG82" s="276"/>
      <c r="SH82" s="276"/>
      <c r="SI82" s="276"/>
      <c r="SJ82" s="276"/>
      <c r="SK82" s="276"/>
      <c r="SL82" s="276"/>
      <c r="SM82" s="276"/>
      <c r="SN82" s="276"/>
      <c r="SO82" s="276"/>
      <c r="SP82" s="276"/>
      <c r="SQ82" s="276"/>
      <c r="SR82" s="276"/>
      <c r="SS82" s="276"/>
      <c r="ST82" s="276"/>
      <c r="SU82" s="276"/>
      <c r="SV82" s="276"/>
      <c r="SW82" s="276"/>
      <c r="SX82" s="276"/>
      <c r="SY82" s="276"/>
      <c r="SZ82" s="276"/>
      <c r="TA82" s="276"/>
      <c r="TB82" s="276"/>
      <c r="TC82" s="276"/>
      <c r="TD82" s="276"/>
      <c r="TE82" s="276"/>
      <c r="TF82" s="276"/>
      <c r="TG82" s="276"/>
      <c r="TH82" s="276"/>
      <c r="TI82" s="276"/>
      <c r="TJ82" s="276"/>
      <c r="TK82" s="276"/>
      <c r="TL82" s="276"/>
      <c r="TM82" s="276"/>
      <c r="TN82" s="276"/>
      <c r="TO82" s="276"/>
      <c r="TP82" s="276"/>
      <c r="TQ82" s="276"/>
      <c r="TR82" s="276"/>
      <c r="TS82" s="276"/>
      <c r="TT82" s="276"/>
      <c r="TU82" s="276"/>
      <c r="TV82" s="276"/>
      <c r="TW82" s="276"/>
      <c r="TX82" s="276"/>
      <c r="TY82" s="276"/>
      <c r="TZ82" s="276"/>
      <c r="UA82" s="276"/>
      <c r="UB82" s="276"/>
      <c r="UC82" s="276"/>
      <c r="UD82" s="276"/>
      <c r="UE82" s="276"/>
      <c r="UF82" s="276"/>
      <c r="UG82" s="276"/>
      <c r="UH82" s="276"/>
      <c r="UI82" s="276"/>
      <c r="UJ82" s="276"/>
      <c r="UK82" s="276"/>
      <c r="UL82" s="276"/>
      <c r="UM82" s="276"/>
      <c r="UN82" s="276"/>
      <c r="UO82" s="276"/>
      <c r="UP82" s="276"/>
      <c r="UQ82" s="276"/>
      <c r="UR82" s="276"/>
      <c r="US82" s="276"/>
      <c r="UT82" s="276"/>
      <c r="UU82" s="276"/>
      <c r="UV82" s="276"/>
      <c r="UW82" s="276"/>
      <c r="UX82" s="276"/>
      <c r="UY82" s="276"/>
      <c r="UZ82" s="276"/>
      <c r="VA82" s="276"/>
      <c r="VB82" s="276"/>
      <c r="VC82" s="276"/>
      <c r="VD82" s="276"/>
      <c r="VE82" s="276"/>
      <c r="VF82" s="276"/>
      <c r="VG82" s="276"/>
      <c r="VH82" s="276"/>
      <c r="VI82" s="276"/>
      <c r="VJ82" s="276"/>
      <c r="VK82" s="276"/>
      <c r="VL82" s="276"/>
      <c r="VM82" s="276"/>
      <c r="VN82" s="276"/>
      <c r="VO82" s="276"/>
      <c r="VP82" s="276"/>
      <c r="VQ82" s="276"/>
      <c r="VR82" s="276"/>
      <c r="VS82" s="276"/>
      <c r="VT82" s="276"/>
      <c r="VU82" s="276"/>
      <c r="VV82" s="276"/>
      <c r="VW82" s="276"/>
      <c r="VX82" s="276"/>
      <c r="VY82" s="276"/>
      <c r="VZ82" s="276"/>
      <c r="WA82" s="276"/>
      <c r="WB82" s="276"/>
      <c r="WC82" s="276"/>
      <c r="WD82" s="276"/>
      <c r="WE82" s="276"/>
      <c r="WF82" s="276"/>
      <c r="WG82" s="276"/>
      <c r="WH82" s="276"/>
      <c r="WI82" s="276"/>
      <c r="WJ82" s="276"/>
      <c r="WK82" s="276"/>
      <c r="WL82" s="276"/>
      <c r="WM82" s="276"/>
      <c r="WN82" s="276"/>
      <c r="WO82" s="276"/>
      <c r="WP82" s="276"/>
      <c r="WQ82" s="276"/>
      <c r="WR82" s="276"/>
      <c r="WS82" s="276"/>
      <c r="WT82" s="276"/>
      <c r="WU82" s="276"/>
      <c r="WV82" s="276"/>
      <c r="WW82" s="276"/>
      <c r="WX82" s="276"/>
      <c r="WY82" s="276"/>
      <c r="WZ82" s="276"/>
      <c r="XA82" s="276"/>
      <c r="XB82" s="276"/>
      <c r="XC82" s="276"/>
      <c r="XD82" s="276"/>
      <c r="XE82" s="276"/>
      <c r="XF82" s="276"/>
      <c r="XG82" s="276"/>
      <c r="XH82" s="276"/>
      <c r="XI82" s="276"/>
      <c r="XJ82" s="276"/>
      <c r="XK82" s="276"/>
      <c r="XL82" s="276"/>
      <c r="XM82" s="276"/>
      <c r="XN82" s="276"/>
      <c r="XO82" s="276"/>
      <c r="XP82" s="276"/>
      <c r="XQ82" s="276"/>
      <c r="XR82" s="276"/>
      <c r="XS82" s="276"/>
      <c r="XT82" s="276"/>
      <c r="XU82" s="276"/>
      <c r="XV82" s="276"/>
      <c r="XW82" s="276"/>
      <c r="XX82" s="276"/>
      <c r="XY82" s="276"/>
      <c r="XZ82" s="276"/>
      <c r="YA82" s="276"/>
      <c r="YB82" s="276"/>
      <c r="YC82" s="276"/>
      <c r="YD82" s="276"/>
      <c r="YE82" s="276"/>
      <c r="YF82" s="276"/>
      <c r="YG82" s="276"/>
      <c r="YH82" s="276"/>
      <c r="YI82" s="276"/>
      <c r="YJ82" s="276"/>
      <c r="YK82" s="276"/>
      <c r="YL82" s="276"/>
      <c r="YM82" s="276"/>
      <c r="YN82" s="276"/>
      <c r="YO82" s="276"/>
      <c r="YP82" s="276"/>
      <c r="YQ82" s="276"/>
      <c r="YR82" s="276"/>
      <c r="YS82" s="276"/>
      <c r="YT82" s="276"/>
      <c r="YU82" s="276"/>
      <c r="YV82" s="276"/>
      <c r="YW82" s="276"/>
      <c r="YX82" s="276"/>
      <c r="YY82" s="276"/>
      <c r="YZ82" s="276"/>
      <c r="ZA82" s="276"/>
      <c r="ZB82" s="276"/>
      <c r="ZC82" s="276"/>
      <c r="ZD82" s="276"/>
      <c r="ZE82" s="276"/>
      <c r="ZF82" s="276"/>
      <c r="ZG82" s="276"/>
      <c r="ZH82" s="276"/>
      <c r="ZI82" s="276"/>
      <c r="ZJ82" s="276"/>
      <c r="ZK82" s="276"/>
      <c r="ZL82" s="276"/>
      <c r="ZM82" s="276"/>
      <c r="ZN82" s="276"/>
      <c r="ZO82" s="276"/>
      <c r="ZP82" s="276"/>
      <c r="ZQ82" s="276"/>
      <c r="ZR82" s="276"/>
      <c r="ZS82" s="276"/>
      <c r="ZT82" s="276"/>
      <c r="ZU82" s="276"/>
      <c r="ZV82" s="276"/>
      <c r="ZW82" s="276"/>
      <c r="ZX82" s="276"/>
      <c r="ZY82" s="276"/>
      <c r="ZZ82" s="276"/>
      <c r="AAA82" s="276"/>
      <c r="AAB82" s="276"/>
      <c r="AAC82" s="276"/>
      <c r="AAD82" s="276"/>
      <c r="AAE82" s="276"/>
      <c r="AAF82" s="276"/>
      <c r="AAG82" s="276"/>
      <c r="AAH82" s="276"/>
      <c r="AAI82" s="276"/>
      <c r="AAJ82" s="276"/>
      <c r="AAK82" s="276"/>
      <c r="AAL82" s="276"/>
      <c r="AAM82" s="276"/>
      <c r="AAN82" s="276"/>
      <c r="AAO82" s="276"/>
      <c r="AAP82" s="276"/>
      <c r="AAQ82" s="276"/>
      <c r="AAR82" s="276"/>
      <c r="AAS82" s="276"/>
      <c r="AAT82" s="276"/>
      <c r="AAU82" s="276"/>
      <c r="AAV82" s="276"/>
      <c r="AAW82" s="276"/>
      <c r="AAX82" s="276"/>
      <c r="AAY82" s="276"/>
      <c r="AAZ82" s="276"/>
      <c r="ABA82" s="276"/>
      <c r="ABB82" s="276"/>
      <c r="ABC82" s="276"/>
      <c r="ABD82" s="276"/>
      <c r="ABE82" s="276"/>
      <c r="ABF82" s="276"/>
      <c r="ABG82" s="276"/>
      <c r="ABH82" s="276"/>
      <c r="ABI82" s="276"/>
      <c r="ABJ82" s="276"/>
      <c r="ABK82" s="276"/>
      <c r="ABL82" s="276"/>
      <c r="ABM82" s="276"/>
      <c r="ABN82" s="276"/>
      <c r="ABO82" s="276"/>
      <c r="ABP82" s="276"/>
      <c r="ABQ82" s="276"/>
      <c r="ABR82" s="276"/>
      <c r="ABS82" s="276"/>
      <c r="ABT82" s="276"/>
      <c r="ABU82" s="276"/>
      <c r="ABV82" s="276"/>
      <c r="ABW82" s="276"/>
      <c r="ABX82" s="276"/>
      <c r="ABY82" s="276"/>
      <c r="ABZ82" s="276"/>
      <c r="ACA82" s="276"/>
      <c r="ACB82" s="276"/>
      <c r="ACC82" s="276"/>
      <c r="ACD82" s="276"/>
      <c r="ACE82" s="276"/>
      <c r="ACF82" s="276"/>
      <c r="ACG82" s="276"/>
      <c r="ACH82" s="276"/>
      <c r="ACI82" s="276"/>
      <c r="ACJ82" s="276"/>
      <c r="ACK82" s="276"/>
      <c r="ACL82" s="276"/>
      <c r="ACM82" s="276"/>
      <c r="ACN82" s="276"/>
      <c r="ACO82" s="276"/>
      <c r="ACP82" s="276"/>
      <c r="ACQ82" s="276"/>
      <c r="ACR82" s="276"/>
      <c r="ACS82" s="276"/>
      <c r="ACT82" s="276"/>
      <c r="ACU82" s="276"/>
      <c r="ACV82" s="276"/>
      <c r="ACW82" s="276"/>
      <c r="ACX82" s="276"/>
      <c r="ACY82" s="276"/>
      <c r="ACZ82" s="276"/>
      <c r="ADA82" s="276"/>
      <c r="ADB82" s="276"/>
      <c r="ADC82" s="276"/>
      <c r="ADD82" s="276"/>
      <c r="ADE82" s="276"/>
      <c r="ADF82" s="276"/>
      <c r="ADG82" s="276"/>
      <c r="ADH82" s="276"/>
      <c r="ADI82" s="276"/>
      <c r="ADJ82" s="276"/>
      <c r="ADK82" s="276"/>
      <c r="ADL82" s="276"/>
      <c r="ADM82" s="276"/>
      <c r="ADN82" s="276"/>
      <c r="ADO82" s="276"/>
      <c r="ADP82" s="276"/>
      <c r="ADQ82" s="276"/>
      <c r="ADR82" s="276"/>
      <c r="ADS82" s="276"/>
      <c r="ADT82" s="276"/>
      <c r="ADU82" s="276"/>
      <c r="ADV82" s="276"/>
      <c r="ADW82" s="276"/>
      <c r="ADX82" s="276"/>
      <c r="ADY82" s="276"/>
      <c r="ADZ82" s="276"/>
      <c r="AEA82" s="276"/>
      <c r="AEB82" s="276"/>
      <c r="AEC82" s="276"/>
      <c r="AED82" s="276"/>
      <c r="AEE82" s="276"/>
      <c r="AEF82" s="276"/>
      <c r="AEG82" s="276"/>
      <c r="AEH82" s="276"/>
      <c r="AEI82" s="276"/>
      <c r="AEJ82" s="276"/>
      <c r="AEK82" s="276"/>
      <c r="AEL82" s="276"/>
      <c r="AEM82" s="276"/>
      <c r="AEN82" s="276"/>
      <c r="AEO82" s="276"/>
      <c r="AEP82" s="276"/>
      <c r="AEQ82" s="276"/>
      <c r="AER82" s="276"/>
      <c r="AES82" s="276"/>
      <c r="AET82" s="276"/>
      <c r="AEU82" s="276"/>
      <c r="AEV82" s="276"/>
      <c r="AEW82" s="276"/>
      <c r="AEX82" s="276"/>
      <c r="AEY82" s="276"/>
      <c r="AEZ82" s="276"/>
      <c r="AFA82" s="276"/>
      <c r="AFB82" s="276"/>
      <c r="AFC82" s="276"/>
      <c r="AFD82" s="276"/>
      <c r="AFE82" s="276"/>
      <c r="AFF82" s="276"/>
      <c r="AFG82" s="276"/>
      <c r="AFH82" s="276"/>
      <c r="AFI82" s="276"/>
      <c r="AFJ82" s="276"/>
      <c r="AFK82" s="276"/>
      <c r="AFL82" s="276"/>
      <c r="AFM82" s="276"/>
      <c r="AFN82" s="276"/>
      <c r="AFO82" s="276"/>
      <c r="AFP82" s="276"/>
      <c r="AFQ82" s="276"/>
      <c r="AFR82" s="276"/>
      <c r="AFS82" s="276"/>
      <c r="AFT82" s="276"/>
      <c r="AFU82" s="276"/>
      <c r="AFV82" s="276"/>
      <c r="AFW82" s="276"/>
      <c r="AFX82" s="276"/>
      <c r="AFY82" s="276"/>
      <c r="AFZ82" s="276"/>
      <c r="AGA82" s="276"/>
      <c r="AGB82" s="276"/>
      <c r="AGC82" s="276"/>
      <c r="AGD82" s="276"/>
      <c r="AGE82" s="276"/>
      <c r="AGF82" s="276"/>
      <c r="AGG82" s="276"/>
      <c r="AGH82" s="276"/>
      <c r="AGI82" s="276"/>
      <c r="AGJ82" s="276"/>
      <c r="AGK82" s="276"/>
      <c r="AGL82" s="276"/>
      <c r="AGM82" s="276"/>
      <c r="AGN82" s="276"/>
      <c r="AGO82" s="276"/>
      <c r="AGP82" s="276"/>
      <c r="AGQ82" s="276"/>
      <c r="AGR82" s="276"/>
      <c r="AGS82" s="276"/>
      <c r="AGT82" s="276"/>
      <c r="AGU82" s="276"/>
      <c r="AGV82" s="276"/>
      <c r="AGW82" s="276"/>
      <c r="AGX82" s="276"/>
      <c r="AGY82" s="276"/>
      <c r="AGZ82" s="276"/>
      <c r="AHA82" s="276"/>
      <c r="AHB82" s="276"/>
      <c r="AHC82" s="276"/>
      <c r="AHD82" s="276"/>
      <c r="AHE82" s="276"/>
      <c r="AHF82" s="276"/>
      <c r="AHG82" s="276"/>
      <c r="AHH82" s="276"/>
      <c r="AHI82" s="276"/>
      <c r="AHJ82" s="276"/>
      <c r="AHK82" s="276"/>
      <c r="AHL82" s="276"/>
      <c r="AHM82" s="276"/>
      <c r="AHN82" s="276"/>
      <c r="AHO82" s="276"/>
      <c r="AHP82" s="276"/>
      <c r="AHQ82" s="276"/>
      <c r="AHR82" s="276"/>
      <c r="AHS82" s="276"/>
      <c r="AHT82" s="276"/>
      <c r="AHU82" s="276"/>
      <c r="AHV82" s="276"/>
      <c r="AHW82" s="276"/>
      <c r="AHX82" s="276"/>
      <c r="AHY82" s="276"/>
      <c r="AHZ82" s="276"/>
      <c r="AIA82" s="276"/>
      <c r="AIB82" s="276"/>
      <c r="AIC82" s="276"/>
      <c r="AID82" s="276"/>
      <c r="AIE82" s="276"/>
      <c r="AIF82" s="276"/>
      <c r="AIG82" s="276"/>
      <c r="AIH82" s="276"/>
      <c r="AII82" s="276"/>
      <c r="AIJ82" s="276"/>
      <c r="AIK82" s="276"/>
      <c r="AIL82" s="276"/>
      <c r="AIM82" s="276"/>
      <c r="AIN82" s="276"/>
      <c r="AIO82" s="276"/>
      <c r="AIP82" s="276"/>
      <c r="AIQ82" s="276"/>
      <c r="AIR82" s="276"/>
      <c r="AIS82" s="276"/>
      <c r="AIT82" s="276"/>
      <c r="AIU82" s="276"/>
      <c r="AIV82" s="276"/>
      <c r="AIW82" s="276"/>
      <c r="AIX82" s="276"/>
      <c r="AIY82" s="276"/>
      <c r="AIZ82" s="276"/>
      <c r="AJA82" s="276"/>
      <c r="AJB82" s="276"/>
      <c r="AJC82" s="276"/>
      <c r="AJD82" s="276"/>
      <c r="AJE82" s="276"/>
      <c r="AJF82" s="276"/>
      <c r="AJG82" s="276"/>
      <c r="AJH82" s="276"/>
      <c r="AJI82" s="276"/>
      <c r="AJJ82" s="276"/>
      <c r="AJK82" s="276"/>
      <c r="AJL82" s="276"/>
      <c r="AJM82" s="276"/>
      <c r="AJN82" s="276"/>
      <c r="AJO82" s="276"/>
      <c r="AJP82" s="276"/>
      <c r="AJQ82" s="276"/>
      <c r="AJR82" s="276"/>
      <c r="AJS82" s="276"/>
      <c r="AJT82" s="276"/>
      <c r="AJU82" s="276"/>
      <c r="AJV82" s="276"/>
      <c r="AJW82" s="276"/>
      <c r="AJX82" s="276"/>
      <c r="AJY82" s="276"/>
      <c r="AJZ82" s="276"/>
      <c r="AKA82" s="276"/>
      <c r="AKB82" s="276"/>
      <c r="AKC82" s="276"/>
      <c r="AKD82" s="276"/>
      <c r="AKE82" s="276"/>
      <c r="AKF82" s="276"/>
      <c r="AKG82" s="276"/>
      <c r="AKH82" s="276"/>
      <c r="AKI82" s="276"/>
      <c r="AKJ82" s="276"/>
      <c r="AKK82" s="276"/>
      <c r="AKL82" s="276"/>
      <c r="AKM82" s="276"/>
      <c r="AKN82" s="276"/>
      <c r="AKO82" s="276"/>
      <c r="AKP82" s="276"/>
      <c r="AKQ82" s="276"/>
      <c r="AKR82" s="276"/>
      <c r="AKS82" s="276"/>
      <c r="AKT82" s="276"/>
      <c r="AKU82" s="276"/>
      <c r="AKV82" s="276"/>
      <c r="AKW82" s="276"/>
      <c r="AKX82" s="276"/>
      <c r="AKY82" s="276"/>
      <c r="AKZ82" s="276"/>
      <c r="ALA82" s="276"/>
      <c r="ALB82" s="276"/>
      <c r="ALC82" s="276"/>
      <c r="ALD82" s="276"/>
      <c r="ALE82" s="276"/>
      <c r="ALF82" s="276"/>
      <c r="ALG82" s="276"/>
      <c r="ALH82" s="276"/>
      <c r="ALI82" s="276"/>
      <c r="ALJ82" s="276"/>
      <c r="ALK82" s="276"/>
      <c r="ALL82" s="276"/>
      <c r="ALM82" s="276"/>
      <c r="ALN82" s="276"/>
      <c r="ALO82" s="276"/>
      <c r="ALP82" s="276"/>
      <c r="ALQ82" s="276"/>
      <c r="ALR82" s="276"/>
      <c r="ALS82" s="276"/>
      <c r="ALT82" s="276"/>
      <c r="ALU82" s="276"/>
      <c r="ALV82" s="276"/>
      <c r="ALW82" s="276"/>
      <c r="ALX82" s="276"/>
      <c r="ALY82" s="276"/>
      <c r="ALZ82" s="276"/>
      <c r="AMA82" s="276"/>
      <c r="AMB82" s="276"/>
      <c r="AMC82" s="276"/>
      <c r="AMD82" s="276"/>
      <c r="AME82" s="276"/>
      <c r="AMF82" s="276"/>
      <c r="AMG82" s="276"/>
      <c r="AMH82" s="276"/>
      <c r="AMI82" s="276"/>
      <c r="AMJ82" s="276"/>
      <c r="AMK82" s="276"/>
      <c r="AML82" s="276"/>
      <c r="AMM82" s="276"/>
      <c r="AMN82" s="276"/>
      <c r="AMO82" s="276"/>
      <c r="AMP82" s="276"/>
      <c r="AMQ82" s="276"/>
      <c r="AMR82" s="276"/>
      <c r="AMS82" s="276"/>
      <c r="AMT82" s="276"/>
      <c r="AMU82" s="276"/>
      <c r="AMV82" s="276"/>
      <c r="AMW82" s="276"/>
      <c r="AMX82" s="276"/>
      <c r="AMY82" s="276"/>
      <c r="AMZ82" s="276"/>
      <c r="ANA82" s="276"/>
      <c r="ANB82" s="276"/>
      <c r="ANC82" s="276"/>
      <c r="AND82" s="276"/>
      <c r="ANE82" s="276"/>
      <c r="ANF82" s="276"/>
      <c r="ANG82" s="276"/>
      <c r="ANH82" s="276"/>
      <c r="ANI82" s="276"/>
      <c r="ANJ82" s="276"/>
      <c r="ANK82" s="276"/>
      <c r="ANL82" s="276"/>
      <c r="ANM82" s="276"/>
      <c r="ANN82" s="276"/>
      <c r="ANO82" s="276"/>
      <c r="ANP82" s="276"/>
      <c r="ANQ82" s="276"/>
      <c r="ANR82" s="276"/>
      <c r="ANS82" s="276"/>
      <c r="ANT82" s="276"/>
      <c r="ANU82" s="276"/>
      <c r="ANV82" s="276"/>
      <c r="ANW82" s="276"/>
      <c r="ANX82" s="276"/>
      <c r="ANY82" s="276"/>
      <c r="ANZ82" s="276"/>
      <c r="AOA82" s="276"/>
      <c r="AOB82" s="276"/>
      <c r="AOC82" s="276"/>
      <c r="AOD82" s="276"/>
      <c r="AOE82" s="276"/>
      <c r="AOF82" s="276"/>
      <c r="AOG82" s="276"/>
      <c r="AOH82" s="276"/>
      <c r="AOI82" s="276"/>
      <c r="AOJ82" s="276"/>
      <c r="AOK82" s="276"/>
      <c r="AOL82" s="276"/>
      <c r="AOM82" s="276"/>
      <c r="AON82" s="276"/>
      <c r="AOO82" s="276"/>
      <c r="AOP82" s="276"/>
      <c r="AOQ82" s="276"/>
      <c r="AOR82" s="276"/>
      <c r="AOS82" s="276"/>
      <c r="AOT82" s="276"/>
      <c r="AOU82" s="276"/>
      <c r="AOV82" s="276"/>
      <c r="AOW82" s="276"/>
      <c r="AOX82" s="276"/>
      <c r="AOY82" s="276"/>
      <c r="AOZ82" s="276"/>
      <c r="APA82" s="276"/>
      <c r="APB82" s="276"/>
      <c r="APC82" s="276"/>
      <c r="APD82" s="276"/>
      <c r="APE82" s="276"/>
      <c r="APF82" s="276"/>
      <c r="APG82" s="276"/>
      <c r="APH82" s="276"/>
      <c r="API82" s="276"/>
      <c r="APJ82" s="276"/>
      <c r="APK82" s="276"/>
      <c r="APL82" s="276"/>
      <c r="APM82" s="276"/>
      <c r="APN82" s="276"/>
      <c r="APO82" s="276"/>
      <c r="APP82" s="276"/>
      <c r="APQ82" s="276"/>
      <c r="APR82" s="276"/>
      <c r="APS82" s="276"/>
      <c r="APT82" s="276"/>
      <c r="APU82" s="276"/>
      <c r="APV82" s="276"/>
      <c r="APW82" s="276"/>
      <c r="APX82" s="276"/>
      <c r="APY82" s="276"/>
      <c r="APZ82" s="276"/>
      <c r="AQA82" s="276"/>
      <c r="AQB82" s="276"/>
      <c r="AQC82" s="276"/>
      <c r="AQD82" s="276"/>
      <c r="AQE82" s="276"/>
      <c r="AQF82" s="276"/>
      <c r="AQG82" s="276"/>
      <c r="AQH82" s="276"/>
      <c r="AQI82" s="276"/>
      <c r="AQJ82" s="276"/>
      <c r="AQK82" s="276"/>
      <c r="AQL82" s="276"/>
      <c r="AQM82" s="276"/>
      <c r="AQN82" s="276"/>
      <c r="AQO82" s="276"/>
      <c r="AQP82" s="276"/>
      <c r="AQQ82" s="276"/>
      <c r="AQR82" s="276"/>
      <c r="AQS82" s="276"/>
      <c r="AQT82" s="276"/>
      <c r="AQU82" s="276"/>
      <c r="AQV82" s="276"/>
      <c r="AQW82" s="276"/>
      <c r="AQX82" s="276"/>
      <c r="AQY82" s="276"/>
      <c r="AQZ82" s="276"/>
    </row>
    <row r="83" spans="1:1144" ht="24.75" customHeight="1" x14ac:dyDescent="0.25">
      <c r="A83" s="35"/>
      <c r="B83" s="23" t="s">
        <v>57</v>
      </c>
      <c r="C83" s="20" t="s">
        <v>354</v>
      </c>
      <c r="D83" s="20" t="s">
        <v>355</v>
      </c>
      <c r="E83" s="435" t="s">
        <v>356</v>
      </c>
      <c r="F83" s="309">
        <v>2421.9</v>
      </c>
      <c r="G83" s="66">
        <v>2421.9</v>
      </c>
      <c r="H83" s="66">
        <v>2418.1999999999998</v>
      </c>
      <c r="I83" s="64">
        <f>H83/H7</f>
        <v>6.0698811952911843E-3</v>
      </c>
      <c r="J83" s="65">
        <f t="shared" si="13"/>
        <v>-3.7000000000002728</v>
      </c>
      <c r="K83" s="91">
        <f>H83/G83</f>
        <v>0.99847227383459258</v>
      </c>
      <c r="L83" s="135">
        <v>1325.7</v>
      </c>
      <c r="M83" s="351">
        <v>1403.2</v>
      </c>
      <c r="N83" s="66">
        <v>1403.2</v>
      </c>
      <c r="O83" s="66">
        <v>1402.7</v>
      </c>
      <c r="P83" s="66">
        <f t="shared" si="24"/>
        <v>-0.5</v>
      </c>
      <c r="Q83" s="327">
        <f t="shared" ref="Q83:Q87" si="27">O83/N83</f>
        <v>0.99964367160775369</v>
      </c>
      <c r="R83" s="309">
        <f t="shared" si="2"/>
        <v>3747.6000000000004</v>
      </c>
      <c r="S83" s="351">
        <f t="shared" si="3"/>
        <v>3825.1000000000004</v>
      </c>
      <c r="T83" s="66">
        <f>SUM(G83,N83)</f>
        <v>3825.1000000000004</v>
      </c>
      <c r="U83" s="351">
        <f t="shared" si="4"/>
        <v>3820.8999999999996</v>
      </c>
      <c r="V83" s="66">
        <f t="shared" si="5"/>
        <v>-4.2000000000007276</v>
      </c>
      <c r="W83" s="91">
        <f t="shared" si="1"/>
        <v>0.9989019894904706</v>
      </c>
    </row>
    <row r="84" spans="1:1144" ht="24" customHeight="1" x14ac:dyDescent="0.25">
      <c r="A84" s="36"/>
      <c r="B84" s="19" t="s">
        <v>77</v>
      </c>
      <c r="C84" s="20" t="s">
        <v>357</v>
      </c>
      <c r="D84" s="20" t="s">
        <v>358</v>
      </c>
      <c r="E84" s="326" t="s">
        <v>359</v>
      </c>
      <c r="F84" s="306">
        <v>1142.9000000000001</v>
      </c>
      <c r="G84" s="70">
        <v>1142.9000000000001</v>
      </c>
      <c r="H84" s="70">
        <v>1119.0999999999999</v>
      </c>
      <c r="I84" s="68">
        <f>H84/H7</f>
        <v>2.8090331840420002E-3</v>
      </c>
      <c r="J84" s="65">
        <f t="shared" si="13"/>
        <v>-23.800000000000182</v>
      </c>
      <c r="K84" s="92">
        <f>H84/G84</f>
        <v>0.97917578090821578</v>
      </c>
      <c r="L84" s="72">
        <v>89.3</v>
      </c>
      <c r="M84" s="307">
        <v>68.900000000000006</v>
      </c>
      <c r="N84" s="307">
        <v>68.900000000000006</v>
      </c>
      <c r="O84" s="70">
        <v>68.900000000000006</v>
      </c>
      <c r="P84" s="70">
        <f t="shared" si="24"/>
        <v>0</v>
      </c>
      <c r="Q84" s="380">
        <f t="shared" si="27"/>
        <v>1</v>
      </c>
      <c r="R84" s="309">
        <f t="shared" ref="R84:R157" si="28">SUM(F84,L84)</f>
        <v>1232.2</v>
      </c>
      <c r="S84" s="307">
        <f t="shared" ref="S84:U157" si="29">SUM(F84,M84)</f>
        <v>1211.8000000000002</v>
      </c>
      <c r="T84" s="70">
        <f t="shared" si="29"/>
        <v>1211.8000000000002</v>
      </c>
      <c r="U84" s="307">
        <f t="shared" si="29"/>
        <v>1188</v>
      </c>
      <c r="V84" s="70">
        <f t="shared" ref="V84:V157" si="30">U84-T84</f>
        <v>-23.800000000000182</v>
      </c>
      <c r="W84" s="92">
        <f t="shared" ref="W84:W157" si="31">U84/T84</f>
        <v>0.98035979534576645</v>
      </c>
    </row>
    <row r="85" spans="1:1144" ht="24.75" customHeight="1" x14ac:dyDescent="0.25">
      <c r="A85" s="36"/>
      <c r="B85" s="19" t="s">
        <v>58</v>
      </c>
      <c r="C85" s="20" t="s">
        <v>360</v>
      </c>
      <c r="D85" s="20" t="s">
        <v>322</v>
      </c>
      <c r="E85" s="435" t="s">
        <v>361</v>
      </c>
      <c r="F85" s="306">
        <v>4543.3999999999996</v>
      </c>
      <c r="G85" s="70">
        <v>4543.3999999999996</v>
      </c>
      <c r="H85" s="70">
        <v>4542.7</v>
      </c>
      <c r="I85" s="68">
        <f>H85/H7</f>
        <v>1.1402551197522648E-2</v>
      </c>
      <c r="J85" s="65">
        <f t="shared" si="13"/>
        <v>-0.6999999999998181</v>
      </c>
      <c r="K85" s="92">
        <f t="shared" ref="K85:K96" si="32">H85/G85</f>
        <v>0.99984593036052305</v>
      </c>
      <c r="L85" s="72">
        <v>1076</v>
      </c>
      <c r="M85" s="307">
        <v>1005</v>
      </c>
      <c r="N85" s="70">
        <v>1005</v>
      </c>
      <c r="O85" s="70">
        <v>950.5</v>
      </c>
      <c r="P85" s="70">
        <f t="shared" si="24"/>
        <v>-54.5</v>
      </c>
      <c r="Q85" s="380">
        <f t="shared" si="27"/>
        <v>0.94577114427860698</v>
      </c>
      <c r="R85" s="309">
        <f t="shared" si="28"/>
        <v>5619.4</v>
      </c>
      <c r="S85" s="307">
        <f t="shared" si="29"/>
        <v>5548.4</v>
      </c>
      <c r="T85" s="70">
        <f t="shared" si="29"/>
        <v>5548.4</v>
      </c>
      <c r="U85" s="307">
        <f t="shared" si="29"/>
        <v>5493.2</v>
      </c>
      <c r="V85" s="70">
        <f t="shared" si="30"/>
        <v>-55.199999999999818</v>
      </c>
      <c r="W85" s="92">
        <f t="shared" si="31"/>
        <v>0.99005118592747465</v>
      </c>
    </row>
    <row r="86" spans="1:1144" ht="24.75" customHeight="1" thickBot="1" x14ac:dyDescent="0.3">
      <c r="A86" s="37"/>
      <c r="B86" s="24" t="s">
        <v>59</v>
      </c>
      <c r="C86" s="20" t="s">
        <v>362</v>
      </c>
      <c r="D86" s="20" t="s">
        <v>363</v>
      </c>
      <c r="E86" s="436" t="s">
        <v>61</v>
      </c>
      <c r="F86" s="437">
        <v>1897.4</v>
      </c>
      <c r="G86" s="88">
        <v>1897.4</v>
      </c>
      <c r="H86" s="88">
        <v>1811.2</v>
      </c>
      <c r="I86" s="74">
        <f>H86/H7</f>
        <v>4.5462611946536242E-3</v>
      </c>
      <c r="J86" s="87">
        <f t="shared" si="13"/>
        <v>-86.200000000000045</v>
      </c>
      <c r="K86" s="102">
        <f t="shared" si="32"/>
        <v>0.95456941077263624</v>
      </c>
      <c r="L86" s="115">
        <v>120.1</v>
      </c>
      <c r="M86" s="403">
        <v>174</v>
      </c>
      <c r="N86" s="88">
        <v>174</v>
      </c>
      <c r="O86" s="88">
        <v>150.19999999999999</v>
      </c>
      <c r="P86" s="88">
        <f t="shared" si="24"/>
        <v>-23.800000000000011</v>
      </c>
      <c r="Q86" s="404">
        <f t="shared" si="27"/>
        <v>0.86321839080459761</v>
      </c>
      <c r="R86" s="405">
        <f t="shared" si="28"/>
        <v>2017.5</v>
      </c>
      <c r="S86" s="406">
        <f t="shared" si="29"/>
        <v>2071.4</v>
      </c>
      <c r="T86" s="90">
        <f t="shared" si="29"/>
        <v>2071.4</v>
      </c>
      <c r="U86" s="406">
        <f t="shared" si="29"/>
        <v>1961.4</v>
      </c>
      <c r="V86" s="90">
        <f t="shared" si="30"/>
        <v>-110</v>
      </c>
      <c r="W86" s="93">
        <f t="shared" si="31"/>
        <v>0.9468958192526794</v>
      </c>
    </row>
    <row r="87" spans="1:1144" s="7" customFormat="1" ht="26.25" customHeight="1" thickBot="1" x14ac:dyDescent="0.3">
      <c r="A87" s="34">
        <v>5</v>
      </c>
      <c r="B87" s="28" t="s">
        <v>29</v>
      </c>
      <c r="C87" s="28" t="s">
        <v>364</v>
      </c>
      <c r="D87" s="28"/>
      <c r="E87" s="438" t="s">
        <v>91</v>
      </c>
      <c r="F87" s="96">
        <f>SUM(F89,F90,F92)</f>
        <v>1859.5</v>
      </c>
      <c r="G87" s="60">
        <f>SUM(G89,G90,G92)</f>
        <v>1859.5</v>
      </c>
      <c r="H87" s="60">
        <f>SUM(H89,H90,H92)</f>
        <v>1709.6999999999998</v>
      </c>
      <c r="I87" s="61">
        <f>H87/H7</f>
        <v>4.2914878337562395E-3</v>
      </c>
      <c r="J87" s="62">
        <f t="shared" si="13"/>
        <v>-149.80000000000018</v>
      </c>
      <c r="K87" s="140">
        <f t="shared" si="32"/>
        <v>0.919440709868244</v>
      </c>
      <c r="L87" s="96">
        <f>SUM(L89,L90,L92)</f>
        <v>36.799999999999997</v>
      </c>
      <c r="M87" s="275">
        <f>SUM(M89,M90,M92)</f>
        <v>42.7</v>
      </c>
      <c r="N87" s="60">
        <f>SUM(N89,N90,N92)</f>
        <v>42.7</v>
      </c>
      <c r="O87" s="60">
        <f>SUM(O89,O90,O92)</f>
        <v>36.5</v>
      </c>
      <c r="P87" s="60">
        <f t="shared" si="24"/>
        <v>-6.2000000000000028</v>
      </c>
      <c r="Q87" s="274">
        <f t="shared" si="27"/>
        <v>0.85480093676814983</v>
      </c>
      <c r="R87" s="353">
        <f>SUM(R89,R90,R92)</f>
        <v>1896.3000000000002</v>
      </c>
      <c r="S87" s="357">
        <f>SUM(S89,S90,S92)</f>
        <v>1902.2000000000003</v>
      </c>
      <c r="T87" s="354">
        <f>SUM(T89,T90,T92)</f>
        <v>1902.2000000000003</v>
      </c>
      <c r="U87" s="357">
        <f>SUM(U89,U90,U92)</f>
        <v>1746.1999999999998</v>
      </c>
      <c r="V87" s="60">
        <f>SUM(V89,V90,V92)</f>
        <v>-156.00000000000023</v>
      </c>
      <c r="W87" s="94">
        <f t="shared" si="31"/>
        <v>0.91798969614130987</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c r="AJY87" s="3"/>
      <c r="AJZ87" s="3"/>
      <c r="AKA87" s="3"/>
      <c r="AKB87" s="3"/>
      <c r="AKC87" s="3"/>
      <c r="AKD87" s="3"/>
      <c r="AKE87" s="3"/>
      <c r="AKF87" s="3"/>
      <c r="AKG87" s="3"/>
      <c r="AKH87" s="3"/>
      <c r="AKI87" s="3"/>
      <c r="AKJ87" s="3"/>
      <c r="AKK87" s="3"/>
      <c r="AKL87" s="3"/>
      <c r="AKM87" s="3"/>
      <c r="AKN87" s="3"/>
      <c r="AKO87" s="3"/>
      <c r="AKP87" s="3"/>
      <c r="AKQ87" s="3"/>
      <c r="AKR87" s="3"/>
      <c r="AKS87" s="3"/>
      <c r="AKT87" s="3"/>
      <c r="AKU87" s="3"/>
      <c r="AKV87" s="3"/>
      <c r="AKW87" s="3"/>
      <c r="AKX87" s="3"/>
      <c r="AKY87" s="3"/>
      <c r="AKZ87" s="3"/>
      <c r="ALA87" s="3"/>
      <c r="ALB87" s="3"/>
      <c r="ALC87" s="3"/>
      <c r="ALD87" s="3"/>
      <c r="ALE87" s="3"/>
      <c r="ALF87" s="3"/>
      <c r="ALG87" s="3"/>
      <c r="ALH87" s="3"/>
      <c r="ALI87" s="3"/>
      <c r="ALJ87" s="3"/>
      <c r="ALK87" s="3"/>
      <c r="ALL87" s="3"/>
      <c r="ALM87" s="3"/>
      <c r="ALN87" s="3"/>
      <c r="ALO87" s="3"/>
      <c r="ALP87" s="3"/>
      <c r="ALQ87" s="3"/>
      <c r="ALR87" s="3"/>
      <c r="ALS87" s="3"/>
      <c r="ALT87" s="3"/>
      <c r="ALU87" s="3"/>
      <c r="ALV87" s="3"/>
      <c r="ALW87" s="3"/>
      <c r="ALX87" s="3"/>
      <c r="ALY87" s="3"/>
      <c r="ALZ87" s="3"/>
      <c r="AMA87" s="3"/>
      <c r="AMB87" s="3"/>
      <c r="AMC87" s="3"/>
      <c r="AMD87" s="3"/>
      <c r="AME87" s="3"/>
      <c r="AMF87" s="3"/>
      <c r="AMG87" s="3"/>
      <c r="AMH87" s="3"/>
      <c r="AMI87" s="3"/>
      <c r="AMJ87" s="3"/>
      <c r="AMK87" s="3"/>
      <c r="AML87" s="3"/>
      <c r="AMM87" s="3"/>
      <c r="AMN87" s="3"/>
      <c r="AMO87" s="3"/>
      <c r="AMP87" s="3"/>
      <c r="AMQ87" s="3"/>
      <c r="AMR87" s="3"/>
      <c r="AMS87" s="3"/>
      <c r="AMT87" s="3"/>
      <c r="AMU87" s="3"/>
      <c r="AMV87" s="3"/>
      <c r="AMW87" s="3"/>
      <c r="AMX87" s="3"/>
      <c r="AMY87" s="3"/>
      <c r="AMZ87" s="3"/>
      <c r="ANA87" s="3"/>
      <c r="ANB87" s="3"/>
      <c r="ANC87" s="3"/>
      <c r="AND87" s="3"/>
      <c r="ANE87" s="3"/>
      <c r="ANF87" s="3"/>
      <c r="ANG87" s="3"/>
      <c r="ANH87" s="3"/>
      <c r="ANI87" s="3"/>
      <c r="ANJ87" s="3"/>
      <c r="ANK87" s="3"/>
      <c r="ANL87" s="3"/>
      <c r="ANM87" s="3"/>
      <c r="ANN87" s="3"/>
      <c r="ANO87" s="3"/>
      <c r="ANP87" s="3"/>
      <c r="ANQ87" s="3"/>
      <c r="ANR87" s="3"/>
      <c r="ANS87" s="3"/>
      <c r="ANT87" s="3"/>
      <c r="ANU87" s="3"/>
      <c r="ANV87" s="3"/>
      <c r="ANW87" s="3"/>
      <c r="ANX87" s="3"/>
      <c r="ANY87" s="3"/>
      <c r="ANZ87" s="3"/>
      <c r="AOA87" s="3"/>
      <c r="AOB87" s="3"/>
      <c r="AOC87" s="3"/>
      <c r="AOD87" s="3"/>
      <c r="AOE87" s="3"/>
      <c r="AOF87" s="3"/>
      <c r="AOG87" s="3"/>
      <c r="AOH87" s="3"/>
      <c r="AOI87" s="3"/>
      <c r="AOJ87" s="3"/>
      <c r="AOK87" s="3"/>
      <c r="AOL87" s="3"/>
      <c r="AOM87" s="3"/>
      <c r="AON87" s="3"/>
      <c r="AOO87" s="3"/>
      <c r="AOP87" s="3"/>
      <c r="AOQ87" s="3"/>
      <c r="AOR87" s="3"/>
      <c r="AOS87" s="3"/>
      <c r="AOT87" s="3"/>
      <c r="AOU87" s="3"/>
      <c r="AOV87" s="3"/>
      <c r="AOW87" s="3"/>
      <c r="AOX87" s="3"/>
      <c r="AOY87" s="3"/>
      <c r="AOZ87" s="3"/>
      <c r="APA87" s="3"/>
      <c r="APB87" s="3"/>
      <c r="APC87" s="3"/>
      <c r="APD87" s="3"/>
      <c r="APE87" s="3"/>
      <c r="APF87" s="3"/>
      <c r="APG87" s="3"/>
      <c r="APH87" s="3"/>
      <c r="API87" s="3"/>
      <c r="APJ87" s="3"/>
      <c r="APK87" s="3"/>
      <c r="APL87" s="3"/>
      <c r="APM87" s="3"/>
      <c r="APN87" s="3"/>
      <c r="APO87" s="3"/>
      <c r="APP87" s="3"/>
      <c r="APQ87" s="3"/>
      <c r="APR87" s="3"/>
      <c r="APS87" s="3"/>
      <c r="APT87" s="3"/>
      <c r="APU87" s="3"/>
      <c r="APV87" s="3"/>
      <c r="APW87" s="3"/>
      <c r="APX87" s="3"/>
      <c r="APY87" s="3"/>
      <c r="APZ87" s="3"/>
      <c r="AQA87" s="3"/>
      <c r="AQB87" s="3"/>
      <c r="AQC87" s="3"/>
      <c r="AQD87" s="3"/>
      <c r="AQE87" s="3"/>
      <c r="AQF87" s="3"/>
      <c r="AQG87" s="3"/>
      <c r="AQH87" s="3"/>
      <c r="AQI87" s="3"/>
      <c r="AQJ87" s="3"/>
      <c r="AQK87" s="3"/>
      <c r="AQL87" s="3"/>
      <c r="AQM87" s="3"/>
      <c r="AQN87" s="3"/>
      <c r="AQO87" s="3"/>
      <c r="AQP87" s="3"/>
      <c r="AQQ87" s="3"/>
      <c r="AQR87" s="3"/>
      <c r="AQS87" s="3"/>
      <c r="AQT87" s="3"/>
      <c r="AQU87" s="3"/>
      <c r="AQV87" s="3"/>
      <c r="AQW87" s="3"/>
      <c r="AQX87" s="3"/>
      <c r="AQY87" s="3"/>
      <c r="AQZ87" s="3"/>
    </row>
    <row r="88" spans="1:1144" ht="22.5" hidden="1" customHeight="1" x14ac:dyDescent="0.25">
      <c r="A88" s="35"/>
      <c r="B88" s="23" t="s">
        <v>73</v>
      </c>
      <c r="C88" s="322" t="s">
        <v>365</v>
      </c>
      <c r="D88" s="322"/>
      <c r="E88" s="439" t="s">
        <v>366</v>
      </c>
      <c r="F88" s="309"/>
      <c r="G88" s="66"/>
      <c r="H88" s="66"/>
      <c r="I88" s="64">
        <f>H88/H7</f>
        <v>0</v>
      </c>
      <c r="J88" s="65">
        <f t="shared" si="13"/>
        <v>0</v>
      </c>
      <c r="K88" s="409" t="e">
        <f t="shared" si="32"/>
        <v>#DIV/0!</v>
      </c>
      <c r="L88" s="309"/>
      <c r="M88" s="351"/>
      <c r="N88" s="66"/>
      <c r="O88" s="66"/>
      <c r="P88" s="66"/>
      <c r="Q88" s="363"/>
      <c r="R88" s="309">
        <f>SUM(F88,L88)</f>
        <v>0</v>
      </c>
      <c r="S88" s="307">
        <f t="shared" ref="S88:U91" si="33">SUM(F88,M88)</f>
        <v>0</v>
      </c>
      <c r="T88" s="70">
        <f t="shared" si="33"/>
        <v>0</v>
      </c>
      <c r="U88" s="307">
        <f t="shared" si="33"/>
        <v>0</v>
      </c>
      <c r="V88" s="70">
        <f>U88-T88</f>
        <v>0</v>
      </c>
      <c r="W88" s="92" t="e">
        <f>U88/T88</f>
        <v>#DIV/0!</v>
      </c>
    </row>
    <row r="89" spans="1:1144" ht="29.25" customHeight="1" x14ac:dyDescent="0.25">
      <c r="A89" s="37"/>
      <c r="B89" s="23" t="s">
        <v>73</v>
      </c>
      <c r="C89" s="322" t="s">
        <v>367</v>
      </c>
      <c r="D89" s="322" t="s">
        <v>368</v>
      </c>
      <c r="E89" s="346" t="s">
        <v>369</v>
      </c>
      <c r="F89" s="440">
        <v>162.9</v>
      </c>
      <c r="G89" s="70">
        <v>162.9</v>
      </c>
      <c r="H89" s="70">
        <v>162.9</v>
      </c>
      <c r="I89" s="74">
        <f>H89/H7</f>
        <v>4.088924186225019E-4</v>
      </c>
      <c r="J89" s="69">
        <f t="shared" si="13"/>
        <v>0</v>
      </c>
      <c r="K89" s="92">
        <f t="shared" si="32"/>
        <v>1</v>
      </c>
      <c r="L89" s="306"/>
      <c r="M89" s="307"/>
      <c r="N89" s="70"/>
      <c r="O89" s="70"/>
      <c r="P89" s="70"/>
      <c r="Q89" s="308"/>
      <c r="R89" s="306">
        <f>SUM(F89,L89)</f>
        <v>162.9</v>
      </c>
      <c r="S89" s="307">
        <f t="shared" si="33"/>
        <v>162.9</v>
      </c>
      <c r="T89" s="70">
        <f t="shared" si="33"/>
        <v>162.9</v>
      </c>
      <c r="U89" s="307">
        <f t="shared" si="33"/>
        <v>162.9</v>
      </c>
      <c r="V89" s="70">
        <f>U89-T89</f>
        <v>0</v>
      </c>
      <c r="W89" s="92">
        <f>U89/T89</f>
        <v>1</v>
      </c>
    </row>
    <row r="90" spans="1:1144" ht="29.25" customHeight="1" x14ac:dyDescent="0.25">
      <c r="A90" s="36"/>
      <c r="B90" s="23" t="s">
        <v>73</v>
      </c>
      <c r="C90" s="322" t="s">
        <v>370</v>
      </c>
      <c r="D90" s="322" t="s">
        <v>368</v>
      </c>
      <c r="E90" s="346" t="s">
        <v>371</v>
      </c>
      <c r="F90" s="440">
        <v>58.2</v>
      </c>
      <c r="G90" s="70">
        <v>58.2</v>
      </c>
      <c r="H90" s="70">
        <v>58.2</v>
      </c>
      <c r="I90" s="74">
        <f>H90/H7</f>
        <v>1.4608679413032297E-4</v>
      </c>
      <c r="J90" s="69">
        <f t="shared" si="13"/>
        <v>0</v>
      </c>
      <c r="K90" s="92">
        <f t="shared" si="32"/>
        <v>1</v>
      </c>
      <c r="L90" s="306"/>
      <c r="M90" s="307"/>
      <c r="N90" s="70"/>
      <c r="O90" s="70"/>
      <c r="P90" s="70"/>
      <c r="Q90" s="308"/>
      <c r="R90" s="306">
        <f>SUM(F90,L90)</f>
        <v>58.2</v>
      </c>
      <c r="S90" s="307">
        <f t="shared" si="33"/>
        <v>58.2</v>
      </c>
      <c r="T90" s="70">
        <f t="shared" si="33"/>
        <v>58.2</v>
      </c>
      <c r="U90" s="307">
        <f t="shared" si="33"/>
        <v>58.2</v>
      </c>
      <c r="V90" s="70">
        <f>U90-T90</f>
        <v>0</v>
      </c>
      <c r="W90" s="92">
        <f>U90/T90</f>
        <v>1</v>
      </c>
    </row>
    <row r="91" spans="1:1144" ht="21" hidden="1" customHeight="1" x14ac:dyDescent="0.25">
      <c r="A91" s="38"/>
      <c r="B91" s="19"/>
      <c r="C91" s="20" t="s">
        <v>372</v>
      </c>
      <c r="D91" s="20"/>
      <c r="E91" s="435" t="s">
        <v>373</v>
      </c>
      <c r="F91" s="306"/>
      <c r="G91" s="70">
        <f t="shared" ref="G91:Q91" si="34">SUM(G92)</f>
        <v>1638.4</v>
      </c>
      <c r="H91" s="70"/>
      <c r="I91" s="70"/>
      <c r="J91" s="66"/>
      <c r="K91" s="70">
        <f t="shared" si="34"/>
        <v>0.90856933593749989</v>
      </c>
      <c r="L91" s="70"/>
      <c r="M91" s="307"/>
      <c r="N91" s="70">
        <f t="shared" si="34"/>
        <v>42.7</v>
      </c>
      <c r="O91" s="70">
        <f t="shared" si="34"/>
        <v>36.5</v>
      </c>
      <c r="P91" s="70">
        <f t="shared" si="34"/>
        <v>-6.2000000000000028</v>
      </c>
      <c r="Q91" s="70">
        <f t="shared" si="34"/>
        <v>0.85480093676814983</v>
      </c>
      <c r="R91" s="441">
        <f>SUM(F91,L91)</f>
        <v>0</v>
      </c>
      <c r="S91" s="442">
        <f t="shared" si="33"/>
        <v>0</v>
      </c>
      <c r="T91" s="118">
        <f t="shared" si="33"/>
        <v>1681.1000000000001</v>
      </c>
      <c r="U91" s="442">
        <f t="shared" si="33"/>
        <v>36.5</v>
      </c>
      <c r="V91" s="118">
        <f>U91-T91</f>
        <v>-1644.6000000000001</v>
      </c>
      <c r="W91" s="119">
        <f>U91/T91</f>
        <v>2.1711974302540002E-2</v>
      </c>
    </row>
    <row r="92" spans="1:1144" s="8" customFormat="1" ht="33" customHeight="1" thickBot="1" x14ac:dyDescent="0.3">
      <c r="A92" s="36"/>
      <c r="B92" s="19" t="s">
        <v>47</v>
      </c>
      <c r="C92" s="443" t="s">
        <v>374</v>
      </c>
      <c r="D92" s="443" t="s">
        <v>368</v>
      </c>
      <c r="E92" s="444" t="s">
        <v>375</v>
      </c>
      <c r="F92" s="306">
        <v>1638.4</v>
      </c>
      <c r="G92" s="70">
        <v>1638.4</v>
      </c>
      <c r="H92" s="70">
        <v>1488.6</v>
      </c>
      <c r="I92" s="68">
        <f>H92/H7</f>
        <v>3.7365086210034149E-3</v>
      </c>
      <c r="J92" s="69">
        <f t="shared" si="13"/>
        <v>-149.80000000000018</v>
      </c>
      <c r="K92" s="111">
        <f t="shared" si="32"/>
        <v>0.90856933593749989</v>
      </c>
      <c r="L92" s="306">
        <v>36.799999999999997</v>
      </c>
      <c r="M92" s="307">
        <v>42.7</v>
      </c>
      <c r="N92" s="70">
        <v>42.7</v>
      </c>
      <c r="O92" s="70">
        <v>36.5</v>
      </c>
      <c r="P92" s="70">
        <f>O92-N92</f>
        <v>-6.2000000000000028</v>
      </c>
      <c r="Q92" s="308">
        <f>O92/N92</f>
        <v>0.85480093676814983</v>
      </c>
      <c r="R92" s="135">
        <f t="shared" si="28"/>
        <v>1675.2</v>
      </c>
      <c r="S92" s="351">
        <f t="shared" si="29"/>
        <v>1681.1000000000001</v>
      </c>
      <c r="T92" s="66">
        <f t="shared" si="29"/>
        <v>1681.1000000000001</v>
      </c>
      <c r="U92" s="351">
        <f t="shared" si="29"/>
        <v>1525.1</v>
      </c>
      <c r="V92" s="66">
        <f t="shared" si="30"/>
        <v>-156.00000000000023</v>
      </c>
      <c r="W92" s="91">
        <f t="shared" si="31"/>
        <v>0.90720361667955496</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c r="IW92" s="3"/>
      <c r="IX92" s="3"/>
      <c r="IY92" s="3"/>
      <c r="IZ92" s="3"/>
      <c r="JA92" s="3"/>
      <c r="JB92" s="3"/>
      <c r="JC92" s="3"/>
      <c r="JD92" s="3"/>
      <c r="JE92" s="3"/>
      <c r="JF92" s="3"/>
      <c r="JG92" s="3"/>
      <c r="JH92" s="3"/>
      <c r="JI92" s="3"/>
      <c r="JJ92" s="3"/>
      <c r="JK92" s="3"/>
      <c r="JL92" s="3"/>
      <c r="JM92" s="3"/>
      <c r="JN92" s="3"/>
      <c r="JO92" s="3"/>
      <c r="JP92" s="3"/>
      <c r="JQ92" s="3"/>
      <c r="JR92" s="3"/>
      <c r="JS92" s="3"/>
      <c r="JT92" s="3"/>
      <c r="JU92" s="3"/>
      <c r="JV92" s="3"/>
      <c r="JW92" s="3"/>
      <c r="JX92" s="3"/>
      <c r="JY92" s="3"/>
      <c r="JZ92" s="3"/>
      <c r="KA92" s="3"/>
      <c r="KB92" s="3"/>
      <c r="KC92" s="3"/>
      <c r="KD92" s="3"/>
      <c r="KE92" s="3"/>
      <c r="KF92" s="3"/>
      <c r="KG92" s="3"/>
      <c r="KH92" s="3"/>
      <c r="KI92" s="3"/>
      <c r="KJ92" s="3"/>
      <c r="KK92" s="3"/>
      <c r="KL92" s="3"/>
      <c r="KM92" s="3"/>
      <c r="KN92" s="3"/>
      <c r="KO92" s="3"/>
      <c r="KP92" s="3"/>
      <c r="KQ92" s="3"/>
      <c r="KR92" s="3"/>
      <c r="KS92" s="3"/>
      <c r="KT92" s="3"/>
      <c r="KU92" s="3"/>
      <c r="KV92" s="3"/>
      <c r="KW92" s="3"/>
      <c r="KX92" s="3"/>
      <c r="KY92" s="3"/>
      <c r="KZ92" s="3"/>
      <c r="LA92" s="3"/>
      <c r="LB92" s="3"/>
      <c r="LC92" s="3"/>
      <c r="LD92" s="3"/>
      <c r="LE92" s="3"/>
      <c r="LF92" s="3"/>
      <c r="LG92" s="3"/>
      <c r="LH92" s="3"/>
      <c r="LI92" s="3"/>
      <c r="LJ92" s="3"/>
      <c r="LK92" s="3"/>
      <c r="LL92" s="3"/>
      <c r="LM92" s="3"/>
      <c r="LN92" s="3"/>
      <c r="LO92" s="3"/>
      <c r="LP92" s="3"/>
      <c r="LQ92" s="3"/>
      <c r="LR92" s="3"/>
      <c r="LS92" s="3"/>
      <c r="LT92" s="3"/>
      <c r="LU92" s="3"/>
      <c r="LV92" s="3"/>
      <c r="LW92" s="3"/>
      <c r="LX92" s="3"/>
      <c r="LY92" s="3"/>
      <c r="LZ92" s="3"/>
      <c r="MA92" s="3"/>
      <c r="MB92" s="3"/>
      <c r="MC92" s="3"/>
      <c r="MD92" s="3"/>
      <c r="ME92" s="3"/>
      <c r="MF92" s="3"/>
      <c r="MG92" s="3"/>
      <c r="MH92" s="3"/>
      <c r="MI92" s="3"/>
      <c r="MJ92" s="3"/>
      <c r="MK92" s="3"/>
      <c r="ML92" s="3"/>
      <c r="MM92" s="3"/>
      <c r="MN92" s="3"/>
      <c r="MO92" s="3"/>
      <c r="MP92" s="3"/>
      <c r="MQ92" s="3"/>
      <c r="MR92" s="3"/>
      <c r="MS92" s="3"/>
      <c r="MT92" s="3"/>
      <c r="MU92" s="3"/>
      <c r="MV92" s="3"/>
      <c r="MW92" s="3"/>
      <c r="MX92" s="3"/>
      <c r="MY92" s="3"/>
      <c r="MZ92" s="3"/>
      <c r="NA92" s="3"/>
      <c r="NB92" s="3"/>
      <c r="NC92" s="3"/>
      <c r="ND92" s="3"/>
      <c r="NE92" s="3"/>
      <c r="NF92" s="3"/>
      <c r="NG92" s="3"/>
      <c r="NH92" s="3"/>
      <c r="NI92" s="3"/>
      <c r="NJ92" s="3"/>
      <c r="NK92" s="3"/>
      <c r="NL92" s="3"/>
      <c r="NM92" s="3"/>
      <c r="NN92" s="3"/>
      <c r="NO92" s="3"/>
      <c r="NP92" s="3"/>
      <c r="NQ92" s="3"/>
      <c r="NR92" s="3"/>
      <c r="NS92" s="3"/>
      <c r="NT92" s="3"/>
      <c r="NU92" s="3"/>
      <c r="NV92" s="3"/>
      <c r="NW92" s="3"/>
      <c r="NX92" s="3"/>
      <c r="NY92" s="3"/>
      <c r="NZ92" s="3"/>
      <c r="OA92" s="3"/>
      <c r="OB92" s="3"/>
      <c r="OC92" s="3"/>
      <c r="OD92" s="3"/>
      <c r="OE92" s="3"/>
      <c r="OF92" s="3"/>
      <c r="OG92" s="3"/>
      <c r="OH92" s="3"/>
      <c r="OI92" s="3"/>
      <c r="OJ92" s="3"/>
      <c r="OK92" s="3"/>
      <c r="OL92" s="3"/>
      <c r="OM92" s="3"/>
      <c r="ON92" s="3"/>
      <c r="OO92" s="3"/>
      <c r="OP92" s="3"/>
      <c r="OQ92" s="3"/>
      <c r="OR92" s="3"/>
      <c r="OS92" s="3"/>
      <c r="OT92" s="3"/>
      <c r="OU92" s="3"/>
      <c r="OV92" s="3"/>
      <c r="OW92" s="3"/>
      <c r="OX92" s="3"/>
      <c r="OY92" s="3"/>
      <c r="OZ92" s="3"/>
      <c r="PA92" s="3"/>
      <c r="PB92" s="3"/>
      <c r="PC92" s="3"/>
      <c r="PD92" s="3"/>
      <c r="PE92" s="3"/>
      <c r="PF92" s="3"/>
      <c r="PG92" s="3"/>
      <c r="PH92" s="3"/>
      <c r="PI92" s="3"/>
      <c r="PJ92" s="3"/>
      <c r="PK92" s="3"/>
      <c r="PL92" s="3"/>
      <c r="PM92" s="3"/>
      <c r="PN92" s="3"/>
      <c r="PO92" s="3"/>
      <c r="PP92" s="3"/>
      <c r="PQ92" s="3"/>
      <c r="PR92" s="3"/>
      <c r="PS92" s="3"/>
      <c r="PT92" s="3"/>
      <c r="PU92" s="3"/>
      <c r="PV92" s="3"/>
      <c r="PW92" s="3"/>
      <c r="PX92" s="3"/>
      <c r="PY92" s="3"/>
      <c r="PZ92" s="3"/>
      <c r="QA92" s="3"/>
      <c r="QB92" s="3"/>
      <c r="QC92" s="3"/>
      <c r="QD92" s="3"/>
      <c r="QE92" s="3"/>
      <c r="QF92" s="3"/>
      <c r="QG92" s="3"/>
      <c r="QH92" s="3"/>
      <c r="QI92" s="3"/>
      <c r="QJ92" s="3"/>
      <c r="QK92" s="3"/>
      <c r="QL92" s="3"/>
      <c r="QM92" s="3"/>
      <c r="QN92" s="3"/>
      <c r="QO92" s="3"/>
      <c r="QP92" s="3"/>
      <c r="QQ92" s="3"/>
      <c r="QR92" s="3"/>
      <c r="QS92" s="3"/>
      <c r="QT92" s="3"/>
      <c r="QU92" s="3"/>
      <c r="QV92" s="3"/>
      <c r="QW92" s="3"/>
      <c r="QX92" s="3"/>
      <c r="QY92" s="3"/>
      <c r="QZ92" s="3"/>
      <c r="RA92" s="3"/>
      <c r="RB92" s="3"/>
      <c r="RC92" s="3"/>
      <c r="RD92" s="3"/>
      <c r="RE92" s="3"/>
      <c r="RF92" s="3"/>
      <c r="RG92" s="3"/>
      <c r="RH92" s="3"/>
      <c r="RI92" s="3"/>
      <c r="RJ92" s="3"/>
      <c r="RK92" s="3"/>
      <c r="RL92" s="3"/>
      <c r="RM92" s="3"/>
      <c r="RN92" s="3"/>
      <c r="RO92" s="3"/>
      <c r="RP92" s="3"/>
      <c r="RQ92" s="3"/>
      <c r="RR92" s="3"/>
      <c r="RS92" s="3"/>
      <c r="RT92" s="3"/>
      <c r="RU92" s="3"/>
      <c r="RV92" s="3"/>
      <c r="RW92" s="3"/>
      <c r="RX92" s="3"/>
      <c r="RY92" s="3"/>
      <c r="RZ92" s="3"/>
      <c r="SA92" s="3"/>
      <c r="SB92" s="3"/>
      <c r="SC92" s="3"/>
      <c r="SD92" s="3"/>
      <c r="SE92" s="3"/>
      <c r="SF92" s="3"/>
      <c r="SG92" s="3"/>
      <c r="SH92" s="3"/>
      <c r="SI92" s="3"/>
      <c r="SJ92" s="3"/>
      <c r="SK92" s="3"/>
      <c r="SL92" s="3"/>
      <c r="SM92" s="3"/>
      <c r="SN92" s="3"/>
      <c r="SO92" s="3"/>
      <c r="SP92" s="3"/>
      <c r="SQ92" s="3"/>
      <c r="SR92" s="3"/>
      <c r="SS92" s="3"/>
      <c r="ST92" s="3"/>
      <c r="SU92" s="3"/>
      <c r="SV92" s="3"/>
      <c r="SW92" s="3"/>
      <c r="SX92" s="3"/>
      <c r="SY92" s="3"/>
      <c r="SZ92" s="3"/>
      <c r="TA92" s="3"/>
      <c r="TB92" s="3"/>
      <c r="TC92" s="3"/>
      <c r="TD92" s="3"/>
      <c r="TE92" s="3"/>
      <c r="TF92" s="3"/>
      <c r="TG92" s="3"/>
      <c r="TH92" s="3"/>
      <c r="TI92" s="3"/>
      <c r="TJ92" s="3"/>
      <c r="TK92" s="3"/>
      <c r="TL92" s="3"/>
      <c r="TM92" s="3"/>
      <c r="TN92" s="3"/>
      <c r="TO92" s="3"/>
      <c r="TP92" s="3"/>
      <c r="TQ92" s="3"/>
      <c r="TR92" s="3"/>
      <c r="TS92" s="3"/>
      <c r="TT92" s="3"/>
      <c r="TU92" s="3"/>
      <c r="TV92" s="3"/>
      <c r="TW92" s="3"/>
      <c r="TX92" s="3"/>
      <c r="TY92" s="3"/>
      <c r="TZ92" s="3"/>
      <c r="UA92" s="3"/>
      <c r="UB92" s="3"/>
      <c r="UC92" s="3"/>
      <c r="UD92" s="3"/>
      <c r="UE92" s="3"/>
      <c r="UF92" s="3"/>
      <c r="UG92" s="3"/>
      <c r="UH92" s="3"/>
      <c r="UI92" s="3"/>
      <c r="UJ92" s="3"/>
      <c r="UK92" s="3"/>
      <c r="UL92" s="3"/>
      <c r="UM92" s="3"/>
      <c r="UN92" s="3"/>
      <c r="UO92" s="3"/>
      <c r="UP92" s="3"/>
      <c r="UQ92" s="3"/>
      <c r="UR92" s="3"/>
      <c r="US92" s="3"/>
      <c r="UT92" s="3"/>
      <c r="UU92" s="3"/>
      <c r="UV92" s="3"/>
      <c r="UW92" s="3"/>
      <c r="UX92" s="3"/>
      <c r="UY92" s="3"/>
      <c r="UZ92" s="3"/>
      <c r="VA92" s="3"/>
      <c r="VB92" s="3"/>
      <c r="VC92" s="3"/>
      <c r="VD92" s="3"/>
      <c r="VE92" s="3"/>
      <c r="VF92" s="3"/>
      <c r="VG92" s="3"/>
      <c r="VH92" s="3"/>
      <c r="VI92" s="3"/>
      <c r="VJ92" s="3"/>
      <c r="VK92" s="3"/>
      <c r="VL92" s="3"/>
      <c r="VM92" s="3"/>
      <c r="VN92" s="3"/>
      <c r="VO92" s="3"/>
      <c r="VP92" s="3"/>
      <c r="VQ92" s="3"/>
      <c r="VR92" s="3"/>
      <c r="VS92" s="3"/>
      <c r="VT92" s="3"/>
      <c r="VU92" s="3"/>
      <c r="VV92" s="3"/>
      <c r="VW92" s="3"/>
      <c r="VX92" s="3"/>
      <c r="VY92" s="3"/>
      <c r="VZ92" s="3"/>
      <c r="WA92" s="3"/>
      <c r="WB92" s="3"/>
      <c r="WC92" s="3"/>
      <c r="WD92" s="3"/>
      <c r="WE92" s="3"/>
      <c r="WF92" s="3"/>
      <c r="WG92" s="3"/>
      <c r="WH92" s="3"/>
      <c r="WI92" s="3"/>
      <c r="WJ92" s="3"/>
      <c r="WK92" s="3"/>
      <c r="WL92" s="3"/>
      <c r="WM92" s="3"/>
      <c r="WN92" s="3"/>
      <c r="WO92" s="3"/>
      <c r="WP92" s="3"/>
      <c r="WQ92" s="3"/>
      <c r="WR92" s="3"/>
      <c r="WS92" s="3"/>
      <c r="WT92" s="3"/>
      <c r="WU92" s="3"/>
      <c r="WV92" s="3"/>
      <c r="WW92" s="3"/>
      <c r="WX92" s="3"/>
      <c r="WY92" s="3"/>
      <c r="WZ92" s="3"/>
      <c r="XA92" s="3"/>
      <c r="XB92" s="3"/>
      <c r="XC92" s="3"/>
      <c r="XD92" s="3"/>
      <c r="XE92" s="3"/>
      <c r="XF92" s="3"/>
      <c r="XG92" s="3"/>
      <c r="XH92" s="3"/>
      <c r="XI92" s="3"/>
      <c r="XJ92" s="3"/>
      <c r="XK92" s="3"/>
      <c r="XL92" s="3"/>
      <c r="XM92" s="3"/>
      <c r="XN92" s="3"/>
      <c r="XO92" s="3"/>
      <c r="XP92" s="3"/>
      <c r="XQ92" s="3"/>
      <c r="XR92" s="3"/>
      <c r="XS92" s="3"/>
      <c r="XT92" s="3"/>
      <c r="XU92" s="3"/>
      <c r="XV92" s="3"/>
      <c r="XW92" s="3"/>
      <c r="XX92" s="3"/>
      <c r="XY92" s="3"/>
      <c r="XZ92" s="3"/>
      <c r="YA92" s="3"/>
      <c r="YB92" s="3"/>
      <c r="YC92" s="3"/>
      <c r="YD92" s="3"/>
      <c r="YE92" s="3"/>
      <c r="YF92" s="3"/>
      <c r="YG92" s="3"/>
      <c r="YH92" s="3"/>
      <c r="YI92" s="3"/>
      <c r="YJ92" s="3"/>
      <c r="YK92" s="3"/>
      <c r="YL92" s="3"/>
      <c r="YM92" s="3"/>
      <c r="YN92" s="3"/>
      <c r="YO92" s="3"/>
      <c r="YP92" s="3"/>
      <c r="YQ92" s="3"/>
      <c r="YR92" s="3"/>
      <c r="YS92" s="3"/>
      <c r="YT92" s="3"/>
      <c r="YU92" s="3"/>
      <c r="YV92" s="3"/>
      <c r="YW92" s="3"/>
      <c r="YX92" s="3"/>
      <c r="YY92" s="3"/>
      <c r="YZ92" s="3"/>
      <c r="ZA92" s="3"/>
      <c r="ZB92" s="3"/>
      <c r="ZC92" s="3"/>
      <c r="ZD92" s="3"/>
      <c r="ZE92" s="3"/>
      <c r="ZF92" s="3"/>
      <c r="ZG92" s="3"/>
      <c r="ZH92" s="3"/>
      <c r="ZI92" s="3"/>
      <c r="ZJ92" s="3"/>
      <c r="ZK92" s="3"/>
      <c r="ZL92" s="3"/>
      <c r="ZM92" s="3"/>
      <c r="ZN92" s="3"/>
      <c r="ZO92" s="3"/>
      <c r="ZP92" s="3"/>
      <c r="ZQ92" s="3"/>
      <c r="ZR92" s="3"/>
      <c r="ZS92" s="3"/>
      <c r="ZT92" s="3"/>
      <c r="ZU92" s="3"/>
      <c r="ZV92" s="3"/>
      <c r="ZW92" s="3"/>
      <c r="ZX92" s="3"/>
      <c r="ZY92" s="3"/>
      <c r="ZZ92" s="3"/>
      <c r="AAA92" s="3"/>
      <c r="AAB92" s="3"/>
      <c r="AAC92" s="3"/>
      <c r="AAD92" s="3"/>
      <c r="AAE92" s="3"/>
      <c r="AAF92" s="3"/>
      <c r="AAG92" s="3"/>
      <c r="AAH92" s="3"/>
      <c r="AAI92" s="3"/>
      <c r="AAJ92" s="3"/>
      <c r="AAK92" s="3"/>
      <c r="AAL92" s="3"/>
      <c r="AAM92" s="3"/>
      <c r="AAN92" s="3"/>
      <c r="AAO92" s="3"/>
      <c r="AAP92" s="3"/>
      <c r="AAQ92" s="3"/>
      <c r="AAR92" s="3"/>
      <c r="AAS92" s="3"/>
      <c r="AAT92" s="3"/>
      <c r="AAU92" s="3"/>
      <c r="AAV92" s="3"/>
      <c r="AAW92" s="3"/>
      <c r="AAX92" s="3"/>
      <c r="AAY92" s="3"/>
      <c r="AAZ92" s="3"/>
      <c r="ABA92" s="3"/>
      <c r="ABB92" s="3"/>
      <c r="ABC92" s="3"/>
      <c r="ABD92" s="3"/>
      <c r="ABE92" s="3"/>
      <c r="ABF92" s="3"/>
      <c r="ABG92" s="3"/>
      <c r="ABH92" s="3"/>
      <c r="ABI92" s="3"/>
      <c r="ABJ92" s="3"/>
      <c r="ABK92" s="3"/>
      <c r="ABL92" s="3"/>
      <c r="ABM92" s="3"/>
      <c r="ABN92" s="3"/>
      <c r="ABO92" s="3"/>
      <c r="ABP92" s="3"/>
      <c r="ABQ92" s="3"/>
      <c r="ABR92" s="3"/>
      <c r="ABS92" s="3"/>
      <c r="ABT92" s="3"/>
      <c r="ABU92" s="3"/>
      <c r="ABV92" s="3"/>
      <c r="ABW92" s="3"/>
      <c r="ABX92" s="3"/>
      <c r="ABY92" s="3"/>
      <c r="ABZ92" s="3"/>
      <c r="ACA92" s="3"/>
      <c r="ACB92" s="3"/>
      <c r="ACC92" s="3"/>
      <c r="ACD92" s="3"/>
      <c r="ACE92" s="3"/>
      <c r="ACF92" s="3"/>
      <c r="ACG92" s="3"/>
      <c r="ACH92" s="3"/>
      <c r="ACI92" s="3"/>
      <c r="ACJ92" s="3"/>
      <c r="ACK92" s="3"/>
      <c r="ACL92" s="3"/>
      <c r="ACM92" s="3"/>
      <c r="ACN92" s="3"/>
      <c r="ACO92" s="3"/>
      <c r="ACP92" s="3"/>
      <c r="ACQ92" s="3"/>
      <c r="ACR92" s="3"/>
      <c r="ACS92" s="3"/>
      <c r="ACT92" s="3"/>
      <c r="ACU92" s="3"/>
      <c r="ACV92" s="3"/>
      <c r="ACW92" s="3"/>
      <c r="ACX92" s="3"/>
      <c r="ACY92" s="3"/>
      <c r="ACZ92" s="3"/>
      <c r="ADA92" s="3"/>
      <c r="ADB92" s="3"/>
      <c r="ADC92" s="3"/>
      <c r="ADD92" s="3"/>
      <c r="ADE92" s="3"/>
      <c r="ADF92" s="3"/>
      <c r="ADG92" s="3"/>
      <c r="ADH92" s="3"/>
      <c r="ADI92" s="3"/>
      <c r="ADJ92" s="3"/>
      <c r="ADK92" s="3"/>
      <c r="ADL92" s="3"/>
      <c r="ADM92" s="3"/>
      <c r="ADN92" s="3"/>
      <c r="ADO92" s="3"/>
      <c r="ADP92" s="3"/>
      <c r="ADQ92" s="3"/>
      <c r="ADR92" s="3"/>
      <c r="ADS92" s="3"/>
      <c r="ADT92" s="3"/>
      <c r="ADU92" s="3"/>
      <c r="ADV92" s="3"/>
      <c r="ADW92" s="3"/>
      <c r="ADX92" s="3"/>
      <c r="ADY92" s="3"/>
      <c r="ADZ92" s="3"/>
      <c r="AEA92" s="3"/>
      <c r="AEB92" s="3"/>
      <c r="AEC92" s="3"/>
      <c r="AED92" s="3"/>
      <c r="AEE92" s="3"/>
      <c r="AEF92" s="3"/>
      <c r="AEG92" s="3"/>
      <c r="AEH92" s="3"/>
      <c r="AEI92" s="3"/>
      <c r="AEJ92" s="3"/>
      <c r="AEK92" s="3"/>
      <c r="AEL92" s="3"/>
      <c r="AEM92" s="3"/>
      <c r="AEN92" s="3"/>
      <c r="AEO92" s="3"/>
      <c r="AEP92" s="3"/>
      <c r="AEQ92" s="3"/>
      <c r="AER92" s="3"/>
      <c r="AES92" s="3"/>
      <c r="AET92" s="3"/>
      <c r="AEU92" s="3"/>
      <c r="AEV92" s="3"/>
      <c r="AEW92" s="3"/>
      <c r="AEX92" s="3"/>
      <c r="AEY92" s="3"/>
      <c r="AEZ92" s="3"/>
      <c r="AFA92" s="3"/>
      <c r="AFB92" s="3"/>
      <c r="AFC92" s="3"/>
      <c r="AFD92" s="3"/>
      <c r="AFE92" s="3"/>
      <c r="AFF92" s="3"/>
      <c r="AFG92" s="3"/>
      <c r="AFH92" s="3"/>
      <c r="AFI92" s="3"/>
      <c r="AFJ92" s="3"/>
      <c r="AFK92" s="3"/>
      <c r="AFL92" s="3"/>
      <c r="AFM92" s="3"/>
      <c r="AFN92" s="3"/>
      <c r="AFO92" s="3"/>
      <c r="AFP92" s="3"/>
      <c r="AFQ92" s="3"/>
      <c r="AFR92" s="3"/>
      <c r="AFS92" s="3"/>
      <c r="AFT92" s="3"/>
      <c r="AFU92" s="3"/>
      <c r="AFV92" s="3"/>
      <c r="AFW92" s="3"/>
      <c r="AFX92" s="3"/>
      <c r="AFY92" s="3"/>
      <c r="AFZ92" s="3"/>
      <c r="AGA92" s="3"/>
      <c r="AGB92" s="3"/>
      <c r="AGC92" s="3"/>
      <c r="AGD92" s="3"/>
      <c r="AGE92" s="3"/>
      <c r="AGF92" s="3"/>
      <c r="AGG92" s="3"/>
      <c r="AGH92" s="3"/>
      <c r="AGI92" s="3"/>
      <c r="AGJ92" s="3"/>
      <c r="AGK92" s="3"/>
      <c r="AGL92" s="3"/>
      <c r="AGM92" s="3"/>
      <c r="AGN92" s="3"/>
      <c r="AGO92" s="3"/>
      <c r="AGP92" s="3"/>
      <c r="AGQ92" s="3"/>
      <c r="AGR92" s="3"/>
      <c r="AGS92" s="3"/>
      <c r="AGT92" s="3"/>
      <c r="AGU92" s="3"/>
      <c r="AGV92" s="3"/>
      <c r="AGW92" s="3"/>
      <c r="AGX92" s="3"/>
      <c r="AGY92" s="3"/>
      <c r="AGZ92" s="3"/>
      <c r="AHA92" s="3"/>
      <c r="AHB92" s="3"/>
      <c r="AHC92" s="3"/>
      <c r="AHD92" s="3"/>
      <c r="AHE92" s="3"/>
      <c r="AHF92" s="3"/>
      <c r="AHG92" s="3"/>
      <c r="AHH92" s="3"/>
      <c r="AHI92" s="3"/>
      <c r="AHJ92" s="3"/>
      <c r="AHK92" s="3"/>
      <c r="AHL92" s="3"/>
      <c r="AHM92" s="3"/>
      <c r="AHN92" s="3"/>
      <c r="AHO92" s="3"/>
      <c r="AHP92" s="3"/>
      <c r="AHQ92" s="3"/>
      <c r="AHR92" s="3"/>
      <c r="AHS92" s="3"/>
      <c r="AHT92" s="3"/>
      <c r="AHU92" s="3"/>
      <c r="AHV92" s="3"/>
      <c r="AHW92" s="3"/>
      <c r="AHX92" s="3"/>
      <c r="AHY92" s="3"/>
      <c r="AHZ92" s="3"/>
      <c r="AIA92" s="3"/>
      <c r="AIB92" s="3"/>
      <c r="AIC92" s="3"/>
      <c r="AID92" s="3"/>
      <c r="AIE92" s="3"/>
      <c r="AIF92" s="3"/>
      <c r="AIG92" s="3"/>
      <c r="AIH92" s="3"/>
      <c r="AII92" s="3"/>
      <c r="AIJ92" s="3"/>
      <c r="AIK92" s="3"/>
      <c r="AIL92" s="3"/>
      <c r="AIM92" s="3"/>
      <c r="AIN92" s="3"/>
      <c r="AIO92" s="3"/>
      <c r="AIP92" s="3"/>
      <c r="AIQ92" s="3"/>
      <c r="AIR92" s="3"/>
      <c r="AIS92" s="3"/>
      <c r="AIT92" s="3"/>
      <c r="AIU92" s="3"/>
      <c r="AIV92" s="3"/>
      <c r="AIW92" s="3"/>
      <c r="AIX92" s="3"/>
      <c r="AIY92" s="3"/>
      <c r="AIZ92" s="3"/>
      <c r="AJA92" s="3"/>
      <c r="AJB92" s="3"/>
      <c r="AJC92" s="3"/>
      <c r="AJD92" s="3"/>
      <c r="AJE92" s="3"/>
      <c r="AJF92" s="3"/>
      <c r="AJG92" s="3"/>
      <c r="AJH92" s="3"/>
      <c r="AJI92" s="3"/>
      <c r="AJJ92" s="3"/>
      <c r="AJK92" s="3"/>
      <c r="AJL92" s="3"/>
      <c r="AJM92" s="3"/>
      <c r="AJN92" s="3"/>
      <c r="AJO92" s="3"/>
      <c r="AJP92" s="3"/>
      <c r="AJQ92" s="3"/>
      <c r="AJR92" s="3"/>
      <c r="AJS92" s="3"/>
      <c r="AJT92" s="3"/>
      <c r="AJU92" s="3"/>
      <c r="AJV92" s="3"/>
      <c r="AJW92" s="3"/>
      <c r="AJX92" s="3"/>
      <c r="AJY92" s="3"/>
      <c r="AJZ92" s="3"/>
      <c r="AKA92" s="3"/>
      <c r="AKB92" s="3"/>
      <c r="AKC92" s="3"/>
      <c r="AKD92" s="3"/>
      <c r="AKE92" s="3"/>
      <c r="AKF92" s="3"/>
      <c r="AKG92" s="3"/>
      <c r="AKH92" s="3"/>
      <c r="AKI92" s="3"/>
      <c r="AKJ92" s="3"/>
      <c r="AKK92" s="3"/>
      <c r="AKL92" s="3"/>
      <c r="AKM92" s="3"/>
      <c r="AKN92" s="3"/>
      <c r="AKO92" s="3"/>
      <c r="AKP92" s="3"/>
      <c r="AKQ92" s="3"/>
      <c r="AKR92" s="3"/>
      <c r="AKS92" s="3"/>
      <c r="AKT92" s="3"/>
      <c r="AKU92" s="3"/>
      <c r="AKV92" s="3"/>
      <c r="AKW92" s="3"/>
      <c r="AKX92" s="3"/>
      <c r="AKY92" s="3"/>
      <c r="AKZ92" s="3"/>
      <c r="ALA92" s="3"/>
      <c r="ALB92" s="3"/>
      <c r="ALC92" s="3"/>
      <c r="ALD92" s="3"/>
      <c r="ALE92" s="3"/>
      <c r="ALF92" s="3"/>
      <c r="ALG92" s="3"/>
      <c r="ALH92" s="3"/>
      <c r="ALI92" s="3"/>
      <c r="ALJ92" s="3"/>
      <c r="ALK92" s="3"/>
      <c r="ALL92" s="3"/>
      <c r="ALM92" s="3"/>
      <c r="ALN92" s="3"/>
      <c r="ALO92" s="3"/>
      <c r="ALP92" s="3"/>
      <c r="ALQ92" s="3"/>
      <c r="ALR92" s="3"/>
      <c r="ALS92" s="3"/>
      <c r="ALT92" s="3"/>
      <c r="ALU92" s="3"/>
      <c r="ALV92" s="3"/>
      <c r="ALW92" s="3"/>
      <c r="ALX92" s="3"/>
      <c r="ALY92" s="3"/>
      <c r="ALZ92" s="3"/>
      <c r="AMA92" s="3"/>
      <c r="AMB92" s="3"/>
      <c r="AMC92" s="3"/>
      <c r="AMD92" s="3"/>
      <c r="AME92" s="3"/>
      <c r="AMF92" s="3"/>
      <c r="AMG92" s="3"/>
      <c r="AMH92" s="3"/>
      <c r="AMI92" s="3"/>
      <c r="AMJ92" s="3"/>
      <c r="AMK92" s="3"/>
      <c r="AML92" s="3"/>
      <c r="AMM92" s="3"/>
      <c r="AMN92" s="3"/>
      <c r="AMO92" s="3"/>
      <c r="AMP92" s="3"/>
      <c r="AMQ92" s="3"/>
      <c r="AMR92" s="3"/>
      <c r="AMS92" s="3"/>
      <c r="AMT92" s="3"/>
      <c r="AMU92" s="3"/>
      <c r="AMV92" s="3"/>
      <c r="AMW92" s="3"/>
      <c r="AMX92" s="3"/>
      <c r="AMY92" s="3"/>
      <c r="AMZ92" s="3"/>
      <c r="ANA92" s="3"/>
      <c r="ANB92" s="3"/>
      <c r="ANC92" s="3"/>
      <c r="AND92" s="3"/>
      <c r="ANE92" s="3"/>
      <c r="ANF92" s="3"/>
      <c r="ANG92" s="3"/>
      <c r="ANH92" s="3"/>
      <c r="ANI92" s="3"/>
      <c r="ANJ92" s="3"/>
      <c r="ANK92" s="3"/>
      <c r="ANL92" s="3"/>
      <c r="ANM92" s="3"/>
      <c r="ANN92" s="3"/>
      <c r="ANO92" s="3"/>
      <c r="ANP92" s="3"/>
      <c r="ANQ92" s="3"/>
      <c r="ANR92" s="3"/>
      <c r="ANS92" s="3"/>
      <c r="ANT92" s="3"/>
      <c r="ANU92" s="3"/>
      <c r="ANV92" s="3"/>
      <c r="ANW92" s="3"/>
      <c r="ANX92" s="3"/>
      <c r="ANY92" s="3"/>
      <c r="ANZ92" s="3"/>
      <c r="AOA92" s="3"/>
      <c r="AOB92" s="3"/>
      <c r="AOC92" s="3"/>
      <c r="AOD92" s="3"/>
      <c r="AOE92" s="3"/>
      <c r="AOF92" s="3"/>
      <c r="AOG92" s="3"/>
      <c r="AOH92" s="3"/>
      <c r="AOI92" s="3"/>
      <c r="AOJ92" s="3"/>
      <c r="AOK92" s="3"/>
      <c r="AOL92" s="3"/>
      <c r="AOM92" s="3"/>
      <c r="AON92" s="3"/>
      <c r="AOO92" s="3"/>
      <c r="AOP92" s="3"/>
      <c r="AOQ92" s="3"/>
      <c r="AOR92" s="3"/>
      <c r="AOS92" s="3"/>
      <c r="AOT92" s="3"/>
      <c r="AOU92" s="3"/>
      <c r="AOV92" s="3"/>
      <c r="AOW92" s="3"/>
      <c r="AOX92" s="3"/>
      <c r="AOY92" s="3"/>
      <c r="AOZ92" s="3"/>
      <c r="APA92" s="3"/>
      <c r="APB92" s="3"/>
      <c r="APC92" s="3"/>
      <c r="APD92" s="3"/>
      <c r="APE92" s="3"/>
      <c r="APF92" s="3"/>
      <c r="APG92" s="3"/>
      <c r="APH92" s="3"/>
      <c r="API92" s="3"/>
      <c r="APJ92" s="3"/>
      <c r="APK92" s="3"/>
      <c r="APL92" s="3"/>
      <c r="APM92" s="3"/>
      <c r="APN92" s="3"/>
      <c r="APO92" s="3"/>
      <c r="APP92" s="3"/>
      <c r="APQ92" s="3"/>
      <c r="APR92" s="3"/>
      <c r="APS92" s="3"/>
      <c r="APT92" s="3"/>
      <c r="APU92" s="3"/>
      <c r="APV92" s="3"/>
      <c r="APW92" s="3"/>
      <c r="APX92" s="3"/>
      <c r="APY92" s="3"/>
      <c r="APZ92" s="3"/>
      <c r="AQA92" s="3"/>
      <c r="AQB92" s="3"/>
      <c r="AQC92" s="3"/>
      <c r="AQD92" s="3"/>
      <c r="AQE92" s="3"/>
      <c r="AQF92" s="3"/>
      <c r="AQG92" s="3"/>
      <c r="AQH92" s="3"/>
      <c r="AQI92" s="3"/>
      <c r="AQJ92" s="3"/>
      <c r="AQK92" s="3"/>
      <c r="AQL92" s="3"/>
      <c r="AQM92" s="3"/>
      <c r="AQN92" s="3"/>
      <c r="AQO92" s="3"/>
      <c r="AQP92" s="3"/>
      <c r="AQQ92" s="3"/>
      <c r="AQR92" s="3"/>
      <c r="AQS92" s="3"/>
      <c r="AQT92" s="3"/>
      <c r="AQU92" s="3"/>
      <c r="AQV92" s="3"/>
      <c r="AQW92" s="3"/>
      <c r="AQX92" s="3"/>
      <c r="AQY92" s="3"/>
      <c r="AQZ92" s="3"/>
    </row>
    <row r="93" spans="1:1144" s="7" customFormat="1" ht="57" customHeight="1" thickBot="1" x14ac:dyDescent="0.3">
      <c r="A93" s="156">
        <v>6</v>
      </c>
      <c r="B93" s="49" t="s">
        <v>30</v>
      </c>
      <c r="C93" s="49" t="s">
        <v>376</v>
      </c>
      <c r="D93" s="49" t="s">
        <v>377</v>
      </c>
      <c r="E93" s="445" t="s">
        <v>378</v>
      </c>
      <c r="F93" s="139">
        <v>17174.5</v>
      </c>
      <c r="G93" s="51">
        <v>17174.5</v>
      </c>
      <c r="H93" s="51">
        <v>16378.7</v>
      </c>
      <c r="I93" s="52">
        <f>H93/H7</f>
        <v>4.1111886168768395E-2</v>
      </c>
      <c r="J93" s="55">
        <f t="shared" si="13"/>
        <v>-795.79999999999927</v>
      </c>
      <c r="K93" s="95">
        <f t="shared" si="32"/>
        <v>0.95366386212116805</v>
      </c>
      <c r="L93" s="54">
        <v>106.3</v>
      </c>
      <c r="M93" s="270">
        <v>486.9</v>
      </c>
      <c r="N93" s="51">
        <v>486.9</v>
      </c>
      <c r="O93" s="51">
        <v>486.4</v>
      </c>
      <c r="P93" s="51">
        <f>O93-N93</f>
        <v>-0.5</v>
      </c>
      <c r="Q93" s="271">
        <f>O93/N93</f>
        <v>0.99897309509139454</v>
      </c>
      <c r="R93" s="139">
        <f t="shared" si="28"/>
        <v>17280.8</v>
      </c>
      <c r="S93" s="270">
        <f t="shared" si="29"/>
        <v>17661.400000000001</v>
      </c>
      <c r="T93" s="51">
        <f t="shared" si="29"/>
        <v>17661.400000000001</v>
      </c>
      <c r="U93" s="270">
        <f t="shared" si="29"/>
        <v>16865.100000000002</v>
      </c>
      <c r="V93" s="51">
        <f t="shared" si="30"/>
        <v>-796.29999999999927</v>
      </c>
      <c r="W93" s="95">
        <f t="shared" si="31"/>
        <v>0.95491297405641684</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c r="JQ93" s="3"/>
      <c r="JR93" s="3"/>
      <c r="JS93" s="3"/>
      <c r="JT93" s="3"/>
      <c r="JU93" s="3"/>
      <c r="JV93" s="3"/>
      <c r="JW93" s="3"/>
      <c r="JX93" s="3"/>
      <c r="JY93" s="3"/>
      <c r="JZ93" s="3"/>
      <c r="KA93" s="3"/>
      <c r="KB93" s="3"/>
      <c r="KC93" s="3"/>
      <c r="KD93" s="3"/>
      <c r="KE93" s="3"/>
      <c r="KF93" s="3"/>
      <c r="KG93" s="3"/>
      <c r="KH93" s="3"/>
      <c r="KI93" s="3"/>
      <c r="KJ93" s="3"/>
      <c r="KK93" s="3"/>
      <c r="KL93" s="3"/>
      <c r="KM93" s="3"/>
      <c r="KN93" s="3"/>
      <c r="KO93" s="3"/>
      <c r="KP93" s="3"/>
      <c r="KQ93" s="3"/>
      <c r="KR93" s="3"/>
      <c r="KS93" s="3"/>
      <c r="KT93" s="3"/>
      <c r="KU93" s="3"/>
      <c r="KV93" s="3"/>
      <c r="KW93" s="3"/>
      <c r="KX93" s="3"/>
      <c r="KY93" s="3"/>
      <c r="KZ93" s="3"/>
      <c r="LA93" s="3"/>
      <c r="LB93" s="3"/>
      <c r="LC93" s="3"/>
      <c r="LD93" s="3"/>
      <c r="LE93" s="3"/>
      <c r="LF93" s="3"/>
      <c r="LG93" s="3"/>
      <c r="LH93" s="3"/>
      <c r="LI93" s="3"/>
      <c r="LJ93" s="3"/>
      <c r="LK93" s="3"/>
      <c r="LL93" s="3"/>
      <c r="LM93" s="3"/>
      <c r="LN93" s="3"/>
      <c r="LO93" s="3"/>
      <c r="LP93" s="3"/>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c r="MS93" s="3"/>
      <c r="MT93" s="3"/>
      <c r="MU93" s="3"/>
      <c r="MV93" s="3"/>
      <c r="MW93" s="3"/>
      <c r="MX93" s="3"/>
      <c r="MY93" s="3"/>
      <c r="MZ93" s="3"/>
      <c r="NA93" s="3"/>
      <c r="NB93" s="3"/>
      <c r="NC93" s="3"/>
      <c r="ND93" s="3"/>
      <c r="NE93" s="3"/>
      <c r="NF93" s="3"/>
      <c r="NG93" s="3"/>
      <c r="NH93" s="3"/>
      <c r="NI93" s="3"/>
      <c r="NJ93" s="3"/>
      <c r="NK93" s="3"/>
      <c r="NL93" s="3"/>
      <c r="NM93" s="3"/>
      <c r="NN93" s="3"/>
      <c r="NO93" s="3"/>
      <c r="NP93" s="3"/>
      <c r="NQ93" s="3"/>
      <c r="NR93" s="3"/>
      <c r="NS93" s="3"/>
      <c r="NT93" s="3"/>
      <c r="NU93" s="3"/>
      <c r="NV93" s="3"/>
      <c r="NW93" s="3"/>
      <c r="NX93" s="3"/>
      <c r="NY93" s="3"/>
      <c r="NZ93" s="3"/>
      <c r="OA93" s="3"/>
      <c r="OB93" s="3"/>
      <c r="OC93" s="3"/>
      <c r="OD93" s="3"/>
      <c r="OE93" s="3"/>
      <c r="OF93" s="3"/>
      <c r="OG93" s="3"/>
      <c r="OH93" s="3"/>
      <c r="OI93" s="3"/>
      <c r="OJ93" s="3"/>
      <c r="OK93" s="3"/>
      <c r="OL93" s="3"/>
      <c r="OM93" s="3"/>
      <c r="ON93" s="3"/>
      <c r="OO93" s="3"/>
      <c r="OP93" s="3"/>
      <c r="OQ93" s="3"/>
      <c r="OR93" s="3"/>
      <c r="OS93" s="3"/>
      <c r="OT93" s="3"/>
      <c r="OU93" s="3"/>
      <c r="OV93" s="3"/>
      <c r="OW93" s="3"/>
      <c r="OX93" s="3"/>
      <c r="OY93" s="3"/>
      <c r="OZ93" s="3"/>
      <c r="PA93" s="3"/>
      <c r="PB93" s="3"/>
      <c r="PC93" s="3"/>
      <c r="PD93" s="3"/>
      <c r="PE93" s="3"/>
      <c r="PF93" s="3"/>
      <c r="PG93" s="3"/>
      <c r="PH93" s="3"/>
      <c r="PI93" s="3"/>
      <c r="PJ93" s="3"/>
      <c r="PK93" s="3"/>
      <c r="PL93" s="3"/>
      <c r="PM93" s="3"/>
      <c r="PN93" s="3"/>
      <c r="PO93" s="3"/>
      <c r="PP93" s="3"/>
      <c r="PQ93" s="3"/>
      <c r="PR93" s="3"/>
      <c r="PS93" s="3"/>
      <c r="PT93" s="3"/>
      <c r="PU93" s="3"/>
      <c r="PV93" s="3"/>
      <c r="PW93" s="3"/>
      <c r="PX93" s="3"/>
      <c r="PY93" s="3"/>
      <c r="PZ93" s="3"/>
      <c r="QA93" s="3"/>
      <c r="QB93" s="3"/>
      <c r="QC93" s="3"/>
      <c r="QD93" s="3"/>
      <c r="QE93" s="3"/>
      <c r="QF93" s="3"/>
      <c r="QG93" s="3"/>
      <c r="QH93" s="3"/>
      <c r="QI93" s="3"/>
      <c r="QJ93" s="3"/>
      <c r="QK93" s="3"/>
      <c r="QL93" s="3"/>
      <c r="QM93" s="3"/>
      <c r="QN93" s="3"/>
      <c r="QO93" s="3"/>
      <c r="QP93" s="3"/>
      <c r="QQ93" s="3"/>
      <c r="QR93" s="3"/>
      <c r="QS93" s="3"/>
      <c r="QT93" s="3"/>
      <c r="QU93" s="3"/>
      <c r="QV93" s="3"/>
      <c r="QW93" s="3"/>
      <c r="QX93" s="3"/>
      <c r="QY93" s="3"/>
      <c r="QZ93" s="3"/>
      <c r="RA93" s="3"/>
      <c r="RB93" s="3"/>
      <c r="RC93" s="3"/>
      <c r="RD93" s="3"/>
      <c r="RE93" s="3"/>
      <c r="RF93" s="3"/>
      <c r="RG93" s="3"/>
      <c r="RH93" s="3"/>
      <c r="RI93" s="3"/>
      <c r="RJ93" s="3"/>
      <c r="RK93" s="3"/>
      <c r="RL93" s="3"/>
      <c r="RM93" s="3"/>
      <c r="RN93" s="3"/>
      <c r="RO93" s="3"/>
      <c r="RP93" s="3"/>
      <c r="RQ93" s="3"/>
      <c r="RR93" s="3"/>
      <c r="RS93" s="3"/>
      <c r="RT93" s="3"/>
      <c r="RU93" s="3"/>
      <c r="RV93" s="3"/>
      <c r="RW93" s="3"/>
      <c r="RX93" s="3"/>
      <c r="RY93" s="3"/>
      <c r="RZ93" s="3"/>
      <c r="SA93" s="3"/>
      <c r="SB93" s="3"/>
      <c r="SC93" s="3"/>
      <c r="SD93" s="3"/>
      <c r="SE93" s="3"/>
      <c r="SF93" s="3"/>
      <c r="SG93" s="3"/>
      <c r="SH93" s="3"/>
      <c r="SI93" s="3"/>
      <c r="SJ93" s="3"/>
      <c r="SK93" s="3"/>
      <c r="SL93" s="3"/>
      <c r="SM93" s="3"/>
      <c r="SN93" s="3"/>
      <c r="SO93" s="3"/>
      <c r="SP93" s="3"/>
      <c r="SQ93" s="3"/>
      <c r="SR93" s="3"/>
      <c r="SS93" s="3"/>
      <c r="ST93" s="3"/>
      <c r="SU93" s="3"/>
      <c r="SV93" s="3"/>
      <c r="SW93" s="3"/>
      <c r="SX93" s="3"/>
      <c r="SY93" s="3"/>
      <c r="SZ93" s="3"/>
      <c r="TA93" s="3"/>
      <c r="TB93" s="3"/>
      <c r="TC93" s="3"/>
      <c r="TD93" s="3"/>
      <c r="TE93" s="3"/>
      <c r="TF93" s="3"/>
      <c r="TG93" s="3"/>
      <c r="TH93" s="3"/>
      <c r="TI93" s="3"/>
      <c r="TJ93" s="3"/>
      <c r="TK93" s="3"/>
      <c r="TL93" s="3"/>
      <c r="TM93" s="3"/>
      <c r="TN93" s="3"/>
      <c r="TO93" s="3"/>
      <c r="TP93" s="3"/>
      <c r="TQ93" s="3"/>
      <c r="TR93" s="3"/>
      <c r="TS93" s="3"/>
      <c r="TT93" s="3"/>
      <c r="TU93" s="3"/>
      <c r="TV93" s="3"/>
      <c r="TW93" s="3"/>
      <c r="TX93" s="3"/>
      <c r="TY93" s="3"/>
      <c r="TZ93" s="3"/>
      <c r="UA93" s="3"/>
      <c r="UB93" s="3"/>
      <c r="UC93" s="3"/>
      <c r="UD93" s="3"/>
      <c r="UE93" s="3"/>
      <c r="UF93" s="3"/>
      <c r="UG93" s="3"/>
      <c r="UH93" s="3"/>
      <c r="UI93" s="3"/>
      <c r="UJ93" s="3"/>
      <c r="UK93" s="3"/>
      <c r="UL93" s="3"/>
      <c r="UM93" s="3"/>
      <c r="UN93" s="3"/>
      <c r="UO93" s="3"/>
      <c r="UP93" s="3"/>
      <c r="UQ93" s="3"/>
      <c r="UR93" s="3"/>
      <c r="US93" s="3"/>
      <c r="UT93" s="3"/>
      <c r="UU93" s="3"/>
      <c r="UV93" s="3"/>
      <c r="UW93" s="3"/>
      <c r="UX93" s="3"/>
      <c r="UY93" s="3"/>
      <c r="UZ93" s="3"/>
      <c r="VA93" s="3"/>
      <c r="VB93" s="3"/>
      <c r="VC93" s="3"/>
      <c r="VD93" s="3"/>
      <c r="VE93" s="3"/>
      <c r="VF93" s="3"/>
      <c r="VG93" s="3"/>
      <c r="VH93" s="3"/>
      <c r="VI93" s="3"/>
      <c r="VJ93" s="3"/>
      <c r="VK93" s="3"/>
      <c r="VL93" s="3"/>
      <c r="VM93" s="3"/>
      <c r="VN93" s="3"/>
      <c r="VO93" s="3"/>
      <c r="VP93" s="3"/>
      <c r="VQ93" s="3"/>
      <c r="VR93" s="3"/>
      <c r="VS93" s="3"/>
      <c r="VT93" s="3"/>
      <c r="VU93" s="3"/>
      <c r="VV93" s="3"/>
      <c r="VW93" s="3"/>
      <c r="VX93" s="3"/>
      <c r="VY93" s="3"/>
      <c r="VZ93" s="3"/>
      <c r="WA93" s="3"/>
      <c r="WB93" s="3"/>
      <c r="WC93" s="3"/>
      <c r="WD93" s="3"/>
      <c r="WE93" s="3"/>
      <c r="WF93" s="3"/>
      <c r="WG93" s="3"/>
      <c r="WH93" s="3"/>
      <c r="WI93" s="3"/>
      <c r="WJ93" s="3"/>
      <c r="WK93" s="3"/>
      <c r="WL93" s="3"/>
      <c r="WM93" s="3"/>
      <c r="WN93" s="3"/>
      <c r="WO93" s="3"/>
      <c r="WP93" s="3"/>
      <c r="WQ93" s="3"/>
      <c r="WR93" s="3"/>
      <c r="WS93" s="3"/>
      <c r="WT93" s="3"/>
      <c r="WU93" s="3"/>
      <c r="WV93" s="3"/>
      <c r="WW93" s="3"/>
      <c r="WX93" s="3"/>
      <c r="WY93" s="3"/>
      <c r="WZ93" s="3"/>
      <c r="XA93" s="3"/>
      <c r="XB93" s="3"/>
      <c r="XC93" s="3"/>
      <c r="XD93" s="3"/>
      <c r="XE93" s="3"/>
      <c r="XF93" s="3"/>
      <c r="XG93" s="3"/>
      <c r="XH93" s="3"/>
      <c r="XI93" s="3"/>
      <c r="XJ93" s="3"/>
      <c r="XK93" s="3"/>
      <c r="XL93" s="3"/>
      <c r="XM93" s="3"/>
      <c r="XN93" s="3"/>
      <c r="XO93" s="3"/>
      <c r="XP93" s="3"/>
      <c r="XQ93" s="3"/>
      <c r="XR93" s="3"/>
      <c r="XS93" s="3"/>
      <c r="XT93" s="3"/>
      <c r="XU93" s="3"/>
      <c r="XV93" s="3"/>
      <c r="XW93" s="3"/>
      <c r="XX93" s="3"/>
      <c r="XY93" s="3"/>
      <c r="XZ93" s="3"/>
      <c r="YA93" s="3"/>
      <c r="YB93" s="3"/>
      <c r="YC93" s="3"/>
      <c r="YD93" s="3"/>
      <c r="YE93" s="3"/>
      <c r="YF93" s="3"/>
      <c r="YG93" s="3"/>
      <c r="YH93" s="3"/>
      <c r="YI93" s="3"/>
      <c r="YJ93" s="3"/>
      <c r="YK93" s="3"/>
      <c r="YL93" s="3"/>
      <c r="YM93" s="3"/>
      <c r="YN93" s="3"/>
      <c r="YO93" s="3"/>
      <c r="YP93" s="3"/>
      <c r="YQ93" s="3"/>
      <c r="YR93" s="3"/>
      <c r="YS93" s="3"/>
      <c r="YT93" s="3"/>
      <c r="YU93" s="3"/>
      <c r="YV93" s="3"/>
      <c r="YW93" s="3"/>
      <c r="YX93" s="3"/>
      <c r="YY93" s="3"/>
      <c r="YZ93" s="3"/>
      <c r="ZA93" s="3"/>
      <c r="ZB93" s="3"/>
      <c r="ZC93" s="3"/>
      <c r="ZD93" s="3"/>
      <c r="ZE93" s="3"/>
      <c r="ZF93" s="3"/>
      <c r="ZG93" s="3"/>
      <c r="ZH93" s="3"/>
      <c r="ZI93" s="3"/>
      <c r="ZJ93" s="3"/>
      <c r="ZK93" s="3"/>
      <c r="ZL93" s="3"/>
      <c r="ZM93" s="3"/>
      <c r="ZN93" s="3"/>
      <c r="ZO93" s="3"/>
      <c r="ZP93" s="3"/>
      <c r="ZQ93" s="3"/>
      <c r="ZR93" s="3"/>
      <c r="ZS93" s="3"/>
      <c r="ZT93" s="3"/>
      <c r="ZU93" s="3"/>
      <c r="ZV93" s="3"/>
      <c r="ZW93" s="3"/>
      <c r="ZX93" s="3"/>
      <c r="ZY93" s="3"/>
      <c r="ZZ93" s="3"/>
      <c r="AAA93" s="3"/>
      <c r="AAB93" s="3"/>
      <c r="AAC93" s="3"/>
      <c r="AAD93" s="3"/>
      <c r="AAE93" s="3"/>
      <c r="AAF93" s="3"/>
      <c r="AAG93" s="3"/>
      <c r="AAH93" s="3"/>
      <c r="AAI93" s="3"/>
      <c r="AAJ93" s="3"/>
      <c r="AAK93" s="3"/>
      <c r="AAL93" s="3"/>
      <c r="AAM93" s="3"/>
      <c r="AAN93" s="3"/>
      <c r="AAO93" s="3"/>
      <c r="AAP93" s="3"/>
      <c r="AAQ93" s="3"/>
      <c r="AAR93" s="3"/>
      <c r="AAS93" s="3"/>
      <c r="AAT93" s="3"/>
      <c r="AAU93" s="3"/>
      <c r="AAV93" s="3"/>
      <c r="AAW93" s="3"/>
      <c r="AAX93" s="3"/>
      <c r="AAY93" s="3"/>
      <c r="AAZ93" s="3"/>
      <c r="ABA93" s="3"/>
      <c r="ABB93" s="3"/>
      <c r="ABC93" s="3"/>
      <c r="ABD93" s="3"/>
      <c r="ABE93" s="3"/>
      <c r="ABF93" s="3"/>
      <c r="ABG93" s="3"/>
      <c r="ABH93" s="3"/>
      <c r="ABI93" s="3"/>
      <c r="ABJ93" s="3"/>
      <c r="ABK93" s="3"/>
      <c r="ABL93" s="3"/>
      <c r="ABM93" s="3"/>
      <c r="ABN93" s="3"/>
      <c r="ABO93" s="3"/>
      <c r="ABP93" s="3"/>
      <c r="ABQ93" s="3"/>
      <c r="ABR93" s="3"/>
      <c r="ABS93" s="3"/>
      <c r="ABT93" s="3"/>
      <c r="ABU93" s="3"/>
      <c r="ABV93" s="3"/>
      <c r="ABW93" s="3"/>
      <c r="ABX93" s="3"/>
      <c r="ABY93" s="3"/>
      <c r="ABZ93" s="3"/>
      <c r="ACA93" s="3"/>
      <c r="ACB93" s="3"/>
      <c r="ACC93" s="3"/>
      <c r="ACD93" s="3"/>
      <c r="ACE93" s="3"/>
      <c r="ACF93" s="3"/>
      <c r="ACG93" s="3"/>
      <c r="ACH93" s="3"/>
      <c r="ACI93" s="3"/>
      <c r="ACJ93" s="3"/>
      <c r="ACK93" s="3"/>
      <c r="ACL93" s="3"/>
      <c r="ACM93" s="3"/>
      <c r="ACN93" s="3"/>
      <c r="ACO93" s="3"/>
      <c r="ACP93" s="3"/>
      <c r="ACQ93" s="3"/>
      <c r="ACR93" s="3"/>
      <c r="ACS93" s="3"/>
      <c r="ACT93" s="3"/>
      <c r="ACU93" s="3"/>
      <c r="ACV93" s="3"/>
      <c r="ACW93" s="3"/>
      <c r="ACX93" s="3"/>
      <c r="ACY93" s="3"/>
      <c r="ACZ93" s="3"/>
      <c r="ADA93" s="3"/>
      <c r="ADB93" s="3"/>
      <c r="ADC93" s="3"/>
      <c r="ADD93" s="3"/>
      <c r="ADE93" s="3"/>
      <c r="ADF93" s="3"/>
      <c r="ADG93" s="3"/>
      <c r="ADH93" s="3"/>
      <c r="ADI93" s="3"/>
      <c r="ADJ93" s="3"/>
      <c r="ADK93" s="3"/>
      <c r="ADL93" s="3"/>
      <c r="ADM93" s="3"/>
      <c r="ADN93" s="3"/>
      <c r="ADO93" s="3"/>
      <c r="ADP93" s="3"/>
      <c r="ADQ93" s="3"/>
      <c r="ADR93" s="3"/>
      <c r="ADS93" s="3"/>
      <c r="ADT93" s="3"/>
      <c r="ADU93" s="3"/>
      <c r="ADV93" s="3"/>
      <c r="ADW93" s="3"/>
      <c r="ADX93" s="3"/>
      <c r="ADY93" s="3"/>
      <c r="ADZ93" s="3"/>
      <c r="AEA93" s="3"/>
      <c r="AEB93" s="3"/>
      <c r="AEC93" s="3"/>
      <c r="AED93" s="3"/>
      <c r="AEE93" s="3"/>
      <c r="AEF93" s="3"/>
      <c r="AEG93" s="3"/>
      <c r="AEH93" s="3"/>
      <c r="AEI93" s="3"/>
      <c r="AEJ93" s="3"/>
      <c r="AEK93" s="3"/>
      <c r="AEL93" s="3"/>
      <c r="AEM93" s="3"/>
      <c r="AEN93" s="3"/>
      <c r="AEO93" s="3"/>
      <c r="AEP93" s="3"/>
      <c r="AEQ93" s="3"/>
      <c r="AER93" s="3"/>
      <c r="AES93" s="3"/>
      <c r="AET93" s="3"/>
      <c r="AEU93" s="3"/>
      <c r="AEV93" s="3"/>
      <c r="AEW93" s="3"/>
      <c r="AEX93" s="3"/>
      <c r="AEY93" s="3"/>
      <c r="AEZ93" s="3"/>
      <c r="AFA93" s="3"/>
      <c r="AFB93" s="3"/>
      <c r="AFC93" s="3"/>
      <c r="AFD93" s="3"/>
      <c r="AFE93" s="3"/>
      <c r="AFF93" s="3"/>
      <c r="AFG93" s="3"/>
      <c r="AFH93" s="3"/>
      <c r="AFI93" s="3"/>
      <c r="AFJ93" s="3"/>
      <c r="AFK93" s="3"/>
      <c r="AFL93" s="3"/>
      <c r="AFM93" s="3"/>
      <c r="AFN93" s="3"/>
      <c r="AFO93" s="3"/>
      <c r="AFP93" s="3"/>
      <c r="AFQ93" s="3"/>
      <c r="AFR93" s="3"/>
      <c r="AFS93" s="3"/>
      <c r="AFT93" s="3"/>
      <c r="AFU93" s="3"/>
      <c r="AFV93" s="3"/>
      <c r="AFW93" s="3"/>
      <c r="AFX93" s="3"/>
      <c r="AFY93" s="3"/>
      <c r="AFZ93" s="3"/>
      <c r="AGA93" s="3"/>
      <c r="AGB93" s="3"/>
      <c r="AGC93" s="3"/>
      <c r="AGD93" s="3"/>
      <c r="AGE93" s="3"/>
      <c r="AGF93" s="3"/>
      <c r="AGG93" s="3"/>
      <c r="AGH93" s="3"/>
      <c r="AGI93" s="3"/>
      <c r="AGJ93" s="3"/>
      <c r="AGK93" s="3"/>
      <c r="AGL93" s="3"/>
      <c r="AGM93" s="3"/>
      <c r="AGN93" s="3"/>
      <c r="AGO93" s="3"/>
      <c r="AGP93" s="3"/>
      <c r="AGQ93" s="3"/>
      <c r="AGR93" s="3"/>
      <c r="AGS93" s="3"/>
      <c r="AGT93" s="3"/>
      <c r="AGU93" s="3"/>
      <c r="AGV93" s="3"/>
      <c r="AGW93" s="3"/>
      <c r="AGX93" s="3"/>
      <c r="AGY93" s="3"/>
      <c r="AGZ93" s="3"/>
      <c r="AHA93" s="3"/>
      <c r="AHB93" s="3"/>
      <c r="AHC93" s="3"/>
      <c r="AHD93" s="3"/>
      <c r="AHE93" s="3"/>
      <c r="AHF93" s="3"/>
      <c r="AHG93" s="3"/>
      <c r="AHH93" s="3"/>
      <c r="AHI93" s="3"/>
      <c r="AHJ93" s="3"/>
      <c r="AHK93" s="3"/>
      <c r="AHL93" s="3"/>
      <c r="AHM93" s="3"/>
      <c r="AHN93" s="3"/>
      <c r="AHO93" s="3"/>
      <c r="AHP93" s="3"/>
      <c r="AHQ93" s="3"/>
      <c r="AHR93" s="3"/>
      <c r="AHS93" s="3"/>
      <c r="AHT93" s="3"/>
      <c r="AHU93" s="3"/>
      <c r="AHV93" s="3"/>
      <c r="AHW93" s="3"/>
      <c r="AHX93" s="3"/>
      <c r="AHY93" s="3"/>
      <c r="AHZ93" s="3"/>
      <c r="AIA93" s="3"/>
      <c r="AIB93" s="3"/>
      <c r="AIC93" s="3"/>
      <c r="AID93" s="3"/>
      <c r="AIE93" s="3"/>
      <c r="AIF93" s="3"/>
      <c r="AIG93" s="3"/>
      <c r="AIH93" s="3"/>
      <c r="AII93" s="3"/>
      <c r="AIJ93" s="3"/>
      <c r="AIK93" s="3"/>
      <c r="AIL93" s="3"/>
      <c r="AIM93" s="3"/>
      <c r="AIN93" s="3"/>
      <c r="AIO93" s="3"/>
      <c r="AIP93" s="3"/>
      <c r="AIQ93" s="3"/>
      <c r="AIR93" s="3"/>
      <c r="AIS93" s="3"/>
      <c r="AIT93" s="3"/>
      <c r="AIU93" s="3"/>
      <c r="AIV93" s="3"/>
      <c r="AIW93" s="3"/>
      <c r="AIX93" s="3"/>
      <c r="AIY93" s="3"/>
      <c r="AIZ93" s="3"/>
      <c r="AJA93" s="3"/>
      <c r="AJB93" s="3"/>
      <c r="AJC93" s="3"/>
      <c r="AJD93" s="3"/>
      <c r="AJE93" s="3"/>
      <c r="AJF93" s="3"/>
      <c r="AJG93" s="3"/>
      <c r="AJH93" s="3"/>
      <c r="AJI93" s="3"/>
      <c r="AJJ93" s="3"/>
      <c r="AJK93" s="3"/>
      <c r="AJL93" s="3"/>
      <c r="AJM93" s="3"/>
      <c r="AJN93" s="3"/>
      <c r="AJO93" s="3"/>
      <c r="AJP93" s="3"/>
      <c r="AJQ93" s="3"/>
      <c r="AJR93" s="3"/>
      <c r="AJS93" s="3"/>
      <c r="AJT93" s="3"/>
      <c r="AJU93" s="3"/>
      <c r="AJV93" s="3"/>
      <c r="AJW93" s="3"/>
      <c r="AJX93" s="3"/>
      <c r="AJY93" s="3"/>
      <c r="AJZ93" s="3"/>
      <c r="AKA93" s="3"/>
      <c r="AKB93" s="3"/>
      <c r="AKC93" s="3"/>
      <c r="AKD93" s="3"/>
      <c r="AKE93" s="3"/>
      <c r="AKF93" s="3"/>
      <c r="AKG93" s="3"/>
      <c r="AKH93" s="3"/>
      <c r="AKI93" s="3"/>
      <c r="AKJ93" s="3"/>
      <c r="AKK93" s="3"/>
      <c r="AKL93" s="3"/>
      <c r="AKM93" s="3"/>
      <c r="AKN93" s="3"/>
      <c r="AKO93" s="3"/>
      <c r="AKP93" s="3"/>
      <c r="AKQ93" s="3"/>
      <c r="AKR93" s="3"/>
      <c r="AKS93" s="3"/>
      <c r="AKT93" s="3"/>
      <c r="AKU93" s="3"/>
      <c r="AKV93" s="3"/>
      <c r="AKW93" s="3"/>
      <c r="AKX93" s="3"/>
      <c r="AKY93" s="3"/>
      <c r="AKZ93" s="3"/>
      <c r="ALA93" s="3"/>
      <c r="ALB93" s="3"/>
      <c r="ALC93" s="3"/>
      <c r="ALD93" s="3"/>
      <c r="ALE93" s="3"/>
      <c r="ALF93" s="3"/>
      <c r="ALG93" s="3"/>
      <c r="ALH93" s="3"/>
      <c r="ALI93" s="3"/>
      <c r="ALJ93" s="3"/>
      <c r="ALK93" s="3"/>
      <c r="ALL93" s="3"/>
      <c r="ALM93" s="3"/>
      <c r="ALN93" s="3"/>
      <c r="ALO93" s="3"/>
      <c r="ALP93" s="3"/>
      <c r="ALQ93" s="3"/>
      <c r="ALR93" s="3"/>
      <c r="ALS93" s="3"/>
      <c r="ALT93" s="3"/>
      <c r="ALU93" s="3"/>
      <c r="ALV93" s="3"/>
      <c r="ALW93" s="3"/>
      <c r="ALX93" s="3"/>
      <c r="ALY93" s="3"/>
      <c r="ALZ93" s="3"/>
      <c r="AMA93" s="3"/>
      <c r="AMB93" s="3"/>
      <c r="AMC93" s="3"/>
      <c r="AMD93" s="3"/>
      <c r="AME93" s="3"/>
      <c r="AMF93" s="3"/>
      <c r="AMG93" s="3"/>
      <c r="AMH93" s="3"/>
      <c r="AMI93" s="3"/>
      <c r="AMJ93" s="3"/>
      <c r="AMK93" s="3"/>
      <c r="AML93" s="3"/>
      <c r="AMM93" s="3"/>
      <c r="AMN93" s="3"/>
      <c r="AMO93" s="3"/>
      <c r="AMP93" s="3"/>
      <c r="AMQ93" s="3"/>
      <c r="AMR93" s="3"/>
      <c r="AMS93" s="3"/>
      <c r="AMT93" s="3"/>
      <c r="AMU93" s="3"/>
      <c r="AMV93" s="3"/>
      <c r="AMW93" s="3"/>
      <c r="AMX93" s="3"/>
      <c r="AMY93" s="3"/>
      <c r="AMZ93" s="3"/>
      <c r="ANA93" s="3"/>
      <c r="ANB93" s="3"/>
      <c r="ANC93" s="3"/>
      <c r="AND93" s="3"/>
      <c r="ANE93" s="3"/>
      <c r="ANF93" s="3"/>
      <c r="ANG93" s="3"/>
      <c r="ANH93" s="3"/>
      <c r="ANI93" s="3"/>
      <c r="ANJ93" s="3"/>
      <c r="ANK93" s="3"/>
      <c r="ANL93" s="3"/>
      <c r="ANM93" s="3"/>
      <c r="ANN93" s="3"/>
      <c r="ANO93" s="3"/>
      <c r="ANP93" s="3"/>
      <c r="ANQ93" s="3"/>
      <c r="ANR93" s="3"/>
      <c r="ANS93" s="3"/>
      <c r="ANT93" s="3"/>
      <c r="ANU93" s="3"/>
      <c r="ANV93" s="3"/>
      <c r="ANW93" s="3"/>
      <c r="ANX93" s="3"/>
      <c r="ANY93" s="3"/>
      <c r="ANZ93" s="3"/>
      <c r="AOA93" s="3"/>
      <c r="AOB93" s="3"/>
      <c r="AOC93" s="3"/>
      <c r="AOD93" s="3"/>
      <c r="AOE93" s="3"/>
      <c r="AOF93" s="3"/>
      <c r="AOG93" s="3"/>
      <c r="AOH93" s="3"/>
      <c r="AOI93" s="3"/>
      <c r="AOJ93" s="3"/>
      <c r="AOK93" s="3"/>
      <c r="AOL93" s="3"/>
      <c r="AOM93" s="3"/>
      <c r="AON93" s="3"/>
      <c r="AOO93" s="3"/>
      <c r="AOP93" s="3"/>
      <c r="AOQ93" s="3"/>
      <c r="AOR93" s="3"/>
      <c r="AOS93" s="3"/>
      <c r="AOT93" s="3"/>
      <c r="AOU93" s="3"/>
      <c r="AOV93" s="3"/>
      <c r="AOW93" s="3"/>
      <c r="AOX93" s="3"/>
      <c r="AOY93" s="3"/>
      <c r="AOZ93" s="3"/>
      <c r="APA93" s="3"/>
      <c r="APB93" s="3"/>
      <c r="APC93" s="3"/>
      <c r="APD93" s="3"/>
      <c r="APE93" s="3"/>
      <c r="APF93" s="3"/>
      <c r="APG93" s="3"/>
      <c r="APH93" s="3"/>
      <c r="API93" s="3"/>
      <c r="APJ93" s="3"/>
      <c r="APK93" s="3"/>
      <c r="APL93" s="3"/>
      <c r="APM93" s="3"/>
      <c r="APN93" s="3"/>
      <c r="APO93" s="3"/>
      <c r="APP93" s="3"/>
      <c r="APQ93" s="3"/>
      <c r="APR93" s="3"/>
      <c r="APS93" s="3"/>
      <c r="APT93" s="3"/>
      <c r="APU93" s="3"/>
      <c r="APV93" s="3"/>
      <c r="APW93" s="3"/>
      <c r="APX93" s="3"/>
      <c r="APY93" s="3"/>
      <c r="APZ93" s="3"/>
      <c r="AQA93" s="3"/>
      <c r="AQB93" s="3"/>
      <c r="AQC93" s="3"/>
      <c r="AQD93" s="3"/>
      <c r="AQE93" s="3"/>
      <c r="AQF93" s="3"/>
      <c r="AQG93" s="3"/>
      <c r="AQH93" s="3"/>
      <c r="AQI93" s="3"/>
      <c r="AQJ93" s="3"/>
      <c r="AQK93" s="3"/>
      <c r="AQL93" s="3"/>
      <c r="AQM93" s="3"/>
      <c r="AQN93" s="3"/>
      <c r="AQO93" s="3"/>
      <c r="AQP93" s="3"/>
      <c r="AQQ93" s="3"/>
      <c r="AQR93" s="3"/>
      <c r="AQS93" s="3"/>
      <c r="AQT93" s="3"/>
      <c r="AQU93" s="3"/>
      <c r="AQV93" s="3"/>
      <c r="AQW93" s="3"/>
      <c r="AQX93" s="3"/>
      <c r="AQY93" s="3"/>
      <c r="AQZ93" s="3"/>
    </row>
    <row r="94" spans="1:1144" s="16" customFormat="1" ht="32.25" customHeight="1" thickBot="1" x14ac:dyDescent="0.3">
      <c r="A94" s="156">
        <v>7</v>
      </c>
      <c r="B94" s="49" t="s">
        <v>30</v>
      </c>
      <c r="C94" s="49" t="s">
        <v>379</v>
      </c>
      <c r="D94" s="49" t="s">
        <v>377</v>
      </c>
      <c r="E94" s="445" t="s">
        <v>380</v>
      </c>
      <c r="F94" s="139">
        <v>14719</v>
      </c>
      <c r="G94" s="51">
        <v>14719</v>
      </c>
      <c r="H94" s="51">
        <v>14374.5</v>
      </c>
      <c r="I94" s="52">
        <f>H94/H7</f>
        <v>3.6081179076053738E-2</v>
      </c>
      <c r="J94" s="55">
        <f>H94-G94</f>
        <v>-344.5</v>
      </c>
      <c r="K94" s="95">
        <f>H94/G94</f>
        <v>0.97659487736938655</v>
      </c>
      <c r="L94" s="54">
        <v>287.5</v>
      </c>
      <c r="M94" s="270">
        <v>287.60000000000002</v>
      </c>
      <c r="N94" s="51">
        <v>287.60000000000002</v>
      </c>
      <c r="O94" s="51">
        <v>283.89999999999998</v>
      </c>
      <c r="P94" s="51">
        <f>O94-N94</f>
        <v>-3.7000000000000455</v>
      </c>
      <c r="Q94" s="271">
        <f>O94/N94</f>
        <v>0.98713490959666184</v>
      </c>
      <c r="R94" s="139">
        <f>SUM(F94,L94)</f>
        <v>15006.5</v>
      </c>
      <c r="S94" s="270">
        <f t="shared" si="29"/>
        <v>15006.6</v>
      </c>
      <c r="T94" s="51">
        <f t="shared" si="29"/>
        <v>15006.6</v>
      </c>
      <c r="U94" s="270">
        <f t="shared" si="29"/>
        <v>14658.4</v>
      </c>
      <c r="V94" s="51">
        <f>U94-T94</f>
        <v>-348.20000000000073</v>
      </c>
      <c r="W94" s="95">
        <f>U94/T94</f>
        <v>0.97679687604120846</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c r="AJY94" s="3"/>
      <c r="AJZ94" s="3"/>
      <c r="AKA94" s="3"/>
      <c r="AKB94" s="3"/>
      <c r="AKC94" s="3"/>
      <c r="AKD94" s="3"/>
      <c r="AKE94" s="3"/>
      <c r="AKF94" s="3"/>
      <c r="AKG94" s="3"/>
      <c r="AKH94" s="3"/>
      <c r="AKI94" s="3"/>
      <c r="AKJ94" s="3"/>
      <c r="AKK94" s="3"/>
      <c r="AKL94" s="3"/>
      <c r="AKM94" s="3"/>
      <c r="AKN94" s="3"/>
      <c r="AKO94" s="3"/>
      <c r="AKP94" s="3"/>
      <c r="AKQ94" s="3"/>
      <c r="AKR94" s="3"/>
      <c r="AKS94" s="3"/>
      <c r="AKT94" s="3"/>
      <c r="AKU94" s="3"/>
      <c r="AKV94" s="3"/>
      <c r="AKW94" s="3"/>
      <c r="AKX94" s="3"/>
      <c r="AKY94" s="3"/>
      <c r="AKZ94" s="3"/>
      <c r="ALA94" s="3"/>
      <c r="ALB94" s="3"/>
      <c r="ALC94" s="3"/>
      <c r="ALD94" s="3"/>
      <c r="ALE94" s="3"/>
      <c r="ALF94" s="3"/>
      <c r="ALG94" s="3"/>
      <c r="ALH94" s="3"/>
      <c r="ALI94" s="3"/>
      <c r="ALJ94" s="3"/>
      <c r="ALK94" s="3"/>
      <c r="ALL94" s="3"/>
      <c r="ALM94" s="3"/>
      <c r="ALN94" s="3"/>
      <c r="ALO94" s="3"/>
      <c r="ALP94" s="3"/>
      <c r="ALQ94" s="3"/>
      <c r="ALR94" s="3"/>
      <c r="ALS94" s="3"/>
      <c r="ALT94" s="3"/>
      <c r="ALU94" s="3"/>
      <c r="ALV94" s="3"/>
      <c r="ALW94" s="3"/>
      <c r="ALX94" s="3"/>
      <c r="ALY94" s="3"/>
      <c r="ALZ94" s="3"/>
      <c r="AMA94" s="3"/>
      <c r="AMB94" s="3"/>
      <c r="AMC94" s="3"/>
      <c r="AMD94" s="3"/>
      <c r="AME94" s="3"/>
      <c r="AMF94" s="3"/>
      <c r="AMG94" s="3"/>
      <c r="AMH94" s="3"/>
      <c r="AMI94" s="3"/>
      <c r="AMJ94" s="3"/>
      <c r="AMK94" s="3"/>
      <c r="AML94" s="3"/>
      <c r="AMM94" s="3"/>
      <c r="AMN94" s="3"/>
      <c r="AMO94" s="3"/>
      <c r="AMP94" s="3"/>
      <c r="AMQ94" s="3"/>
      <c r="AMR94" s="3"/>
      <c r="AMS94" s="3"/>
      <c r="AMT94" s="3"/>
      <c r="AMU94" s="3"/>
      <c r="AMV94" s="3"/>
      <c r="AMW94" s="3"/>
      <c r="AMX94" s="3"/>
      <c r="AMY94" s="3"/>
      <c r="AMZ94" s="3"/>
      <c r="ANA94" s="3"/>
      <c r="ANB94" s="3"/>
      <c r="ANC94" s="3"/>
      <c r="AND94" s="3"/>
      <c r="ANE94" s="3"/>
      <c r="ANF94" s="3"/>
      <c r="ANG94" s="3"/>
      <c r="ANH94" s="3"/>
      <c r="ANI94" s="3"/>
      <c r="ANJ94" s="3"/>
      <c r="ANK94" s="3"/>
      <c r="ANL94" s="3"/>
      <c r="ANM94" s="3"/>
      <c r="ANN94" s="3"/>
      <c r="ANO94" s="3"/>
      <c r="ANP94" s="3"/>
      <c r="ANQ94" s="3"/>
      <c r="ANR94" s="3"/>
      <c r="ANS94" s="3"/>
      <c r="ANT94" s="3"/>
      <c r="ANU94" s="3"/>
      <c r="ANV94" s="3"/>
      <c r="ANW94" s="3"/>
      <c r="ANX94" s="3"/>
      <c r="ANY94" s="3"/>
      <c r="ANZ94" s="3"/>
      <c r="AOA94" s="3"/>
      <c r="AOB94" s="3"/>
      <c r="AOC94" s="3"/>
      <c r="AOD94" s="3"/>
      <c r="AOE94" s="3"/>
      <c r="AOF94" s="3"/>
      <c r="AOG94" s="3"/>
      <c r="AOH94" s="3"/>
      <c r="AOI94" s="3"/>
      <c r="AOJ94" s="3"/>
      <c r="AOK94" s="3"/>
      <c r="AOL94" s="3"/>
      <c r="AOM94" s="3"/>
      <c r="AON94" s="3"/>
      <c r="AOO94" s="3"/>
      <c r="AOP94" s="3"/>
      <c r="AOQ94" s="3"/>
      <c r="AOR94" s="3"/>
      <c r="AOS94" s="3"/>
      <c r="AOT94" s="3"/>
      <c r="AOU94" s="3"/>
      <c r="AOV94" s="3"/>
      <c r="AOW94" s="3"/>
      <c r="AOX94" s="3"/>
      <c r="AOY94" s="3"/>
      <c r="AOZ94" s="3"/>
      <c r="APA94" s="3"/>
      <c r="APB94" s="3"/>
      <c r="APC94" s="3"/>
      <c r="APD94" s="3"/>
      <c r="APE94" s="3"/>
      <c r="APF94" s="3"/>
      <c r="APG94" s="3"/>
      <c r="APH94" s="3"/>
      <c r="API94" s="3"/>
      <c r="APJ94" s="3"/>
      <c r="APK94" s="3"/>
      <c r="APL94" s="3"/>
      <c r="APM94" s="3"/>
      <c r="APN94" s="3"/>
      <c r="APO94" s="3"/>
      <c r="APP94" s="3"/>
      <c r="APQ94" s="3"/>
      <c r="APR94" s="3"/>
      <c r="APS94" s="3"/>
      <c r="APT94" s="3"/>
      <c r="APU94" s="3"/>
      <c r="APV94" s="3"/>
      <c r="APW94" s="3"/>
      <c r="APX94" s="3"/>
      <c r="APY94" s="3"/>
      <c r="APZ94" s="3"/>
      <c r="AQA94" s="3"/>
      <c r="AQB94" s="3"/>
      <c r="AQC94" s="3"/>
      <c r="AQD94" s="3"/>
      <c r="AQE94" s="3"/>
      <c r="AQF94" s="3"/>
      <c r="AQG94" s="3"/>
      <c r="AQH94" s="3"/>
      <c r="AQI94" s="3"/>
      <c r="AQJ94" s="3"/>
      <c r="AQK94" s="3"/>
      <c r="AQL94" s="3"/>
      <c r="AQM94" s="3"/>
      <c r="AQN94" s="3"/>
      <c r="AQO94" s="3"/>
      <c r="AQP94" s="3"/>
      <c r="AQQ94" s="3"/>
      <c r="AQR94" s="3"/>
      <c r="AQS94" s="3"/>
      <c r="AQT94" s="3"/>
      <c r="AQU94" s="3"/>
      <c r="AQV94" s="3"/>
      <c r="AQW94" s="3"/>
      <c r="AQX94" s="3"/>
      <c r="AQY94" s="3"/>
      <c r="AQZ94" s="3"/>
    </row>
    <row r="95" spans="1:1144" s="16" customFormat="1" ht="24" customHeight="1" thickBot="1" x14ac:dyDescent="0.3">
      <c r="A95" s="34">
        <v>8</v>
      </c>
      <c r="B95" s="28" t="s">
        <v>62</v>
      </c>
      <c r="C95" s="28" t="s">
        <v>381</v>
      </c>
      <c r="D95" s="28"/>
      <c r="E95" s="446" t="s">
        <v>382</v>
      </c>
      <c r="F95" s="80">
        <f>SUM(F109,F108,F107,F105,F102,F101,F100,F98,F97,F96,F106)</f>
        <v>27369</v>
      </c>
      <c r="G95" s="60">
        <f>SUM(G109,G108,G107,G105,G102,G101,G100,G98,G97,G96,G106)</f>
        <v>27369</v>
      </c>
      <c r="H95" s="60">
        <f>SUM(H109,H108,H107,H105,H102,H101,H100,H98,H97,H96,H106)</f>
        <v>21672.800000000003</v>
      </c>
      <c r="I95" s="140">
        <f>H95/H7</f>
        <v>5.4400513261643711E-2</v>
      </c>
      <c r="J95" s="55">
        <f>H95-G95</f>
        <v>-5696.1999999999971</v>
      </c>
      <c r="K95" s="94">
        <f t="shared" si="32"/>
        <v>0.79187401804961832</v>
      </c>
      <c r="L95" s="60">
        <f>SUM(L109,L108,L107,L105,L102,L101,L100,L98,L97,L96,L106)</f>
        <v>48697.5</v>
      </c>
      <c r="M95" s="275">
        <f>SUM(M109,M108,M107,M105,M102,M101,M100,M98,M97,M96,M106)</f>
        <v>48697.5</v>
      </c>
      <c r="N95" s="60">
        <f>SUM(N109,N108,N107,N105,N102,N101,N100,N98,N97,N96,N106)</f>
        <v>48697.5</v>
      </c>
      <c r="O95" s="60">
        <f>SUM(O109,O108,O107,O105,O102,O101,O100,O98,O97,O96,O106)</f>
        <v>44734.600000000006</v>
      </c>
      <c r="P95" s="60">
        <f>O95-N95</f>
        <v>-3962.8999999999942</v>
      </c>
      <c r="Q95" s="355">
        <f>O95/N95</f>
        <v>0.9186221058575903</v>
      </c>
      <c r="R95" s="96">
        <f>SUM(R109,R108,R107,R105,R102,R101,R100,R98,R97,R96,R106)</f>
        <v>76066.5</v>
      </c>
      <c r="S95" s="275">
        <f>SUM(S109,S108,S107,S105,S102,S101,S100,S98,S97,S96,S106)</f>
        <v>76066.5</v>
      </c>
      <c r="T95" s="60">
        <f>SUM(T109,T108,T107,T105,T102,T101,T100,T98,T97,T96,T106)</f>
        <v>76066.5</v>
      </c>
      <c r="U95" s="275">
        <f>SUM(U109,U108,U107,U105,U102,U101,U100,U98,U97,U96,U106)</f>
        <v>66407.399999999994</v>
      </c>
      <c r="V95" s="60">
        <f t="shared" ref="V95:W95" si="35">SUM(V109,V108,V107,V105,V102,V101,V100,V98,V97,V96)</f>
        <v>-9659.100000000004</v>
      </c>
      <c r="W95" s="447">
        <f t="shared" si="35"/>
        <v>9.3376690356543754</v>
      </c>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c r="AJY95" s="3"/>
      <c r="AJZ95" s="3"/>
      <c r="AKA95" s="3"/>
      <c r="AKB95" s="3"/>
      <c r="AKC95" s="3"/>
      <c r="AKD95" s="3"/>
      <c r="AKE95" s="3"/>
      <c r="AKF95" s="3"/>
      <c r="AKG95" s="3"/>
      <c r="AKH95" s="3"/>
      <c r="AKI95" s="3"/>
      <c r="AKJ95" s="3"/>
      <c r="AKK95" s="3"/>
      <c r="AKL95" s="3"/>
      <c r="AKM95" s="3"/>
      <c r="AKN95" s="3"/>
      <c r="AKO95" s="3"/>
      <c r="AKP95" s="3"/>
      <c r="AKQ95" s="3"/>
      <c r="AKR95" s="3"/>
      <c r="AKS95" s="3"/>
      <c r="AKT95" s="3"/>
      <c r="AKU95" s="3"/>
      <c r="AKV95" s="3"/>
      <c r="AKW95" s="3"/>
      <c r="AKX95" s="3"/>
      <c r="AKY95" s="3"/>
      <c r="AKZ95" s="3"/>
      <c r="ALA95" s="3"/>
      <c r="ALB95" s="3"/>
      <c r="ALC95" s="3"/>
      <c r="ALD95" s="3"/>
      <c r="ALE95" s="3"/>
      <c r="ALF95" s="3"/>
      <c r="ALG95" s="3"/>
      <c r="ALH95" s="3"/>
      <c r="ALI95" s="3"/>
      <c r="ALJ95" s="3"/>
      <c r="ALK95" s="3"/>
      <c r="ALL95" s="3"/>
      <c r="ALM95" s="3"/>
      <c r="ALN95" s="3"/>
      <c r="ALO95" s="3"/>
      <c r="ALP95" s="3"/>
      <c r="ALQ95" s="3"/>
      <c r="ALR95" s="3"/>
      <c r="ALS95" s="3"/>
      <c r="ALT95" s="3"/>
      <c r="ALU95" s="3"/>
      <c r="ALV95" s="3"/>
      <c r="ALW95" s="3"/>
      <c r="ALX95" s="3"/>
      <c r="ALY95" s="3"/>
      <c r="ALZ95" s="3"/>
      <c r="AMA95" s="3"/>
      <c r="AMB95" s="3"/>
      <c r="AMC95" s="3"/>
      <c r="AMD95" s="3"/>
      <c r="AME95" s="3"/>
      <c r="AMF95" s="3"/>
      <c r="AMG95" s="3"/>
      <c r="AMH95" s="3"/>
      <c r="AMI95" s="3"/>
      <c r="AMJ95" s="3"/>
      <c r="AMK95" s="3"/>
      <c r="AML95" s="3"/>
      <c r="AMM95" s="3"/>
      <c r="AMN95" s="3"/>
      <c r="AMO95" s="3"/>
      <c r="AMP95" s="3"/>
      <c r="AMQ95" s="3"/>
      <c r="AMR95" s="3"/>
      <c r="AMS95" s="3"/>
      <c r="AMT95" s="3"/>
      <c r="AMU95" s="3"/>
      <c r="AMV95" s="3"/>
      <c r="AMW95" s="3"/>
      <c r="AMX95" s="3"/>
      <c r="AMY95" s="3"/>
      <c r="AMZ95" s="3"/>
      <c r="ANA95" s="3"/>
      <c r="ANB95" s="3"/>
      <c r="ANC95" s="3"/>
      <c r="AND95" s="3"/>
      <c r="ANE95" s="3"/>
      <c r="ANF95" s="3"/>
      <c r="ANG95" s="3"/>
      <c r="ANH95" s="3"/>
      <c r="ANI95" s="3"/>
      <c r="ANJ95" s="3"/>
      <c r="ANK95" s="3"/>
      <c r="ANL95" s="3"/>
      <c r="ANM95" s="3"/>
      <c r="ANN95" s="3"/>
      <c r="ANO95" s="3"/>
      <c r="ANP95" s="3"/>
      <c r="ANQ95" s="3"/>
      <c r="ANR95" s="3"/>
      <c r="ANS95" s="3"/>
      <c r="ANT95" s="3"/>
      <c r="ANU95" s="3"/>
      <c r="ANV95" s="3"/>
      <c r="ANW95" s="3"/>
      <c r="ANX95" s="3"/>
      <c r="ANY95" s="3"/>
      <c r="ANZ95" s="3"/>
      <c r="AOA95" s="3"/>
      <c r="AOB95" s="3"/>
      <c r="AOC95" s="3"/>
      <c r="AOD95" s="3"/>
      <c r="AOE95" s="3"/>
      <c r="AOF95" s="3"/>
      <c r="AOG95" s="3"/>
      <c r="AOH95" s="3"/>
      <c r="AOI95" s="3"/>
      <c r="AOJ95" s="3"/>
      <c r="AOK95" s="3"/>
      <c r="AOL95" s="3"/>
      <c r="AOM95" s="3"/>
      <c r="AON95" s="3"/>
      <c r="AOO95" s="3"/>
      <c r="AOP95" s="3"/>
      <c r="AOQ95" s="3"/>
      <c r="AOR95" s="3"/>
      <c r="AOS95" s="3"/>
      <c r="AOT95" s="3"/>
      <c r="AOU95" s="3"/>
      <c r="AOV95" s="3"/>
      <c r="AOW95" s="3"/>
      <c r="AOX95" s="3"/>
      <c r="AOY95" s="3"/>
      <c r="AOZ95" s="3"/>
      <c r="APA95" s="3"/>
      <c r="APB95" s="3"/>
      <c r="APC95" s="3"/>
      <c r="APD95" s="3"/>
      <c r="APE95" s="3"/>
      <c r="APF95" s="3"/>
      <c r="APG95" s="3"/>
      <c r="APH95" s="3"/>
      <c r="API95" s="3"/>
      <c r="APJ95" s="3"/>
      <c r="APK95" s="3"/>
      <c r="APL95" s="3"/>
      <c r="APM95" s="3"/>
      <c r="APN95" s="3"/>
      <c r="APO95" s="3"/>
      <c r="APP95" s="3"/>
      <c r="APQ95" s="3"/>
      <c r="APR95" s="3"/>
      <c r="APS95" s="3"/>
      <c r="APT95" s="3"/>
      <c r="APU95" s="3"/>
      <c r="APV95" s="3"/>
      <c r="APW95" s="3"/>
      <c r="APX95" s="3"/>
      <c r="APY95" s="3"/>
      <c r="APZ95" s="3"/>
      <c r="AQA95" s="3"/>
      <c r="AQB95" s="3"/>
      <c r="AQC95" s="3"/>
      <c r="AQD95" s="3"/>
      <c r="AQE95" s="3"/>
      <c r="AQF95" s="3"/>
      <c r="AQG95" s="3"/>
      <c r="AQH95" s="3"/>
      <c r="AQI95" s="3"/>
      <c r="AQJ95" s="3"/>
      <c r="AQK95" s="3"/>
      <c r="AQL95" s="3"/>
      <c r="AQM95" s="3"/>
      <c r="AQN95" s="3"/>
      <c r="AQO95" s="3"/>
      <c r="AQP95" s="3"/>
      <c r="AQQ95" s="3"/>
      <c r="AQR95" s="3"/>
      <c r="AQS95" s="3"/>
      <c r="AQT95" s="3"/>
      <c r="AQU95" s="3"/>
      <c r="AQV95" s="3"/>
      <c r="AQW95" s="3"/>
      <c r="AQX95" s="3"/>
      <c r="AQY95" s="3"/>
      <c r="AQZ95" s="3"/>
    </row>
    <row r="96" spans="1:1144" ht="33" customHeight="1" x14ac:dyDescent="0.25">
      <c r="A96" s="278"/>
      <c r="B96" s="280" t="s">
        <v>87</v>
      </c>
      <c r="C96" s="407" t="s">
        <v>383</v>
      </c>
      <c r="D96" s="407" t="s">
        <v>384</v>
      </c>
      <c r="E96" s="408" t="s">
        <v>385</v>
      </c>
      <c r="F96" s="309">
        <v>1240.5</v>
      </c>
      <c r="G96" s="66">
        <v>1240.5</v>
      </c>
      <c r="H96" s="66">
        <v>1040.4000000000001</v>
      </c>
      <c r="I96" s="64">
        <f>H96/H7</f>
        <v>2.6114897012575263E-3</v>
      </c>
      <c r="J96" s="65">
        <f t="shared" si="13"/>
        <v>-200.09999999999991</v>
      </c>
      <c r="K96" s="92">
        <f t="shared" si="32"/>
        <v>0.83869407496977033</v>
      </c>
      <c r="L96" s="135"/>
      <c r="M96" s="351"/>
      <c r="N96" s="66"/>
      <c r="O96" s="66"/>
      <c r="P96" s="66">
        <f t="shared" ref="P96:P152" si="36">O96-N96</f>
        <v>0</v>
      </c>
      <c r="Q96" s="327"/>
      <c r="R96" s="309">
        <f t="shared" si="28"/>
        <v>1240.5</v>
      </c>
      <c r="S96" s="351">
        <f t="shared" si="29"/>
        <v>1240.5</v>
      </c>
      <c r="T96" s="66">
        <f t="shared" si="29"/>
        <v>1240.5</v>
      </c>
      <c r="U96" s="351">
        <f t="shared" si="29"/>
        <v>1040.4000000000001</v>
      </c>
      <c r="V96" s="66">
        <f t="shared" si="30"/>
        <v>-200.09999999999991</v>
      </c>
      <c r="W96" s="91">
        <f t="shared" si="31"/>
        <v>0.83869407496977033</v>
      </c>
    </row>
    <row r="97" spans="1:1144" ht="21.75" customHeight="1" x14ac:dyDescent="0.25">
      <c r="A97" s="36"/>
      <c r="B97" s="19" t="s">
        <v>31</v>
      </c>
      <c r="C97" s="322" t="s">
        <v>386</v>
      </c>
      <c r="D97" s="322" t="s">
        <v>384</v>
      </c>
      <c r="E97" s="448" t="s">
        <v>387</v>
      </c>
      <c r="F97" s="306"/>
      <c r="G97" s="70"/>
      <c r="H97" s="70"/>
      <c r="I97" s="68"/>
      <c r="J97" s="65">
        <f t="shared" si="13"/>
        <v>0</v>
      </c>
      <c r="K97" s="110"/>
      <c r="L97" s="135">
        <v>12376.2</v>
      </c>
      <c r="M97" s="351">
        <v>12376.2</v>
      </c>
      <c r="N97" s="70">
        <v>12376.2</v>
      </c>
      <c r="O97" s="70">
        <v>10977</v>
      </c>
      <c r="P97" s="70">
        <f>O97-N97</f>
        <v>-1399.2000000000007</v>
      </c>
      <c r="Q97" s="380">
        <f>O97/N97</f>
        <v>0.88694429631066074</v>
      </c>
      <c r="R97" s="309">
        <f t="shared" si="28"/>
        <v>12376.2</v>
      </c>
      <c r="S97" s="307">
        <f t="shared" si="29"/>
        <v>12376.2</v>
      </c>
      <c r="T97" s="70">
        <f t="shared" si="29"/>
        <v>12376.2</v>
      </c>
      <c r="U97" s="307">
        <f t="shared" si="29"/>
        <v>10977</v>
      </c>
      <c r="V97" s="70">
        <f t="shared" si="30"/>
        <v>-1399.2000000000007</v>
      </c>
      <c r="W97" s="92">
        <f t="shared" si="31"/>
        <v>0.88694429631066074</v>
      </c>
    </row>
    <row r="98" spans="1:1144" ht="20.25" customHeight="1" x14ac:dyDescent="0.25">
      <c r="A98" s="36"/>
      <c r="B98" s="19"/>
      <c r="C98" s="19" t="s">
        <v>388</v>
      </c>
      <c r="D98" s="19" t="s">
        <v>384</v>
      </c>
      <c r="E98" s="448" t="s">
        <v>389</v>
      </c>
      <c r="F98" s="306"/>
      <c r="G98" s="70"/>
      <c r="H98" s="70"/>
      <c r="I98" s="68"/>
      <c r="J98" s="65"/>
      <c r="K98" s="110"/>
      <c r="L98" s="72">
        <v>3309.8</v>
      </c>
      <c r="M98" s="307">
        <v>3309.8</v>
      </c>
      <c r="N98" s="70">
        <v>3309.8</v>
      </c>
      <c r="O98" s="70">
        <v>3307</v>
      </c>
      <c r="P98" s="70">
        <f>O98-N98</f>
        <v>-2.8000000000001819</v>
      </c>
      <c r="Q98" s="380">
        <f>O98/N98</f>
        <v>0.99915402743368176</v>
      </c>
      <c r="R98" s="309">
        <f t="shared" si="28"/>
        <v>3309.8</v>
      </c>
      <c r="S98" s="307">
        <f t="shared" si="29"/>
        <v>3309.8</v>
      </c>
      <c r="T98" s="70">
        <f t="shared" si="29"/>
        <v>3309.8</v>
      </c>
      <c r="U98" s="307">
        <f t="shared" si="29"/>
        <v>3307</v>
      </c>
      <c r="V98" s="70">
        <f t="shared" si="30"/>
        <v>-2.8000000000001819</v>
      </c>
      <c r="W98" s="92">
        <f t="shared" si="31"/>
        <v>0.99915402743368176</v>
      </c>
    </row>
    <row r="99" spans="1:1144" s="375" customFormat="1" ht="43.5" customHeight="1" x14ac:dyDescent="0.25">
      <c r="A99" s="328"/>
      <c r="B99" s="330"/>
      <c r="C99" s="330"/>
      <c r="D99" s="330"/>
      <c r="E99" s="449" t="s">
        <v>390</v>
      </c>
      <c r="F99" s="373"/>
      <c r="G99" s="341"/>
      <c r="H99" s="341"/>
      <c r="I99" s="336"/>
      <c r="J99" s="337"/>
      <c r="K99" s="450"/>
      <c r="L99" s="373">
        <v>50</v>
      </c>
      <c r="M99" s="340">
        <v>50</v>
      </c>
      <c r="N99" s="341">
        <v>50</v>
      </c>
      <c r="O99" s="341">
        <v>50</v>
      </c>
      <c r="P99" s="341">
        <f>O99-N99</f>
        <v>0</v>
      </c>
      <c r="Q99" s="374">
        <f>O99/N99</f>
        <v>1</v>
      </c>
      <c r="R99" s="343">
        <f t="shared" si="28"/>
        <v>50</v>
      </c>
      <c r="S99" s="340">
        <f t="shared" si="29"/>
        <v>50</v>
      </c>
      <c r="T99" s="341">
        <f t="shared" si="29"/>
        <v>50</v>
      </c>
      <c r="U99" s="340">
        <f t="shared" si="29"/>
        <v>50</v>
      </c>
      <c r="V99" s="341">
        <f t="shared" si="30"/>
        <v>0</v>
      </c>
      <c r="W99" s="344">
        <f t="shared" si="31"/>
        <v>1</v>
      </c>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c r="AZ99" s="345"/>
      <c r="BA99" s="345"/>
      <c r="BB99" s="345"/>
      <c r="BC99" s="345"/>
      <c r="BD99" s="345"/>
      <c r="BE99" s="345"/>
      <c r="BF99" s="345"/>
      <c r="BG99" s="345"/>
      <c r="BH99" s="345"/>
      <c r="BI99" s="345"/>
      <c r="BJ99" s="345"/>
      <c r="BK99" s="345"/>
      <c r="BL99" s="345"/>
      <c r="BM99" s="345"/>
      <c r="BN99" s="345"/>
      <c r="BO99" s="345"/>
      <c r="BP99" s="345"/>
      <c r="BQ99" s="345"/>
      <c r="BR99" s="345"/>
      <c r="BS99" s="345"/>
      <c r="BT99" s="345"/>
      <c r="BU99" s="345"/>
      <c r="BV99" s="345"/>
      <c r="BW99" s="345"/>
      <c r="BX99" s="345"/>
      <c r="BY99" s="345"/>
      <c r="BZ99" s="345"/>
      <c r="CA99" s="345"/>
      <c r="CB99" s="345"/>
      <c r="CC99" s="345"/>
      <c r="CD99" s="345"/>
      <c r="CE99" s="345"/>
      <c r="CF99" s="345"/>
      <c r="CG99" s="345"/>
      <c r="CH99" s="345"/>
      <c r="CI99" s="345"/>
      <c r="CJ99" s="345"/>
      <c r="CK99" s="345"/>
      <c r="CL99" s="345"/>
      <c r="CM99" s="345"/>
      <c r="CN99" s="345"/>
      <c r="CO99" s="345"/>
      <c r="CP99" s="345"/>
      <c r="CQ99" s="345"/>
      <c r="CR99" s="345"/>
      <c r="CS99" s="345"/>
      <c r="CT99" s="345"/>
      <c r="CU99" s="345"/>
      <c r="CV99" s="345"/>
      <c r="CW99" s="345"/>
      <c r="CX99" s="345"/>
      <c r="CY99" s="345"/>
      <c r="CZ99" s="345"/>
      <c r="DA99" s="345"/>
      <c r="DB99" s="345"/>
      <c r="DC99" s="345"/>
      <c r="DD99" s="345"/>
      <c r="DE99" s="345"/>
      <c r="DF99" s="345"/>
      <c r="DG99" s="345"/>
      <c r="DH99" s="345"/>
      <c r="DI99" s="345"/>
      <c r="DJ99" s="345"/>
      <c r="DK99" s="345"/>
      <c r="DL99" s="345"/>
      <c r="DM99" s="345"/>
      <c r="DN99" s="345"/>
      <c r="DO99" s="345"/>
      <c r="DP99" s="345"/>
      <c r="DQ99" s="345"/>
      <c r="DR99" s="345"/>
      <c r="DS99" s="345"/>
      <c r="DT99" s="345"/>
      <c r="DU99" s="345"/>
      <c r="DV99" s="345"/>
      <c r="DW99" s="345"/>
      <c r="DX99" s="345"/>
      <c r="DY99" s="345"/>
      <c r="DZ99" s="345"/>
      <c r="EA99" s="345"/>
      <c r="EB99" s="345"/>
      <c r="EC99" s="345"/>
      <c r="ED99" s="345"/>
      <c r="EE99" s="345"/>
      <c r="EF99" s="345"/>
      <c r="EG99" s="345"/>
      <c r="EH99" s="345"/>
      <c r="EI99" s="345"/>
      <c r="EJ99" s="345"/>
      <c r="EK99" s="345"/>
      <c r="EL99" s="345"/>
      <c r="EM99" s="345"/>
      <c r="EN99" s="345"/>
      <c r="EO99" s="345"/>
      <c r="EP99" s="345"/>
      <c r="EQ99" s="345"/>
      <c r="ER99" s="345"/>
      <c r="ES99" s="345"/>
      <c r="ET99" s="345"/>
      <c r="EU99" s="345"/>
      <c r="EV99" s="345"/>
      <c r="EW99" s="345"/>
      <c r="EX99" s="345"/>
      <c r="EY99" s="345"/>
      <c r="EZ99" s="345"/>
      <c r="FA99" s="345"/>
      <c r="FB99" s="345"/>
      <c r="FC99" s="345"/>
      <c r="FD99" s="345"/>
      <c r="FE99" s="345"/>
      <c r="FF99" s="345"/>
      <c r="FG99" s="345"/>
      <c r="FH99" s="345"/>
      <c r="FI99" s="345"/>
      <c r="FJ99" s="345"/>
      <c r="FK99" s="345"/>
      <c r="FL99" s="345"/>
      <c r="FM99" s="345"/>
      <c r="FN99" s="345"/>
      <c r="FO99" s="345"/>
      <c r="FP99" s="345"/>
      <c r="FQ99" s="345"/>
      <c r="FR99" s="345"/>
      <c r="FS99" s="345"/>
      <c r="FT99" s="345"/>
      <c r="FU99" s="345"/>
      <c r="FV99" s="345"/>
      <c r="FW99" s="345"/>
      <c r="FX99" s="345"/>
      <c r="FY99" s="345"/>
      <c r="FZ99" s="345"/>
      <c r="GA99" s="345"/>
      <c r="GB99" s="345"/>
      <c r="GC99" s="345"/>
      <c r="GD99" s="345"/>
      <c r="GE99" s="345"/>
      <c r="GF99" s="345"/>
      <c r="GG99" s="345"/>
      <c r="GH99" s="345"/>
      <c r="GI99" s="345"/>
      <c r="GJ99" s="345"/>
      <c r="GK99" s="345"/>
      <c r="GL99" s="345"/>
      <c r="GM99" s="345"/>
      <c r="GN99" s="345"/>
      <c r="GO99" s="345"/>
      <c r="GP99" s="345"/>
      <c r="GQ99" s="345"/>
      <c r="GR99" s="345"/>
      <c r="GS99" s="345"/>
      <c r="GT99" s="345"/>
      <c r="GU99" s="345"/>
      <c r="GV99" s="345"/>
      <c r="GW99" s="345"/>
      <c r="GX99" s="345"/>
      <c r="GY99" s="345"/>
      <c r="GZ99" s="345"/>
      <c r="HA99" s="345"/>
      <c r="HB99" s="345"/>
      <c r="HC99" s="345"/>
      <c r="HD99" s="345"/>
      <c r="HE99" s="345"/>
      <c r="HF99" s="345"/>
      <c r="HG99" s="345"/>
      <c r="HH99" s="345"/>
      <c r="HI99" s="345"/>
      <c r="HJ99" s="345"/>
      <c r="HK99" s="345"/>
      <c r="HL99" s="345"/>
      <c r="HM99" s="345"/>
      <c r="HN99" s="345"/>
      <c r="HO99" s="345"/>
      <c r="HP99" s="345"/>
      <c r="HQ99" s="345"/>
      <c r="HR99" s="345"/>
      <c r="HS99" s="345"/>
      <c r="HT99" s="345"/>
      <c r="HU99" s="345"/>
      <c r="HV99" s="345"/>
      <c r="HW99" s="345"/>
      <c r="HX99" s="345"/>
      <c r="HY99" s="345"/>
      <c r="HZ99" s="345"/>
      <c r="IA99" s="345"/>
      <c r="IB99" s="345"/>
      <c r="IC99" s="345"/>
      <c r="ID99" s="345"/>
      <c r="IE99" s="345"/>
      <c r="IF99" s="345"/>
      <c r="IG99" s="345"/>
      <c r="IH99" s="345"/>
      <c r="II99" s="345"/>
      <c r="IJ99" s="345"/>
      <c r="IK99" s="345"/>
      <c r="IL99" s="345"/>
      <c r="IM99" s="345"/>
      <c r="IN99" s="345"/>
      <c r="IO99" s="345"/>
      <c r="IP99" s="345"/>
      <c r="IQ99" s="345"/>
      <c r="IR99" s="345"/>
      <c r="IS99" s="345"/>
      <c r="IT99" s="345"/>
      <c r="IU99" s="345"/>
      <c r="IV99" s="345"/>
      <c r="IW99" s="345"/>
      <c r="IX99" s="345"/>
      <c r="IY99" s="345"/>
      <c r="IZ99" s="345"/>
      <c r="JA99" s="345"/>
      <c r="JB99" s="345"/>
      <c r="JC99" s="345"/>
      <c r="JD99" s="345"/>
      <c r="JE99" s="345"/>
      <c r="JF99" s="345"/>
      <c r="JG99" s="345"/>
      <c r="JH99" s="345"/>
      <c r="JI99" s="345"/>
      <c r="JJ99" s="345"/>
      <c r="JK99" s="345"/>
      <c r="JL99" s="345"/>
      <c r="JM99" s="345"/>
      <c r="JN99" s="345"/>
      <c r="JO99" s="345"/>
      <c r="JP99" s="345"/>
      <c r="JQ99" s="345"/>
      <c r="JR99" s="345"/>
      <c r="JS99" s="345"/>
      <c r="JT99" s="345"/>
      <c r="JU99" s="345"/>
      <c r="JV99" s="345"/>
      <c r="JW99" s="345"/>
      <c r="JX99" s="345"/>
      <c r="JY99" s="345"/>
      <c r="JZ99" s="345"/>
      <c r="KA99" s="345"/>
      <c r="KB99" s="345"/>
      <c r="KC99" s="345"/>
      <c r="KD99" s="345"/>
      <c r="KE99" s="345"/>
      <c r="KF99" s="345"/>
      <c r="KG99" s="345"/>
      <c r="KH99" s="345"/>
      <c r="KI99" s="345"/>
      <c r="KJ99" s="345"/>
      <c r="KK99" s="345"/>
      <c r="KL99" s="345"/>
      <c r="KM99" s="345"/>
      <c r="KN99" s="345"/>
      <c r="KO99" s="345"/>
      <c r="KP99" s="345"/>
      <c r="KQ99" s="345"/>
      <c r="KR99" s="345"/>
      <c r="KS99" s="345"/>
      <c r="KT99" s="345"/>
      <c r="KU99" s="345"/>
      <c r="KV99" s="345"/>
      <c r="KW99" s="345"/>
      <c r="KX99" s="345"/>
      <c r="KY99" s="345"/>
      <c r="KZ99" s="345"/>
      <c r="LA99" s="345"/>
      <c r="LB99" s="345"/>
      <c r="LC99" s="345"/>
      <c r="LD99" s="345"/>
      <c r="LE99" s="345"/>
      <c r="LF99" s="345"/>
      <c r="LG99" s="345"/>
      <c r="LH99" s="345"/>
      <c r="LI99" s="345"/>
      <c r="LJ99" s="345"/>
      <c r="LK99" s="345"/>
      <c r="LL99" s="345"/>
      <c r="LM99" s="345"/>
      <c r="LN99" s="345"/>
      <c r="LO99" s="345"/>
      <c r="LP99" s="345"/>
      <c r="LQ99" s="345"/>
      <c r="LR99" s="345"/>
      <c r="LS99" s="345"/>
      <c r="LT99" s="345"/>
      <c r="LU99" s="345"/>
      <c r="LV99" s="345"/>
      <c r="LW99" s="345"/>
      <c r="LX99" s="345"/>
      <c r="LY99" s="345"/>
      <c r="LZ99" s="345"/>
      <c r="MA99" s="345"/>
      <c r="MB99" s="345"/>
      <c r="MC99" s="345"/>
      <c r="MD99" s="345"/>
      <c r="ME99" s="345"/>
      <c r="MF99" s="345"/>
      <c r="MG99" s="345"/>
      <c r="MH99" s="345"/>
      <c r="MI99" s="345"/>
      <c r="MJ99" s="345"/>
      <c r="MK99" s="345"/>
      <c r="ML99" s="345"/>
      <c r="MM99" s="345"/>
      <c r="MN99" s="345"/>
      <c r="MO99" s="345"/>
      <c r="MP99" s="345"/>
      <c r="MQ99" s="345"/>
      <c r="MR99" s="345"/>
      <c r="MS99" s="345"/>
      <c r="MT99" s="345"/>
      <c r="MU99" s="345"/>
      <c r="MV99" s="345"/>
      <c r="MW99" s="345"/>
      <c r="MX99" s="345"/>
      <c r="MY99" s="345"/>
      <c r="MZ99" s="345"/>
      <c r="NA99" s="345"/>
      <c r="NB99" s="345"/>
      <c r="NC99" s="345"/>
      <c r="ND99" s="345"/>
      <c r="NE99" s="345"/>
      <c r="NF99" s="345"/>
      <c r="NG99" s="345"/>
      <c r="NH99" s="345"/>
      <c r="NI99" s="345"/>
      <c r="NJ99" s="345"/>
      <c r="NK99" s="345"/>
      <c r="NL99" s="345"/>
      <c r="NM99" s="345"/>
      <c r="NN99" s="345"/>
      <c r="NO99" s="345"/>
      <c r="NP99" s="345"/>
      <c r="NQ99" s="345"/>
      <c r="NR99" s="345"/>
      <c r="NS99" s="345"/>
      <c r="NT99" s="345"/>
      <c r="NU99" s="345"/>
      <c r="NV99" s="345"/>
      <c r="NW99" s="345"/>
      <c r="NX99" s="345"/>
      <c r="NY99" s="345"/>
      <c r="NZ99" s="345"/>
      <c r="OA99" s="345"/>
      <c r="OB99" s="345"/>
      <c r="OC99" s="345"/>
      <c r="OD99" s="345"/>
      <c r="OE99" s="345"/>
      <c r="OF99" s="345"/>
      <c r="OG99" s="345"/>
      <c r="OH99" s="345"/>
      <c r="OI99" s="345"/>
      <c r="OJ99" s="345"/>
      <c r="OK99" s="345"/>
      <c r="OL99" s="345"/>
      <c r="OM99" s="345"/>
      <c r="ON99" s="345"/>
      <c r="OO99" s="345"/>
      <c r="OP99" s="345"/>
      <c r="OQ99" s="345"/>
      <c r="OR99" s="345"/>
      <c r="OS99" s="345"/>
      <c r="OT99" s="345"/>
      <c r="OU99" s="345"/>
      <c r="OV99" s="345"/>
      <c r="OW99" s="345"/>
      <c r="OX99" s="345"/>
      <c r="OY99" s="345"/>
      <c r="OZ99" s="345"/>
      <c r="PA99" s="345"/>
      <c r="PB99" s="345"/>
      <c r="PC99" s="345"/>
      <c r="PD99" s="345"/>
      <c r="PE99" s="345"/>
      <c r="PF99" s="345"/>
      <c r="PG99" s="345"/>
      <c r="PH99" s="345"/>
      <c r="PI99" s="345"/>
      <c r="PJ99" s="345"/>
      <c r="PK99" s="345"/>
      <c r="PL99" s="345"/>
      <c r="PM99" s="345"/>
      <c r="PN99" s="345"/>
      <c r="PO99" s="345"/>
      <c r="PP99" s="345"/>
      <c r="PQ99" s="345"/>
      <c r="PR99" s="345"/>
      <c r="PS99" s="345"/>
      <c r="PT99" s="345"/>
      <c r="PU99" s="345"/>
      <c r="PV99" s="345"/>
      <c r="PW99" s="345"/>
      <c r="PX99" s="345"/>
      <c r="PY99" s="345"/>
      <c r="PZ99" s="345"/>
      <c r="QA99" s="345"/>
      <c r="QB99" s="345"/>
      <c r="QC99" s="345"/>
      <c r="QD99" s="345"/>
      <c r="QE99" s="345"/>
      <c r="QF99" s="345"/>
      <c r="QG99" s="345"/>
      <c r="QH99" s="345"/>
      <c r="QI99" s="345"/>
      <c r="QJ99" s="345"/>
      <c r="QK99" s="345"/>
      <c r="QL99" s="345"/>
      <c r="QM99" s="345"/>
      <c r="QN99" s="345"/>
      <c r="QO99" s="345"/>
      <c r="QP99" s="345"/>
      <c r="QQ99" s="345"/>
      <c r="QR99" s="345"/>
      <c r="QS99" s="345"/>
      <c r="QT99" s="345"/>
      <c r="QU99" s="345"/>
      <c r="QV99" s="345"/>
      <c r="QW99" s="345"/>
      <c r="QX99" s="345"/>
      <c r="QY99" s="345"/>
      <c r="QZ99" s="345"/>
      <c r="RA99" s="345"/>
      <c r="RB99" s="345"/>
      <c r="RC99" s="345"/>
      <c r="RD99" s="345"/>
      <c r="RE99" s="345"/>
      <c r="RF99" s="345"/>
      <c r="RG99" s="345"/>
      <c r="RH99" s="345"/>
      <c r="RI99" s="345"/>
      <c r="RJ99" s="345"/>
      <c r="RK99" s="345"/>
      <c r="RL99" s="345"/>
      <c r="RM99" s="345"/>
      <c r="RN99" s="345"/>
      <c r="RO99" s="345"/>
      <c r="RP99" s="345"/>
      <c r="RQ99" s="345"/>
      <c r="RR99" s="345"/>
      <c r="RS99" s="345"/>
      <c r="RT99" s="345"/>
      <c r="RU99" s="345"/>
      <c r="RV99" s="345"/>
      <c r="RW99" s="345"/>
      <c r="RX99" s="345"/>
      <c r="RY99" s="345"/>
      <c r="RZ99" s="345"/>
      <c r="SA99" s="345"/>
      <c r="SB99" s="345"/>
      <c r="SC99" s="345"/>
      <c r="SD99" s="345"/>
      <c r="SE99" s="345"/>
      <c r="SF99" s="345"/>
      <c r="SG99" s="345"/>
      <c r="SH99" s="345"/>
      <c r="SI99" s="345"/>
      <c r="SJ99" s="345"/>
      <c r="SK99" s="345"/>
      <c r="SL99" s="345"/>
      <c r="SM99" s="345"/>
      <c r="SN99" s="345"/>
      <c r="SO99" s="345"/>
      <c r="SP99" s="345"/>
      <c r="SQ99" s="345"/>
      <c r="SR99" s="345"/>
      <c r="SS99" s="345"/>
      <c r="ST99" s="345"/>
      <c r="SU99" s="345"/>
      <c r="SV99" s="345"/>
      <c r="SW99" s="345"/>
      <c r="SX99" s="345"/>
      <c r="SY99" s="345"/>
      <c r="SZ99" s="345"/>
      <c r="TA99" s="345"/>
      <c r="TB99" s="345"/>
      <c r="TC99" s="345"/>
      <c r="TD99" s="345"/>
      <c r="TE99" s="345"/>
      <c r="TF99" s="345"/>
      <c r="TG99" s="345"/>
      <c r="TH99" s="345"/>
      <c r="TI99" s="345"/>
      <c r="TJ99" s="345"/>
      <c r="TK99" s="345"/>
      <c r="TL99" s="345"/>
      <c r="TM99" s="345"/>
      <c r="TN99" s="345"/>
      <c r="TO99" s="345"/>
      <c r="TP99" s="345"/>
      <c r="TQ99" s="345"/>
      <c r="TR99" s="345"/>
      <c r="TS99" s="345"/>
      <c r="TT99" s="345"/>
      <c r="TU99" s="345"/>
      <c r="TV99" s="345"/>
      <c r="TW99" s="345"/>
      <c r="TX99" s="345"/>
      <c r="TY99" s="345"/>
      <c r="TZ99" s="345"/>
      <c r="UA99" s="345"/>
      <c r="UB99" s="345"/>
      <c r="UC99" s="345"/>
      <c r="UD99" s="345"/>
      <c r="UE99" s="345"/>
      <c r="UF99" s="345"/>
      <c r="UG99" s="345"/>
      <c r="UH99" s="345"/>
      <c r="UI99" s="345"/>
      <c r="UJ99" s="345"/>
      <c r="UK99" s="345"/>
      <c r="UL99" s="345"/>
      <c r="UM99" s="345"/>
      <c r="UN99" s="345"/>
      <c r="UO99" s="345"/>
      <c r="UP99" s="345"/>
      <c r="UQ99" s="345"/>
      <c r="UR99" s="345"/>
      <c r="US99" s="345"/>
      <c r="UT99" s="345"/>
      <c r="UU99" s="345"/>
      <c r="UV99" s="345"/>
      <c r="UW99" s="345"/>
      <c r="UX99" s="345"/>
      <c r="UY99" s="345"/>
      <c r="UZ99" s="345"/>
      <c r="VA99" s="345"/>
      <c r="VB99" s="345"/>
      <c r="VC99" s="345"/>
      <c r="VD99" s="345"/>
      <c r="VE99" s="345"/>
      <c r="VF99" s="345"/>
      <c r="VG99" s="345"/>
      <c r="VH99" s="345"/>
      <c r="VI99" s="345"/>
      <c r="VJ99" s="345"/>
      <c r="VK99" s="345"/>
      <c r="VL99" s="345"/>
      <c r="VM99" s="345"/>
      <c r="VN99" s="345"/>
      <c r="VO99" s="345"/>
      <c r="VP99" s="345"/>
      <c r="VQ99" s="345"/>
      <c r="VR99" s="345"/>
      <c r="VS99" s="345"/>
      <c r="VT99" s="345"/>
      <c r="VU99" s="345"/>
      <c r="VV99" s="345"/>
      <c r="VW99" s="345"/>
      <c r="VX99" s="345"/>
      <c r="VY99" s="345"/>
      <c r="VZ99" s="345"/>
      <c r="WA99" s="345"/>
      <c r="WB99" s="345"/>
      <c r="WC99" s="345"/>
      <c r="WD99" s="345"/>
      <c r="WE99" s="345"/>
      <c r="WF99" s="345"/>
      <c r="WG99" s="345"/>
      <c r="WH99" s="345"/>
      <c r="WI99" s="345"/>
      <c r="WJ99" s="345"/>
      <c r="WK99" s="345"/>
      <c r="WL99" s="345"/>
      <c r="WM99" s="345"/>
      <c r="WN99" s="345"/>
      <c r="WO99" s="345"/>
      <c r="WP99" s="345"/>
      <c r="WQ99" s="345"/>
      <c r="WR99" s="345"/>
      <c r="WS99" s="345"/>
      <c r="WT99" s="345"/>
      <c r="WU99" s="345"/>
      <c r="WV99" s="345"/>
      <c r="WW99" s="345"/>
      <c r="WX99" s="345"/>
      <c r="WY99" s="345"/>
      <c r="WZ99" s="345"/>
      <c r="XA99" s="345"/>
      <c r="XB99" s="345"/>
      <c r="XC99" s="345"/>
      <c r="XD99" s="345"/>
      <c r="XE99" s="345"/>
      <c r="XF99" s="345"/>
      <c r="XG99" s="345"/>
      <c r="XH99" s="345"/>
      <c r="XI99" s="345"/>
      <c r="XJ99" s="345"/>
      <c r="XK99" s="345"/>
      <c r="XL99" s="345"/>
      <c r="XM99" s="345"/>
      <c r="XN99" s="345"/>
      <c r="XO99" s="345"/>
      <c r="XP99" s="345"/>
      <c r="XQ99" s="345"/>
      <c r="XR99" s="345"/>
      <c r="XS99" s="345"/>
      <c r="XT99" s="345"/>
      <c r="XU99" s="345"/>
      <c r="XV99" s="345"/>
      <c r="XW99" s="345"/>
      <c r="XX99" s="345"/>
      <c r="XY99" s="345"/>
      <c r="XZ99" s="345"/>
      <c r="YA99" s="345"/>
      <c r="YB99" s="345"/>
      <c r="YC99" s="345"/>
      <c r="YD99" s="345"/>
      <c r="YE99" s="345"/>
      <c r="YF99" s="345"/>
      <c r="YG99" s="345"/>
      <c r="YH99" s="345"/>
      <c r="YI99" s="345"/>
      <c r="YJ99" s="345"/>
      <c r="YK99" s="345"/>
      <c r="YL99" s="345"/>
      <c r="YM99" s="345"/>
      <c r="YN99" s="345"/>
      <c r="YO99" s="345"/>
      <c r="YP99" s="345"/>
      <c r="YQ99" s="345"/>
      <c r="YR99" s="345"/>
      <c r="YS99" s="345"/>
      <c r="YT99" s="345"/>
      <c r="YU99" s="345"/>
      <c r="YV99" s="345"/>
      <c r="YW99" s="345"/>
      <c r="YX99" s="345"/>
      <c r="YY99" s="345"/>
      <c r="YZ99" s="345"/>
      <c r="ZA99" s="345"/>
      <c r="ZB99" s="345"/>
      <c r="ZC99" s="345"/>
      <c r="ZD99" s="345"/>
      <c r="ZE99" s="345"/>
      <c r="ZF99" s="345"/>
      <c r="ZG99" s="345"/>
      <c r="ZH99" s="345"/>
      <c r="ZI99" s="345"/>
      <c r="ZJ99" s="345"/>
      <c r="ZK99" s="345"/>
      <c r="ZL99" s="345"/>
      <c r="ZM99" s="345"/>
      <c r="ZN99" s="345"/>
      <c r="ZO99" s="345"/>
      <c r="ZP99" s="345"/>
      <c r="ZQ99" s="345"/>
      <c r="ZR99" s="345"/>
      <c r="ZS99" s="345"/>
      <c r="ZT99" s="345"/>
      <c r="ZU99" s="345"/>
      <c r="ZV99" s="345"/>
      <c r="ZW99" s="345"/>
      <c r="ZX99" s="345"/>
      <c r="ZY99" s="345"/>
      <c r="ZZ99" s="345"/>
      <c r="AAA99" s="345"/>
      <c r="AAB99" s="345"/>
      <c r="AAC99" s="345"/>
      <c r="AAD99" s="345"/>
      <c r="AAE99" s="345"/>
      <c r="AAF99" s="345"/>
      <c r="AAG99" s="345"/>
      <c r="AAH99" s="345"/>
      <c r="AAI99" s="345"/>
      <c r="AAJ99" s="345"/>
      <c r="AAK99" s="345"/>
      <c r="AAL99" s="345"/>
      <c r="AAM99" s="345"/>
      <c r="AAN99" s="345"/>
      <c r="AAO99" s="345"/>
      <c r="AAP99" s="345"/>
      <c r="AAQ99" s="345"/>
      <c r="AAR99" s="345"/>
      <c r="AAS99" s="345"/>
      <c r="AAT99" s="345"/>
      <c r="AAU99" s="345"/>
      <c r="AAV99" s="345"/>
      <c r="AAW99" s="345"/>
      <c r="AAX99" s="345"/>
      <c r="AAY99" s="345"/>
      <c r="AAZ99" s="345"/>
      <c r="ABA99" s="345"/>
      <c r="ABB99" s="345"/>
      <c r="ABC99" s="345"/>
      <c r="ABD99" s="345"/>
      <c r="ABE99" s="345"/>
      <c r="ABF99" s="345"/>
      <c r="ABG99" s="345"/>
      <c r="ABH99" s="345"/>
      <c r="ABI99" s="345"/>
      <c r="ABJ99" s="345"/>
      <c r="ABK99" s="345"/>
      <c r="ABL99" s="345"/>
      <c r="ABM99" s="345"/>
      <c r="ABN99" s="345"/>
      <c r="ABO99" s="345"/>
      <c r="ABP99" s="345"/>
      <c r="ABQ99" s="345"/>
      <c r="ABR99" s="345"/>
      <c r="ABS99" s="345"/>
      <c r="ABT99" s="345"/>
      <c r="ABU99" s="345"/>
      <c r="ABV99" s="345"/>
      <c r="ABW99" s="345"/>
      <c r="ABX99" s="345"/>
      <c r="ABY99" s="345"/>
      <c r="ABZ99" s="345"/>
      <c r="ACA99" s="345"/>
      <c r="ACB99" s="345"/>
      <c r="ACC99" s="345"/>
      <c r="ACD99" s="345"/>
      <c r="ACE99" s="345"/>
      <c r="ACF99" s="345"/>
      <c r="ACG99" s="345"/>
      <c r="ACH99" s="345"/>
      <c r="ACI99" s="345"/>
      <c r="ACJ99" s="345"/>
      <c r="ACK99" s="345"/>
      <c r="ACL99" s="345"/>
      <c r="ACM99" s="345"/>
      <c r="ACN99" s="345"/>
      <c r="ACO99" s="345"/>
      <c r="ACP99" s="345"/>
      <c r="ACQ99" s="345"/>
      <c r="ACR99" s="345"/>
      <c r="ACS99" s="345"/>
      <c r="ACT99" s="345"/>
      <c r="ACU99" s="345"/>
      <c r="ACV99" s="345"/>
      <c r="ACW99" s="345"/>
      <c r="ACX99" s="345"/>
      <c r="ACY99" s="345"/>
      <c r="ACZ99" s="345"/>
      <c r="ADA99" s="345"/>
      <c r="ADB99" s="345"/>
      <c r="ADC99" s="345"/>
      <c r="ADD99" s="345"/>
      <c r="ADE99" s="345"/>
      <c r="ADF99" s="345"/>
      <c r="ADG99" s="345"/>
      <c r="ADH99" s="345"/>
      <c r="ADI99" s="345"/>
      <c r="ADJ99" s="345"/>
      <c r="ADK99" s="345"/>
      <c r="ADL99" s="345"/>
      <c r="ADM99" s="345"/>
      <c r="ADN99" s="345"/>
      <c r="ADO99" s="345"/>
      <c r="ADP99" s="345"/>
      <c r="ADQ99" s="345"/>
      <c r="ADR99" s="345"/>
      <c r="ADS99" s="345"/>
      <c r="ADT99" s="345"/>
      <c r="ADU99" s="345"/>
      <c r="ADV99" s="345"/>
      <c r="ADW99" s="345"/>
      <c r="ADX99" s="345"/>
      <c r="ADY99" s="345"/>
      <c r="ADZ99" s="345"/>
      <c r="AEA99" s="345"/>
      <c r="AEB99" s="345"/>
      <c r="AEC99" s="345"/>
      <c r="AED99" s="345"/>
      <c r="AEE99" s="345"/>
      <c r="AEF99" s="345"/>
      <c r="AEG99" s="345"/>
      <c r="AEH99" s="345"/>
      <c r="AEI99" s="345"/>
      <c r="AEJ99" s="345"/>
      <c r="AEK99" s="345"/>
      <c r="AEL99" s="345"/>
      <c r="AEM99" s="345"/>
      <c r="AEN99" s="345"/>
      <c r="AEO99" s="345"/>
      <c r="AEP99" s="345"/>
      <c r="AEQ99" s="345"/>
      <c r="AER99" s="345"/>
      <c r="AES99" s="345"/>
      <c r="AET99" s="345"/>
      <c r="AEU99" s="345"/>
      <c r="AEV99" s="345"/>
      <c r="AEW99" s="345"/>
      <c r="AEX99" s="345"/>
      <c r="AEY99" s="345"/>
      <c r="AEZ99" s="345"/>
      <c r="AFA99" s="345"/>
      <c r="AFB99" s="345"/>
      <c r="AFC99" s="345"/>
      <c r="AFD99" s="345"/>
      <c r="AFE99" s="345"/>
      <c r="AFF99" s="345"/>
      <c r="AFG99" s="345"/>
      <c r="AFH99" s="345"/>
      <c r="AFI99" s="345"/>
      <c r="AFJ99" s="345"/>
      <c r="AFK99" s="345"/>
      <c r="AFL99" s="345"/>
      <c r="AFM99" s="345"/>
      <c r="AFN99" s="345"/>
      <c r="AFO99" s="345"/>
      <c r="AFP99" s="345"/>
      <c r="AFQ99" s="345"/>
      <c r="AFR99" s="345"/>
      <c r="AFS99" s="345"/>
      <c r="AFT99" s="345"/>
      <c r="AFU99" s="345"/>
      <c r="AFV99" s="345"/>
      <c r="AFW99" s="345"/>
      <c r="AFX99" s="345"/>
      <c r="AFY99" s="345"/>
      <c r="AFZ99" s="345"/>
      <c r="AGA99" s="345"/>
      <c r="AGB99" s="345"/>
      <c r="AGC99" s="345"/>
      <c r="AGD99" s="345"/>
      <c r="AGE99" s="345"/>
      <c r="AGF99" s="345"/>
      <c r="AGG99" s="345"/>
      <c r="AGH99" s="345"/>
      <c r="AGI99" s="345"/>
      <c r="AGJ99" s="345"/>
      <c r="AGK99" s="345"/>
      <c r="AGL99" s="345"/>
      <c r="AGM99" s="345"/>
      <c r="AGN99" s="345"/>
      <c r="AGO99" s="345"/>
      <c r="AGP99" s="345"/>
      <c r="AGQ99" s="345"/>
      <c r="AGR99" s="345"/>
      <c r="AGS99" s="345"/>
      <c r="AGT99" s="345"/>
      <c r="AGU99" s="345"/>
      <c r="AGV99" s="345"/>
      <c r="AGW99" s="345"/>
      <c r="AGX99" s="345"/>
      <c r="AGY99" s="345"/>
      <c r="AGZ99" s="345"/>
      <c r="AHA99" s="345"/>
      <c r="AHB99" s="345"/>
      <c r="AHC99" s="345"/>
      <c r="AHD99" s="345"/>
      <c r="AHE99" s="345"/>
      <c r="AHF99" s="345"/>
      <c r="AHG99" s="345"/>
      <c r="AHH99" s="345"/>
      <c r="AHI99" s="345"/>
      <c r="AHJ99" s="345"/>
      <c r="AHK99" s="345"/>
      <c r="AHL99" s="345"/>
      <c r="AHM99" s="345"/>
      <c r="AHN99" s="345"/>
      <c r="AHO99" s="345"/>
      <c r="AHP99" s="345"/>
      <c r="AHQ99" s="345"/>
      <c r="AHR99" s="345"/>
      <c r="AHS99" s="345"/>
      <c r="AHT99" s="345"/>
      <c r="AHU99" s="345"/>
      <c r="AHV99" s="345"/>
      <c r="AHW99" s="345"/>
      <c r="AHX99" s="345"/>
      <c r="AHY99" s="345"/>
      <c r="AHZ99" s="345"/>
      <c r="AIA99" s="345"/>
      <c r="AIB99" s="345"/>
      <c r="AIC99" s="345"/>
      <c r="AID99" s="345"/>
      <c r="AIE99" s="345"/>
      <c r="AIF99" s="345"/>
      <c r="AIG99" s="345"/>
      <c r="AIH99" s="345"/>
      <c r="AII99" s="345"/>
      <c r="AIJ99" s="345"/>
      <c r="AIK99" s="345"/>
      <c r="AIL99" s="345"/>
      <c r="AIM99" s="345"/>
      <c r="AIN99" s="345"/>
      <c r="AIO99" s="345"/>
      <c r="AIP99" s="345"/>
      <c r="AIQ99" s="345"/>
      <c r="AIR99" s="345"/>
      <c r="AIS99" s="345"/>
      <c r="AIT99" s="345"/>
      <c r="AIU99" s="345"/>
      <c r="AIV99" s="345"/>
      <c r="AIW99" s="345"/>
      <c r="AIX99" s="345"/>
      <c r="AIY99" s="345"/>
      <c r="AIZ99" s="345"/>
      <c r="AJA99" s="345"/>
      <c r="AJB99" s="345"/>
      <c r="AJC99" s="345"/>
      <c r="AJD99" s="345"/>
      <c r="AJE99" s="345"/>
      <c r="AJF99" s="345"/>
      <c r="AJG99" s="345"/>
      <c r="AJH99" s="345"/>
      <c r="AJI99" s="345"/>
      <c r="AJJ99" s="345"/>
      <c r="AJK99" s="345"/>
      <c r="AJL99" s="345"/>
      <c r="AJM99" s="345"/>
      <c r="AJN99" s="345"/>
      <c r="AJO99" s="345"/>
      <c r="AJP99" s="345"/>
      <c r="AJQ99" s="345"/>
      <c r="AJR99" s="345"/>
      <c r="AJS99" s="345"/>
      <c r="AJT99" s="345"/>
      <c r="AJU99" s="345"/>
      <c r="AJV99" s="345"/>
      <c r="AJW99" s="345"/>
      <c r="AJX99" s="345"/>
      <c r="AJY99" s="345"/>
      <c r="AJZ99" s="345"/>
      <c r="AKA99" s="345"/>
      <c r="AKB99" s="345"/>
      <c r="AKC99" s="345"/>
      <c r="AKD99" s="345"/>
      <c r="AKE99" s="345"/>
      <c r="AKF99" s="345"/>
      <c r="AKG99" s="345"/>
      <c r="AKH99" s="345"/>
      <c r="AKI99" s="345"/>
      <c r="AKJ99" s="345"/>
      <c r="AKK99" s="345"/>
      <c r="AKL99" s="345"/>
      <c r="AKM99" s="345"/>
      <c r="AKN99" s="345"/>
      <c r="AKO99" s="345"/>
      <c r="AKP99" s="345"/>
      <c r="AKQ99" s="345"/>
      <c r="AKR99" s="345"/>
      <c r="AKS99" s="345"/>
      <c r="AKT99" s="345"/>
      <c r="AKU99" s="345"/>
      <c r="AKV99" s="345"/>
      <c r="AKW99" s="345"/>
      <c r="AKX99" s="345"/>
      <c r="AKY99" s="345"/>
      <c r="AKZ99" s="345"/>
      <c r="ALA99" s="345"/>
      <c r="ALB99" s="345"/>
      <c r="ALC99" s="345"/>
      <c r="ALD99" s="345"/>
      <c r="ALE99" s="345"/>
      <c r="ALF99" s="345"/>
      <c r="ALG99" s="345"/>
      <c r="ALH99" s="345"/>
      <c r="ALI99" s="345"/>
      <c r="ALJ99" s="345"/>
      <c r="ALK99" s="345"/>
      <c r="ALL99" s="345"/>
      <c r="ALM99" s="345"/>
      <c r="ALN99" s="345"/>
      <c r="ALO99" s="345"/>
      <c r="ALP99" s="345"/>
      <c r="ALQ99" s="345"/>
      <c r="ALR99" s="345"/>
      <c r="ALS99" s="345"/>
      <c r="ALT99" s="345"/>
      <c r="ALU99" s="345"/>
      <c r="ALV99" s="345"/>
      <c r="ALW99" s="345"/>
      <c r="ALX99" s="345"/>
      <c r="ALY99" s="345"/>
      <c r="ALZ99" s="345"/>
      <c r="AMA99" s="345"/>
      <c r="AMB99" s="345"/>
      <c r="AMC99" s="345"/>
      <c r="AMD99" s="345"/>
      <c r="AME99" s="345"/>
      <c r="AMF99" s="345"/>
      <c r="AMG99" s="345"/>
      <c r="AMH99" s="345"/>
      <c r="AMI99" s="345"/>
      <c r="AMJ99" s="345"/>
      <c r="AMK99" s="345"/>
      <c r="AML99" s="345"/>
      <c r="AMM99" s="345"/>
      <c r="AMN99" s="345"/>
      <c r="AMO99" s="345"/>
      <c r="AMP99" s="345"/>
      <c r="AMQ99" s="345"/>
      <c r="AMR99" s="345"/>
      <c r="AMS99" s="345"/>
      <c r="AMT99" s="345"/>
      <c r="AMU99" s="345"/>
      <c r="AMV99" s="345"/>
      <c r="AMW99" s="345"/>
      <c r="AMX99" s="345"/>
      <c r="AMY99" s="345"/>
      <c r="AMZ99" s="345"/>
      <c r="ANA99" s="345"/>
      <c r="ANB99" s="345"/>
      <c r="ANC99" s="345"/>
      <c r="AND99" s="345"/>
      <c r="ANE99" s="345"/>
      <c r="ANF99" s="345"/>
      <c r="ANG99" s="345"/>
      <c r="ANH99" s="345"/>
      <c r="ANI99" s="345"/>
      <c r="ANJ99" s="345"/>
      <c r="ANK99" s="345"/>
      <c r="ANL99" s="345"/>
      <c r="ANM99" s="345"/>
      <c r="ANN99" s="345"/>
      <c r="ANO99" s="345"/>
      <c r="ANP99" s="345"/>
      <c r="ANQ99" s="345"/>
      <c r="ANR99" s="345"/>
      <c r="ANS99" s="345"/>
      <c r="ANT99" s="345"/>
      <c r="ANU99" s="345"/>
      <c r="ANV99" s="345"/>
      <c r="ANW99" s="345"/>
      <c r="ANX99" s="345"/>
      <c r="ANY99" s="345"/>
      <c r="ANZ99" s="345"/>
      <c r="AOA99" s="345"/>
      <c r="AOB99" s="345"/>
      <c r="AOC99" s="345"/>
      <c r="AOD99" s="345"/>
      <c r="AOE99" s="345"/>
      <c r="AOF99" s="345"/>
      <c r="AOG99" s="345"/>
      <c r="AOH99" s="345"/>
      <c r="AOI99" s="345"/>
      <c r="AOJ99" s="345"/>
      <c r="AOK99" s="345"/>
      <c r="AOL99" s="345"/>
      <c r="AOM99" s="345"/>
      <c r="AON99" s="345"/>
      <c r="AOO99" s="345"/>
      <c r="AOP99" s="345"/>
      <c r="AOQ99" s="345"/>
      <c r="AOR99" s="345"/>
      <c r="AOS99" s="345"/>
      <c r="AOT99" s="345"/>
      <c r="AOU99" s="345"/>
      <c r="AOV99" s="345"/>
      <c r="AOW99" s="345"/>
      <c r="AOX99" s="345"/>
      <c r="AOY99" s="345"/>
      <c r="AOZ99" s="345"/>
      <c r="APA99" s="345"/>
      <c r="APB99" s="345"/>
      <c r="APC99" s="345"/>
      <c r="APD99" s="345"/>
      <c r="APE99" s="345"/>
      <c r="APF99" s="345"/>
      <c r="APG99" s="345"/>
      <c r="APH99" s="345"/>
      <c r="API99" s="345"/>
      <c r="APJ99" s="345"/>
      <c r="APK99" s="345"/>
      <c r="APL99" s="345"/>
      <c r="APM99" s="345"/>
      <c r="APN99" s="345"/>
      <c r="APO99" s="345"/>
      <c r="APP99" s="345"/>
      <c r="APQ99" s="345"/>
      <c r="APR99" s="345"/>
      <c r="APS99" s="345"/>
      <c r="APT99" s="345"/>
      <c r="APU99" s="345"/>
      <c r="APV99" s="345"/>
      <c r="APW99" s="345"/>
      <c r="APX99" s="345"/>
      <c r="APY99" s="345"/>
      <c r="APZ99" s="345"/>
      <c r="AQA99" s="345"/>
      <c r="AQB99" s="345"/>
      <c r="AQC99" s="345"/>
      <c r="AQD99" s="345"/>
      <c r="AQE99" s="345"/>
      <c r="AQF99" s="345"/>
      <c r="AQG99" s="345"/>
      <c r="AQH99" s="345"/>
      <c r="AQI99" s="345"/>
      <c r="AQJ99" s="345"/>
      <c r="AQK99" s="345"/>
      <c r="AQL99" s="345"/>
      <c r="AQM99" s="345"/>
      <c r="AQN99" s="345"/>
      <c r="AQO99" s="345"/>
      <c r="AQP99" s="345"/>
      <c r="AQQ99" s="345"/>
      <c r="AQR99" s="345"/>
      <c r="AQS99" s="345"/>
      <c r="AQT99" s="345"/>
      <c r="AQU99" s="345"/>
      <c r="AQV99" s="345"/>
      <c r="AQW99" s="345"/>
      <c r="AQX99" s="345"/>
      <c r="AQY99" s="345"/>
      <c r="AQZ99" s="345"/>
    </row>
    <row r="100" spans="1:1144" ht="21" customHeight="1" x14ac:dyDescent="0.25">
      <c r="A100" s="36"/>
      <c r="B100" s="19" t="s">
        <v>67</v>
      </c>
      <c r="C100" s="19" t="s">
        <v>391</v>
      </c>
      <c r="D100" s="19" t="s">
        <v>392</v>
      </c>
      <c r="E100" s="451" t="s">
        <v>393</v>
      </c>
      <c r="F100" s="70">
        <v>302.2</v>
      </c>
      <c r="G100" s="70">
        <v>302.2</v>
      </c>
      <c r="H100" s="70">
        <v>299</v>
      </c>
      <c r="I100" s="68">
        <f>H100/H7</f>
        <v>7.5051462963860078E-4</v>
      </c>
      <c r="J100" s="65">
        <f t="shared" si="13"/>
        <v>-3.1999999999999886</v>
      </c>
      <c r="K100" s="92">
        <f t="shared" ref="K100:K101" si="37">H100/G100</f>
        <v>0.98941098610191924</v>
      </c>
      <c r="L100" s="72">
        <v>103.4</v>
      </c>
      <c r="M100" s="307">
        <v>103.4</v>
      </c>
      <c r="N100" s="70">
        <v>103.4</v>
      </c>
      <c r="O100" s="70">
        <v>87</v>
      </c>
      <c r="P100" s="70">
        <f t="shared" si="36"/>
        <v>-16.400000000000006</v>
      </c>
      <c r="Q100" s="380">
        <f t="shared" ref="Q100:Q104" si="38">O100/N100</f>
        <v>0.8413926499032881</v>
      </c>
      <c r="R100" s="309">
        <f t="shared" si="28"/>
        <v>405.6</v>
      </c>
      <c r="S100" s="307">
        <f t="shared" si="29"/>
        <v>405.6</v>
      </c>
      <c r="T100" s="70">
        <f t="shared" si="29"/>
        <v>405.6</v>
      </c>
      <c r="U100" s="307">
        <f t="shared" si="29"/>
        <v>386</v>
      </c>
      <c r="V100" s="70">
        <f t="shared" si="30"/>
        <v>-19.600000000000023</v>
      </c>
      <c r="W100" s="92">
        <f t="shared" si="31"/>
        <v>0.9516765285996055</v>
      </c>
    </row>
    <row r="101" spans="1:1144" s="14" customFormat="1" ht="30" customHeight="1" x14ac:dyDescent="0.25">
      <c r="A101" s="36"/>
      <c r="B101" s="452" t="s">
        <v>67</v>
      </c>
      <c r="C101" s="452" t="s">
        <v>394</v>
      </c>
      <c r="D101" s="452" t="s">
        <v>392</v>
      </c>
      <c r="E101" s="453" t="s">
        <v>395</v>
      </c>
      <c r="F101" s="70">
        <v>147</v>
      </c>
      <c r="G101" s="70">
        <v>147</v>
      </c>
      <c r="H101" s="70">
        <v>142.80000000000001</v>
      </c>
      <c r="I101" s="68">
        <f>H101/H7</f>
        <v>3.5843976291769967E-4</v>
      </c>
      <c r="J101" s="65">
        <f t="shared" si="13"/>
        <v>-4.1999999999999886</v>
      </c>
      <c r="K101" s="92">
        <f t="shared" si="37"/>
        <v>0.97142857142857153</v>
      </c>
      <c r="L101" s="135">
        <v>1151.5999999999999</v>
      </c>
      <c r="M101" s="351">
        <v>1151.5999999999999</v>
      </c>
      <c r="N101" s="70">
        <v>1151.5999999999999</v>
      </c>
      <c r="O101" s="70">
        <v>1126.9000000000001</v>
      </c>
      <c r="P101" s="70">
        <f>O101-N101</f>
        <v>-24.699999999999818</v>
      </c>
      <c r="Q101" s="380">
        <f>O101/N101</f>
        <v>0.97855158040986467</v>
      </c>
      <c r="R101" s="309">
        <f t="shared" si="28"/>
        <v>1298.5999999999999</v>
      </c>
      <c r="S101" s="307">
        <f t="shared" si="29"/>
        <v>1298.5999999999999</v>
      </c>
      <c r="T101" s="70">
        <f t="shared" si="29"/>
        <v>1298.5999999999999</v>
      </c>
      <c r="U101" s="307">
        <f t="shared" si="29"/>
        <v>1269.7</v>
      </c>
      <c r="V101" s="70">
        <f t="shared" si="30"/>
        <v>-28.899999999999864</v>
      </c>
      <c r="W101" s="92">
        <f t="shared" si="31"/>
        <v>0.97774526413060225</v>
      </c>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c r="IU101" s="13"/>
      <c r="IV101" s="13"/>
      <c r="IW101" s="13"/>
      <c r="IX101" s="13"/>
      <c r="IY101" s="13"/>
      <c r="IZ101" s="13"/>
      <c r="JA101" s="13"/>
      <c r="JB101" s="13"/>
      <c r="JC101" s="13"/>
      <c r="JD101" s="13"/>
      <c r="JE101" s="13"/>
      <c r="JF101" s="13"/>
      <c r="JG101" s="13"/>
      <c r="JH101" s="13"/>
      <c r="JI101" s="13"/>
      <c r="JJ101" s="13"/>
      <c r="JK101" s="13"/>
      <c r="JL101" s="13"/>
      <c r="JM101" s="13"/>
      <c r="JN101" s="13"/>
      <c r="JO101" s="13"/>
      <c r="JP101" s="13"/>
      <c r="JQ101" s="13"/>
      <c r="JR101" s="13"/>
      <c r="JS101" s="13"/>
      <c r="JT101" s="13"/>
      <c r="JU101" s="13"/>
      <c r="JV101" s="13"/>
      <c r="JW101" s="13"/>
      <c r="JX101" s="13"/>
      <c r="JY101" s="13"/>
      <c r="JZ101" s="13"/>
      <c r="KA101" s="13"/>
      <c r="KB101" s="13"/>
      <c r="KC101" s="13"/>
      <c r="KD101" s="13"/>
      <c r="KE101" s="13"/>
      <c r="KF101" s="13"/>
      <c r="KG101" s="13"/>
      <c r="KH101" s="13"/>
      <c r="KI101" s="13"/>
      <c r="KJ101" s="13"/>
      <c r="KK101" s="13"/>
      <c r="KL101" s="13"/>
      <c r="KM101" s="13"/>
      <c r="KN101" s="13"/>
      <c r="KO101" s="13"/>
      <c r="KP101" s="13"/>
      <c r="KQ101" s="13"/>
      <c r="KR101" s="13"/>
      <c r="KS101" s="13"/>
      <c r="KT101" s="13"/>
      <c r="KU101" s="13"/>
      <c r="KV101" s="13"/>
      <c r="KW101" s="13"/>
      <c r="KX101" s="13"/>
      <c r="KY101" s="13"/>
      <c r="KZ101" s="13"/>
      <c r="LA101" s="13"/>
      <c r="LB101" s="13"/>
      <c r="LC101" s="13"/>
      <c r="LD101" s="13"/>
      <c r="LE101" s="13"/>
      <c r="LF101" s="13"/>
      <c r="LG101" s="13"/>
      <c r="LH101" s="13"/>
      <c r="LI101" s="13"/>
      <c r="LJ101" s="13"/>
      <c r="LK101" s="13"/>
      <c r="LL101" s="13"/>
      <c r="LM101" s="13"/>
      <c r="LN101" s="13"/>
      <c r="LO101" s="13"/>
      <c r="LP101" s="13"/>
      <c r="LQ101" s="13"/>
      <c r="LR101" s="13"/>
      <c r="LS101" s="13"/>
      <c r="LT101" s="13"/>
      <c r="LU101" s="13"/>
      <c r="LV101" s="13"/>
      <c r="LW101" s="13"/>
      <c r="LX101" s="13"/>
      <c r="LY101" s="13"/>
      <c r="LZ101" s="13"/>
      <c r="MA101" s="13"/>
      <c r="MB101" s="13"/>
      <c r="MC101" s="13"/>
      <c r="MD101" s="13"/>
      <c r="ME101" s="13"/>
      <c r="MF101" s="13"/>
      <c r="MG101" s="13"/>
      <c r="MH101" s="13"/>
      <c r="MI101" s="13"/>
      <c r="MJ101" s="13"/>
      <c r="MK101" s="13"/>
      <c r="ML101" s="13"/>
      <c r="MM101" s="13"/>
      <c r="MN101" s="13"/>
      <c r="MO101" s="13"/>
      <c r="MP101" s="13"/>
      <c r="MQ101" s="13"/>
      <c r="MR101" s="13"/>
      <c r="MS101" s="13"/>
      <c r="MT101" s="13"/>
      <c r="MU101" s="13"/>
      <c r="MV101" s="13"/>
      <c r="MW101" s="13"/>
      <c r="MX101" s="13"/>
      <c r="MY101" s="13"/>
      <c r="MZ101" s="13"/>
      <c r="NA101" s="13"/>
      <c r="NB101" s="13"/>
      <c r="NC101" s="13"/>
      <c r="ND101" s="13"/>
      <c r="NE101" s="13"/>
      <c r="NF101" s="13"/>
      <c r="NG101" s="13"/>
      <c r="NH101" s="13"/>
      <c r="NI101" s="13"/>
      <c r="NJ101" s="13"/>
      <c r="NK101" s="13"/>
      <c r="NL101" s="13"/>
      <c r="NM101" s="13"/>
      <c r="NN101" s="13"/>
      <c r="NO101" s="13"/>
      <c r="NP101" s="13"/>
      <c r="NQ101" s="13"/>
      <c r="NR101" s="13"/>
      <c r="NS101" s="13"/>
      <c r="NT101" s="13"/>
      <c r="NU101" s="13"/>
      <c r="NV101" s="13"/>
      <c r="NW101" s="13"/>
      <c r="NX101" s="13"/>
      <c r="NY101" s="13"/>
      <c r="NZ101" s="13"/>
      <c r="OA101" s="13"/>
      <c r="OB101" s="13"/>
      <c r="OC101" s="13"/>
      <c r="OD101" s="13"/>
      <c r="OE101" s="13"/>
      <c r="OF101" s="13"/>
      <c r="OG101" s="13"/>
      <c r="OH101" s="13"/>
      <c r="OI101" s="13"/>
      <c r="OJ101" s="13"/>
      <c r="OK101" s="13"/>
      <c r="OL101" s="13"/>
      <c r="OM101" s="13"/>
      <c r="ON101" s="13"/>
      <c r="OO101" s="13"/>
      <c r="OP101" s="13"/>
      <c r="OQ101" s="13"/>
      <c r="OR101" s="13"/>
      <c r="OS101" s="13"/>
      <c r="OT101" s="13"/>
      <c r="OU101" s="13"/>
      <c r="OV101" s="13"/>
      <c r="OW101" s="13"/>
      <c r="OX101" s="13"/>
      <c r="OY101" s="13"/>
      <c r="OZ101" s="13"/>
      <c r="PA101" s="13"/>
      <c r="PB101" s="13"/>
      <c r="PC101" s="13"/>
      <c r="PD101" s="13"/>
      <c r="PE101" s="13"/>
      <c r="PF101" s="13"/>
      <c r="PG101" s="13"/>
      <c r="PH101" s="13"/>
      <c r="PI101" s="13"/>
      <c r="PJ101" s="13"/>
      <c r="PK101" s="13"/>
      <c r="PL101" s="13"/>
      <c r="PM101" s="13"/>
      <c r="PN101" s="13"/>
      <c r="PO101" s="13"/>
      <c r="PP101" s="13"/>
      <c r="PQ101" s="13"/>
      <c r="PR101" s="13"/>
      <c r="PS101" s="13"/>
      <c r="PT101" s="13"/>
      <c r="PU101" s="13"/>
      <c r="PV101" s="13"/>
      <c r="PW101" s="13"/>
      <c r="PX101" s="13"/>
      <c r="PY101" s="13"/>
      <c r="PZ101" s="13"/>
      <c r="QA101" s="13"/>
      <c r="QB101" s="13"/>
      <c r="QC101" s="13"/>
      <c r="QD101" s="13"/>
      <c r="QE101" s="13"/>
      <c r="QF101" s="13"/>
      <c r="QG101" s="13"/>
      <c r="QH101" s="13"/>
      <c r="QI101" s="13"/>
      <c r="QJ101" s="13"/>
      <c r="QK101" s="13"/>
      <c r="QL101" s="13"/>
      <c r="QM101" s="13"/>
      <c r="QN101" s="13"/>
      <c r="QO101" s="13"/>
      <c r="QP101" s="13"/>
      <c r="QQ101" s="13"/>
      <c r="QR101" s="13"/>
      <c r="QS101" s="13"/>
      <c r="QT101" s="13"/>
      <c r="QU101" s="13"/>
      <c r="QV101" s="13"/>
      <c r="QW101" s="13"/>
      <c r="QX101" s="13"/>
      <c r="QY101" s="13"/>
      <c r="QZ101" s="13"/>
      <c r="RA101" s="13"/>
      <c r="RB101" s="13"/>
      <c r="RC101" s="13"/>
      <c r="RD101" s="13"/>
      <c r="RE101" s="13"/>
      <c r="RF101" s="13"/>
      <c r="RG101" s="13"/>
      <c r="RH101" s="13"/>
      <c r="RI101" s="13"/>
      <c r="RJ101" s="13"/>
      <c r="RK101" s="13"/>
      <c r="RL101" s="13"/>
      <c r="RM101" s="13"/>
      <c r="RN101" s="13"/>
      <c r="RO101" s="13"/>
      <c r="RP101" s="13"/>
      <c r="RQ101" s="13"/>
      <c r="RR101" s="13"/>
      <c r="RS101" s="13"/>
      <c r="RT101" s="13"/>
      <c r="RU101" s="13"/>
      <c r="RV101" s="13"/>
      <c r="RW101" s="13"/>
      <c r="RX101" s="13"/>
      <c r="RY101" s="13"/>
      <c r="RZ101" s="13"/>
      <c r="SA101" s="13"/>
      <c r="SB101" s="13"/>
      <c r="SC101" s="13"/>
      <c r="SD101" s="13"/>
      <c r="SE101" s="13"/>
      <c r="SF101" s="13"/>
      <c r="SG101" s="13"/>
      <c r="SH101" s="13"/>
      <c r="SI101" s="13"/>
      <c r="SJ101" s="13"/>
      <c r="SK101" s="13"/>
      <c r="SL101" s="13"/>
      <c r="SM101" s="13"/>
      <c r="SN101" s="13"/>
      <c r="SO101" s="13"/>
      <c r="SP101" s="13"/>
      <c r="SQ101" s="13"/>
      <c r="SR101" s="13"/>
      <c r="SS101" s="13"/>
      <c r="ST101" s="13"/>
      <c r="SU101" s="13"/>
      <c r="SV101" s="13"/>
      <c r="SW101" s="13"/>
      <c r="SX101" s="13"/>
      <c r="SY101" s="13"/>
      <c r="SZ101" s="13"/>
      <c r="TA101" s="13"/>
      <c r="TB101" s="13"/>
      <c r="TC101" s="13"/>
      <c r="TD101" s="13"/>
      <c r="TE101" s="13"/>
      <c r="TF101" s="13"/>
      <c r="TG101" s="13"/>
      <c r="TH101" s="13"/>
      <c r="TI101" s="13"/>
      <c r="TJ101" s="13"/>
      <c r="TK101" s="13"/>
      <c r="TL101" s="13"/>
      <c r="TM101" s="13"/>
      <c r="TN101" s="13"/>
      <c r="TO101" s="13"/>
      <c r="TP101" s="13"/>
      <c r="TQ101" s="13"/>
      <c r="TR101" s="13"/>
      <c r="TS101" s="13"/>
      <c r="TT101" s="13"/>
      <c r="TU101" s="13"/>
      <c r="TV101" s="13"/>
      <c r="TW101" s="13"/>
      <c r="TX101" s="13"/>
      <c r="TY101" s="13"/>
      <c r="TZ101" s="13"/>
      <c r="UA101" s="13"/>
      <c r="UB101" s="13"/>
      <c r="UC101" s="13"/>
      <c r="UD101" s="13"/>
      <c r="UE101" s="13"/>
      <c r="UF101" s="13"/>
      <c r="UG101" s="13"/>
      <c r="UH101" s="13"/>
      <c r="UI101" s="13"/>
      <c r="UJ101" s="13"/>
      <c r="UK101" s="13"/>
      <c r="UL101" s="13"/>
      <c r="UM101" s="13"/>
      <c r="UN101" s="13"/>
      <c r="UO101" s="13"/>
      <c r="UP101" s="13"/>
      <c r="UQ101" s="13"/>
      <c r="UR101" s="13"/>
      <c r="US101" s="13"/>
      <c r="UT101" s="13"/>
      <c r="UU101" s="13"/>
      <c r="UV101" s="13"/>
      <c r="UW101" s="13"/>
      <c r="UX101" s="13"/>
      <c r="UY101" s="13"/>
      <c r="UZ101" s="13"/>
      <c r="VA101" s="13"/>
      <c r="VB101" s="13"/>
      <c r="VC101" s="13"/>
      <c r="VD101" s="13"/>
      <c r="VE101" s="13"/>
      <c r="VF101" s="13"/>
      <c r="VG101" s="13"/>
      <c r="VH101" s="13"/>
      <c r="VI101" s="13"/>
      <c r="VJ101" s="13"/>
      <c r="VK101" s="13"/>
      <c r="VL101" s="13"/>
      <c r="VM101" s="13"/>
      <c r="VN101" s="13"/>
      <c r="VO101" s="13"/>
      <c r="VP101" s="13"/>
      <c r="VQ101" s="13"/>
      <c r="VR101" s="13"/>
      <c r="VS101" s="13"/>
      <c r="VT101" s="13"/>
      <c r="VU101" s="13"/>
      <c r="VV101" s="13"/>
      <c r="VW101" s="13"/>
      <c r="VX101" s="13"/>
      <c r="VY101" s="13"/>
      <c r="VZ101" s="13"/>
      <c r="WA101" s="13"/>
      <c r="WB101" s="13"/>
      <c r="WC101" s="13"/>
      <c r="WD101" s="13"/>
      <c r="WE101" s="13"/>
      <c r="WF101" s="13"/>
      <c r="WG101" s="13"/>
      <c r="WH101" s="13"/>
      <c r="WI101" s="13"/>
      <c r="WJ101" s="13"/>
      <c r="WK101" s="13"/>
      <c r="WL101" s="13"/>
      <c r="WM101" s="13"/>
      <c r="WN101" s="13"/>
      <c r="WO101" s="13"/>
      <c r="WP101" s="13"/>
      <c r="WQ101" s="13"/>
      <c r="WR101" s="13"/>
      <c r="WS101" s="13"/>
      <c r="WT101" s="13"/>
      <c r="WU101" s="13"/>
      <c r="WV101" s="13"/>
      <c r="WW101" s="13"/>
      <c r="WX101" s="13"/>
      <c r="WY101" s="13"/>
      <c r="WZ101" s="13"/>
      <c r="XA101" s="13"/>
      <c r="XB101" s="13"/>
      <c r="XC101" s="13"/>
      <c r="XD101" s="13"/>
      <c r="XE101" s="13"/>
      <c r="XF101" s="13"/>
      <c r="XG101" s="13"/>
      <c r="XH101" s="13"/>
      <c r="XI101" s="13"/>
      <c r="XJ101" s="13"/>
      <c r="XK101" s="13"/>
      <c r="XL101" s="13"/>
      <c r="XM101" s="13"/>
      <c r="XN101" s="13"/>
      <c r="XO101" s="13"/>
      <c r="XP101" s="13"/>
      <c r="XQ101" s="13"/>
      <c r="XR101" s="13"/>
      <c r="XS101" s="13"/>
      <c r="XT101" s="13"/>
      <c r="XU101" s="13"/>
      <c r="XV101" s="13"/>
      <c r="XW101" s="13"/>
      <c r="XX101" s="13"/>
      <c r="XY101" s="13"/>
      <c r="XZ101" s="13"/>
      <c r="YA101" s="13"/>
      <c r="YB101" s="13"/>
      <c r="YC101" s="13"/>
      <c r="YD101" s="13"/>
      <c r="YE101" s="13"/>
      <c r="YF101" s="13"/>
      <c r="YG101" s="13"/>
      <c r="YH101" s="13"/>
      <c r="YI101" s="13"/>
      <c r="YJ101" s="13"/>
      <c r="YK101" s="13"/>
      <c r="YL101" s="13"/>
      <c r="YM101" s="13"/>
      <c r="YN101" s="13"/>
      <c r="YO101" s="13"/>
      <c r="YP101" s="13"/>
      <c r="YQ101" s="13"/>
      <c r="YR101" s="13"/>
      <c r="YS101" s="13"/>
      <c r="YT101" s="13"/>
      <c r="YU101" s="13"/>
      <c r="YV101" s="13"/>
      <c r="YW101" s="13"/>
      <c r="YX101" s="13"/>
      <c r="YY101" s="13"/>
      <c r="YZ101" s="13"/>
      <c r="ZA101" s="13"/>
      <c r="ZB101" s="13"/>
      <c r="ZC101" s="13"/>
      <c r="ZD101" s="13"/>
      <c r="ZE101" s="13"/>
      <c r="ZF101" s="13"/>
      <c r="ZG101" s="13"/>
      <c r="ZH101" s="13"/>
      <c r="ZI101" s="13"/>
      <c r="ZJ101" s="13"/>
      <c r="ZK101" s="13"/>
      <c r="ZL101" s="13"/>
      <c r="ZM101" s="13"/>
      <c r="ZN101" s="13"/>
      <c r="ZO101" s="13"/>
      <c r="ZP101" s="13"/>
      <c r="ZQ101" s="13"/>
      <c r="ZR101" s="13"/>
      <c r="ZS101" s="13"/>
      <c r="ZT101" s="13"/>
      <c r="ZU101" s="13"/>
      <c r="ZV101" s="13"/>
      <c r="ZW101" s="13"/>
      <c r="ZX101" s="13"/>
      <c r="ZY101" s="13"/>
      <c r="ZZ101" s="13"/>
      <c r="AAA101" s="13"/>
      <c r="AAB101" s="13"/>
      <c r="AAC101" s="13"/>
      <c r="AAD101" s="13"/>
      <c r="AAE101" s="13"/>
      <c r="AAF101" s="13"/>
      <c r="AAG101" s="13"/>
      <c r="AAH101" s="13"/>
      <c r="AAI101" s="13"/>
      <c r="AAJ101" s="13"/>
      <c r="AAK101" s="13"/>
      <c r="AAL101" s="13"/>
      <c r="AAM101" s="13"/>
      <c r="AAN101" s="13"/>
      <c r="AAO101" s="13"/>
      <c r="AAP101" s="13"/>
      <c r="AAQ101" s="13"/>
      <c r="AAR101" s="13"/>
      <c r="AAS101" s="13"/>
      <c r="AAT101" s="13"/>
      <c r="AAU101" s="13"/>
      <c r="AAV101" s="13"/>
      <c r="AAW101" s="13"/>
      <c r="AAX101" s="13"/>
      <c r="AAY101" s="13"/>
      <c r="AAZ101" s="13"/>
      <c r="ABA101" s="13"/>
      <c r="ABB101" s="13"/>
      <c r="ABC101" s="13"/>
      <c r="ABD101" s="13"/>
      <c r="ABE101" s="13"/>
      <c r="ABF101" s="13"/>
      <c r="ABG101" s="13"/>
      <c r="ABH101" s="13"/>
      <c r="ABI101" s="13"/>
      <c r="ABJ101" s="13"/>
      <c r="ABK101" s="13"/>
      <c r="ABL101" s="13"/>
      <c r="ABM101" s="13"/>
      <c r="ABN101" s="13"/>
      <c r="ABO101" s="13"/>
      <c r="ABP101" s="13"/>
      <c r="ABQ101" s="13"/>
      <c r="ABR101" s="13"/>
      <c r="ABS101" s="13"/>
      <c r="ABT101" s="13"/>
      <c r="ABU101" s="13"/>
      <c r="ABV101" s="13"/>
      <c r="ABW101" s="13"/>
      <c r="ABX101" s="13"/>
      <c r="ABY101" s="13"/>
      <c r="ABZ101" s="13"/>
      <c r="ACA101" s="13"/>
      <c r="ACB101" s="13"/>
      <c r="ACC101" s="13"/>
      <c r="ACD101" s="13"/>
      <c r="ACE101" s="13"/>
      <c r="ACF101" s="13"/>
      <c r="ACG101" s="13"/>
      <c r="ACH101" s="13"/>
      <c r="ACI101" s="13"/>
      <c r="ACJ101" s="13"/>
      <c r="ACK101" s="13"/>
      <c r="ACL101" s="13"/>
      <c r="ACM101" s="13"/>
      <c r="ACN101" s="13"/>
      <c r="ACO101" s="13"/>
      <c r="ACP101" s="13"/>
      <c r="ACQ101" s="13"/>
      <c r="ACR101" s="13"/>
      <c r="ACS101" s="13"/>
      <c r="ACT101" s="13"/>
      <c r="ACU101" s="13"/>
      <c r="ACV101" s="13"/>
      <c r="ACW101" s="13"/>
      <c r="ACX101" s="13"/>
      <c r="ACY101" s="13"/>
      <c r="ACZ101" s="13"/>
      <c r="ADA101" s="13"/>
      <c r="ADB101" s="13"/>
      <c r="ADC101" s="13"/>
      <c r="ADD101" s="13"/>
      <c r="ADE101" s="13"/>
      <c r="ADF101" s="13"/>
      <c r="ADG101" s="13"/>
      <c r="ADH101" s="13"/>
      <c r="ADI101" s="13"/>
      <c r="ADJ101" s="13"/>
      <c r="ADK101" s="13"/>
      <c r="ADL101" s="13"/>
      <c r="ADM101" s="13"/>
      <c r="ADN101" s="13"/>
      <c r="ADO101" s="13"/>
      <c r="ADP101" s="13"/>
      <c r="ADQ101" s="13"/>
      <c r="ADR101" s="13"/>
      <c r="ADS101" s="13"/>
      <c r="ADT101" s="13"/>
      <c r="ADU101" s="13"/>
      <c r="ADV101" s="13"/>
      <c r="ADW101" s="13"/>
      <c r="ADX101" s="13"/>
      <c r="ADY101" s="13"/>
      <c r="ADZ101" s="13"/>
      <c r="AEA101" s="13"/>
      <c r="AEB101" s="13"/>
      <c r="AEC101" s="13"/>
      <c r="AED101" s="13"/>
      <c r="AEE101" s="13"/>
      <c r="AEF101" s="13"/>
      <c r="AEG101" s="13"/>
      <c r="AEH101" s="13"/>
      <c r="AEI101" s="13"/>
      <c r="AEJ101" s="13"/>
      <c r="AEK101" s="13"/>
      <c r="AEL101" s="13"/>
      <c r="AEM101" s="13"/>
      <c r="AEN101" s="13"/>
      <c r="AEO101" s="13"/>
      <c r="AEP101" s="13"/>
      <c r="AEQ101" s="13"/>
      <c r="AER101" s="13"/>
      <c r="AES101" s="13"/>
      <c r="AET101" s="13"/>
      <c r="AEU101" s="13"/>
      <c r="AEV101" s="13"/>
      <c r="AEW101" s="13"/>
      <c r="AEX101" s="13"/>
      <c r="AEY101" s="13"/>
      <c r="AEZ101" s="13"/>
      <c r="AFA101" s="13"/>
      <c r="AFB101" s="13"/>
      <c r="AFC101" s="13"/>
      <c r="AFD101" s="13"/>
      <c r="AFE101" s="13"/>
      <c r="AFF101" s="13"/>
      <c r="AFG101" s="13"/>
      <c r="AFH101" s="13"/>
      <c r="AFI101" s="13"/>
      <c r="AFJ101" s="13"/>
      <c r="AFK101" s="13"/>
      <c r="AFL101" s="13"/>
      <c r="AFM101" s="13"/>
      <c r="AFN101" s="13"/>
      <c r="AFO101" s="13"/>
      <c r="AFP101" s="13"/>
      <c r="AFQ101" s="13"/>
      <c r="AFR101" s="13"/>
      <c r="AFS101" s="13"/>
      <c r="AFT101" s="13"/>
      <c r="AFU101" s="13"/>
      <c r="AFV101" s="13"/>
      <c r="AFW101" s="13"/>
      <c r="AFX101" s="13"/>
      <c r="AFY101" s="13"/>
      <c r="AFZ101" s="13"/>
      <c r="AGA101" s="13"/>
      <c r="AGB101" s="13"/>
      <c r="AGC101" s="13"/>
      <c r="AGD101" s="13"/>
      <c r="AGE101" s="13"/>
      <c r="AGF101" s="13"/>
      <c r="AGG101" s="13"/>
      <c r="AGH101" s="13"/>
      <c r="AGI101" s="13"/>
      <c r="AGJ101" s="13"/>
      <c r="AGK101" s="13"/>
      <c r="AGL101" s="13"/>
      <c r="AGM101" s="13"/>
      <c r="AGN101" s="13"/>
      <c r="AGO101" s="13"/>
      <c r="AGP101" s="13"/>
      <c r="AGQ101" s="13"/>
      <c r="AGR101" s="13"/>
      <c r="AGS101" s="13"/>
      <c r="AGT101" s="13"/>
      <c r="AGU101" s="13"/>
      <c r="AGV101" s="13"/>
      <c r="AGW101" s="13"/>
      <c r="AGX101" s="13"/>
      <c r="AGY101" s="13"/>
      <c r="AGZ101" s="13"/>
      <c r="AHA101" s="13"/>
      <c r="AHB101" s="13"/>
      <c r="AHC101" s="13"/>
      <c r="AHD101" s="13"/>
      <c r="AHE101" s="13"/>
      <c r="AHF101" s="13"/>
      <c r="AHG101" s="13"/>
      <c r="AHH101" s="13"/>
      <c r="AHI101" s="13"/>
      <c r="AHJ101" s="13"/>
      <c r="AHK101" s="13"/>
      <c r="AHL101" s="13"/>
      <c r="AHM101" s="13"/>
      <c r="AHN101" s="13"/>
      <c r="AHO101" s="13"/>
      <c r="AHP101" s="13"/>
      <c r="AHQ101" s="13"/>
      <c r="AHR101" s="13"/>
      <c r="AHS101" s="13"/>
      <c r="AHT101" s="13"/>
      <c r="AHU101" s="13"/>
      <c r="AHV101" s="13"/>
      <c r="AHW101" s="13"/>
      <c r="AHX101" s="13"/>
      <c r="AHY101" s="13"/>
      <c r="AHZ101" s="13"/>
      <c r="AIA101" s="13"/>
      <c r="AIB101" s="13"/>
      <c r="AIC101" s="13"/>
      <c r="AID101" s="13"/>
      <c r="AIE101" s="13"/>
      <c r="AIF101" s="13"/>
      <c r="AIG101" s="13"/>
      <c r="AIH101" s="13"/>
      <c r="AII101" s="13"/>
      <c r="AIJ101" s="13"/>
      <c r="AIK101" s="13"/>
      <c r="AIL101" s="13"/>
      <c r="AIM101" s="13"/>
      <c r="AIN101" s="13"/>
      <c r="AIO101" s="13"/>
      <c r="AIP101" s="13"/>
      <c r="AIQ101" s="13"/>
      <c r="AIR101" s="13"/>
      <c r="AIS101" s="13"/>
      <c r="AIT101" s="13"/>
      <c r="AIU101" s="13"/>
      <c r="AIV101" s="13"/>
      <c r="AIW101" s="13"/>
      <c r="AIX101" s="13"/>
      <c r="AIY101" s="13"/>
      <c r="AIZ101" s="13"/>
      <c r="AJA101" s="13"/>
      <c r="AJB101" s="13"/>
      <c r="AJC101" s="13"/>
      <c r="AJD101" s="13"/>
      <c r="AJE101" s="13"/>
      <c r="AJF101" s="13"/>
      <c r="AJG101" s="13"/>
      <c r="AJH101" s="13"/>
      <c r="AJI101" s="13"/>
      <c r="AJJ101" s="13"/>
      <c r="AJK101" s="13"/>
      <c r="AJL101" s="13"/>
      <c r="AJM101" s="13"/>
      <c r="AJN101" s="13"/>
      <c r="AJO101" s="13"/>
      <c r="AJP101" s="13"/>
      <c r="AJQ101" s="13"/>
      <c r="AJR101" s="13"/>
      <c r="AJS101" s="13"/>
      <c r="AJT101" s="13"/>
      <c r="AJU101" s="13"/>
      <c r="AJV101" s="13"/>
      <c r="AJW101" s="13"/>
      <c r="AJX101" s="13"/>
      <c r="AJY101" s="13"/>
      <c r="AJZ101" s="13"/>
      <c r="AKA101" s="13"/>
      <c r="AKB101" s="13"/>
      <c r="AKC101" s="13"/>
      <c r="AKD101" s="13"/>
      <c r="AKE101" s="13"/>
      <c r="AKF101" s="13"/>
      <c r="AKG101" s="13"/>
      <c r="AKH101" s="13"/>
      <c r="AKI101" s="13"/>
      <c r="AKJ101" s="13"/>
      <c r="AKK101" s="13"/>
      <c r="AKL101" s="13"/>
      <c r="AKM101" s="13"/>
      <c r="AKN101" s="13"/>
      <c r="AKO101" s="13"/>
      <c r="AKP101" s="13"/>
      <c r="AKQ101" s="13"/>
      <c r="AKR101" s="13"/>
      <c r="AKS101" s="13"/>
      <c r="AKT101" s="13"/>
      <c r="AKU101" s="13"/>
      <c r="AKV101" s="13"/>
      <c r="AKW101" s="13"/>
      <c r="AKX101" s="13"/>
      <c r="AKY101" s="13"/>
      <c r="AKZ101" s="13"/>
      <c r="ALA101" s="13"/>
      <c r="ALB101" s="13"/>
      <c r="ALC101" s="13"/>
      <c r="ALD101" s="13"/>
      <c r="ALE101" s="13"/>
      <c r="ALF101" s="13"/>
      <c r="ALG101" s="13"/>
      <c r="ALH101" s="13"/>
      <c r="ALI101" s="13"/>
      <c r="ALJ101" s="13"/>
      <c r="ALK101" s="13"/>
      <c r="ALL101" s="13"/>
      <c r="ALM101" s="13"/>
      <c r="ALN101" s="13"/>
      <c r="ALO101" s="13"/>
      <c r="ALP101" s="13"/>
      <c r="ALQ101" s="13"/>
      <c r="ALR101" s="13"/>
      <c r="ALS101" s="13"/>
      <c r="ALT101" s="13"/>
      <c r="ALU101" s="13"/>
      <c r="ALV101" s="13"/>
      <c r="ALW101" s="13"/>
      <c r="ALX101" s="13"/>
      <c r="ALY101" s="13"/>
      <c r="ALZ101" s="13"/>
      <c r="AMA101" s="13"/>
      <c r="AMB101" s="13"/>
      <c r="AMC101" s="13"/>
      <c r="AMD101" s="13"/>
      <c r="AME101" s="13"/>
      <c r="AMF101" s="13"/>
      <c r="AMG101" s="13"/>
      <c r="AMH101" s="13"/>
      <c r="AMI101" s="13"/>
      <c r="AMJ101" s="13"/>
      <c r="AMK101" s="13"/>
      <c r="AML101" s="13"/>
      <c r="AMM101" s="13"/>
      <c r="AMN101" s="13"/>
      <c r="AMO101" s="13"/>
      <c r="AMP101" s="13"/>
      <c r="AMQ101" s="13"/>
      <c r="AMR101" s="13"/>
      <c r="AMS101" s="13"/>
      <c r="AMT101" s="13"/>
      <c r="AMU101" s="13"/>
      <c r="AMV101" s="13"/>
      <c r="AMW101" s="13"/>
      <c r="AMX101" s="13"/>
      <c r="AMY101" s="13"/>
      <c r="AMZ101" s="13"/>
      <c r="ANA101" s="13"/>
      <c r="ANB101" s="13"/>
      <c r="ANC101" s="13"/>
      <c r="AND101" s="13"/>
      <c r="ANE101" s="13"/>
      <c r="ANF101" s="13"/>
      <c r="ANG101" s="13"/>
      <c r="ANH101" s="13"/>
      <c r="ANI101" s="13"/>
      <c r="ANJ101" s="13"/>
      <c r="ANK101" s="13"/>
      <c r="ANL101" s="13"/>
      <c r="ANM101" s="13"/>
      <c r="ANN101" s="13"/>
      <c r="ANO101" s="13"/>
      <c r="ANP101" s="13"/>
      <c r="ANQ101" s="13"/>
      <c r="ANR101" s="13"/>
      <c r="ANS101" s="13"/>
      <c r="ANT101" s="13"/>
      <c r="ANU101" s="13"/>
      <c r="ANV101" s="13"/>
      <c r="ANW101" s="13"/>
      <c r="ANX101" s="13"/>
      <c r="ANY101" s="13"/>
      <c r="ANZ101" s="13"/>
      <c r="AOA101" s="13"/>
      <c r="AOB101" s="13"/>
      <c r="AOC101" s="13"/>
      <c r="AOD101" s="13"/>
      <c r="AOE101" s="13"/>
      <c r="AOF101" s="13"/>
      <c r="AOG101" s="13"/>
      <c r="AOH101" s="13"/>
      <c r="AOI101" s="13"/>
      <c r="AOJ101" s="13"/>
      <c r="AOK101" s="13"/>
      <c r="AOL101" s="13"/>
      <c r="AOM101" s="13"/>
      <c r="AON101" s="13"/>
      <c r="AOO101" s="13"/>
      <c r="AOP101" s="13"/>
      <c r="AOQ101" s="13"/>
      <c r="AOR101" s="13"/>
      <c r="AOS101" s="13"/>
      <c r="AOT101" s="13"/>
      <c r="AOU101" s="13"/>
      <c r="AOV101" s="13"/>
      <c r="AOW101" s="13"/>
      <c r="AOX101" s="13"/>
      <c r="AOY101" s="13"/>
      <c r="AOZ101" s="13"/>
      <c r="APA101" s="13"/>
      <c r="APB101" s="13"/>
      <c r="APC101" s="13"/>
      <c r="APD101" s="13"/>
      <c r="APE101" s="13"/>
      <c r="APF101" s="13"/>
      <c r="APG101" s="13"/>
      <c r="APH101" s="13"/>
      <c r="API101" s="13"/>
      <c r="APJ101" s="13"/>
      <c r="APK101" s="13"/>
      <c r="APL101" s="13"/>
      <c r="APM101" s="13"/>
      <c r="APN101" s="13"/>
      <c r="APO101" s="13"/>
      <c r="APP101" s="13"/>
      <c r="APQ101" s="13"/>
      <c r="APR101" s="13"/>
      <c r="APS101" s="13"/>
      <c r="APT101" s="13"/>
      <c r="APU101" s="13"/>
      <c r="APV101" s="13"/>
      <c r="APW101" s="13"/>
      <c r="APX101" s="13"/>
      <c r="APY101" s="13"/>
      <c r="APZ101" s="13"/>
      <c r="AQA101" s="13"/>
      <c r="AQB101" s="13"/>
      <c r="AQC101" s="13"/>
      <c r="AQD101" s="13"/>
      <c r="AQE101" s="13"/>
      <c r="AQF101" s="13"/>
      <c r="AQG101" s="13"/>
      <c r="AQH101" s="13"/>
      <c r="AQI101" s="13"/>
      <c r="AQJ101" s="13"/>
      <c r="AQK101" s="13"/>
      <c r="AQL101" s="13"/>
      <c r="AQM101" s="13"/>
      <c r="AQN101" s="13"/>
      <c r="AQO101" s="13"/>
      <c r="AQP101" s="13"/>
      <c r="AQQ101" s="13"/>
      <c r="AQR101" s="13"/>
      <c r="AQS101" s="13"/>
      <c r="AQT101" s="13"/>
      <c r="AQU101" s="13"/>
      <c r="AQV101" s="13"/>
      <c r="AQW101" s="13"/>
      <c r="AQX101" s="13"/>
      <c r="AQY101" s="13"/>
      <c r="AQZ101" s="13"/>
    </row>
    <row r="102" spans="1:1144" ht="21.75" customHeight="1" x14ac:dyDescent="0.25">
      <c r="A102" s="36"/>
      <c r="B102" s="19" t="s">
        <v>32</v>
      </c>
      <c r="C102" s="322" t="s">
        <v>396</v>
      </c>
      <c r="D102" s="322" t="s">
        <v>392</v>
      </c>
      <c r="E102" s="454" t="s">
        <v>94</v>
      </c>
      <c r="F102" s="314">
        <v>13025.6</v>
      </c>
      <c r="G102" s="67">
        <v>13025.6</v>
      </c>
      <c r="H102" s="67">
        <v>12550.6</v>
      </c>
      <c r="I102" s="68">
        <f>H102/H7</f>
        <v>3.1503039835258269E-2</v>
      </c>
      <c r="J102" s="69">
        <f t="shared" si="13"/>
        <v>-475</v>
      </c>
      <c r="K102" s="92">
        <f>H102/G102</f>
        <v>0.96353334971133764</v>
      </c>
      <c r="L102" s="72"/>
      <c r="M102" s="307"/>
      <c r="N102" s="70"/>
      <c r="O102" s="70"/>
      <c r="P102" s="70">
        <f t="shared" si="36"/>
        <v>0</v>
      </c>
      <c r="Q102" s="380"/>
      <c r="R102" s="306">
        <f t="shared" si="28"/>
        <v>13025.6</v>
      </c>
      <c r="S102" s="307">
        <f t="shared" si="29"/>
        <v>13025.6</v>
      </c>
      <c r="T102" s="70">
        <f t="shared" si="29"/>
        <v>13025.6</v>
      </c>
      <c r="U102" s="307">
        <f t="shared" si="29"/>
        <v>12550.6</v>
      </c>
      <c r="V102" s="70">
        <f t="shared" si="30"/>
        <v>-475</v>
      </c>
      <c r="W102" s="92">
        <f t="shared" si="31"/>
        <v>0.96353334971133764</v>
      </c>
    </row>
    <row r="103" spans="1:1144" s="48" customFormat="1" ht="18.75" hidden="1" customHeight="1" x14ac:dyDescent="0.25">
      <c r="A103" s="36"/>
      <c r="B103" s="19"/>
      <c r="C103" s="19"/>
      <c r="D103" s="19"/>
      <c r="E103" s="451" t="s">
        <v>397</v>
      </c>
      <c r="F103" s="314"/>
      <c r="G103" s="67"/>
      <c r="H103" s="67"/>
      <c r="I103" s="68">
        <f>H103/H7</f>
        <v>0</v>
      </c>
      <c r="J103" s="69">
        <f>H103-G103</f>
        <v>0</v>
      </c>
      <c r="K103" s="92" t="e">
        <f>H103/G103</f>
        <v>#DIV/0!</v>
      </c>
      <c r="L103" s="72"/>
      <c r="M103" s="307"/>
      <c r="N103" s="70"/>
      <c r="O103" s="70"/>
      <c r="P103" s="70">
        <f t="shared" si="36"/>
        <v>0</v>
      </c>
      <c r="Q103" s="380"/>
      <c r="R103" s="309">
        <f t="shared" si="28"/>
        <v>0</v>
      </c>
      <c r="S103" s="351">
        <f t="shared" si="29"/>
        <v>0</v>
      </c>
      <c r="T103" s="66">
        <f t="shared" si="29"/>
        <v>0</v>
      </c>
      <c r="U103" s="351">
        <f t="shared" si="29"/>
        <v>0</v>
      </c>
      <c r="V103" s="66">
        <f t="shared" si="30"/>
        <v>0</v>
      </c>
      <c r="W103" s="91" t="e">
        <f t="shared" si="31"/>
        <v>#DIV/0!</v>
      </c>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c r="GT103" s="47"/>
      <c r="GU103" s="47"/>
      <c r="GV103" s="47"/>
      <c r="GW103" s="47"/>
      <c r="GX103" s="47"/>
      <c r="GY103" s="47"/>
      <c r="GZ103" s="47"/>
      <c r="HA103" s="47"/>
      <c r="HB103" s="47"/>
      <c r="HC103" s="47"/>
      <c r="HD103" s="47"/>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c r="IU103" s="47"/>
      <c r="IV103" s="47"/>
      <c r="IW103" s="47"/>
      <c r="IX103" s="47"/>
      <c r="IY103" s="47"/>
      <c r="IZ103" s="47"/>
      <c r="JA103" s="47"/>
      <c r="JB103" s="47"/>
      <c r="JC103" s="47"/>
      <c r="JD103" s="47"/>
      <c r="JE103" s="47"/>
      <c r="JF103" s="47"/>
      <c r="JG103" s="47"/>
      <c r="JH103" s="47"/>
      <c r="JI103" s="47"/>
      <c r="JJ103" s="47"/>
      <c r="JK103" s="47"/>
      <c r="JL103" s="47"/>
      <c r="JM103" s="47"/>
      <c r="JN103" s="47"/>
      <c r="JO103" s="47"/>
      <c r="JP103" s="47"/>
      <c r="JQ103" s="47"/>
      <c r="JR103" s="47"/>
      <c r="JS103" s="47"/>
      <c r="JT103" s="47"/>
      <c r="JU103" s="47"/>
      <c r="JV103" s="47"/>
      <c r="JW103" s="47"/>
      <c r="JX103" s="47"/>
      <c r="JY103" s="47"/>
      <c r="JZ103" s="47"/>
      <c r="KA103" s="47"/>
      <c r="KB103" s="47"/>
      <c r="KC103" s="47"/>
      <c r="KD103" s="47"/>
      <c r="KE103" s="47"/>
      <c r="KF103" s="47"/>
      <c r="KG103" s="47"/>
      <c r="KH103" s="47"/>
      <c r="KI103" s="47"/>
      <c r="KJ103" s="47"/>
      <c r="KK103" s="47"/>
      <c r="KL103" s="47"/>
      <c r="KM103" s="47"/>
      <c r="KN103" s="47"/>
      <c r="KO103" s="47"/>
      <c r="KP103" s="47"/>
      <c r="KQ103" s="47"/>
      <c r="KR103" s="47"/>
      <c r="KS103" s="47"/>
      <c r="KT103" s="47"/>
      <c r="KU103" s="47"/>
      <c r="KV103" s="47"/>
      <c r="KW103" s="47"/>
      <c r="KX103" s="47"/>
      <c r="KY103" s="47"/>
      <c r="KZ103" s="47"/>
      <c r="LA103" s="47"/>
      <c r="LB103" s="47"/>
      <c r="LC103" s="47"/>
      <c r="LD103" s="47"/>
      <c r="LE103" s="47"/>
      <c r="LF103" s="47"/>
      <c r="LG103" s="47"/>
      <c r="LH103" s="47"/>
      <c r="LI103" s="47"/>
      <c r="LJ103" s="47"/>
      <c r="LK103" s="47"/>
      <c r="LL103" s="47"/>
      <c r="LM103" s="47"/>
      <c r="LN103" s="47"/>
      <c r="LO103" s="47"/>
      <c r="LP103" s="47"/>
      <c r="LQ103" s="47"/>
      <c r="LR103" s="47"/>
      <c r="LS103" s="47"/>
      <c r="LT103" s="47"/>
      <c r="LU103" s="47"/>
      <c r="LV103" s="47"/>
      <c r="LW103" s="47"/>
      <c r="LX103" s="47"/>
      <c r="LY103" s="47"/>
      <c r="LZ103" s="47"/>
      <c r="MA103" s="47"/>
      <c r="MB103" s="47"/>
      <c r="MC103" s="47"/>
      <c r="MD103" s="47"/>
      <c r="ME103" s="47"/>
      <c r="MF103" s="47"/>
      <c r="MG103" s="47"/>
      <c r="MH103" s="47"/>
      <c r="MI103" s="47"/>
      <c r="MJ103" s="47"/>
      <c r="MK103" s="47"/>
      <c r="ML103" s="47"/>
      <c r="MM103" s="47"/>
      <c r="MN103" s="47"/>
      <c r="MO103" s="47"/>
      <c r="MP103" s="47"/>
      <c r="MQ103" s="47"/>
      <c r="MR103" s="47"/>
      <c r="MS103" s="47"/>
      <c r="MT103" s="47"/>
      <c r="MU103" s="47"/>
      <c r="MV103" s="47"/>
      <c r="MW103" s="47"/>
      <c r="MX103" s="47"/>
      <c r="MY103" s="47"/>
      <c r="MZ103" s="47"/>
      <c r="NA103" s="47"/>
      <c r="NB103" s="47"/>
      <c r="NC103" s="47"/>
      <c r="ND103" s="47"/>
      <c r="NE103" s="47"/>
      <c r="NF103" s="47"/>
      <c r="NG103" s="47"/>
      <c r="NH103" s="47"/>
      <c r="NI103" s="47"/>
      <c r="NJ103" s="47"/>
      <c r="NK103" s="47"/>
      <c r="NL103" s="47"/>
      <c r="NM103" s="47"/>
      <c r="NN103" s="47"/>
      <c r="NO103" s="47"/>
      <c r="NP103" s="47"/>
      <c r="NQ103" s="47"/>
      <c r="NR103" s="47"/>
      <c r="NS103" s="47"/>
      <c r="NT103" s="47"/>
      <c r="NU103" s="47"/>
      <c r="NV103" s="47"/>
      <c r="NW103" s="47"/>
      <c r="NX103" s="47"/>
      <c r="NY103" s="47"/>
      <c r="NZ103" s="47"/>
      <c r="OA103" s="47"/>
      <c r="OB103" s="47"/>
      <c r="OC103" s="47"/>
      <c r="OD103" s="47"/>
      <c r="OE103" s="47"/>
      <c r="OF103" s="47"/>
      <c r="OG103" s="47"/>
      <c r="OH103" s="47"/>
      <c r="OI103" s="47"/>
      <c r="OJ103" s="47"/>
      <c r="OK103" s="47"/>
      <c r="OL103" s="47"/>
      <c r="OM103" s="47"/>
      <c r="ON103" s="47"/>
      <c r="OO103" s="47"/>
      <c r="OP103" s="47"/>
      <c r="OQ103" s="47"/>
      <c r="OR103" s="47"/>
      <c r="OS103" s="47"/>
      <c r="OT103" s="47"/>
      <c r="OU103" s="47"/>
      <c r="OV103" s="47"/>
      <c r="OW103" s="47"/>
      <c r="OX103" s="47"/>
      <c r="OY103" s="47"/>
      <c r="OZ103" s="47"/>
      <c r="PA103" s="47"/>
      <c r="PB103" s="47"/>
      <c r="PC103" s="47"/>
      <c r="PD103" s="47"/>
      <c r="PE103" s="47"/>
      <c r="PF103" s="47"/>
      <c r="PG103" s="47"/>
      <c r="PH103" s="47"/>
      <c r="PI103" s="47"/>
      <c r="PJ103" s="47"/>
      <c r="PK103" s="47"/>
      <c r="PL103" s="47"/>
      <c r="PM103" s="47"/>
      <c r="PN103" s="47"/>
      <c r="PO103" s="47"/>
      <c r="PP103" s="47"/>
      <c r="PQ103" s="47"/>
      <c r="PR103" s="47"/>
      <c r="PS103" s="47"/>
      <c r="PT103" s="47"/>
      <c r="PU103" s="47"/>
      <c r="PV103" s="47"/>
      <c r="PW103" s="47"/>
      <c r="PX103" s="47"/>
      <c r="PY103" s="47"/>
      <c r="PZ103" s="47"/>
      <c r="QA103" s="47"/>
      <c r="QB103" s="47"/>
      <c r="QC103" s="47"/>
      <c r="QD103" s="47"/>
      <c r="QE103" s="47"/>
      <c r="QF103" s="47"/>
      <c r="QG103" s="47"/>
      <c r="QH103" s="47"/>
      <c r="QI103" s="47"/>
      <c r="QJ103" s="47"/>
      <c r="QK103" s="47"/>
      <c r="QL103" s="47"/>
      <c r="QM103" s="47"/>
      <c r="QN103" s="47"/>
      <c r="QO103" s="47"/>
      <c r="QP103" s="47"/>
      <c r="QQ103" s="47"/>
      <c r="QR103" s="47"/>
      <c r="QS103" s="47"/>
      <c r="QT103" s="47"/>
      <c r="QU103" s="47"/>
      <c r="QV103" s="47"/>
      <c r="QW103" s="47"/>
      <c r="QX103" s="47"/>
      <c r="QY103" s="47"/>
      <c r="QZ103" s="47"/>
      <c r="RA103" s="47"/>
      <c r="RB103" s="47"/>
      <c r="RC103" s="47"/>
      <c r="RD103" s="47"/>
      <c r="RE103" s="47"/>
      <c r="RF103" s="47"/>
      <c r="RG103" s="47"/>
      <c r="RH103" s="47"/>
      <c r="RI103" s="47"/>
      <c r="RJ103" s="47"/>
      <c r="RK103" s="47"/>
      <c r="RL103" s="47"/>
      <c r="RM103" s="47"/>
      <c r="RN103" s="47"/>
      <c r="RO103" s="47"/>
      <c r="RP103" s="47"/>
      <c r="RQ103" s="47"/>
      <c r="RR103" s="47"/>
      <c r="RS103" s="47"/>
      <c r="RT103" s="47"/>
      <c r="RU103" s="47"/>
      <c r="RV103" s="47"/>
      <c r="RW103" s="47"/>
      <c r="RX103" s="47"/>
      <c r="RY103" s="47"/>
      <c r="RZ103" s="47"/>
      <c r="SA103" s="47"/>
      <c r="SB103" s="47"/>
      <c r="SC103" s="47"/>
      <c r="SD103" s="47"/>
      <c r="SE103" s="47"/>
      <c r="SF103" s="47"/>
      <c r="SG103" s="47"/>
      <c r="SH103" s="47"/>
      <c r="SI103" s="47"/>
      <c r="SJ103" s="47"/>
      <c r="SK103" s="47"/>
      <c r="SL103" s="47"/>
      <c r="SM103" s="47"/>
      <c r="SN103" s="47"/>
      <c r="SO103" s="47"/>
      <c r="SP103" s="47"/>
      <c r="SQ103" s="47"/>
      <c r="SR103" s="47"/>
      <c r="SS103" s="47"/>
      <c r="ST103" s="47"/>
      <c r="SU103" s="47"/>
      <c r="SV103" s="47"/>
      <c r="SW103" s="47"/>
      <c r="SX103" s="47"/>
      <c r="SY103" s="47"/>
      <c r="SZ103" s="47"/>
      <c r="TA103" s="47"/>
      <c r="TB103" s="47"/>
      <c r="TC103" s="47"/>
      <c r="TD103" s="47"/>
      <c r="TE103" s="47"/>
      <c r="TF103" s="47"/>
      <c r="TG103" s="47"/>
      <c r="TH103" s="47"/>
      <c r="TI103" s="47"/>
      <c r="TJ103" s="47"/>
      <c r="TK103" s="47"/>
      <c r="TL103" s="47"/>
      <c r="TM103" s="47"/>
      <c r="TN103" s="47"/>
      <c r="TO103" s="47"/>
      <c r="TP103" s="47"/>
      <c r="TQ103" s="47"/>
      <c r="TR103" s="47"/>
      <c r="TS103" s="47"/>
      <c r="TT103" s="47"/>
      <c r="TU103" s="47"/>
      <c r="TV103" s="47"/>
      <c r="TW103" s="47"/>
      <c r="TX103" s="47"/>
      <c r="TY103" s="47"/>
      <c r="TZ103" s="47"/>
      <c r="UA103" s="47"/>
      <c r="UB103" s="47"/>
      <c r="UC103" s="47"/>
      <c r="UD103" s="47"/>
      <c r="UE103" s="47"/>
      <c r="UF103" s="47"/>
      <c r="UG103" s="47"/>
      <c r="UH103" s="47"/>
      <c r="UI103" s="47"/>
      <c r="UJ103" s="47"/>
      <c r="UK103" s="47"/>
      <c r="UL103" s="47"/>
      <c r="UM103" s="47"/>
      <c r="UN103" s="47"/>
      <c r="UO103" s="47"/>
      <c r="UP103" s="47"/>
      <c r="UQ103" s="47"/>
      <c r="UR103" s="47"/>
      <c r="US103" s="47"/>
      <c r="UT103" s="47"/>
      <c r="UU103" s="47"/>
      <c r="UV103" s="47"/>
      <c r="UW103" s="47"/>
      <c r="UX103" s="47"/>
      <c r="UY103" s="47"/>
      <c r="UZ103" s="47"/>
      <c r="VA103" s="47"/>
      <c r="VB103" s="47"/>
      <c r="VC103" s="47"/>
      <c r="VD103" s="47"/>
      <c r="VE103" s="47"/>
      <c r="VF103" s="47"/>
      <c r="VG103" s="47"/>
      <c r="VH103" s="47"/>
      <c r="VI103" s="47"/>
      <c r="VJ103" s="47"/>
      <c r="VK103" s="47"/>
      <c r="VL103" s="47"/>
      <c r="VM103" s="47"/>
      <c r="VN103" s="47"/>
      <c r="VO103" s="47"/>
      <c r="VP103" s="47"/>
      <c r="VQ103" s="47"/>
      <c r="VR103" s="47"/>
      <c r="VS103" s="47"/>
      <c r="VT103" s="47"/>
      <c r="VU103" s="47"/>
      <c r="VV103" s="47"/>
      <c r="VW103" s="47"/>
      <c r="VX103" s="47"/>
      <c r="VY103" s="47"/>
      <c r="VZ103" s="47"/>
      <c r="WA103" s="47"/>
      <c r="WB103" s="47"/>
      <c r="WC103" s="47"/>
      <c r="WD103" s="47"/>
      <c r="WE103" s="47"/>
      <c r="WF103" s="47"/>
      <c r="WG103" s="47"/>
      <c r="WH103" s="47"/>
      <c r="WI103" s="47"/>
      <c r="WJ103" s="47"/>
      <c r="WK103" s="47"/>
      <c r="WL103" s="47"/>
      <c r="WM103" s="47"/>
      <c r="WN103" s="47"/>
      <c r="WO103" s="47"/>
      <c r="WP103" s="47"/>
      <c r="WQ103" s="47"/>
      <c r="WR103" s="47"/>
      <c r="WS103" s="47"/>
      <c r="WT103" s="47"/>
      <c r="WU103" s="47"/>
      <c r="WV103" s="47"/>
      <c r="WW103" s="47"/>
      <c r="WX103" s="47"/>
      <c r="WY103" s="47"/>
      <c r="WZ103" s="47"/>
      <c r="XA103" s="47"/>
      <c r="XB103" s="47"/>
      <c r="XC103" s="47"/>
      <c r="XD103" s="47"/>
      <c r="XE103" s="47"/>
      <c r="XF103" s="47"/>
      <c r="XG103" s="47"/>
      <c r="XH103" s="47"/>
      <c r="XI103" s="47"/>
      <c r="XJ103" s="47"/>
      <c r="XK103" s="47"/>
      <c r="XL103" s="47"/>
      <c r="XM103" s="47"/>
      <c r="XN103" s="47"/>
      <c r="XO103" s="47"/>
      <c r="XP103" s="47"/>
      <c r="XQ103" s="47"/>
      <c r="XR103" s="47"/>
      <c r="XS103" s="47"/>
      <c r="XT103" s="47"/>
      <c r="XU103" s="47"/>
      <c r="XV103" s="47"/>
      <c r="XW103" s="47"/>
      <c r="XX103" s="47"/>
      <c r="XY103" s="47"/>
      <c r="XZ103" s="47"/>
      <c r="YA103" s="47"/>
      <c r="YB103" s="47"/>
      <c r="YC103" s="47"/>
      <c r="YD103" s="47"/>
      <c r="YE103" s="47"/>
      <c r="YF103" s="47"/>
      <c r="YG103" s="47"/>
      <c r="YH103" s="47"/>
      <c r="YI103" s="47"/>
      <c r="YJ103" s="47"/>
      <c r="YK103" s="47"/>
      <c r="YL103" s="47"/>
      <c r="YM103" s="47"/>
      <c r="YN103" s="47"/>
      <c r="YO103" s="47"/>
      <c r="YP103" s="47"/>
      <c r="YQ103" s="47"/>
      <c r="YR103" s="47"/>
      <c r="YS103" s="47"/>
      <c r="YT103" s="47"/>
      <c r="YU103" s="47"/>
      <c r="YV103" s="47"/>
      <c r="YW103" s="47"/>
      <c r="YX103" s="47"/>
      <c r="YY103" s="47"/>
      <c r="YZ103" s="47"/>
      <c r="ZA103" s="47"/>
      <c r="ZB103" s="47"/>
      <c r="ZC103" s="47"/>
      <c r="ZD103" s="47"/>
      <c r="ZE103" s="47"/>
      <c r="ZF103" s="47"/>
      <c r="ZG103" s="47"/>
      <c r="ZH103" s="47"/>
      <c r="ZI103" s="47"/>
      <c r="ZJ103" s="47"/>
      <c r="ZK103" s="47"/>
      <c r="ZL103" s="47"/>
      <c r="ZM103" s="47"/>
      <c r="ZN103" s="47"/>
      <c r="ZO103" s="47"/>
      <c r="ZP103" s="47"/>
      <c r="ZQ103" s="47"/>
      <c r="ZR103" s="47"/>
      <c r="ZS103" s="47"/>
      <c r="ZT103" s="47"/>
      <c r="ZU103" s="47"/>
      <c r="ZV103" s="47"/>
      <c r="ZW103" s="47"/>
      <c r="ZX103" s="47"/>
      <c r="ZY103" s="47"/>
      <c r="ZZ103" s="47"/>
      <c r="AAA103" s="47"/>
      <c r="AAB103" s="47"/>
      <c r="AAC103" s="47"/>
      <c r="AAD103" s="47"/>
      <c r="AAE103" s="47"/>
      <c r="AAF103" s="47"/>
      <c r="AAG103" s="47"/>
      <c r="AAH103" s="47"/>
      <c r="AAI103" s="47"/>
      <c r="AAJ103" s="47"/>
      <c r="AAK103" s="47"/>
      <c r="AAL103" s="47"/>
      <c r="AAM103" s="47"/>
      <c r="AAN103" s="47"/>
      <c r="AAO103" s="47"/>
      <c r="AAP103" s="47"/>
      <c r="AAQ103" s="47"/>
      <c r="AAR103" s="47"/>
      <c r="AAS103" s="47"/>
      <c r="AAT103" s="47"/>
      <c r="AAU103" s="47"/>
      <c r="AAV103" s="47"/>
      <c r="AAW103" s="47"/>
      <c r="AAX103" s="47"/>
      <c r="AAY103" s="47"/>
      <c r="AAZ103" s="47"/>
      <c r="ABA103" s="47"/>
      <c r="ABB103" s="47"/>
      <c r="ABC103" s="47"/>
      <c r="ABD103" s="47"/>
      <c r="ABE103" s="47"/>
      <c r="ABF103" s="47"/>
      <c r="ABG103" s="47"/>
      <c r="ABH103" s="47"/>
      <c r="ABI103" s="47"/>
      <c r="ABJ103" s="47"/>
      <c r="ABK103" s="47"/>
      <c r="ABL103" s="47"/>
      <c r="ABM103" s="47"/>
      <c r="ABN103" s="47"/>
      <c r="ABO103" s="47"/>
      <c r="ABP103" s="47"/>
      <c r="ABQ103" s="47"/>
      <c r="ABR103" s="47"/>
      <c r="ABS103" s="47"/>
      <c r="ABT103" s="47"/>
      <c r="ABU103" s="47"/>
      <c r="ABV103" s="47"/>
      <c r="ABW103" s="47"/>
      <c r="ABX103" s="47"/>
      <c r="ABY103" s="47"/>
      <c r="ABZ103" s="47"/>
      <c r="ACA103" s="47"/>
      <c r="ACB103" s="47"/>
      <c r="ACC103" s="47"/>
      <c r="ACD103" s="47"/>
      <c r="ACE103" s="47"/>
      <c r="ACF103" s="47"/>
      <c r="ACG103" s="47"/>
      <c r="ACH103" s="47"/>
      <c r="ACI103" s="47"/>
      <c r="ACJ103" s="47"/>
      <c r="ACK103" s="47"/>
      <c r="ACL103" s="47"/>
      <c r="ACM103" s="47"/>
      <c r="ACN103" s="47"/>
      <c r="ACO103" s="47"/>
      <c r="ACP103" s="47"/>
      <c r="ACQ103" s="47"/>
      <c r="ACR103" s="47"/>
      <c r="ACS103" s="47"/>
      <c r="ACT103" s="47"/>
      <c r="ACU103" s="47"/>
      <c r="ACV103" s="47"/>
      <c r="ACW103" s="47"/>
      <c r="ACX103" s="47"/>
      <c r="ACY103" s="47"/>
      <c r="ACZ103" s="47"/>
      <c r="ADA103" s="47"/>
      <c r="ADB103" s="47"/>
      <c r="ADC103" s="47"/>
      <c r="ADD103" s="47"/>
      <c r="ADE103" s="47"/>
      <c r="ADF103" s="47"/>
      <c r="ADG103" s="47"/>
      <c r="ADH103" s="47"/>
      <c r="ADI103" s="47"/>
      <c r="ADJ103" s="47"/>
      <c r="ADK103" s="47"/>
      <c r="ADL103" s="47"/>
      <c r="ADM103" s="47"/>
      <c r="ADN103" s="47"/>
      <c r="ADO103" s="47"/>
      <c r="ADP103" s="47"/>
      <c r="ADQ103" s="47"/>
      <c r="ADR103" s="47"/>
      <c r="ADS103" s="47"/>
      <c r="ADT103" s="47"/>
      <c r="ADU103" s="47"/>
      <c r="ADV103" s="47"/>
      <c r="ADW103" s="47"/>
      <c r="ADX103" s="47"/>
      <c r="ADY103" s="47"/>
      <c r="ADZ103" s="47"/>
      <c r="AEA103" s="47"/>
      <c r="AEB103" s="47"/>
      <c r="AEC103" s="47"/>
      <c r="AED103" s="47"/>
      <c r="AEE103" s="47"/>
      <c r="AEF103" s="47"/>
      <c r="AEG103" s="47"/>
      <c r="AEH103" s="47"/>
      <c r="AEI103" s="47"/>
      <c r="AEJ103" s="47"/>
      <c r="AEK103" s="47"/>
      <c r="AEL103" s="47"/>
      <c r="AEM103" s="47"/>
      <c r="AEN103" s="47"/>
      <c r="AEO103" s="47"/>
      <c r="AEP103" s="47"/>
      <c r="AEQ103" s="47"/>
      <c r="AER103" s="47"/>
      <c r="AES103" s="47"/>
      <c r="AET103" s="47"/>
      <c r="AEU103" s="47"/>
      <c r="AEV103" s="47"/>
      <c r="AEW103" s="47"/>
      <c r="AEX103" s="47"/>
      <c r="AEY103" s="47"/>
      <c r="AEZ103" s="47"/>
      <c r="AFA103" s="47"/>
      <c r="AFB103" s="47"/>
      <c r="AFC103" s="47"/>
      <c r="AFD103" s="47"/>
      <c r="AFE103" s="47"/>
      <c r="AFF103" s="47"/>
      <c r="AFG103" s="47"/>
      <c r="AFH103" s="47"/>
      <c r="AFI103" s="47"/>
      <c r="AFJ103" s="47"/>
      <c r="AFK103" s="47"/>
      <c r="AFL103" s="47"/>
      <c r="AFM103" s="47"/>
      <c r="AFN103" s="47"/>
      <c r="AFO103" s="47"/>
      <c r="AFP103" s="47"/>
      <c r="AFQ103" s="47"/>
      <c r="AFR103" s="47"/>
      <c r="AFS103" s="47"/>
      <c r="AFT103" s="47"/>
      <c r="AFU103" s="47"/>
      <c r="AFV103" s="47"/>
      <c r="AFW103" s="47"/>
      <c r="AFX103" s="47"/>
      <c r="AFY103" s="47"/>
      <c r="AFZ103" s="47"/>
      <c r="AGA103" s="47"/>
      <c r="AGB103" s="47"/>
      <c r="AGC103" s="47"/>
      <c r="AGD103" s="47"/>
      <c r="AGE103" s="47"/>
      <c r="AGF103" s="47"/>
      <c r="AGG103" s="47"/>
      <c r="AGH103" s="47"/>
      <c r="AGI103" s="47"/>
      <c r="AGJ103" s="47"/>
      <c r="AGK103" s="47"/>
      <c r="AGL103" s="47"/>
      <c r="AGM103" s="47"/>
      <c r="AGN103" s="47"/>
      <c r="AGO103" s="47"/>
      <c r="AGP103" s="47"/>
      <c r="AGQ103" s="47"/>
      <c r="AGR103" s="47"/>
      <c r="AGS103" s="47"/>
      <c r="AGT103" s="47"/>
      <c r="AGU103" s="47"/>
      <c r="AGV103" s="47"/>
      <c r="AGW103" s="47"/>
      <c r="AGX103" s="47"/>
      <c r="AGY103" s="47"/>
      <c r="AGZ103" s="47"/>
      <c r="AHA103" s="47"/>
      <c r="AHB103" s="47"/>
      <c r="AHC103" s="47"/>
      <c r="AHD103" s="47"/>
      <c r="AHE103" s="47"/>
      <c r="AHF103" s="47"/>
      <c r="AHG103" s="47"/>
      <c r="AHH103" s="47"/>
      <c r="AHI103" s="47"/>
      <c r="AHJ103" s="47"/>
      <c r="AHK103" s="47"/>
      <c r="AHL103" s="47"/>
      <c r="AHM103" s="47"/>
      <c r="AHN103" s="47"/>
      <c r="AHO103" s="47"/>
      <c r="AHP103" s="47"/>
      <c r="AHQ103" s="47"/>
      <c r="AHR103" s="47"/>
      <c r="AHS103" s="47"/>
      <c r="AHT103" s="47"/>
      <c r="AHU103" s="47"/>
      <c r="AHV103" s="47"/>
      <c r="AHW103" s="47"/>
      <c r="AHX103" s="47"/>
      <c r="AHY103" s="47"/>
      <c r="AHZ103" s="47"/>
      <c r="AIA103" s="47"/>
      <c r="AIB103" s="47"/>
      <c r="AIC103" s="47"/>
      <c r="AID103" s="47"/>
      <c r="AIE103" s="47"/>
      <c r="AIF103" s="47"/>
      <c r="AIG103" s="47"/>
      <c r="AIH103" s="47"/>
      <c r="AII103" s="47"/>
      <c r="AIJ103" s="47"/>
      <c r="AIK103" s="47"/>
      <c r="AIL103" s="47"/>
      <c r="AIM103" s="47"/>
      <c r="AIN103" s="47"/>
      <c r="AIO103" s="47"/>
      <c r="AIP103" s="47"/>
      <c r="AIQ103" s="47"/>
      <c r="AIR103" s="47"/>
      <c r="AIS103" s="47"/>
      <c r="AIT103" s="47"/>
      <c r="AIU103" s="47"/>
      <c r="AIV103" s="47"/>
      <c r="AIW103" s="47"/>
      <c r="AIX103" s="47"/>
      <c r="AIY103" s="47"/>
      <c r="AIZ103" s="47"/>
      <c r="AJA103" s="47"/>
      <c r="AJB103" s="47"/>
      <c r="AJC103" s="47"/>
      <c r="AJD103" s="47"/>
      <c r="AJE103" s="47"/>
      <c r="AJF103" s="47"/>
      <c r="AJG103" s="47"/>
      <c r="AJH103" s="47"/>
      <c r="AJI103" s="47"/>
      <c r="AJJ103" s="47"/>
      <c r="AJK103" s="47"/>
      <c r="AJL103" s="47"/>
      <c r="AJM103" s="47"/>
      <c r="AJN103" s="47"/>
      <c r="AJO103" s="47"/>
      <c r="AJP103" s="47"/>
      <c r="AJQ103" s="47"/>
      <c r="AJR103" s="47"/>
      <c r="AJS103" s="47"/>
      <c r="AJT103" s="47"/>
      <c r="AJU103" s="47"/>
      <c r="AJV103" s="47"/>
      <c r="AJW103" s="47"/>
      <c r="AJX103" s="47"/>
      <c r="AJY103" s="47"/>
      <c r="AJZ103" s="47"/>
      <c r="AKA103" s="47"/>
      <c r="AKB103" s="47"/>
      <c r="AKC103" s="47"/>
      <c r="AKD103" s="47"/>
      <c r="AKE103" s="47"/>
      <c r="AKF103" s="47"/>
      <c r="AKG103" s="47"/>
      <c r="AKH103" s="47"/>
      <c r="AKI103" s="47"/>
      <c r="AKJ103" s="47"/>
      <c r="AKK103" s="47"/>
      <c r="AKL103" s="47"/>
      <c r="AKM103" s="47"/>
      <c r="AKN103" s="47"/>
      <c r="AKO103" s="47"/>
      <c r="AKP103" s="47"/>
      <c r="AKQ103" s="47"/>
      <c r="AKR103" s="47"/>
      <c r="AKS103" s="47"/>
      <c r="AKT103" s="47"/>
      <c r="AKU103" s="47"/>
      <c r="AKV103" s="47"/>
      <c r="AKW103" s="47"/>
      <c r="AKX103" s="47"/>
      <c r="AKY103" s="47"/>
      <c r="AKZ103" s="47"/>
      <c r="ALA103" s="47"/>
      <c r="ALB103" s="47"/>
      <c r="ALC103" s="47"/>
      <c r="ALD103" s="47"/>
      <c r="ALE103" s="47"/>
      <c r="ALF103" s="47"/>
      <c r="ALG103" s="47"/>
      <c r="ALH103" s="47"/>
      <c r="ALI103" s="47"/>
      <c r="ALJ103" s="47"/>
      <c r="ALK103" s="47"/>
      <c r="ALL103" s="47"/>
      <c r="ALM103" s="47"/>
      <c r="ALN103" s="47"/>
      <c r="ALO103" s="47"/>
      <c r="ALP103" s="47"/>
      <c r="ALQ103" s="47"/>
      <c r="ALR103" s="47"/>
      <c r="ALS103" s="47"/>
      <c r="ALT103" s="47"/>
      <c r="ALU103" s="47"/>
      <c r="ALV103" s="47"/>
      <c r="ALW103" s="47"/>
      <c r="ALX103" s="47"/>
      <c r="ALY103" s="47"/>
      <c r="ALZ103" s="47"/>
      <c r="AMA103" s="47"/>
      <c r="AMB103" s="47"/>
      <c r="AMC103" s="47"/>
      <c r="AMD103" s="47"/>
      <c r="AME103" s="47"/>
      <c r="AMF103" s="47"/>
      <c r="AMG103" s="47"/>
      <c r="AMH103" s="47"/>
      <c r="AMI103" s="47"/>
      <c r="AMJ103" s="47"/>
      <c r="AMK103" s="47"/>
      <c r="AML103" s="47"/>
      <c r="AMM103" s="47"/>
      <c r="AMN103" s="47"/>
      <c r="AMO103" s="47"/>
      <c r="AMP103" s="47"/>
      <c r="AMQ103" s="47"/>
      <c r="AMR103" s="47"/>
      <c r="AMS103" s="47"/>
      <c r="AMT103" s="47"/>
      <c r="AMU103" s="47"/>
      <c r="AMV103" s="47"/>
      <c r="AMW103" s="47"/>
      <c r="AMX103" s="47"/>
      <c r="AMY103" s="47"/>
      <c r="AMZ103" s="47"/>
      <c r="ANA103" s="47"/>
      <c r="ANB103" s="47"/>
      <c r="ANC103" s="47"/>
      <c r="AND103" s="47"/>
      <c r="ANE103" s="47"/>
      <c r="ANF103" s="47"/>
      <c r="ANG103" s="47"/>
      <c r="ANH103" s="47"/>
      <c r="ANI103" s="47"/>
      <c r="ANJ103" s="47"/>
      <c r="ANK103" s="47"/>
      <c r="ANL103" s="47"/>
      <c r="ANM103" s="47"/>
      <c r="ANN103" s="47"/>
      <c r="ANO103" s="47"/>
      <c r="ANP103" s="47"/>
      <c r="ANQ103" s="47"/>
      <c r="ANR103" s="47"/>
      <c r="ANS103" s="47"/>
      <c r="ANT103" s="47"/>
      <c r="ANU103" s="47"/>
      <c r="ANV103" s="47"/>
      <c r="ANW103" s="47"/>
      <c r="ANX103" s="47"/>
      <c r="ANY103" s="47"/>
      <c r="ANZ103" s="47"/>
      <c r="AOA103" s="47"/>
      <c r="AOB103" s="47"/>
      <c r="AOC103" s="47"/>
      <c r="AOD103" s="47"/>
      <c r="AOE103" s="47"/>
      <c r="AOF103" s="47"/>
      <c r="AOG103" s="47"/>
      <c r="AOH103" s="47"/>
      <c r="AOI103" s="47"/>
      <c r="AOJ103" s="47"/>
      <c r="AOK103" s="47"/>
      <c r="AOL103" s="47"/>
      <c r="AOM103" s="47"/>
      <c r="AON103" s="47"/>
      <c r="AOO103" s="47"/>
      <c r="AOP103" s="47"/>
      <c r="AOQ103" s="47"/>
      <c r="AOR103" s="47"/>
      <c r="AOS103" s="47"/>
      <c r="AOT103" s="47"/>
      <c r="AOU103" s="47"/>
      <c r="AOV103" s="47"/>
      <c r="AOW103" s="47"/>
      <c r="AOX103" s="47"/>
      <c r="AOY103" s="47"/>
      <c r="AOZ103" s="47"/>
      <c r="APA103" s="47"/>
      <c r="APB103" s="47"/>
      <c r="APC103" s="47"/>
      <c r="APD103" s="47"/>
      <c r="APE103" s="47"/>
      <c r="APF103" s="47"/>
      <c r="APG103" s="47"/>
      <c r="APH103" s="47"/>
      <c r="API103" s="47"/>
      <c r="APJ103" s="47"/>
      <c r="APK103" s="47"/>
      <c r="APL103" s="47"/>
      <c r="APM103" s="47"/>
      <c r="APN103" s="47"/>
      <c r="APO103" s="47"/>
      <c r="APP103" s="47"/>
      <c r="APQ103" s="47"/>
      <c r="APR103" s="47"/>
      <c r="APS103" s="47"/>
      <c r="APT103" s="47"/>
      <c r="APU103" s="47"/>
      <c r="APV103" s="47"/>
      <c r="APW103" s="47"/>
      <c r="APX103" s="47"/>
      <c r="APY103" s="47"/>
      <c r="APZ103" s="47"/>
      <c r="AQA103" s="47"/>
      <c r="AQB103" s="47"/>
      <c r="AQC103" s="47"/>
      <c r="AQD103" s="47"/>
      <c r="AQE103" s="47"/>
      <c r="AQF103" s="47"/>
      <c r="AQG103" s="47"/>
      <c r="AQH103" s="47"/>
      <c r="AQI103" s="47"/>
      <c r="AQJ103" s="47"/>
      <c r="AQK103" s="47"/>
      <c r="AQL103" s="47"/>
      <c r="AQM103" s="47"/>
      <c r="AQN103" s="47"/>
      <c r="AQO103" s="47"/>
      <c r="AQP103" s="47"/>
      <c r="AQQ103" s="47"/>
      <c r="AQR103" s="47"/>
      <c r="AQS103" s="47"/>
      <c r="AQT103" s="47"/>
      <c r="AQU103" s="47"/>
      <c r="AQV103" s="47"/>
      <c r="AQW103" s="47"/>
      <c r="AQX103" s="47"/>
      <c r="AQY103" s="47"/>
      <c r="AQZ103" s="47"/>
    </row>
    <row r="104" spans="1:1144" ht="18.75" hidden="1" customHeight="1" x14ac:dyDescent="0.25">
      <c r="A104" s="36"/>
      <c r="B104" s="19"/>
      <c r="C104" s="19"/>
      <c r="D104" s="19"/>
      <c r="E104" s="455" t="s">
        <v>98</v>
      </c>
      <c r="F104" s="314"/>
      <c r="G104" s="67"/>
      <c r="H104" s="67"/>
      <c r="I104" s="68"/>
      <c r="J104" s="65">
        <f t="shared" si="13"/>
        <v>0</v>
      </c>
      <c r="K104" s="110"/>
      <c r="L104" s="72"/>
      <c r="M104" s="307"/>
      <c r="N104" s="70"/>
      <c r="O104" s="70"/>
      <c r="P104" s="70">
        <f t="shared" si="36"/>
        <v>0</v>
      </c>
      <c r="Q104" s="380" t="e">
        <f t="shared" si="38"/>
        <v>#DIV/0!</v>
      </c>
      <c r="R104" s="309">
        <f t="shared" si="28"/>
        <v>0</v>
      </c>
      <c r="S104" s="307">
        <f t="shared" si="29"/>
        <v>0</v>
      </c>
      <c r="T104" s="70">
        <f t="shared" si="29"/>
        <v>0</v>
      </c>
      <c r="U104" s="307">
        <f t="shared" si="29"/>
        <v>0</v>
      </c>
      <c r="V104" s="70">
        <f t="shared" si="30"/>
        <v>0</v>
      </c>
      <c r="W104" s="92" t="e">
        <f t="shared" si="31"/>
        <v>#DIV/0!</v>
      </c>
    </row>
    <row r="105" spans="1:1144" s="5" customFormat="1" ht="34.5" customHeight="1" x14ac:dyDescent="0.25">
      <c r="A105" s="36"/>
      <c r="B105" s="19" t="s">
        <v>138</v>
      </c>
      <c r="C105" s="322" t="s">
        <v>398</v>
      </c>
      <c r="D105" s="322" t="s">
        <v>392</v>
      </c>
      <c r="E105" s="454" t="s">
        <v>399</v>
      </c>
      <c r="F105" s="314">
        <v>1940.3</v>
      </c>
      <c r="G105" s="67">
        <v>1940.3</v>
      </c>
      <c r="H105" s="67">
        <v>1822.3</v>
      </c>
      <c r="I105" s="68">
        <f>H105/H7</f>
        <v>4.5741231089980678E-3</v>
      </c>
      <c r="J105" s="69">
        <f t="shared" si="13"/>
        <v>-118</v>
      </c>
      <c r="K105" s="92">
        <f>H105/G105</f>
        <v>0.93918466216564445</v>
      </c>
      <c r="L105" s="72"/>
      <c r="M105" s="307"/>
      <c r="N105" s="70"/>
      <c r="O105" s="70"/>
      <c r="P105" s="70">
        <f t="shared" si="36"/>
        <v>0</v>
      </c>
      <c r="Q105" s="380"/>
      <c r="R105" s="306">
        <f t="shared" si="28"/>
        <v>1940.3</v>
      </c>
      <c r="S105" s="307">
        <f t="shared" si="29"/>
        <v>1940.3</v>
      </c>
      <c r="T105" s="70">
        <f t="shared" si="29"/>
        <v>1940.3</v>
      </c>
      <c r="U105" s="307">
        <f t="shared" si="29"/>
        <v>1822.3</v>
      </c>
      <c r="V105" s="70">
        <f t="shared" si="30"/>
        <v>-118</v>
      </c>
      <c r="W105" s="92">
        <f t="shared" si="31"/>
        <v>0.93918466216564445</v>
      </c>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c r="AJY105" s="3"/>
      <c r="AJZ105" s="3"/>
      <c r="AKA105" s="3"/>
      <c r="AKB105" s="3"/>
      <c r="AKC105" s="3"/>
      <c r="AKD105" s="3"/>
      <c r="AKE105" s="3"/>
      <c r="AKF105" s="3"/>
      <c r="AKG105" s="3"/>
      <c r="AKH105" s="3"/>
      <c r="AKI105" s="3"/>
      <c r="AKJ105" s="3"/>
      <c r="AKK105" s="3"/>
      <c r="AKL105" s="3"/>
      <c r="AKM105" s="3"/>
      <c r="AKN105" s="3"/>
      <c r="AKO105" s="3"/>
      <c r="AKP105" s="3"/>
      <c r="AKQ105" s="3"/>
      <c r="AKR105" s="3"/>
      <c r="AKS105" s="3"/>
      <c r="AKT105" s="3"/>
      <c r="AKU105" s="3"/>
      <c r="AKV105" s="3"/>
      <c r="AKW105" s="3"/>
      <c r="AKX105" s="3"/>
      <c r="AKY105" s="3"/>
      <c r="AKZ105" s="3"/>
      <c r="ALA105" s="3"/>
      <c r="ALB105" s="3"/>
      <c r="ALC105" s="3"/>
      <c r="ALD105" s="3"/>
      <c r="ALE105" s="3"/>
      <c r="ALF105" s="3"/>
      <c r="ALG105" s="3"/>
      <c r="ALH105" s="3"/>
      <c r="ALI105" s="3"/>
      <c r="ALJ105" s="3"/>
      <c r="ALK105" s="3"/>
      <c r="ALL105" s="3"/>
      <c r="ALM105" s="3"/>
      <c r="ALN105" s="3"/>
      <c r="ALO105" s="3"/>
      <c r="ALP105" s="3"/>
      <c r="ALQ105" s="3"/>
      <c r="ALR105" s="3"/>
      <c r="ALS105" s="3"/>
      <c r="ALT105" s="3"/>
      <c r="ALU105" s="3"/>
      <c r="ALV105" s="3"/>
      <c r="ALW105" s="3"/>
      <c r="ALX105" s="3"/>
      <c r="ALY105" s="3"/>
      <c r="ALZ105" s="3"/>
      <c r="AMA105" s="3"/>
      <c r="AMB105" s="3"/>
      <c r="AMC105" s="3"/>
      <c r="AMD105" s="3"/>
      <c r="AME105" s="3"/>
      <c r="AMF105" s="3"/>
      <c r="AMG105" s="3"/>
      <c r="AMH105" s="3"/>
      <c r="AMI105" s="3"/>
      <c r="AMJ105" s="3"/>
      <c r="AMK105" s="3"/>
      <c r="AML105" s="3"/>
      <c r="AMM105" s="3"/>
      <c r="AMN105" s="3"/>
      <c r="AMO105" s="3"/>
      <c r="AMP105" s="3"/>
      <c r="AMQ105" s="3"/>
      <c r="AMR105" s="3"/>
      <c r="AMS105" s="3"/>
      <c r="AMT105" s="3"/>
      <c r="AMU105" s="3"/>
      <c r="AMV105" s="3"/>
      <c r="AMW105" s="3"/>
      <c r="AMX105" s="3"/>
      <c r="AMY105" s="3"/>
      <c r="AMZ105" s="3"/>
      <c r="ANA105" s="3"/>
      <c r="ANB105" s="3"/>
      <c r="ANC105" s="3"/>
      <c r="AND105" s="3"/>
      <c r="ANE105" s="3"/>
      <c r="ANF105" s="3"/>
      <c r="ANG105" s="3"/>
      <c r="ANH105" s="3"/>
      <c r="ANI105" s="3"/>
      <c r="ANJ105" s="3"/>
      <c r="ANK105" s="3"/>
      <c r="ANL105" s="3"/>
      <c r="ANM105" s="3"/>
      <c r="ANN105" s="3"/>
      <c r="ANO105" s="3"/>
      <c r="ANP105" s="3"/>
      <c r="ANQ105" s="3"/>
      <c r="ANR105" s="3"/>
      <c r="ANS105" s="3"/>
      <c r="ANT105" s="3"/>
      <c r="ANU105" s="3"/>
      <c r="ANV105" s="3"/>
      <c r="ANW105" s="3"/>
      <c r="ANX105" s="3"/>
      <c r="ANY105" s="3"/>
      <c r="ANZ105" s="3"/>
      <c r="AOA105" s="3"/>
      <c r="AOB105" s="3"/>
      <c r="AOC105" s="3"/>
      <c r="AOD105" s="3"/>
      <c r="AOE105" s="3"/>
      <c r="AOF105" s="3"/>
      <c r="AOG105" s="3"/>
      <c r="AOH105" s="3"/>
      <c r="AOI105" s="3"/>
      <c r="AOJ105" s="3"/>
      <c r="AOK105" s="3"/>
      <c r="AOL105" s="3"/>
      <c r="AOM105" s="3"/>
      <c r="AON105" s="3"/>
      <c r="AOO105" s="3"/>
      <c r="AOP105" s="3"/>
      <c r="AOQ105" s="3"/>
      <c r="AOR105" s="3"/>
      <c r="AOS105" s="3"/>
      <c r="AOT105" s="3"/>
      <c r="AOU105" s="3"/>
      <c r="AOV105" s="3"/>
      <c r="AOW105" s="3"/>
      <c r="AOX105" s="3"/>
      <c r="AOY105" s="3"/>
      <c r="AOZ105" s="3"/>
      <c r="APA105" s="3"/>
      <c r="APB105" s="3"/>
      <c r="APC105" s="3"/>
      <c r="APD105" s="3"/>
      <c r="APE105" s="3"/>
      <c r="APF105" s="3"/>
      <c r="APG105" s="3"/>
      <c r="APH105" s="3"/>
      <c r="API105" s="3"/>
      <c r="APJ105" s="3"/>
      <c r="APK105" s="3"/>
      <c r="APL105" s="3"/>
      <c r="APM105" s="3"/>
      <c r="APN105" s="3"/>
      <c r="APO105" s="3"/>
      <c r="APP105" s="3"/>
      <c r="APQ105" s="3"/>
      <c r="APR105" s="3"/>
      <c r="APS105" s="3"/>
      <c r="APT105" s="3"/>
      <c r="APU105" s="3"/>
      <c r="APV105" s="3"/>
      <c r="APW105" s="3"/>
      <c r="APX105" s="3"/>
      <c r="APY105" s="3"/>
      <c r="APZ105" s="3"/>
      <c r="AQA105" s="3"/>
      <c r="AQB105" s="3"/>
      <c r="AQC105" s="3"/>
      <c r="AQD105" s="3"/>
      <c r="AQE105" s="3"/>
      <c r="AQF105" s="3"/>
      <c r="AQG105" s="3"/>
      <c r="AQH105" s="3"/>
      <c r="AQI105" s="3"/>
      <c r="AQJ105" s="3"/>
      <c r="AQK105" s="3"/>
      <c r="AQL105" s="3"/>
      <c r="AQM105" s="3"/>
      <c r="AQN105" s="3"/>
      <c r="AQO105" s="3"/>
      <c r="AQP105" s="3"/>
      <c r="AQQ105" s="3"/>
      <c r="AQR105" s="3"/>
      <c r="AQS105" s="3"/>
      <c r="AQT105" s="3"/>
      <c r="AQU105" s="3"/>
      <c r="AQV105" s="3"/>
      <c r="AQW105" s="3"/>
      <c r="AQX105" s="3"/>
      <c r="AQY105" s="3"/>
      <c r="AQZ105" s="3"/>
    </row>
    <row r="106" spans="1:1144" s="5" customFormat="1" ht="21.75" customHeight="1" x14ac:dyDescent="0.25">
      <c r="A106" s="36"/>
      <c r="B106" s="19" t="s">
        <v>138</v>
      </c>
      <c r="C106" s="322" t="s">
        <v>400</v>
      </c>
      <c r="D106" s="322" t="s">
        <v>392</v>
      </c>
      <c r="E106" s="349" t="s">
        <v>401</v>
      </c>
      <c r="F106" s="314">
        <v>303.7</v>
      </c>
      <c r="G106" s="67">
        <v>303.7</v>
      </c>
      <c r="H106" s="67">
        <v>303.7</v>
      </c>
      <c r="I106" s="68">
        <f>H106/H7</f>
        <v>7.6231201679345499E-4</v>
      </c>
      <c r="J106" s="69">
        <f t="shared" ref="J106:J146" si="39">H106-G106</f>
        <v>0</v>
      </c>
      <c r="K106" s="92">
        <f>H106/G106</f>
        <v>1</v>
      </c>
      <c r="L106" s="72"/>
      <c r="M106" s="307"/>
      <c r="N106" s="70"/>
      <c r="O106" s="70"/>
      <c r="P106" s="70">
        <f t="shared" si="36"/>
        <v>0</v>
      </c>
      <c r="Q106" s="380"/>
      <c r="R106" s="306">
        <f t="shared" si="28"/>
        <v>303.7</v>
      </c>
      <c r="S106" s="307">
        <f t="shared" si="29"/>
        <v>303.7</v>
      </c>
      <c r="T106" s="70">
        <f t="shared" si="29"/>
        <v>303.7</v>
      </c>
      <c r="U106" s="307">
        <f t="shared" si="29"/>
        <v>303.7</v>
      </c>
      <c r="V106" s="70">
        <f t="shared" si="30"/>
        <v>0</v>
      </c>
      <c r="W106" s="92">
        <f t="shared" si="31"/>
        <v>1</v>
      </c>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c r="AJY106" s="3"/>
      <c r="AJZ106" s="3"/>
      <c r="AKA106" s="3"/>
      <c r="AKB106" s="3"/>
      <c r="AKC106" s="3"/>
      <c r="AKD106" s="3"/>
      <c r="AKE106" s="3"/>
      <c r="AKF106" s="3"/>
      <c r="AKG106" s="3"/>
      <c r="AKH106" s="3"/>
      <c r="AKI106" s="3"/>
      <c r="AKJ106" s="3"/>
      <c r="AKK106" s="3"/>
      <c r="AKL106" s="3"/>
      <c r="AKM106" s="3"/>
      <c r="AKN106" s="3"/>
      <c r="AKO106" s="3"/>
      <c r="AKP106" s="3"/>
      <c r="AKQ106" s="3"/>
      <c r="AKR106" s="3"/>
      <c r="AKS106" s="3"/>
      <c r="AKT106" s="3"/>
      <c r="AKU106" s="3"/>
      <c r="AKV106" s="3"/>
      <c r="AKW106" s="3"/>
      <c r="AKX106" s="3"/>
      <c r="AKY106" s="3"/>
      <c r="AKZ106" s="3"/>
      <c r="ALA106" s="3"/>
      <c r="ALB106" s="3"/>
      <c r="ALC106" s="3"/>
      <c r="ALD106" s="3"/>
      <c r="ALE106" s="3"/>
      <c r="ALF106" s="3"/>
      <c r="ALG106" s="3"/>
      <c r="ALH106" s="3"/>
      <c r="ALI106" s="3"/>
      <c r="ALJ106" s="3"/>
      <c r="ALK106" s="3"/>
      <c r="ALL106" s="3"/>
      <c r="ALM106" s="3"/>
      <c r="ALN106" s="3"/>
      <c r="ALO106" s="3"/>
      <c r="ALP106" s="3"/>
      <c r="ALQ106" s="3"/>
      <c r="ALR106" s="3"/>
      <c r="ALS106" s="3"/>
      <c r="ALT106" s="3"/>
      <c r="ALU106" s="3"/>
      <c r="ALV106" s="3"/>
      <c r="ALW106" s="3"/>
      <c r="ALX106" s="3"/>
      <c r="ALY106" s="3"/>
      <c r="ALZ106" s="3"/>
      <c r="AMA106" s="3"/>
      <c r="AMB106" s="3"/>
      <c r="AMC106" s="3"/>
      <c r="AMD106" s="3"/>
      <c r="AME106" s="3"/>
      <c r="AMF106" s="3"/>
      <c r="AMG106" s="3"/>
      <c r="AMH106" s="3"/>
      <c r="AMI106" s="3"/>
      <c r="AMJ106" s="3"/>
      <c r="AMK106" s="3"/>
      <c r="AML106" s="3"/>
      <c r="AMM106" s="3"/>
      <c r="AMN106" s="3"/>
      <c r="AMO106" s="3"/>
      <c r="AMP106" s="3"/>
      <c r="AMQ106" s="3"/>
      <c r="AMR106" s="3"/>
      <c r="AMS106" s="3"/>
      <c r="AMT106" s="3"/>
      <c r="AMU106" s="3"/>
      <c r="AMV106" s="3"/>
      <c r="AMW106" s="3"/>
      <c r="AMX106" s="3"/>
      <c r="AMY106" s="3"/>
      <c r="AMZ106" s="3"/>
      <c r="ANA106" s="3"/>
      <c r="ANB106" s="3"/>
      <c r="ANC106" s="3"/>
      <c r="AND106" s="3"/>
      <c r="ANE106" s="3"/>
      <c r="ANF106" s="3"/>
      <c r="ANG106" s="3"/>
      <c r="ANH106" s="3"/>
      <c r="ANI106" s="3"/>
      <c r="ANJ106" s="3"/>
      <c r="ANK106" s="3"/>
      <c r="ANL106" s="3"/>
      <c r="ANM106" s="3"/>
      <c r="ANN106" s="3"/>
      <c r="ANO106" s="3"/>
      <c r="ANP106" s="3"/>
      <c r="ANQ106" s="3"/>
      <c r="ANR106" s="3"/>
      <c r="ANS106" s="3"/>
      <c r="ANT106" s="3"/>
      <c r="ANU106" s="3"/>
      <c r="ANV106" s="3"/>
      <c r="ANW106" s="3"/>
      <c r="ANX106" s="3"/>
      <c r="ANY106" s="3"/>
      <c r="ANZ106" s="3"/>
      <c r="AOA106" s="3"/>
      <c r="AOB106" s="3"/>
      <c r="AOC106" s="3"/>
      <c r="AOD106" s="3"/>
      <c r="AOE106" s="3"/>
      <c r="AOF106" s="3"/>
      <c r="AOG106" s="3"/>
      <c r="AOH106" s="3"/>
      <c r="AOI106" s="3"/>
      <c r="AOJ106" s="3"/>
      <c r="AOK106" s="3"/>
      <c r="AOL106" s="3"/>
      <c r="AOM106" s="3"/>
      <c r="AON106" s="3"/>
      <c r="AOO106" s="3"/>
      <c r="AOP106" s="3"/>
      <c r="AOQ106" s="3"/>
      <c r="AOR106" s="3"/>
      <c r="AOS106" s="3"/>
      <c r="AOT106" s="3"/>
      <c r="AOU106" s="3"/>
      <c r="AOV106" s="3"/>
      <c r="AOW106" s="3"/>
      <c r="AOX106" s="3"/>
      <c r="AOY106" s="3"/>
      <c r="AOZ106" s="3"/>
      <c r="APA106" s="3"/>
      <c r="APB106" s="3"/>
      <c r="APC106" s="3"/>
      <c r="APD106" s="3"/>
      <c r="APE106" s="3"/>
      <c r="APF106" s="3"/>
      <c r="APG106" s="3"/>
      <c r="APH106" s="3"/>
      <c r="API106" s="3"/>
      <c r="APJ106" s="3"/>
      <c r="APK106" s="3"/>
      <c r="APL106" s="3"/>
      <c r="APM106" s="3"/>
      <c r="APN106" s="3"/>
      <c r="APO106" s="3"/>
      <c r="APP106" s="3"/>
      <c r="APQ106" s="3"/>
      <c r="APR106" s="3"/>
      <c r="APS106" s="3"/>
      <c r="APT106" s="3"/>
      <c r="APU106" s="3"/>
      <c r="APV106" s="3"/>
      <c r="APW106" s="3"/>
      <c r="APX106" s="3"/>
      <c r="APY106" s="3"/>
      <c r="APZ106" s="3"/>
      <c r="AQA106" s="3"/>
      <c r="AQB106" s="3"/>
      <c r="AQC106" s="3"/>
      <c r="AQD106" s="3"/>
      <c r="AQE106" s="3"/>
      <c r="AQF106" s="3"/>
      <c r="AQG106" s="3"/>
      <c r="AQH106" s="3"/>
      <c r="AQI106" s="3"/>
      <c r="AQJ106" s="3"/>
      <c r="AQK106" s="3"/>
      <c r="AQL106" s="3"/>
      <c r="AQM106" s="3"/>
      <c r="AQN106" s="3"/>
      <c r="AQO106" s="3"/>
      <c r="AQP106" s="3"/>
      <c r="AQQ106" s="3"/>
      <c r="AQR106" s="3"/>
      <c r="AQS106" s="3"/>
      <c r="AQT106" s="3"/>
      <c r="AQU106" s="3"/>
      <c r="AQV106" s="3"/>
      <c r="AQW106" s="3"/>
      <c r="AQX106" s="3"/>
      <c r="AQY106" s="3"/>
      <c r="AQZ106" s="3"/>
    </row>
    <row r="107" spans="1:1144" ht="61.5" customHeight="1" x14ac:dyDescent="0.25">
      <c r="A107" s="36"/>
      <c r="B107" s="19" t="s">
        <v>33</v>
      </c>
      <c r="C107" s="19" t="s">
        <v>402</v>
      </c>
      <c r="D107" s="19" t="s">
        <v>392</v>
      </c>
      <c r="E107" s="319" t="s">
        <v>403</v>
      </c>
      <c r="F107" s="306">
        <v>691.8</v>
      </c>
      <c r="G107" s="70">
        <v>691.8</v>
      </c>
      <c r="H107" s="67">
        <v>679.9</v>
      </c>
      <c r="I107" s="68">
        <f>H107/H7</f>
        <v>1.7066050056564704E-3</v>
      </c>
      <c r="J107" s="69">
        <f t="shared" si="39"/>
        <v>-11.899999999999977</v>
      </c>
      <c r="K107" s="92">
        <f>H107/G107</f>
        <v>0.98279849667533969</v>
      </c>
      <c r="L107" s="72"/>
      <c r="M107" s="307"/>
      <c r="N107" s="70"/>
      <c r="O107" s="70"/>
      <c r="P107" s="70">
        <f t="shared" si="36"/>
        <v>0</v>
      </c>
      <c r="Q107" s="380"/>
      <c r="R107" s="306">
        <f t="shared" si="28"/>
        <v>691.8</v>
      </c>
      <c r="S107" s="307">
        <f t="shared" si="29"/>
        <v>691.8</v>
      </c>
      <c r="T107" s="70">
        <f t="shared" si="29"/>
        <v>691.8</v>
      </c>
      <c r="U107" s="307">
        <f t="shared" si="29"/>
        <v>679.9</v>
      </c>
      <c r="V107" s="70">
        <f t="shared" si="30"/>
        <v>-11.899999999999977</v>
      </c>
      <c r="W107" s="92">
        <f t="shared" si="31"/>
        <v>0.98279849667533969</v>
      </c>
    </row>
    <row r="108" spans="1:1144" ht="77.25" customHeight="1" x14ac:dyDescent="0.25">
      <c r="A108" s="36"/>
      <c r="B108" s="19" t="s">
        <v>404</v>
      </c>
      <c r="C108" s="19" t="s">
        <v>405</v>
      </c>
      <c r="D108" s="19" t="s">
        <v>406</v>
      </c>
      <c r="E108" s="456" t="s">
        <v>407</v>
      </c>
      <c r="F108" s="306">
        <v>4834.1000000000004</v>
      </c>
      <c r="G108" s="70">
        <v>4834.1000000000004</v>
      </c>
      <c r="H108" s="67">
        <v>4834.1000000000004</v>
      </c>
      <c r="I108" s="68">
        <f>H108/H7</f>
        <v>1.2133989201123612E-2</v>
      </c>
      <c r="J108" s="69">
        <f t="shared" si="39"/>
        <v>0</v>
      </c>
      <c r="K108" s="92">
        <f>H108/G108</f>
        <v>1</v>
      </c>
      <c r="L108" s="72"/>
      <c r="M108" s="307"/>
      <c r="N108" s="70"/>
      <c r="O108" s="67"/>
      <c r="P108" s="70">
        <f t="shared" si="36"/>
        <v>0</v>
      </c>
      <c r="Q108" s="380"/>
      <c r="R108" s="306">
        <f t="shared" si="28"/>
        <v>4834.1000000000004</v>
      </c>
      <c r="S108" s="307">
        <f t="shared" si="29"/>
        <v>4834.1000000000004</v>
      </c>
      <c r="T108" s="70">
        <f t="shared" si="29"/>
        <v>4834.1000000000004</v>
      </c>
      <c r="U108" s="307">
        <f t="shared" si="29"/>
        <v>4834.1000000000004</v>
      </c>
      <c r="V108" s="70">
        <f t="shared" si="30"/>
        <v>0</v>
      </c>
      <c r="W108" s="92">
        <f t="shared" si="31"/>
        <v>1</v>
      </c>
    </row>
    <row r="109" spans="1:1144" ht="135.75" customHeight="1" x14ac:dyDescent="0.25">
      <c r="A109" s="38"/>
      <c r="B109" s="33" t="s">
        <v>34</v>
      </c>
      <c r="C109" s="33" t="s">
        <v>408</v>
      </c>
      <c r="D109" s="33" t="s">
        <v>406</v>
      </c>
      <c r="E109" s="457" t="s">
        <v>409</v>
      </c>
      <c r="F109" s="458">
        <v>4883.8</v>
      </c>
      <c r="G109" s="144">
        <v>4883.8</v>
      </c>
      <c r="H109" s="144"/>
      <c r="I109" s="99">
        <f>H109/H7</f>
        <v>0</v>
      </c>
      <c r="J109" s="75">
        <f t="shared" si="39"/>
        <v>-4883.8</v>
      </c>
      <c r="K109" s="290">
        <f>H109/G109</f>
        <v>0</v>
      </c>
      <c r="L109" s="76">
        <v>31756.5</v>
      </c>
      <c r="M109" s="76">
        <v>31756.5</v>
      </c>
      <c r="N109" s="76">
        <v>31756.5</v>
      </c>
      <c r="O109" s="144">
        <v>29236.7</v>
      </c>
      <c r="P109" s="77">
        <f t="shared" si="36"/>
        <v>-2519.7999999999993</v>
      </c>
      <c r="Q109" s="380">
        <f t="shared" ref="Q109:Q123" si="40">O109/N109</f>
        <v>0.92065246484971586</v>
      </c>
      <c r="R109" s="288">
        <f t="shared" si="28"/>
        <v>36640.300000000003</v>
      </c>
      <c r="S109" s="289">
        <f t="shared" si="29"/>
        <v>36640.300000000003</v>
      </c>
      <c r="T109" s="77">
        <f t="shared" si="29"/>
        <v>36640.300000000003</v>
      </c>
      <c r="U109" s="289">
        <f t="shared" si="29"/>
        <v>29236.7</v>
      </c>
      <c r="V109" s="77">
        <f t="shared" si="30"/>
        <v>-7403.6000000000022</v>
      </c>
      <c r="W109" s="290">
        <f t="shared" si="31"/>
        <v>0.79793833565773198</v>
      </c>
    </row>
    <row r="110" spans="1:1144" s="46" customFormat="1" ht="27.75" customHeight="1" thickBot="1" x14ac:dyDescent="0.3">
      <c r="A110" s="40">
        <v>9</v>
      </c>
      <c r="B110" s="45">
        <v>150101</v>
      </c>
      <c r="C110" s="459" t="s">
        <v>410</v>
      </c>
      <c r="D110" s="460" t="s">
        <v>411</v>
      </c>
      <c r="E110" s="461" t="s">
        <v>412</v>
      </c>
      <c r="F110" s="462"/>
      <c r="G110" s="103"/>
      <c r="H110" s="103">
        <v>0</v>
      </c>
      <c r="I110" s="132"/>
      <c r="J110" s="87">
        <f t="shared" si="39"/>
        <v>0</v>
      </c>
      <c r="K110" s="105"/>
      <c r="L110" s="104">
        <f>SUM(L111:L127)</f>
        <v>6211.5000000000009</v>
      </c>
      <c r="M110" s="463">
        <f>SUM(M111:M127)</f>
        <v>11558.7</v>
      </c>
      <c r="N110" s="78">
        <f>SUM(N111:N127)</f>
        <v>11558.7</v>
      </c>
      <c r="O110" s="78">
        <f>SUM(O111:O127)</f>
        <v>9641</v>
      </c>
      <c r="P110" s="78">
        <f t="shared" si="36"/>
        <v>-1917.7000000000007</v>
      </c>
      <c r="Q110" s="464">
        <f t="shared" si="40"/>
        <v>0.83409033887893957</v>
      </c>
      <c r="R110" s="465">
        <f t="shared" si="28"/>
        <v>6211.5000000000009</v>
      </c>
      <c r="S110" s="463">
        <f t="shared" si="29"/>
        <v>11558.7</v>
      </c>
      <c r="T110" s="78">
        <f t="shared" si="29"/>
        <v>11558.7</v>
      </c>
      <c r="U110" s="463">
        <f t="shared" si="29"/>
        <v>9641</v>
      </c>
      <c r="V110" s="78">
        <f t="shared" si="30"/>
        <v>-1917.7000000000007</v>
      </c>
      <c r="W110" s="105">
        <f t="shared" si="31"/>
        <v>0.83409033887893957</v>
      </c>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c r="IW110" s="13"/>
      <c r="IX110" s="13"/>
      <c r="IY110" s="13"/>
      <c r="IZ110" s="13"/>
      <c r="JA110" s="13"/>
      <c r="JB110" s="13"/>
      <c r="JC110" s="13"/>
      <c r="JD110" s="13"/>
      <c r="JE110" s="13"/>
      <c r="JF110" s="13"/>
      <c r="JG110" s="13"/>
      <c r="JH110" s="13"/>
      <c r="JI110" s="13"/>
      <c r="JJ110" s="13"/>
      <c r="JK110" s="13"/>
      <c r="JL110" s="13"/>
      <c r="JM110" s="13"/>
      <c r="JN110" s="13"/>
      <c r="JO110" s="13"/>
      <c r="JP110" s="13"/>
      <c r="JQ110" s="13"/>
      <c r="JR110" s="13"/>
      <c r="JS110" s="13"/>
      <c r="JT110" s="13"/>
      <c r="JU110" s="13"/>
      <c r="JV110" s="13"/>
      <c r="JW110" s="13"/>
      <c r="JX110" s="13"/>
      <c r="JY110" s="13"/>
      <c r="JZ110" s="13"/>
      <c r="KA110" s="13"/>
      <c r="KB110" s="13"/>
      <c r="KC110" s="13"/>
      <c r="KD110" s="13"/>
      <c r="KE110" s="13"/>
      <c r="KF110" s="13"/>
      <c r="KG110" s="13"/>
      <c r="KH110" s="13"/>
      <c r="KI110" s="13"/>
      <c r="KJ110" s="13"/>
      <c r="KK110" s="13"/>
      <c r="KL110" s="13"/>
      <c r="KM110" s="13"/>
      <c r="KN110" s="13"/>
      <c r="KO110" s="13"/>
      <c r="KP110" s="13"/>
      <c r="KQ110" s="13"/>
      <c r="KR110" s="13"/>
      <c r="KS110" s="13"/>
      <c r="KT110" s="13"/>
      <c r="KU110" s="13"/>
      <c r="KV110" s="13"/>
      <c r="KW110" s="13"/>
      <c r="KX110" s="13"/>
      <c r="KY110" s="13"/>
      <c r="KZ110" s="13"/>
      <c r="LA110" s="13"/>
      <c r="LB110" s="13"/>
      <c r="LC110" s="13"/>
      <c r="LD110" s="13"/>
      <c r="LE110" s="13"/>
      <c r="LF110" s="13"/>
      <c r="LG110" s="13"/>
      <c r="LH110" s="13"/>
      <c r="LI110" s="13"/>
      <c r="LJ110" s="13"/>
      <c r="LK110" s="13"/>
      <c r="LL110" s="13"/>
      <c r="LM110" s="13"/>
      <c r="LN110" s="13"/>
      <c r="LO110" s="13"/>
      <c r="LP110" s="13"/>
      <c r="LQ110" s="13"/>
      <c r="LR110" s="13"/>
      <c r="LS110" s="13"/>
      <c r="LT110" s="13"/>
      <c r="LU110" s="13"/>
      <c r="LV110" s="13"/>
      <c r="LW110" s="13"/>
      <c r="LX110" s="13"/>
      <c r="LY110" s="13"/>
      <c r="LZ110" s="13"/>
      <c r="MA110" s="13"/>
      <c r="MB110" s="13"/>
      <c r="MC110" s="13"/>
      <c r="MD110" s="13"/>
      <c r="ME110" s="13"/>
      <c r="MF110" s="13"/>
      <c r="MG110" s="13"/>
      <c r="MH110" s="13"/>
      <c r="MI110" s="13"/>
      <c r="MJ110" s="13"/>
      <c r="MK110" s="13"/>
      <c r="ML110" s="13"/>
      <c r="MM110" s="13"/>
      <c r="MN110" s="13"/>
      <c r="MO110" s="13"/>
      <c r="MP110" s="13"/>
      <c r="MQ110" s="13"/>
      <c r="MR110" s="13"/>
      <c r="MS110" s="13"/>
      <c r="MT110" s="13"/>
      <c r="MU110" s="13"/>
      <c r="MV110" s="13"/>
      <c r="MW110" s="13"/>
      <c r="MX110" s="13"/>
      <c r="MY110" s="13"/>
      <c r="MZ110" s="13"/>
      <c r="NA110" s="13"/>
      <c r="NB110" s="13"/>
      <c r="NC110" s="13"/>
      <c r="ND110" s="13"/>
      <c r="NE110" s="13"/>
      <c r="NF110" s="13"/>
      <c r="NG110" s="13"/>
      <c r="NH110" s="13"/>
      <c r="NI110" s="13"/>
      <c r="NJ110" s="13"/>
      <c r="NK110" s="13"/>
      <c r="NL110" s="13"/>
      <c r="NM110" s="13"/>
      <c r="NN110" s="13"/>
      <c r="NO110" s="13"/>
      <c r="NP110" s="13"/>
      <c r="NQ110" s="13"/>
      <c r="NR110" s="13"/>
      <c r="NS110" s="13"/>
      <c r="NT110" s="13"/>
      <c r="NU110" s="13"/>
      <c r="NV110" s="13"/>
      <c r="NW110" s="13"/>
      <c r="NX110" s="13"/>
      <c r="NY110" s="13"/>
      <c r="NZ110" s="13"/>
      <c r="OA110" s="13"/>
      <c r="OB110" s="13"/>
      <c r="OC110" s="13"/>
      <c r="OD110" s="13"/>
      <c r="OE110" s="13"/>
      <c r="OF110" s="13"/>
      <c r="OG110" s="13"/>
      <c r="OH110" s="13"/>
      <c r="OI110" s="13"/>
      <c r="OJ110" s="13"/>
      <c r="OK110" s="13"/>
      <c r="OL110" s="13"/>
      <c r="OM110" s="13"/>
      <c r="ON110" s="13"/>
      <c r="OO110" s="13"/>
      <c r="OP110" s="13"/>
      <c r="OQ110" s="13"/>
      <c r="OR110" s="13"/>
      <c r="OS110" s="13"/>
      <c r="OT110" s="13"/>
      <c r="OU110" s="13"/>
      <c r="OV110" s="13"/>
      <c r="OW110" s="13"/>
      <c r="OX110" s="13"/>
      <c r="OY110" s="13"/>
      <c r="OZ110" s="13"/>
      <c r="PA110" s="13"/>
      <c r="PB110" s="13"/>
      <c r="PC110" s="13"/>
      <c r="PD110" s="13"/>
      <c r="PE110" s="13"/>
      <c r="PF110" s="13"/>
      <c r="PG110" s="13"/>
      <c r="PH110" s="13"/>
      <c r="PI110" s="13"/>
      <c r="PJ110" s="13"/>
      <c r="PK110" s="13"/>
      <c r="PL110" s="13"/>
      <c r="PM110" s="13"/>
      <c r="PN110" s="13"/>
      <c r="PO110" s="13"/>
      <c r="PP110" s="13"/>
      <c r="PQ110" s="13"/>
      <c r="PR110" s="13"/>
      <c r="PS110" s="13"/>
      <c r="PT110" s="13"/>
      <c r="PU110" s="13"/>
      <c r="PV110" s="13"/>
      <c r="PW110" s="13"/>
      <c r="PX110" s="13"/>
      <c r="PY110" s="13"/>
      <c r="PZ110" s="13"/>
      <c r="QA110" s="13"/>
      <c r="QB110" s="13"/>
      <c r="QC110" s="13"/>
      <c r="QD110" s="13"/>
      <c r="QE110" s="13"/>
      <c r="QF110" s="13"/>
      <c r="QG110" s="13"/>
      <c r="QH110" s="13"/>
      <c r="QI110" s="13"/>
      <c r="QJ110" s="13"/>
      <c r="QK110" s="13"/>
      <c r="QL110" s="13"/>
      <c r="QM110" s="13"/>
      <c r="QN110" s="13"/>
      <c r="QO110" s="13"/>
      <c r="QP110" s="13"/>
      <c r="QQ110" s="13"/>
      <c r="QR110" s="13"/>
      <c r="QS110" s="13"/>
      <c r="QT110" s="13"/>
      <c r="QU110" s="13"/>
      <c r="QV110" s="13"/>
      <c r="QW110" s="13"/>
      <c r="QX110" s="13"/>
      <c r="QY110" s="13"/>
      <c r="QZ110" s="13"/>
      <c r="RA110" s="13"/>
      <c r="RB110" s="13"/>
      <c r="RC110" s="13"/>
      <c r="RD110" s="13"/>
      <c r="RE110" s="13"/>
      <c r="RF110" s="13"/>
      <c r="RG110" s="13"/>
      <c r="RH110" s="13"/>
      <c r="RI110" s="13"/>
      <c r="RJ110" s="13"/>
      <c r="RK110" s="13"/>
      <c r="RL110" s="13"/>
      <c r="RM110" s="13"/>
      <c r="RN110" s="13"/>
      <c r="RO110" s="13"/>
      <c r="RP110" s="13"/>
      <c r="RQ110" s="13"/>
      <c r="RR110" s="13"/>
      <c r="RS110" s="13"/>
      <c r="RT110" s="13"/>
      <c r="RU110" s="13"/>
      <c r="RV110" s="13"/>
      <c r="RW110" s="13"/>
      <c r="RX110" s="13"/>
      <c r="RY110" s="13"/>
      <c r="RZ110" s="13"/>
      <c r="SA110" s="13"/>
      <c r="SB110" s="13"/>
      <c r="SC110" s="13"/>
      <c r="SD110" s="13"/>
      <c r="SE110" s="13"/>
      <c r="SF110" s="13"/>
      <c r="SG110" s="13"/>
      <c r="SH110" s="13"/>
      <c r="SI110" s="13"/>
      <c r="SJ110" s="13"/>
      <c r="SK110" s="13"/>
      <c r="SL110" s="13"/>
      <c r="SM110" s="13"/>
      <c r="SN110" s="13"/>
      <c r="SO110" s="13"/>
      <c r="SP110" s="13"/>
      <c r="SQ110" s="13"/>
      <c r="SR110" s="13"/>
      <c r="SS110" s="13"/>
      <c r="ST110" s="13"/>
      <c r="SU110" s="13"/>
      <c r="SV110" s="13"/>
      <c r="SW110" s="13"/>
      <c r="SX110" s="13"/>
      <c r="SY110" s="13"/>
      <c r="SZ110" s="13"/>
      <c r="TA110" s="13"/>
      <c r="TB110" s="13"/>
      <c r="TC110" s="13"/>
      <c r="TD110" s="13"/>
      <c r="TE110" s="13"/>
      <c r="TF110" s="13"/>
      <c r="TG110" s="13"/>
      <c r="TH110" s="13"/>
      <c r="TI110" s="13"/>
      <c r="TJ110" s="13"/>
      <c r="TK110" s="13"/>
      <c r="TL110" s="13"/>
      <c r="TM110" s="13"/>
      <c r="TN110" s="13"/>
      <c r="TO110" s="13"/>
      <c r="TP110" s="13"/>
      <c r="TQ110" s="13"/>
      <c r="TR110" s="13"/>
      <c r="TS110" s="13"/>
      <c r="TT110" s="13"/>
      <c r="TU110" s="13"/>
      <c r="TV110" s="13"/>
      <c r="TW110" s="13"/>
      <c r="TX110" s="13"/>
      <c r="TY110" s="13"/>
      <c r="TZ110" s="13"/>
      <c r="UA110" s="13"/>
      <c r="UB110" s="13"/>
      <c r="UC110" s="13"/>
      <c r="UD110" s="13"/>
      <c r="UE110" s="13"/>
      <c r="UF110" s="13"/>
      <c r="UG110" s="13"/>
      <c r="UH110" s="13"/>
      <c r="UI110" s="13"/>
      <c r="UJ110" s="13"/>
      <c r="UK110" s="13"/>
      <c r="UL110" s="13"/>
      <c r="UM110" s="13"/>
      <c r="UN110" s="13"/>
      <c r="UO110" s="13"/>
      <c r="UP110" s="13"/>
      <c r="UQ110" s="13"/>
      <c r="UR110" s="13"/>
      <c r="US110" s="13"/>
      <c r="UT110" s="13"/>
      <c r="UU110" s="13"/>
      <c r="UV110" s="13"/>
      <c r="UW110" s="13"/>
      <c r="UX110" s="13"/>
      <c r="UY110" s="13"/>
      <c r="UZ110" s="13"/>
      <c r="VA110" s="13"/>
      <c r="VB110" s="13"/>
      <c r="VC110" s="13"/>
      <c r="VD110" s="13"/>
      <c r="VE110" s="13"/>
      <c r="VF110" s="13"/>
      <c r="VG110" s="13"/>
      <c r="VH110" s="13"/>
      <c r="VI110" s="13"/>
      <c r="VJ110" s="13"/>
      <c r="VK110" s="13"/>
      <c r="VL110" s="13"/>
      <c r="VM110" s="13"/>
      <c r="VN110" s="13"/>
      <c r="VO110" s="13"/>
      <c r="VP110" s="13"/>
      <c r="VQ110" s="13"/>
      <c r="VR110" s="13"/>
      <c r="VS110" s="13"/>
      <c r="VT110" s="13"/>
      <c r="VU110" s="13"/>
      <c r="VV110" s="13"/>
      <c r="VW110" s="13"/>
      <c r="VX110" s="13"/>
      <c r="VY110" s="13"/>
      <c r="VZ110" s="13"/>
      <c r="WA110" s="13"/>
      <c r="WB110" s="13"/>
      <c r="WC110" s="13"/>
      <c r="WD110" s="13"/>
      <c r="WE110" s="13"/>
      <c r="WF110" s="13"/>
      <c r="WG110" s="13"/>
      <c r="WH110" s="13"/>
      <c r="WI110" s="13"/>
      <c r="WJ110" s="13"/>
      <c r="WK110" s="13"/>
      <c r="WL110" s="13"/>
      <c r="WM110" s="13"/>
      <c r="WN110" s="13"/>
      <c r="WO110" s="13"/>
      <c r="WP110" s="13"/>
      <c r="WQ110" s="13"/>
      <c r="WR110" s="13"/>
      <c r="WS110" s="13"/>
      <c r="WT110" s="13"/>
      <c r="WU110" s="13"/>
      <c r="WV110" s="13"/>
      <c r="WW110" s="13"/>
      <c r="WX110" s="13"/>
      <c r="WY110" s="13"/>
      <c r="WZ110" s="13"/>
      <c r="XA110" s="13"/>
      <c r="XB110" s="13"/>
      <c r="XC110" s="13"/>
      <c r="XD110" s="13"/>
      <c r="XE110" s="13"/>
      <c r="XF110" s="13"/>
      <c r="XG110" s="13"/>
      <c r="XH110" s="13"/>
      <c r="XI110" s="13"/>
      <c r="XJ110" s="13"/>
      <c r="XK110" s="13"/>
      <c r="XL110" s="13"/>
      <c r="XM110" s="13"/>
      <c r="XN110" s="13"/>
      <c r="XO110" s="13"/>
      <c r="XP110" s="13"/>
      <c r="XQ110" s="13"/>
      <c r="XR110" s="13"/>
      <c r="XS110" s="13"/>
      <c r="XT110" s="13"/>
      <c r="XU110" s="13"/>
      <c r="XV110" s="13"/>
      <c r="XW110" s="13"/>
      <c r="XX110" s="13"/>
      <c r="XY110" s="13"/>
      <c r="XZ110" s="13"/>
      <c r="YA110" s="13"/>
      <c r="YB110" s="13"/>
      <c r="YC110" s="13"/>
      <c r="YD110" s="13"/>
      <c r="YE110" s="13"/>
      <c r="YF110" s="13"/>
      <c r="YG110" s="13"/>
      <c r="YH110" s="13"/>
      <c r="YI110" s="13"/>
      <c r="YJ110" s="13"/>
      <c r="YK110" s="13"/>
      <c r="YL110" s="13"/>
      <c r="YM110" s="13"/>
      <c r="YN110" s="13"/>
      <c r="YO110" s="13"/>
      <c r="YP110" s="13"/>
      <c r="YQ110" s="13"/>
      <c r="YR110" s="13"/>
      <c r="YS110" s="13"/>
      <c r="YT110" s="13"/>
      <c r="YU110" s="13"/>
      <c r="YV110" s="13"/>
      <c r="YW110" s="13"/>
      <c r="YX110" s="13"/>
      <c r="YY110" s="13"/>
      <c r="YZ110" s="13"/>
      <c r="ZA110" s="13"/>
      <c r="ZB110" s="13"/>
      <c r="ZC110" s="13"/>
      <c r="ZD110" s="13"/>
      <c r="ZE110" s="13"/>
      <c r="ZF110" s="13"/>
      <c r="ZG110" s="13"/>
      <c r="ZH110" s="13"/>
      <c r="ZI110" s="13"/>
      <c r="ZJ110" s="13"/>
      <c r="ZK110" s="13"/>
      <c r="ZL110" s="13"/>
      <c r="ZM110" s="13"/>
      <c r="ZN110" s="13"/>
      <c r="ZO110" s="13"/>
      <c r="ZP110" s="13"/>
      <c r="ZQ110" s="13"/>
      <c r="ZR110" s="13"/>
      <c r="ZS110" s="13"/>
      <c r="ZT110" s="13"/>
      <c r="ZU110" s="13"/>
      <c r="ZV110" s="13"/>
      <c r="ZW110" s="13"/>
      <c r="ZX110" s="13"/>
      <c r="ZY110" s="13"/>
      <c r="ZZ110" s="13"/>
      <c r="AAA110" s="13"/>
      <c r="AAB110" s="13"/>
      <c r="AAC110" s="13"/>
      <c r="AAD110" s="13"/>
      <c r="AAE110" s="13"/>
      <c r="AAF110" s="13"/>
      <c r="AAG110" s="13"/>
      <c r="AAH110" s="13"/>
      <c r="AAI110" s="13"/>
      <c r="AAJ110" s="13"/>
      <c r="AAK110" s="13"/>
      <c r="AAL110" s="13"/>
      <c r="AAM110" s="13"/>
      <c r="AAN110" s="13"/>
      <c r="AAO110" s="13"/>
      <c r="AAP110" s="13"/>
      <c r="AAQ110" s="13"/>
      <c r="AAR110" s="13"/>
      <c r="AAS110" s="13"/>
      <c r="AAT110" s="13"/>
      <c r="AAU110" s="13"/>
      <c r="AAV110" s="13"/>
      <c r="AAW110" s="13"/>
      <c r="AAX110" s="13"/>
      <c r="AAY110" s="13"/>
      <c r="AAZ110" s="13"/>
      <c r="ABA110" s="13"/>
      <c r="ABB110" s="13"/>
      <c r="ABC110" s="13"/>
      <c r="ABD110" s="13"/>
      <c r="ABE110" s="13"/>
      <c r="ABF110" s="13"/>
      <c r="ABG110" s="13"/>
      <c r="ABH110" s="13"/>
      <c r="ABI110" s="13"/>
      <c r="ABJ110" s="13"/>
      <c r="ABK110" s="13"/>
      <c r="ABL110" s="13"/>
      <c r="ABM110" s="13"/>
      <c r="ABN110" s="13"/>
      <c r="ABO110" s="13"/>
      <c r="ABP110" s="13"/>
      <c r="ABQ110" s="13"/>
      <c r="ABR110" s="13"/>
      <c r="ABS110" s="13"/>
      <c r="ABT110" s="13"/>
      <c r="ABU110" s="13"/>
      <c r="ABV110" s="13"/>
      <c r="ABW110" s="13"/>
      <c r="ABX110" s="13"/>
      <c r="ABY110" s="13"/>
      <c r="ABZ110" s="13"/>
      <c r="ACA110" s="13"/>
      <c r="ACB110" s="13"/>
      <c r="ACC110" s="13"/>
      <c r="ACD110" s="13"/>
      <c r="ACE110" s="13"/>
      <c r="ACF110" s="13"/>
      <c r="ACG110" s="13"/>
      <c r="ACH110" s="13"/>
      <c r="ACI110" s="13"/>
      <c r="ACJ110" s="13"/>
      <c r="ACK110" s="13"/>
      <c r="ACL110" s="13"/>
      <c r="ACM110" s="13"/>
      <c r="ACN110" s="13"/>
      <c r="ACO110" s="13"/>
      <c r="ACP110" s="13"/>
      <c r="ACQ110" s="13"/>
      <c r="ACR110" s="13"/>
      <c r="ACS110" s="13"/>
      <c r="ACT110" s="13"/>
      <c r="ACU110" s="13"/>
      <c r="ACV110" s="13"/>
      <c r="ACW110" s="13"/>
      <c r="ACX110" s="13"/>
      <c r="ACY110" s="13"/>
      <c r="ACZ110" s="13"/>
      <c r="ADA110" s="13"/>
      <c r="ADB110" s="13"/>
      <c r="ADC110" s="13"/>
      <c r="ADD110" s="13"/>
      <c r="ADE110" s="13"/>
      <c r="ADF110" s="13"/>
      <c r="ADG110" s="13"/>
      <c r="ADH110" s="13"/>
      <c r="ADI110" s="13"/>
      <c r="ADJ110" s="13"/>
      <c r="ADK110" s="13"/>
      <c r="ADL110" s="13"/>
      <c r="ADM110" s="13"/>
      <c r="ADN110" s="13"/>
      <c r="ADO110" s="13"/>
      <c r="ADP110" s="13"/>
      <c r="ADQ110" s="13"/>
      <c r="ADR110" s="13"/>
      <c r="ADS110" s="13"/>
      <c r="ADT110" s="13"/>
      <c r="ADU110" s="13"/>
      <c r="ADV110" s="13"/>
      <c r="ADW110" s="13"/>
      <c r="ADX110" s="13"/>
      <c r="ADY110" s="13"/>
      <c r="ADZ110" s="13"/>
      <c r="AEA110" s="13"/>
      <c r="AEB110" s="13"/>
      <c r="AEC110" s="13"/>
      <c r="AED110" s="13"/>
      <c r="AEE110" s="13"/>
      <c r="AEF110" s="13"/>
      <c r="AEG110" s="13"/>
      <c r="AEH110" s="13"/>
      <c r="AEI110" s="13"/>
      <c r="AEJ110" s="13"/>
      <c r="AEK110" s="13"/>
      <c r="AEL110" s="13"/>
      <c r="AEM110" s="13"/>
      <c r="AEN110" s="13"/>
      <c r="AEO110" s="13"/>
      <c r="AEP110" s="13"/>
      <c r="AEQ110" s="13"/>
      <c r="AER110" s="13"/>
      <c r="AES110" s="13"/>
      <c r="AET110" s="13"/>
      <c r="AEU110" s="13"/>
      <c r="AEV110" s="13"/>
      <c r="AEW110" s="13"/>
      <c r="AEX110" s="13"/>
      <c r="AEY110" s="13"/>
      <c r="AEZ110" s="13"/>
      <c r="AFA110" s="13"/>
      <c r="AFB110" s="13"/>
      <c r="AFC110" s="13"/>
      <c r="AFD110" s="13"/>
      <c r="AFE110" s="13"/>
      <c r="AFF110" s="13"/>
      <c r="AFG110" s="13"/>
      <c r="AFH110" s="13"/>
      <c r="AFI110" s="13"/>
      <c r="AFJ110" s="13"/>
      <c r="AFK110" s="13"/>
      <c r="AFL110" s="13"/>
      <c r="AFM110" s="13"/>
      <c r="AFN110" s="13"/>
      <c r="AFO110" s="13"/>
      <c r="AFP110" s="13"/>
      <c r="AFQ110" s="13"/>
      <c r="AFR110" s="13"/>
      <c r="AFS110" s="13"/>
      <c r="AFT110" s="13"/>
      <c r="AFU110" s="13"/>
      <c r="AFV110" s="13"/>
      <c r="AFW110" s="13"/>
      <c r="AFX110" s="13"/>
      <c r="AFY110" s="13"/>
      <c r="AFZ110" s="13"/>
      <c r="AGA110" s="13"/>
      <c r="AGB110" s="13"/>
      <c r="AGC110" s="13"/>
      <c r="AGD110" s="13"/>
      <c r="AGE110" s="13"/>
      <c r="AGF110" s="13"/>
      <c r="AGG110" s="13"/>
      <c r="AGH110" s="13"/>
      <c r="AGI110" s="13"/>
      <c r="AGJ110" s="13"/>
      <c r="AGK110" s="13"/>
      <c r="AGL110" s="13"/>
      <c r="AGM110" s="13"/>
      <c r="AGN110" s="13"/>
      <c r="AGO110" s="13"/>
      <c r="AGP110" s="13"/>
      <c r="AGQ110" s="13"/>
      <c r="AGR110" s="13"/>
      <c r="AGS110" s="13"/>
      <c r="AGT110" s="13"/>
      <c r="AGU110" s="13"/>
      <c r="AGV110" s="13"/>
      <c r="AGW110" s="13"/>
      <c r="AGX110" s="13"/>
      <c r="AGY110" s="13"/>
      <c r="AGZ110" s="13"/>
      <c r="AHA110" s="13"/>
      <c r="AHB110" s="13"/>
      <c r="AHC110" s="13"/>
      <c r="AHD110" s="13"/>
      <c r="AHE110" s="13"/>
      <c r="AHF110" s="13"/>
      <c r="AHG110" s="13"/>
      <c r="AHH110" s="13"/>
      <c r="AHI110" s="13"/>
      <c r="AHJ110" s="13"/>
      <c r="AHK110" s="13"/>
      <c r="AHL110" s="13"/>
      <c r="AHM110" s="13"/>
      <c r="AHN110" s="13"/>
      <c r="AHO110" s="13"/>
      <c r="AHP110" s="13"/>
      <c r="AHQ110" s="13"/>
      <c r="AHR110" s="13"/>
      <c r="AHS110" s="13"/>
      <c r="AHT110" s="13"/>
      <c r="AHU110" s="13"/>
      <c r="AHV110" s="13"/>
      <c r="AHW110" s="13"/>
      <c r="AHX110" s="13"/>
      <c r="AHY110" s="13"/>
      <c r="AHZ110" s="13"/>
      <c r="AIA110" s="13"/>
      <c r="AIB110" s="13"/>
      <c r="AIC110" s="13"/>
      <c r="AID110" s="13"/>
      <c r="AIE110" s="13"/>
      <c r="AIF110" s="13"/>
      <c r="AIG110" s="13"/>
      <c r="AIH110" s="13"/>
      <c r="AII110" s="13"/>
      <c r="AIJ110" s="13"/>
      <c r="AIK110" s="13"/>
      <c r="AIL110" s="13"/>
      <c r="AIM110" s="13"/>
      <c r="AIN110" s="13"/>
      <c r="AIO110" s="13"/>
      <c r="AIP110" s="13"/>
      <c r="AIQ110" s="13"/>
      <c r="AIR110" s="13"/>
      <c r="AIS110" s="13"/>
      <c r="AIT110" s="13"/>
      <c r="AIU110" s="13"/>
      <c r="AIV110" s="13"/>
      <c r="AIW110" s="13"/>
      <c r="AIX110" s="13"/>
      <c r="AIY110" s="13"/>
      <c r="AIZ110" s="13"/>
      <c r="AJA110" s="13"/>
      <c r="AJB110" s="13"/>
      <c r="AJC110" s="13"/>
      <c r="AJD110" s="13"/>
      <c r="AJE110" s="13"/>
      <c r="AJF110" s="13"/>
      <c r="AJG110" s="13"/>
      <c r="AJH110" s="13"/>
      <c r="AJI110" s="13"/>
      <c r="AJJ110" s="13"/>
      <c r="AJK110" s="13"/>
      <c r="AJL110" s="13"/>
      <c r="AJM110" s="13"/>
      <c r="AJN110" s="13"/>
      <c r="AJO110" s="13"/>
      <c r="AJP110" s="13"/>
      <c r="AJQ110" s="13"/>
      <c r="AJR110" s="13"/>
      <c r="AJS110" s="13"/>
      <c r="AJT110" s="13"/>
      <c r="AJU110" s="13"/>
      <c r="AJV110" s="13"/>
      <c r="AJW110" s="13"/>
      <c r="AJX110" s="13"/>
      <c r="AJY110" s="13"/>
      <c r="AJZ110" s="13"/>
      <c r="AKA110" s="13"/>
      <c r="AKB110" s="13"/>
      <c r="AKC110" s="13"/>
      <c r="AKD110" s="13"/>
      <c r="AKE110" s="13"/>
      <c r="AKF110" s="13"/>
      <c r="AKG110" s="13"/>
      <c r="AKH110" s="13"/>
      <c r="AKI110" s="13"/>
      <c r="AKJ110" s="13"/>
      <c r="AKK110" s="13"/>
      <c r="AKL110" s="13"/>
      <c r="AKM110" s="13"/>
      <c r="AKN110" s="13"/>
      <c r="AKO110" s="13"/>
      <c r="AKP110" s="13"/>
      <c r="AKQ110" s="13"/>
      <c r="AKR110" s="13"/>
      <c r="AKS110" s="13"/>
      <c r="AKT110" s="13"/>
      <c r="AKU110" s="13"/>
      <c r="AKV110" s="13"/>
      <c r="AKW110" s="13"/>
      <c r="AKX110" s="13"/>
      <c r="AKY110" s="13"/>
      <c r="AKZ110" s="13"/>
      <c r="ALA110" s="13"/>
      <c r="ALB110" s="13"/>
      <c r="ALC110" s="13"/>
      <c r="ALD110" s="13"/>
      <c r="ALE110" s="13"/>
      <c r="ALF110" s="13"/>
      <c r="ALG110" s="13"/>
      <c r="ALH110" s="13"/>
      <c r="ALI110" s="13"/>
      <c r="ALJ110" s="13"/>
      <c r="ALK110" s="13"/>
      <c r="ALL110" s="13"/>
      <c r="ALM110" s="13"/>
      <c r="ALN110" s="13"/>
      <c r="ALO110" s="13"/>
      <c r="ALP110" s="13"/>
      <c r="ALQ110" s="13"/>
      <c r="ALR110" s="13"/>
      <c r="ALS110" s="13"/>
      <c r="ALT110" s="13"/>
      <c r="ALU110" s="13"/>
      <c r="ALV110" s="13"/>
      <c r="ALW110" s="13"/>
      <c r="ALX110" s="13"/>
      <c r="ALY110" s="13"/>
      <c r="ALZ110" s="13"/>
      <c r="AMA110" s="13"/>
      <c r="AMB110" s="13"/>
      <c r="AMC110" s="13"/>
      <c r="AMD110" s="13"/>
      <c r="AME110" s="13"/>
      <c r="AMF110" s="13"/>
      <c r="AMG110" s="13"/>
      <c r="AMH110" s="13"/>
      <c r="AMI110" s="13"/>
      <c r="AMJ110" s="13"/>
      <c r="AMK110" s="13"/>
      <c r="AML110" s="13"/>
      <c r="AMM110" s="13"/>
      <c r="AMN110" s="13"/>
      <c r="AMO110" s="13"/>
      <c r="AMP110" s="13"/>
      <c r="AMQ110" s="13"/>
      <c r="AMR110" s="13"/>
      <c r="AMS110" s="13"/>
      <c r="AMT110" s="13"/>
      <c r="AMU110" s="13"/>
      <c r="AMV110" s="13"/>
      <c r="AMW110" s="13"/>
      <c r="AMX110" s="13"/>
      <c r="AMY110" s="13"/>
      <c r="AMZ110" s="13"/>
      <c r="ANA110" s="13"/>
      <c r="ANB110" s="13"/>
      <c r="ANC110" s="13"/>
      <c r="AND110" s="13"/>
      <c r="ANE110" s="13"/>
      <c r="ANF110" s="13"/>
      <c r="ANG110" s="13"/>
      <c r="ANH110" s="13"/>
      <c r="ANI110" s="13"/>
      <c r="ANJ110" s="13"/>
      <c r="ANK110" s="13"/>
      <c r="ANL110" s="13"/>
      <c r="ANM110" s="13"/>
      <c r="ANN110" s="13"/>
      <c r="ANO110" s="13"/>
      <c r="ANP110" s="13"/>
      <c r="ANQ110" s="13"/>
      <c r="ANR110" s="13"/>
      <c r="ANS110" s="13"/>
      <c r="ANT110" s="13"/>
      <c r="ANU110" s="13"/>
      <c r="ANV110" s="13"/>
      <c r="ANW110" s="13"/>
      <c r="ANX110" s="13"/>
      <c r="ANY110" s="13"/>
      <c r="ANZ110" s="13"/>
      <c r="AOA110" s="13"/>
      <c r="AOB110" s="13"/>
      <c r="AOC110" s="13"/>
      <c r="AOD110" s="13"/>
      <c r="AOE110" s="13"/>
      <c r="AOF110" s="13"/>
      <c r="AOG110" s="13"/>
      <c r="AOH110" s="13"/>
      <c r="AOI110" s="13"/>
      <c r="AOJ110" s="13"/>
      <c r="AOK110" s="13"/>
      <c r="AOL110" s="13"/>
      <c r="AOM110" s="13"/>
      <c r="AON110" s="13"/>
      <c r="AOO110" s="13"/>
      <c r="AOP110" s="13"/>
      <c r="AOQ110" s="13"/>
      <c r="AOR110" s="13"/>
      <c r="AOS110" s="13"/>
      <c r="AOT110" s="13"/>
      <c r="AOU110" s="13"/>
      <c r="AOV110" s="13"/>
      <c r="AOW110" s="13"/>
      <c r="AOX110" s="13"/>
      <c r="AOY110" s="13"/>
      <c r="AOZ110" s="13"/>
      <c r="APA110" s="13"/>
      <c r="APB110" s="13"/>
      <c r="APC110" s="13"/>
      <c r="APD110" s="13"/>
      <c r="APE110" s="13"/>
      <c r="APF110" s="13"/>
      <c r="APG110" s="13"/>
      <c r="APH110" s="13"/>
      <c r="API110" s="13"/>
      <c r="APJ110" s="13"/>
      <c r="APK110" s="13"/>
      <c r="APL110" s="13"/>
      <c r="APM110" s="13"/>
      <c r="APN110" s="13"/>
      <c r="APO110" s="13"/>
      <c r="APP110" s="13"/>
      <c r="APQ110" s="13"/>
      <c r="APR110" s="13"/>
      <c r="APS110" s="13"/>
      <c r="APT110" s="13"/>
      <c r="APU110" s="13"/>
      <c r="APV110" s="13"/>
      <c r="APW110" s="13"/>
      <c r="APX110" s="13"/>
      <c r="APY110" s="13"/>
      <c r="APZ110" s="13"/>
      <c r="AQA110" s="13"/>
      <c r="AQB110" s="13"/>
      <c r="AQC110" s="13"/>
      <c r="AQD110" s="13"/>
      <c r="AQE110" s="13"/>
      <c r="AQF110" s="13"/>
      <c r="AQG110" s="13"/>
      <c r="AQH110" s="13"/>
      <c r="AQI110" s="13"/>
      <c r="AQJ110" s="13"/>
      <c r="AQK110" s="13"/>
      <c r="AQL110" s="13"/>
      <c r="AQM110" s="13"/>
      <c r="AQN110" s="13"/>
      <c r="AQO110" s="13"/>
      <c r="AQP110" s="13"/>
      <c r="AQQ110" s="13"/>
      <c r="AQR110" s="13"/>
      <c r="AQS110" s="13"/>
      <c r="AQT110" s="13"/>
      <c r="AQU110" s="13"/>
      <c r="AQV110" s="13"/>
      <c r="AQW110" s="13"/>
      <c r="AQX110" s="13"/>
      <c r="AQY110" s="13"/>
      <c r="AQZ110" s="13"/>
    </row>
    <row r="111" spans="1:1144" ht="28.5" hidden="1" customHeight="1" x14ac:dyDescent="0.25">
      <c r="A111" s="35"/>
      <c r="B111" s="29"/>
      <c r="C111" s="29"/>
      <c r="D111" s="29"/>
      <c r="E111" s="466" t="s">
        <v>106</v>
      </c>
      <c r="F111" s="467"/>
      <c r="G111" s="106"/>
      <c r="H111" s="106"/>
      <c r="I111" s="107"/>
      <c r="J111" s="65">
        <f t="shared" si="39"/>
        <v>0</v>
      </c>
      <c r="K111" s="127"/>
      <c r="L111" s="135"/>
      <c r="M111" s="351"/>
      <c r="N111" s="66"/>
      <c r="O111" s="66"/>
      <c r="P111" s="66">
        <f t="shared" si="36"/>
        <v>0</v>
      </c>
      <c r="Q111" s="327" t="e">
        <f t="shared" si="40"/>
        <v>#DIV/0!</v>
      </c>
      <c r="R111" s="309">
        <f t="shared" si="28"/>
        <v>0</v>
      </c>
      <c r="S111" s="351">
        <f t="shared" si="29"/>
        <v>0</v>
      </c>
      <c r="T111" s="66">
        <f t="shared" si="29"/>
        <v>0</v>
      </c>
      <c r="U111" s="351">
        <f t="shared" si="29"/>
        <v>0</v>
      </c>
      <c r="V111" s="66">
        <f t="shared" si="30"/>
        <v>0</v>
      </c>
      <c r="W111" s="91" t="e">
        <f t="shared" si="31"/>
        <v>#DIV/0!</v>
      </c>
    </row>
    <row r="112" spans="1:1144" s="3" customFormat="1" ht="28.5" hidden="1" customHeight="1" x14ac:dyDescent="0.25">
      <c r="A112" s="36"/>
      <c r="B112" s="18"/>
      <c r="C112" s="18"/>
      <c r="D112" s="18"/>
      <c r="E112" s="392" t="s">
        <v>105</v>
      </c>
      <c r="F112" s="468"/>
      <c r="G112" s="108"/>
      <c r="H112" s="108"/>
      <c r="I112" s="109"/>
      <c r="J112" s="65">
        <f t="shared" si="39"/>
        <v>0</v>
      </c>
      <c r="K112" s="110"/>
      <c r="L112" s="72"/>
      <c r="M112" s="307"/>
      <c r="N112" s="70"/>
      <c r="O112" s="70"/>
      <c r="P112" s="70">
        <f t="shared" si="36"/>
        <v>0</v>
      </c>
      <c r="Q112" s="380" t="e">
        <f t="shared" si="40"/>
        <v>#DIV/0!</v>
      </c>
      <c r="R112" s="309">
        <f t="shared" si="28"/>
        <v>0</v>
      </c>
      <c r="S112" s="307">
        <f t="shared" si="29"/>
        <v>0</v>
      </c>
      <c r="T112" s="70">
        <f t="shared" si="29"/>
        <v>0</v>
      </c>
      <c r="U112" s="307">
        <f t="shared" si="29"/>
        <v>0</v>
      </c>
      <c r="V112" s="70">
        <f t="shared" si="30"/>
        <v>0</v>
      </c>
      <c r="W112" s="92" t="e">
        <f t="shared" si="31"/>
        <v>#DIV/0!</v>
      </c>
    </row>
    <row r="113" spans="1:23" s="3" customFormat="1" ht="28.5" hidden="1" customHeight="1" thickBot="1" x14ac:dyDescent="0.3">
      <c r="A113" s="36"/>
      <c r="B113" s="18"/>
      <c r="C113" s="18"/>
      <c r="D113" s="18"/>
      <c r="E113" s="312" t="s">
        <v>135</v>
      </c>
      <c r="F113" s="468"/>
      <c r="G113" s="108"/>
      <c r="H113" s="108"/>
      <c r="I113" s="109"/>
      <c r="J113" s="69">
        <f t="shared" si="39"/>
        <v>0</v>
      </c>
      <c r="K113" s="110"/>
      <c r="L113" s="72"/>
      <c r="M113" s="307"/>
      <c r="N113" s="70"/>
      <c r="O113" s="70"/>
      <c r="P113" s="70">
        <f>O113-N113</f>
        <v>0</v>
      </c>
      <c r="Q113" s="380" t="e">
        <f>O113/N113</f>
        <v>#DIV/0!</v>
      </c>
      <c r="R113" s="306">
        <f t="shared" si="28"/>
        <v>0</v>
      </c>
      <c r="S113" s="307">
        <f t="shared" si="29"/>
        <v>0</v>
      </c>
      <c r="T113" s="70">
        <f t="shared" si="29"/>
        <v>0</v>
      </c>
      <c r="U113" s="307">
        <f t="shared" si="29"/>
        <v>0</v>
      </c>
      <c r="V113" s="70">
        <f t="shared" si="30"/>
        <v>0</v>
      </c>
      <c r="W113" s="92" t="e">
        <f t="shared" si="31"/>
        <v>#DIV/0!</v>
      </c>
    </row>
    <row r="114" spans="1:23" s="17" customFormat="1" ht="28.5" hidden="1" customHeight="1" x14ac:dyDescent="0.25">
      <c r="A114" s="37"/>
      <c r="B114" s="30"/>
      <c r="C114" s="30"/>
      <c r="D114" s="30"/>
      <c r="E114" s="304" t="s">
        <v>141</v>
      </c>
      <c r="F114" s="469"/>
      <c r="G114" s="112"/>
      <c r="H114" s="112"/>
      <c r="I114" s="113"/>
      <c r="J114" s="89">
        <f t="shared" si="39"/>
        <v>0</v>
      </c>
      <c r="K114" s="114"/>
      <c r="L114" s="72"/>
      <c r="M114" s="307"/>
      <c r="N114" s="70"/>
      <c r="O114" s="70"/>
      <c r="P114" s="70">
        <f t="shared" si="36"/>
        <v>0</v>
      </c>
      <c r="Q114" s="380" t="e">
        <f t="shared" si="40"/>
        <v>#DIV/0!</v>
      </c>
      <c r="R114" s="309">
        <f t="shared" si="28"/>
        <v>0</v>
      </c>
      <c r="S114" s="351">
        <f t="shared" si="29"/>
        <v>0</v>
      </c>
      <c r="T114" s="66">
        <f t="shared" si="29"/>
        <v>0</v>
      </c>
      <c r="U114" s="351">
        <f t="shared" si="29"/>
        <v>0</v>
      </c>
      <c r="V114" s="66">
        <f t="shared" si="30"/>
        <v>0</v>
      </c>
      <c r="W114" s="91" t="e">
        <f t="shared" si="31"/>
        <v>#DIV/0!</v>
      </c>
    </row>
    <row r="115" spans="1:23" s="17" customFormat="1" ht="44.25" hidden="1" customHeight="1" x14ac:dyDescent="0.25">
      <c r="A115" s="35"/>
      <c r="B115" s="29"/>
      <c r="C115" s="29"/>
      <c r="D115" s="29"/>
      <c r="E115" s="451" t="s">
        <v>413</v>
      </c>
      <c r="F115" s="467"/>
      <c r="G115" s="106"/>
      <c r="H115" s="106"/>
      <c r="I115" s="107"/>
      <c r="J115" s="65"/>
      <c r="K115" s="127"/>
      <c r="L115" s="72">
        <v>700</v>
      </c>
      <c r="M115" s="307">
        <v>700</v>
      </c>
      <c r="N115" s="70">
        <v>700</v>
      </c>
      <c r="O115" s="70">
        <v>700</v>
      </c>
      <c r="P115" s="70">
        <f>O115-N115</f>
        <v>0</v>
      </c>
      <c r="Q115" s="380">
        <f t="shared" si="40"/>
        <v>1</v>
      </c>
      <c r="R115" s="437">
        <f t="shared" si="28"/>
        <v>700</v>
      </c>
      <c r="S115" s="307">
        <f t="shared" si="29"/>
        <v>700</v>
      </c>
      <c r="T115" s="70">
        <f t="shared" si="29"/>
        <v>700</v>
      </c>
      <c r="U115" s="403">
        <f t="shared" si="29"/>
        <v>700</v>
      </c>
      <c r="V115" s="70">
        <f t="shared" si="30"/>
        <v>0</v>
      </c>
      <c r="W115" s="92">
        <f t="shared" si="31"/>
        <v>1</v>
      </c>
    </row>
    <row r="116" spans="1:23" s="17" customFormat="1" ht="31.5" hidden="1" customHeight="1" x14ac:dyDescent="0.25">
      <c r="A116" s="35"/>
      <c r="B116" s="29"/>
      <c r="C116" s="29"/>
      <c r="D116" s="29"/>
      <c r="E116" s="470" t="s">
        <v>414</v>
      </c>
      <c r="F116" s="467"/>
      <c r="G116" s="106"/>
      <c r="H116" s="106"/>
      <c r="I116" s="107"/>
      <c r="J116" s="65"/>
      <c r="K116" s="127"/>
      <c r="L116" s="72">
        <v>702.9</v>
      </c>
      <c r="M116" s="307">
        <v>702.9</v>
      </c>
      <c r="N116" s="70">
        <v>702.9</v>
      </c>
      <c r="O116" s="70">
        <v>611.20000000000005</v>
      </c>
      <c r="P116" s="70">
        <f>O116-N116</f>
        <v>-91.699999999999932</v>
      </c>
      <c r="Q116" s="380">
        <f t="shared" si="40"/>
        <v>0.86954047517427813</v>
      </c>
      <c r="R116" s="437">
        <f t="shared" si="28"/>
        <v>702.9</v>
      </c>
      <c r="S116" s="307">
        <f t="shared" si="29"/>
        <v>702.9</v>
      </c>
      <c r="T116" s="70">
        <f t="shared" si="29"/>
        <v>702.9</v>
      </c>
      <c r="U116" s="403">
        <f t="shared" si="29"/>
        <v>611.20000000000005</v>
      </c>
      <c r="V116" s="70">
        <f t="shared" si="30"/>
        <v>-91.699999999999932</v>
      </c>
      <c r="W116" s="92">
        <f t="shared" si="31"/>
        <v>0.86954047517427813</v>
      </c>
    </row>
    <row r="117" spans="1:23" s="3" customFormat="1" ht="21" hidden="1" customHeight="1" x14ac:dyDescent="0.25">
      <c r="A117" s="35"/>
      <c r="B117" s="29"/>
      <c r="C117" s="29"/>
      <c r="D117" s="29"/>
      <c r="E117" s="466" t="s">
        <v>415</v>
      </c>
      <c r="F117" s="467"/>
      <c r="G117" s="106"/>
      <c r="H117" s="106"/>
      <c r="I117" s="107"/>
      <c r="J117" s="65">
        <f t="shared" si="39"/>
        <v>0</v>
      </c>
      <c r="K117" s="127"/>
      <c r="L117" s="72">
        <v>257</v>
      </c>
      <c r="M117" s="307">
        <v>257</v>
      </c>
      <c r="N117" s="70">
        <v>257</v>
      </c>
      <c r="O117" s="70">
        <v>231</v>
      </c>
      <c r="P117" s="70">
        <f>O117-N117</f>
        <v>-26</v>
      </c>
      <c r="Q117" s="380">
        <f t="shared" si="40"/>
        <v>0.89883268482490275</v>
      </c>
      <c r="R117" s="306">
        <f>SUM(F117,L117)</f>
        <v>257</v>
      </c>
      <c r="S117" s="351">
        <f>SUM(F117,M117)</f>
        <v>257</v>
      </c>
      <c r="T117" s="66">
        <f t="shared" si="29"/>
        <v>257</v>
      </c>
      <c r="U117" s="307">
        <f t="shared" si="29"/>
        <v>231</v>
      </c>
      <c r="V117" s="66">
        <f t="shared" si="30"/>
        <v>-26</v>
      </c>
      <c r="W117" s="91">
        <f t="shared" si="31"/>
        <v>0.89883268482490275</v>
      </c>
    </row>
    <row r="118" spans="1:23" s="2" customFormat="1" ht="18.75" hidden="1" customHeight="1" x14ac:dyDescent="0.25">
      <c r="A118" s="35"/>
      <c r="B118" s="29"/>
      <c r="C118" s="29"/>
      <c r="D118" s="29"/>
      <c r="E118" s="471" t="s">
        <v>150</v>
      </c>
      <c r="F118" s="472"/>
      <c r="G118" s="106"/>
      <c r="H118" s="106"/>
      <c r="I118" s="107"/>
      <c r="J118" s="65">
        <f t="shared" si="39"/>
        <v>0</v>
      </c>
      <c r="K118" s="127"/>
      <c r="L118" s="135"/>
      <c r="M118" s="351"/>
      <c r="N118" s="66"/>
      <c r="O118" s="66"/>
      <c r="P118" s="66">
        <f t="shared" si="36"/>
        <v>0</v>
      </c>
      <c r="Q118" s="327" t="e">
        <f t="shared" si="40"/>
        <v>#DIV/0!</v>
      </c>
      <c r="R118" s="309">
        <f t="shared" si="28"/>
        <v>0</v>
      </c>
      <c r="S118" s="351">
        <f t="shared" si="29"/>
        <v>0</v>
      </c>
      <c r="T118" s="66">
        <f t="shared" si="29"/>
        <v>0</v>
      </c>
      <c r="U118" s="351">
        <f t="shared" si="29"/>
        <v>0</v>
      </c>
      <c r="V118" s="66">
        <f t="shared" si="30"/>
        <v>0</v>
      </c>
      <c r="W118" s="91" t="e">
        <f t="shared" si="31"/>
        <v>#DIV/0!</v>
      </c>
    </row>
    <row r="119" spans="1:23" s="2" customFormat="1" ht="30" hidden="1" customHeight="1" x14ac:dyDescent="0.25">
      <c r="A119" s="36"/>
      <c r="B119" s="18"/>
      <c r="C119" s="18"/>
      <c r="D119" s="18"/>
      <c r="E119" s="473" t="s">
        <v>142</v>
      </c>
      <c r="F119" s="474"/>
      <c r="G119" s="108"/>
      <c r="H119" s="108"/>
      <c r="I119" s="109"/>
      <c r="J119" s="65">
        <f t="shared" si="39"/>
        <v>0</v>
      </c>
      <c r="K119" s="110"/>
      <c r="L119" s="72"/>
      <c r="M119" s="307"/>
      <c r="N119" s="70"/>
      <c r="O119" s="70"/>
      <c r="P119" s="70">
        <f t="shared" si="36"/>
        <v>0</v>
      </c>
      <c r="Q119" s="380" t="e">
        <f t="shared" si="40"/>
        <v>#DIV/0!</v>
      </c>
      <c r="R119" s="309">
        <f t="shared" si="28"/>
        <v>0</v>
      </c>
      <c r="S119" s="307">
        <f t="shared" si="29"/>
        <v>0</v>
      </c>
      <c r="T119" s="70">
        <f t="shared" si="29"/>
        <v>0</v>
      </c>
      <c r="U119" s="307">
        <f t="shared" si="29"/>
        <v>0</v>
      </c>
      <c r="V119" s="70">
        <f t="shared" si="30"/>
        <v>0</v>
      </c>
      <c r="W119" s="92" t="e">
        <f t="shared" si="31"/>
        <v>#DIV/0!</v>
      </c>
    </row>
    <row r="120" spans="1:23" s="2" customFormat="1" ht="8.25" hidden="1" customHeight="1" x14ac:dyDescent="0.25">
      <c r="A120" s="36"/>
      <c r="B120" s="18"/>
      <c r="C120" s="18"/>
      <c r="D120" s="18"/>
      <c r="E120" s="455" t="s">
        <v>88</v>
      </c>
      <c r="F120" s="474"/>
      <c r="G120" s="108"/>
      <c r="H120" s="108"/>
      <c r="I120" s="109"/>
      <c r="J120" s="65">
        <f t="shared" si="39"/>
        <v>0</v>
      </c>
      <c r="K120" s="110"/>
      <c r="L120" s="72"/>
      <c r="M120" s="307"/>
      <c r="N120" s="70"/>
      <c r="O120" s="70"/>
      <c r="P120" s="70">
        <f t="shared" si="36"/>
        <v>0</v>
      </c>
      <c r="Q120" s="380" t="e">
        <f t="shared" si="40"/>
        <v>#DIV/0!</v>
      </c>
      <c r="R120" s="309">
        <f t="shared" si="28"/>
        <v>0</v>
      </c>
      <c r="S120" s="307">
        <f t="shared" si="29"/>
        <v>0</v>
      </c>
      <c r="T120" s="70">
        <f t="shared" si="29"/>
        <v>0</v>
      </c>
      <c r="U120" s="307">
        <f t="shared" si="29"/>
        <v>0</v>
      </c>
      <c r="V120" s="70">
        <f t="shared" si="30"/>
        <v>0</v>
      </c>
      <c r="W120" s="92" t="e">
        <f t="shared" si="31"/>
        <v>#DIV/0!</v>
      </c>
    </row>
    <row r="121" spans="1:23" s="2" customFormat="1" ht="18.75" hidden="1" customHeight="1" thickBot="1" x14ac:dyDescent="0.3">
      <c r="A121" s="36"/>
      <c r="B121" s="18"/>
      <c r="C121" s="18"/>
      <c r="D121" s="18"/>
      <c r="E121" s="455" t="s">
        <v>148</v>
      </c>
      <c r="F121" s="474"/>
      <c r="G121" s="108"/>
      <c r="H121" s="108"/>
      <c r="I121" s="109"/>
      <c r="J121" s="69">
        <f t="shared" si="39"/>
        <v>0</v>
      </c>
      <c r="K121" s="110"/>
      <c r="L121" s="72"/>
      <c r="M121" s="307"/>
      <c r="N121" s="70"/>
      <c r="O121" s="70"/>
      <c r="P121" s="70">
        <f t="shared" si="36"/>
        <v>0</v>
      </c>
      <c r="Q121" s="380" t="e">
        <f t="shared" si="40"/>
        <v>#DIV/0!</v>
      </c>
      <c r="R121" s="306">
        <f t="shared" si="28"/>
        <v>0</v>
      </c>
      <c r="S121" s="307">
        <f t="shared" si="29"/>
        <v>0</v>
      </c>
      <c r="T121" s="70">
        <f t="shared" si="29"/>
        <v>0</v>
      </c>
      <c r="U121" s="307">
        <f t="shared" si="29"/>
        <v>0</v>
      </c>
      <c r="V121" s="70">
        <f t="shared" si="30"/>
        <v>0</v>
      </c>
      <c r="W121" s="92" t="e">
        <f t="shared" si="31"/>
        <v>#DIV/0!</v>
      </c>
    </row>
    <row r="122" spans="1:23" s="2" customFormat="1" ht="21" hidden="1" customHeight="1" x14ac:dyDescent="0.25">
      <c r="A122" s="36"/>
      <c r="B122" s="18"/>
      <c r="C122" s="18"/>
      <c r="D122" s="18"/>
      <c r="E122" s="473" t="s">
        <v>416</v>
      </c>
      <c r="F122" s="474"/>
      <c r="G122" s="108"/>
      <c r="H122" s="108"/>
      <c r="I122" s="109"/>
      <c r="J122" s="65">
        <f t="shared" si="39"/>
        <v>0</v>
      </c>
      <c r="K122" s="110"/>
      <c r="L122" s="72">
        <v>1414.7</v>
      </c>
      <c r="M122" s="475">
        <v>1414.7</v>
      </c>
      <c r="N122" s="72">
        <v>1414.7</v>
      </c>
      <c r="O122" s="70">
        <v>386.5</v>
      </c>
      <c r="P122" s="70">
        <f t="shared" si="36"/>
        <v>-1028.2</v>
      </c>
      <c r="Q122" s="380">
        <f t="shared" si="40"/>
        <v>0.27320279918003815</v>
      </c>
      <c r="R122" s="309">
        <f t="shared" si="28"/>
        <v>1414.7</v>
      </c>
      <c r="S122" s="351">
        <f t="shared" si="29"/>
        <v>1414.7</v>
      </c>
      <c r="T122" s="66">
        <f t="shared" si="29"/>
        <v>1414.7</v>
      </c>
      <c r="U122" s="351">
        <f t="shared" si="29"/>
        <v>386.5</v>
      </c>
      <c r="V122" s="66">
        <f t="shared" si="30"/>
        <v>-1028.2</v>
      </c>
      <c r="W122" s="91">
        <f t="shared" si="31"/>
        <v>0.27320279918003815</v>
      </c>
    </row>
    <row r="123" spans="1:23" s="2" customFormat="1" ht="21" hidden="1" customHeight="1" x14ac:dyDescent="0.25">
      <c r="A123" s="36"/>
      <c r="B123" s="18"/>
      <c r="C123" s="18"/>
      <c r="D123" s="18"/>
      <c r="E123" s="473" t="s">
        <v>417</v>
      </c>
      <c r="F123" s="474"/>
      <c r="G123" s="108"/>
      <c r="H123" s="108"/>
      <c r="I123" s="109"/>
      <c r="J123" s="65">
        <f t="shared" si="39"/>
        <v>0</v>
      </c>
      <c r="K123" s="110"/>
      <c r="L123" s="72">
        <v>2287.1</v>
      </c>
      <c r="M123" s="475">
        <v>2287.1</v>
      </c>
      <c r="N123" s="72">
        <v>2287.1</v>
      </c>
      <c r="O123" s="70">
        <v>1636.3</v>
      </c>
      <c r="P123" s="70">
        <f>O123-N123</f>
        <v>-650.79999999999995</v>
      </c>
      <c r="Q123" s="380">
        <f t="shared" si="40"/>
        <v>0.71544750994709461</v>
      </c>
      <c r="R123" s="309">
        <f t="shared" si="28"/>
        <v>2287.1</v>
      </c>
      <c r="S123" s="307">
        <f t="shared" si="29"/>
        <v>2287.1</v>
      </c>
      <c r="T123" s="70">
        <f t="shared" si="29"/>
        <v>2287.1</v>
      </c>
      <c r="U123" s="307">
        <f t="shared" si="29"/>
        <v>1636.3</v>
      </c>
      <c r="V123" s="70">
        <f t="shared" si="30"/>
        <v>-650.79999999999995</v>
      </c>
      <c r="W123" s="92">
        <f t="shared" si="31"/>
        <v>0.71544750994709461</v>
      </c>
    </row>
    <row r="124" spans="1:23" s="2" customFormat="1" ht="29.25" hidden="1" customHeight="1" x14ac:dyDescent="0.25">
      <c r="A124" s="36"/>
      <c r="B124" s="18"/>
      <c r="C124" s="18"/>
      <c r="D124" s="18"/>
      <c r="E124" s="473" t="s">
        <v>149</v>
      </c>
      <c r="F124" s="474"/>
      <c r="G124" s="108"/>
      <c r="H124" s="108"/>
      <c r="I124" s="109"/>
      <c r="J124" s="65">
        <f t="shared" si="39"/>
        <v>0</v>
      </c>
      <c r="K124" s="110"/>
      <c r="L124" s="72"/>
      <c r="M124" s="307"/>
      <c r="N124" s="70"/>
      <c r="O124" s="70"/>
      <c r="P124" s="70">
        <f>O124-N124</f>
        <v>0</v>
      </c>
      <c r="Q124" s="380" t="e">
        <f>O124/N124</f>
        <v>#DIV/0!</v>
      </c>
      <c r="R124" s="309">
        <f t="shared" si="28"/>
        <v>0</v>
      </c>
      <c r="S124" s="307">
        <f t="shared" si="29"/>
        <v>0</v>
      </c>
      <c r="T124" s="70">
        <f t="shared" si="29"/>
        <v>0</v>
      </c>
      <c r="U124" s="307">
        <f t="shared" si="29"/>
        <v>0</v>
      </c>
      <c r="V124" s="70">
        <f t="shared" si="30"/>
        <v>0</v>
      </c>
      <c r="W124" s="92" t="e">
        <f t="shared" si="31"/>
        <v>#DIV/0!</v>
      </c>
    </row>
    <row r="125" spans="1:23" s="2" customFormat="1" ht="32.25" hidden="1" customHeight="1" x14ac:dyDescent="0.25">
      <c r="A125" s="37"/>
      <c r="B125" s="30"/>
      <c r="C125" s="30"/>
      <c r="D125" s="30"/>
      <c r="E125" s="473" t="s">
        <v>418</v>
      </c>
      <c r="F125" s="476"/>
      <c r="G125" s="112"/>
      <c r="H125" s="112"/>
      <c r="I125" s="113"/>
      <c r="J125" s="69"/>
      <c r="K125" s="114"/>
      <c r="L125" s="115">
        <v>119.8</v>
      </c>
      <c r="M125" s="403">
        <v>119.8</v>
      </c>
      <c r="N125" s="88">
        <v>119.8</v>
      </c>
      <c r="O125" s="70"/>
      <c r="P125" s="88">
        <f>O125-N125</f>
        <v>-119.8</v>
      </c>
      <c r="Q125" s="404">
        <f>O125/N125</f>
        <v>0</v>
      </c>
      <c r="R125" s="306">
        <f t="shared" si="28"/>
        <v>119.8</v>
      </c>
      <c r="S125" s="307">
        <f t="shared" si="29"/>
        <v>119.8</v>
      </c>
      <c r="T125" s="70">
        <f t="shared" si="29"/>
        <v>119.8</v>
      </c>
      <c r="U125" s="307">
        <f>SUM(H125,O125)</f>
        <v>0</v>
      </c>
      <c r="V125" s="70">
        <f>U125-T125</f>
        <v>-119.8</v>
      </c>
      <c r="W125" s="92">
        <f>U125/T125</f>
        <v>0</v>
      </c>
    </row>
    <row r="126" spans="1:23" s="2" customFormat="1" ht="21" hidden="1" customHeight="1" x14ac:dyDescent="0.25">
      <c r="A126" s="37"/>
      <c r="B126" s="30"/>
      <c r="C126" s="30"/>
      <c r="D126" s="30"/>
      <c r="E126" s="477" t="s">
        <v>419</v>
      </c>
      <c r="F126" s="476"/>
      <c r="G126" s="112"/>
      <c r="H126" s="112"/>
      <c r="I126" s="113"/>
      <c r="J126" s="69"/>
      <c r="K126" s="114"/>
      <c r="L126" s="115">
        <v>730</v>
      </c>
      <c r="M126" s="403">
        <v>730</v>
      </c>
      <c r="N126" s="88">
        <v>730</v>
      </c>
      <c r="O126" s="88">
        <v>728.8</v>
      </c>
      <c r="P126" s="88">
        <f>O126-N126</f>
        <v>-1.2000000000000455</v>
      </c>
      <c r="Q126" s="404">
        <f>O126/N126</f>
        <v>0.99835616438356156</v>
      </c>
      <c r="R126" s="288">
        <f t="shared" si="28"/>
        <v>730</v>
      </c>
      <c r="S126" s="307">
        <f t="shared" si="29"/>
        <v>730</v>
      </c>
      <c r="T126" s="70">
        <f t="shared" si="29"/>
        <v>730</v>
      </c>
      <c r="U126" s="289">
        <v>728.8</v>
      </c>
      <c r="V126" s="70">
        <f>U126-T126</f>
        <v>-1.2000000000000455</v>
      </c>
      <c r="W126" s="92">
        <f t="shared" si="31"/>
        <v>0.99835616438356156</v>
      </c>
    </row>
    <row r="127" spans="1:23" s="2" customFormat="1" ht="45.75" hidden="1" customHeight="1" thickBot="1" x14ac:dyDescent="0.3">
      <c r="A127" s="37"/>
      <c r="B127" s="30"/>
      <c r="C127" s="30"/>
      <c r="D127" s="30"/>
      <c r="E127" s="478" t="s">
        <v>420</v>
      </c>
      <c r="F127" s="476"/>
      <c r="G127" s="112"/>
      <c r="H127" s="112"/>
      <c r="I127" s="113"/>
      <c r="J127" s="116">
        <f t="shared" si="39"/>
        <v>0</v>
      </c>
      <c r="K127" s="105"/>
      <c r="L127" s="117"/>
      <c r="M127" s="406">
        <v>5347.2</v>
      </c>
      <c r="N127" s="90">
        <v>5347.2</v>
      </c>
      <c r="O127" s="90">
        <v>5347.2</v>
      </c>
      <c r="P127" s="90">
        <f t="shared" si="36"/>
        <v>0</v>
      </c>
      <c r="Q127" s="479">
        <f>O127/N127</f>
        <v>1</v>
      </c>
      <c r="R127" s="405">
        <f t="shared" si="28"/>
        <v>0</v>
      </c>
      <c r="S127" s="442">
        <f t="shared" si="29"/>
        <v>5347.2</v>
      </c>
      <c r="T127" s="118">
        <f t="shared" si="29"/>
        <v>5347.2</v>
      </c>
      <c r="U127" s="406">
        <f>SUM(H127,O127)</f>
        <v>5347.2</v>
      </c>
      <c r="V127" s="118">
        <f>U127-T127</f>
        <v>0</v>
      </c>
      <c r="W127" s="119">
        <f>U127/T127</f>
        <v>1</v>
      </c>
    </row>
    <row r="128" spans="1:23" s="2" customFormat="1" ht="4.5" hidden="1" customHeight="1" x14ac:dyDescent="0.25">
      <c r="A128" s="43">
        <v>9</v>
      </c>
      <c r="B128" s="480">
        <v>150118</v>
      </c>
      <c r="C128" s="480"/>
      <c r="D128" s="480"/>
      <c r="E128" s="481" t="s">
        <v>110</v>
      </c>
      <c r="F128" s="482"/>
      <c r="G128" s="100"/>
      <c r="H128" s="100"/>
      <c r="I128" s="483"/>
      <c r="J128" s="75">
        <f t="shared" si="39"/>
        <v>0</v>
      </c>
      <c r="K128" s="145"/>
      <c r="L128" s="484"/>
      <c r="M128" s="485"/>
      <c r="N128" s="286"/>
      <c r="O128" s="286"/>
      <c r="P128" s="286">
        <f>O128-N128</f>
        <v>0</v>
      </c>
      <c r="Q128" s="486" t="e">
        <f>O128/N128</f>
        <v>#DIV/0!</v>
      </c>
      <c r="R128" s="288">
        <f t="shared" si="28"/>
        <v>0</v>
      </c>
      <c r="S128" s="289">
        <f t="shared" si="29"/>
        <v>0</v>
      </c>
      <c r="T128" s="77">
        <f t="shared" si="29"/>
        <v>0</v>
      </c>
      <c r="U128" s="289">
        <f>SUM(H128,O128)</f>
        <v>0</v>
      </c>
      <c r="V128" s="77">
        <f>U128-T128</f>
        <v>0</v>
      </c>
      <c r="W128" s="290" t="e">
        <f>U128/T128</f>
        <v>#DIV/0!</v>
      </c>
    </row>
    <row r="129" spans="1:1144" ht="27" customHeight="1" thickBot="1" x14ac:dyDescent="0.3">
      <c r="A129" s="34">
        <v>10</v>
      </c>
      <c r="B129" s="32">
        <v>160101</v>
      </c>
      <c r="C129" s="487" t="s">
        <v>421</v>
      </c>
      <c r="D129" s="488" t="s">
        <v>422</v>
      </c>
      <c r="E129" s="489" t="s">
        <v>423</v>
      </c>
      <c r="F129" s="143">
        <v>126.4</v>
      </c>
      <c r="G129" s="120">
        <v>126.4</v>
      </c>
      <c r="H129" s="120">
        <v>125</v>
      </c>
      <c r="I129" s="61">
        <f>H129/H7</f>
        <v>3.1376029667165583E-4</v>
      </c>
      <c r="J129" s="62">
        <f t="shared" si="39"/>
        <v>-1.4000000000000057</v>
      </c>
      <c r="K129" s="94">
        <f>H129/G129</f>
        <v>0.98892405063291133</v>
      </c>
      <c r="L129" s="80"/>
      <c r="M129" s="275"/>
      <c r="N129" s="60"/>
      <c r="O129" s="60"/>
      <c r="P129" s="60">
        <f t="shared" si="36"/>
        <v>0</v>
      </c>
      <c r="Q129" s="355"/>
      <c r="R129" s="96">
        <f t="shared" si="28"/>
        <v>126.4</v>
      </c>
      <c r="S129" s="275">
        <f t="shared" si="29"/>
        <v>126.4</v>
      </c>
      <c r="T129" s="60">
        <f t="shared" si="29"/>
        <v>126.4</v>
      </c>
      <c r="U129" s="490">
        <f>SUM(H129,O129)</f>
        <v>125</v>
      </c>
      <c r="V129" s="56">
        <f>U129-T129</f>
        <v>-1.4000000000000057</v>
      </c>
      <c r="W129" s="59">
        <f>U129/T129</f>
        <v>0.98892405063291133</v>
      </c>
    </row>
    <row r="130" spans="1:1144" ht="33" hidden="1" customHeight="1" thickBot="1" x14ac:dyDescent="0.3">
      <c r="A130" s="34">
        <v>10</v>
      </c>
      <c r="B130" s="28" t="s">
        <v>35</v>
      </c>
      <c r="C130" s="28"/>
      <c r="D130" s="28"/>
      <c r="E130" s="491" t="s">
        <v>82</v>
      </c>
      <c r="F130" s="80"/>
      <c r="G130" s="60"/>
      <c r="H130" s="60"/>
      <c r="I130" s="61">
        <f>H130/H7</f>
        <v>0</v>
      </c>
      <c r="J130" s="55">
        <f t="shared" si="39"/>
        <v>0</v>
      </c>
      <c r="K130" s="94" t="e">
        <f>H130/G130</f>
        <v>#DIV/0!</v>
      </c>
      <c r="L130" s="80"/>
      <c r="M130" s="275"/>
      <c r="N130" s="60"/>
      <c r="O130" s="60"/>
      <c r="P130" s="60">
        <f t="shared" si="36"/>
        <v>0</v>
      </c>
      <c r="Q130" s="355"/>
      <c r="R130" s="96">
        <f t="shared" si="28"/>
        <v>0</v>
      </c>
      <c r="S130" s="275">
        <f t="shared" si="29"/>
        <v>0</v>
      </c>
      <c r="T130" s="60">
        <f t="shared" si="29"/>
        <v>0</v>
      </c>
      <c r="U130" s="275">
        <f t="shared" si="29"/>
        <v>0</v>
      </c>
      <c r="V130" s="60">
        <f t="shared" si="30"/>
        <v>0</v>
      </c>
      <c r="W130" s="94" t="e">
        <f t="shared" si="31"/>
        <v>#DIV/0!</v>
      </c>
    </row>
    <row r="131" spans="1:1144" s="4" customFormat="1" ht="25.5" customHeight="1" thickBot="1" x14ac:dyDescent="0.3">
      <c r="A131" s="34">
        <v>11</v>
      </c>
      <c r="B131" s="32">
        <v>170703</v>
      </c>
      <c r="C131" s="487" t="s">
        <v>424</v>
      </c>
      <c r="D131" s="487" t="s">
        <v>425</v>
      </c>
      <c r="E131" s="492" t="s">
        <v>426</v>
      </c>
      <c r="F131" s="155">
        <v>7517.2</v>
      </c>
      <c r="G131" s="122">
        <v>7517.2</v>
      </c>
      <c r="H131" s="122">
        <v>5935.2</v>
      </c>
      <c r="I131" s="61">
        <f>H131/H7</f>
        <v>1.4897840902444894E-2</v>
      </c>
      <c r="J131" s="62">
        <f t="shared" si="39"/>
        <v>-1582</v>
      </c>
      <c r="K131" s="94">
        <f>H131/G131</f>
        <v>0.7895493002713776</v>
      </c>
      <c r="L131" s="80">
        <v>6888.1</v>
      </c>
      <c r="M131" s="275">
        <v>6888.1</v>
      </c>
      <c r="N131" s="60">
        <v>6888.1</v>
      </c>
      <c r="O131" s="60"/>
      <c r="P131" s="60">
        <f t="shared" si="36"/>
        <v>-6888.1</v>
      </c>
      <c r="Q131" s="274">
        <f>O131/N131</f>
        <v>0</v>
      </c>
      <c r="R131" s="96">
        <f t="shared" si="28"/>
        <v>14405.3</v>
      </c>
      <c r="S131" s="275">
        <f t="shared" si="29"/>
        <v>14405.3</v>
      </c>
      <c r="T131" s="60">
        <f t="shared" si="29"/>
        <v>14405.3</v>
      </c>
      <c r="U131" s="275">
        <f t="shared" si="29"/>
        <v>5935.2</v>
      </c>
      <c r="V131" s="60">
        <f t="shared" si="30"/>
        <v>-8470.0999999999985</v>
      </c>
      <c r="W131" s="94">
        <f t="shared" si="31"/>
        <v>0.41201502224875569</v>
      </c>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c r="IW131" s="6"/>
      <c r="IX131" s="6"/>
      <c r="IY131" s="6"/>
      <c r="IZ131" s="6"/>
      <c r="JA131" s="6"/>
      <c r="JB131" s="6"/>
      <c r="JC131" s="6"/>
      <c r="JD131" s="6"/>
      <c r="JE131" s="6"/>
      <c r="JF131" s="6"/>
      <c r="JG131" s="6"/>
      <c r="JH131" s="6"/>
      <c r="JI131" s="6"/>
      <c r="JJ131" s="6"/>
      <c r="JK131" s="6"/>
      <c r="JL131" s="6"/>
      <c r="JM131" s="6"/>
      <c r="JN131" s="6"/>
      <c r="JO131" s="6"/>
      <c r="JP131" s="6"/>
      <c r="JQ131" s="6"/>
      <c r="JR131" s="6"/>
      <c r="JS131" s="6"/>
      <c r="JT131" s="6"/>
      <c r="JU131" s="6"/>
      <c r="JV131" s="6"/>
      <c r="JW131" s="6"/>
      <c r="JX131" s="6"/>
      <c r="JY131" s="6"/>
      <c r="JZ131" s="6"/>
      <c r="KA131" s="6"/>
      <c r="KB131" s="6"/>
      <c r="KC131" s="6"/>
      <c r="KD131" s="6"/>
      <c r="KE131" s="6"/>
      <c r="KF131" s="6"/>
      <c r="KG131" s="6"/>
      <c r="KH131" s="6"/>
      <c r="KI131" s="6"/>
      <c r="KJ131" s="6"/>
      <c r="KK131" s="6"/>
      <c r="KL131" s="6"/>
      <c r="KM131" s="6"/>
      <c r="KN131" s="6"/>
      <c r="KO131" s="6"/>
      <c r="KP131" s="6"/>
      <c r="KQ131" s="6"/>
      <c r="KR131" s="6"/>
      <c r="KS131" s="6"/>
      <c r="KT131" s="6"/>
      <c r="KU131" s="6"/>
      <c r="KV131" s="6"/>
      <c r="KW131" s="6"/>
      <c r="KX131" s="6"/>
      <c r="KY131" s="6"/>
      <c r="KZ131" s="6"/>
      <c r="LA131" s="6"/>
      <c r="LB131" s="6"/>
      <c r="LC131" s="6"/>
      <c r="LD131" s="6"/>
      <c r="LE131" s="6"/>
      <c r="LF131" s="6"/>
      <c r="LG131" s="6"/>
      <c r="LH131" s="6"/>
      <c r="LI131" s="6"/>
      <c r="LJ131" s="6"/>
      <c r="LK131" s="6"/>
      <c r="LL131" s="6"/>
      <c r="LM131" s="6"/>
      <c r="LN131" s="6"/>
      <c r="LO131" s="6"/>
      <c r="LP131" s="6"/>
      <c r="LQ131" s="6"/>
      <c r="LR131" s="6"/>
      <c r="LS131" s="6"/>
      <c r="LT131" s="6"/>
      <c r="LU131" s="6"/>
      <c r="LV131" s="6"/>
      <c r="LW131" s="6"/>
      <c r="LX131" s="6"/>
      <c r="LY131" s="6"/>
      <c r="LZ131" s="6"/>
      <c r="MA131" s="6"/>
      <c r="MB131" s="6"/>
      <c r="MC131" s="6"/>
      <c r="MD131" s="6"/>
      <c r="ME131" s="6"/>
      <c r="MF131" s="6"/>
      <c r="MG131" s="6"/>
      <c r="MH131" s="6"/>
      <c r="MI131" s="6"/>
      <c r="MJ131" s="6"/>
      <c r="MK131" s="6"/>
      <c r="ML131" s="6"/>
      <c r="MM131" s="6"/>
      <c r="MN131" s="6"/>
      <c r="MO131" s="6"/>
      <c r="MP131" s="6"/>
      <c r="MQ131" s="6"/>
      <c r="MR131" s="6"/>
      <c r="MS131" s="6"/>
      <c r="MT131" s="6"/>
      <c r="MU131" s="6"/>
      <c r="MV131" s="6"/>
      <c r="MW131" s="6"/>
      <c r="MX131" s="6"/>
      <c r="MY131" s="6"/>
      <c r="MZ131" s="6"/>
      <c r="NA131" s="6"/>
      <c r="NB131" s="6"/>
      <c r="NC131" s="6"/>
      <c r="ND131" s="6"/>
      <c r="NE131" s="6"/>
      <c r="NF131" s="6"/>
      <c r="NG131" s="6"/>
      <c r="NH131" s="6"/>
      <c r="NI131" s="6"/>
      <c r="NJ131" s="6"/>
      <c r="NK131" s="6"/>
      <c r="NL131" s="6"/>
      <c r="NM131" s="6"/>
      <c r="NN131" s="6"/>
      <c r="NO131" s="6"/>
      <c r="NP131" s="6"/>
      <c r="NQ131" s="6"/>
      <c r="NR131" s="6"/>
      <c r="NS131" s="6"/>
      <c r="NT131" s="6"/>
      <c r="NU131" s="6"/>
      <c r="NV131" s="6"/>
      <c r="NW131" s="6"/>
      <c r="NX131" s="6"/>
      <c r="NY131" s="6"/>
      <c r="NZ131" s="6"/>
      <c r="OA131" s="6"/>
      <c r="OB131" s="6"/>
      <c r="OC131" s="6"/>
      <c r="OD131" s="6"/>
      <c r="OE131" s="6"/>
      <c r="OF131" s="6"/>
      <c r="OG131" s="6"/>
      <c r="OH131" s="6"/>
      <c r="OI131" s="6"/>
      <c r="OJ131" s="6"/>
      <c r="OK131" s="6"/>
      <c r="OL131" s="6"/>
      <c r="OM131" s="6"/>
      <c r="ON131" s="6"/>
      <c r="OO131" s="6"/>
      <c r="OP131" s="6"/>
      <c r="OQ131" s="6"/>
      <c r="OR131" s="6"/>
      <c r="OS131" s="6"/>
      <c r="OT131" s="6"/>
      <c r="OU131" s="6"/>
      <c r="OV131" s="6"/>
      <c r="OW131" s="6"/>
      <c r="OX131" s="6"/>
      <c r="OY131" s="6"/>
      <c r="OZ131" s="6"/>
      <c r="PA131" s="6"/>
      <c r="PB131" s="6"/>
      <c r="PC131" s="6"/>
      <c r="PD131" s="6"/>
      <c r="PE131" s="6"/>
      <c r="PF131" s="6"/>
      <c r="PG131" s="6"/>
      <c r="PH131" s="6"/>
      <c r="PI131" s="6"/>
      <c r="PJ131" s="6"/>
      <c r="PK131" s="6"/>
      <c r="PL131" s="6"/>
      <c r="PM131" s="6"/>
      <c r="PN131" s="6"/>
      <c r="PO131" s="6"/>
      <c r="PP131" s="6"/>
      <c r="PQ131" s="6"/>
      <c r="PR131" s="6"/>
      <c r="PS131" s="6"/>
      <c r="PT131" s="6"/>
      <c r="PU131" s="6"/>
      <c r="PV131" s="6"/>
      <c r="PW131" s="6"/>
      <c r="PX131" s="6"/>
      <c r="PY131" s="6"/>
      <c r="PZ131" s="6"/>
      <c r="QA131" s="6"/>
      <c r="QB131" s="6"/>
      <c r="QC131" s="6"/>
      <c r="QD131" s="6"/>
      <c r="QE131" s="6"/>
      <c r="QF131" s="6"/>
      <c r="QG131" s="6"/>
      <c r="QH131" s="6"/>
      <c r="QI131" s="6"/>
      <c r="QJ131" s="6"/>
      <c r="QK131" s="6"/>
      <c r="QL131" s="6"/>
      <c r="QM131" s="6"/>
      <c r="QN131" s="6"/>
      <c r="QO131" s="6"/>
      <c r="QP131" s="6"/>
      <c r="QQ131" s="6"/>
      <c r="QR131" s="6"/>
      <c r="QS131" s="6"/>
      <c r="QT131" s="6"/>
      <c r="QU131" s="6"/>
      <c r="QV131" s="6"/>
      <c r="QW131" s="6"/>
      <c r="QX131" s="6"/>
      <c r="QY131" s="6"/>
      <c r="QZ131" s="6"/>
      <c r="RA131" s="6"/>
      <c r="RB131" s="6"/>
      <c r="RC131" s="6"/>
      <c r="RD131" s="6"/>
      <c r="RE131" s="6"/>
      <c r="RF131" s="6"/>
      <c r="RG131" s="6"/>
      <c r="RH131" s="6"/>
      <c r="RI131" s="6"/>
      <c r="RJ131" s="6"/>
      <c r="RK131" s="6"/>
      <c r="RL131" s="6"/>
      <c r="RM131" s="6"/>
      <c r="RN131" s="6"/>
      <c r="RO131" s="6"/>
      <c r="RP131" s="6"/>
      <c r="RQ131" s="6"/>
      <c r="RR131" s="6"/>
      <c r="RS131" s="6"/>
      <c r="RT131" s="6"/>
      <c r="RU131" s="6"/>
      <c r="RV131" s="6"/>
      <c r="RW131" s="6"/>
      <c r="RX131" s="6"/>
      <c r="RY131" s="6"/>
      <c r="RZ131" s="6"/>
      <c r="SA131" s="6"/>
      <c r="SB131" s="6"/>
      <c r="SC131" s="6"/>
      <c r="SD131" s="6"/>
      <c r="SE131" s="6"/>
      <c r="SF131" s="6"/>
      <c r="SG131" s="6"/>
      <c r="SH131" s="6"/>
      <c r="SI131" s="6"/>
      <c r="SJ131" s="6"/>
      <c r="SK131" s="6"/>
      <c r="SL131" s="6"/>
      <c r="SM131" s="6"/>
      <c r="SN131" s="6"/>
      <c r="SO131" s="6"/>
      <c r="SP131" s="6"/>
      <c r="SQ131" s="6"/>
      <c r="SR131" s="6"/>
      <c r="SS131" s="6"/>
      <c r="ST131" s="6"/>
      <c r="SU131" s="6"/>
      <c r="SV131" s="6"/>
      <c r="SW131" s="6"/>
      <c r="SX131" s="6"/>
      <c r="SY131" s="6"/>
      <c r="SZ131" s="6"/>
      <c r="TA131" s="6"/>
      <c r="TB131" s="6"/>
      <c r="TC131" s="6"/>
      <c r="TD131" s="6"/>
      <c r="TE131" s="6"/>
      <c r="TF131" s="6"/>
      <c r="TG131" s="6"/>
      <c r="TH131" s="6"/>
      <c r="TI131" s="6"/>
      <c r="TJ131" s="6"/>
      <c r="TK131" s="6"/>
      <c r="TL131" s="6"/>
      <c r="TM131" s="6"/>
      <c r="TN131" s="6"/>
      <c r="TO131" s="6"/>
      <c r="TP131" s="6"/>
      <c r="TQ131" s="6"/>
      <c r="TR131" s="6"/>
      <c r="TS131" s="6"/>
      <c r="TT131" s="6"/>
      <c r="TU131" s="6"/>
      <c r="TV131" s="6"/>
      <c r="TW131" s="6"/>
      <c r="TX131" s="6"/>
      <c r="TY131" s="6"/>
      <c r="TZ131" s="6"/>
      <c r="UA131" s="6"/>
      <c r="UB131" s="6"/>
      <c r="UC131" s="6"/>
      <c r="UD131" s="6"/>
      <c r="UE131" s="6"/>
      <c r="UF131" s="6"/>
      <c r="UG131" s="6"/>
      <c r="UH131" s="6"/>
      <c r="UI131" s="6"/>
      <c r="UJ131" s="6"/>
      <c r="UK131" s="6"/>
      <c r="UL131" s="6"/>
      <c r="UM131" s="6"/>
      <c r="UN131" s="6"/>
      <c r="UO131" s="6"/>
      <c r="UP131" s="6"/>
      <c r="UQ131" s="6"/>
      <c r="UR131" s="6"/>
      <c r="US131" s="6"/>
      <c r="UT131" s="6"/>
      <c r="UU131" s="6"/>
      <c r="UV131" s="6"/>
      <c r="UW131" s="6"/>
      <c r="UX131" s="6"/>
      <c r="UY131" s="6"/>
      <c r="UZ131" s="6"/>
      <c r="VA131" s="6"/>
      <c r="VB131" s="6"/>
      <c r="VC131" s="6"/>
      <c r="VD131" s="6"/>
      <c r="VE131" s="6"/>
      <c r="VF131" s="6"/>
      <c r="VG131" s="6"/>
      <c r="VH131" s="6"/>
      <c r="VI131" s="6"/>
      <c r="VJ131" s="6"/>
      <c r="VK131" s="6"/>
      <c r="VL131" s="6"/>
      <c r="VM131" s="6"/>
      <c r="VN131" s="6"/>
      <c r="VO131" s="6"/>
      <c r="VP131" s="6"/>
      <c r="VQ131" s="6"/>
      <c r="VR131" s="6"/>
      <c r="VS131" s="6"/>
      <c r="VT131" s="6"/>
      <c r="VU131" s="6"/>
      <c r="VV131" s="6"/>
      <c r="VW131" s="6"/>
      <c r="VX131" s="6"/>
      <c r="VY131" s="6"/>
      <c r="VZ131" s="6"/>
      <c r="WA131" s="6"/>
      <c r="WB131" s="6"/>
      <c r="WC131" s="6"/>
      <c r="WD131" s="6"/>
      <c r="WE131" s="6"/>
      <c r="WF131" s="6"/>
      <c r="WG131" s="6"/>
      <c r="WH131" s="6"/>
      <c r="WI131" s="6"/>
      <c r="WJ131" s="6"/>
      <c r="WK131" s="6"/>
      <c r="WL131" s="6"/>
      <c r="WM131" s="6"/>
      <c r="WN131" s="6"/>
      <c r="WO131" s="6"/>
      <c r="WP131" s="6"/>
      <c r="WQ131" s="6"/>
      <c r="WR131" s="6"/>
      <c r="WS131" s="6"/>
      <c r="WT131" s="6"/>
      <c r="WU131" s="6"/>
      <c r="WV131" s="6"/>
      <c r="WW131" s="6"/>
      <c r="WX131" s="6"/>
      <c r="WY131" s="6"/>
      <c r="WZ131" s="6"/>
      <c r="XA131" s="6"/>
      <c r="XB131" s="6"/>
      <c r="XC131" s="6"/>
      <c r="XD131" s="6"/>
      <c r="XE131" s="6"/>
      <c r="XF131" s="6"/>
      <c r="XG131" s="6"/>
      <c r="XH131" s="6"/>
      <c r="XI131" s="6"/>
      <c r="XJ131" s="6"/>
      <c r="XK131" s="6"/>
      <c r="XL131" s="6"/>
      <c r="XM131" s="6"/>
      <c r="XN131" s="6"/>
      <c r="XO131" s="6"/>
      <c r="XP131" s="6"/>
      <c r="XQ131" s="6"/>
      <c r="XR131" s="6"/>
      <c r="XS131" s="6"/>
      <c r="XT131" s="6"/>
      <c r="XU131" s="6"/>
      <c r="XV131" s="6"/>
      <c r="XW131" s="6"/>
      <c r="XX131" s="6"/>
      <c r="XY131" s="6"/>
      <c r="XZ131" s="6"/>
      <c r="YA131" s="6"/>
      <c r="YB131" s="6"/>
      <c r="YC131" s="6"/>
      <c r="YD131" s="6"/>
      <c r="YE131" s="6"/>
      <c r="YF131" s="6"/>
      <c r="YG131" s="6"/>
      <c r="YH131" s="6"/>
      <c r="YI131" s="6"/>
      <c r="YJ131" s="6"/>
      <c r="YK131" s="6"/>
      <c r="YL131" s="6"/>
      <c r="YM131" s="6"/>
      <c r="YN131" s="6"/>
      <c r="YO131" s="6"/>
      <c r="YP131" s="6"/>
      <c r="YQ131" s="6"/>
      <c r="YR131" s="6"/>
      <c r="YS131" s="6"/>
      <c r="YT131" s="6"/>
      <c r="YU131" s="6"/>
      <c r="YV131" s="6"/>
      <c r="YW131" s="6"/>
      <c r="YX131" s="6"/>
      <c r="YY131" s="6"/>
      <c r="YZ131" s="6"/>
      <c r="ZA131" s="6"/>
      <c r="ZB131" s="6"/>
      <c r="ZC131" s="6"/>
      <c r="ZD131" s="6"/>
      <c r="ZE131" s="6"/>
      <c r="ZF131" s="6"/>
      <c r="ZG131" s="6"/>
      <c r="ZH131" s="6"/>
      <c r="ZI131" s="6"/>
      <c r="ZJ131" s="6"/>
      <c r="ZK131" s="6"/>
      <c r="ZL131" s="6"/>
      <c r="ZM131" s="6"/>
      <c r="ZN131" s="6"/>
      <c r="ZO131" s="6"/>
      <c r="ZP131" s="6"/>
      <c r="ZQ131" s="6"/>
      <c r="ZR131" s="6"/>
      <c r="ZS131" s="6"/>
      <c r="ZT131" s="6"/>
      <c r="ZU131" s="6"/>
      <c r="ZV131" s="6"/>
      <c r="ZW131" s="6"/>
      <c r="ZX131" s="6"/>
      <c r="ZY131" s="6"/>
      <c r="ZZ131" s="6"/>
      <c r="AAA131" s="6"/>
      <c r="AAB131" s="6"/>
      <c r="AAC131" s="6"/>
      <c r="AAD131" s="6"/>
      <c r="AAE131" s="6"/>
      <c r="AAF131" s="6"/>
      <c r="AAG131" s="6"/>
      <c r="AAH131" s="6"/>
      <c r="AAI131" s="6"/>
      <c r="AAJ131" s="6"/>
      <c r="AAK131" s="6"/>
      <c r="AAL131" s="6"/>
      <c r="AAM131" s="6"/>
      <c r="AAN131" s="6"/>
      <c r="AAO131" s="6"/>
      <c r="AAP131" s="6"/>
      <c r="AAQ131" s="6"/>
      <c r="AAR131" s="6"/>
      <c r="AAS131" s="6"/>
      <c r="AAT131" s="6"/>
      <c r="AAU131" s="6"/>
      <c r="AAV131" s="6"/>
      <c r="AAW131" s="6"/>
      <c r="AAX131" s="6"/>
      <c r="AAY131" s="6"/>
      <c r="AAZ131" s="6"/>
      <c r="ABA131" s="6"/>
      <c r="ABB131" s="6"/>
      <c r="ABC131" s="6"/>
      <c r="ABD131" s="6"/>
      <c r="ABE131" s="6"/>
      <c r="ABF131" s="6"/>
      <c r="ABG131" s="6"/>
      <c r="ABH131" s="6"/>
      <c r="ABI131" s="6"/>
      <c r="ABJ131" s="6"/>
      <c r="ABK131" s="6"/>
      <c r="ABL131" s="6"/>
      <c r="ABM131" s="6"/>
      <c r="ABN131" s="6"/>
      <c r="ABO131" s="6"/>
      <c r="ABP131" s="6"/>
      <c r="ABQ131" s="6"/>
      <c r="ABR131" s="6"/>
      <c r="ABS131" s="6"/>
      <c r="ABT131" s="6"/>
      <c r="ABU131" s="6"/>
      <c r="ABV131" s="6"/>
      <c r="ABW131" s="6"/>
      <c r="ABX131" s="6"/>
      <c r="ABY131" s="6"/>
      <c r="ABZ131" s="6"/>
      <c r="ACA131" s="6"/>
      <c r="ACB131" s="6"/>
      <c r="ACC131" s="6"/>
      <c r="ACD131" s="6"/>
      <c r="ACE131" s="6"/>
      <c r="ACF131" s="6"/>
      <c r="ACG131" s="6"/>
      <c r="ACH131" s="6"/>
      <c r="ACI131" s="6"/>
      <c r="ACJ131" s="6"/>
      <c r="ACK131" s="6"/>
      <c r="ACL131" s="6"/>
      <c r="ACM131" s="6"/>
      <c r="ACN131" s="6"/>
      <c r="ACO131" s="6"/>
      <c r="ACP131" s="6"/>
      <c r="ACQ131" s="6"/>
      <c r="ACR131" s="6"/>
      <c r="ACS131" s="6"/>
      <c r="ACT131" s="6"/>
      <c r="ACU131" s="6"/>
      <c r="ACV131" s="6"/>
      <c r="ACW131" s="6"/>
      <c r="ACX131" s="6"/>
      <c r="ACY131" s="6"/>
      <c r="ACZ131" s="6"/>
      <c r="ADA131" s="6"/>
      <c r="ADB131" s="6"/>
      <c r="ADC131" s="6"/>
      <c r="ADD131" s="6"/>
      <c r="ADE131" s="6"/>
      <c r="ADF131" s="6"/>
      <c r="ADG131" s="6"/>
      <c r="ADH131" s="6"/>
      <c r="ADI131" s="6"/>
      <c r="ADJ131" s="6"/>
      <c r="ADK131" s="6"/>
      <c r="ADL131" s="6"/>
      <c r="ADM131" s="6"/>
      <c r="ADN131" s="6"/>
      <c r="ADO131" s="6"/>
      <c r="ADP131" s="6"/>
      <c r="ADQ131" s="6"/>
      <c r="ADR131" s="6"/>
      <c r="ADS131" s="6"/>
      <c r="ADT131" s="6"/>
      <c r="ADU131" s="6"/>
      <c r="ADV131" s="6"/>
      <c r="ADW131" s="6"/>
      <c r="ADX131" s="6"/>
      <c r="ADY131" s="6"/>
      <c r="ADZ131" s="6"/>
      <c r="AEA131" s="6"/>
      <c r="AEB131" s="6"/>
      <c r="AEC131" s="6"/>
      <c r="AED131" s="6"/>
      <c r="AEE131" s="6"/>
      <c r="AEF131" s="6"/>
      <c r="AEG131" s="6"/>
      <c r="AEH131" s="6"/>
      <c r="AEI131" s="6"/>
      <c r="AEJ131" s="6"/>
      <c r="AEK131" s="6"/>
      <c r="AEL131" s="6"/>
      <c r="AEM131" s="6"/>
      <c r="AEN131" s="6"/>
      <c r="AEO131" s="6"/>
      <c r="AEP131" s="6"/>
      <c r="AEQ131" s="6"/>
      <c r="AER131" s="6"/>
      <c r="AES131" s="6"/>
      <c r="AET131" s="6"/>
      <c r="AEU131" s="6"/>
      <c r="AEV131" s="6"/>
      <c r="AEW131" s="6"/>
      <c r="AEX131" s="6"/>
      <c r="AEY131" s="6"/>
      <c r="AEZ131" s="6"/>
      <c r="AFA131" s="6"/>
      <c r="AFB131" s="6"/>
      <c r="AFC131" s="6"/>
      <c r="AFD131" s="6"/>
      <c r="AFE131" s="6"/>
      <c r="AFF131" s="6"/>
      <c r="AFG131" s="6"/>
      <c r="AFH131" s="6"/>
      <c r="AFI131" s="6"/>
      <c r="AFJ131" s="6"/>
      <c r="AFK131" s="6"/>
      <c r="AFL131" s="6"/>
      <c r="AFM131" s="6"/>
      <c r="AFN131" s="6"/>
      <c r="AFO131" s="6"/>
      <c r="AFP131" s="6"/>
      <c r="AFQ131" s="6"/>
      <c r="AFR131" s="6"/>
      <c r="AFS131" s="6"/>
      <c r="AFT131" s="6"/>
      <c r="AFU131" s="6"/>
      <c r="AFV131" s="6"/>
      <c r="AFW131" s="6"/>
      <c r="AFX131" s="6"/>
      <c r="AFY131" s="6"/>
      <c r="AFZ131" s="6"/>
      <c r="AGA131" s="6"/>
      <c r="AGB131" s="6"/>
      <c r="AGC131" s="6"/>
      <c r="AGD131" s="6"/>
      <c r="AGE131" s="6"/>
      <c r="AGF131" s="6"/>
      <c r="AGG131" s="6"/>
      <c r="AGH131" s="6"/>
      <c r="AGI131" s="6"/>
      <c r="AGJ131" s="6"/>
      <c r="AGK131" s="6"/>
      <c r="AGL131" s="6"/>
      <c r="AGM131" s="6"/>
      <c r="AGN131" s="6"/>
      <c r="AGO131" s="6"/>
      <c r="AGP131" s="6"/>
      <c r="AGQ131" s="6"/>
      <c r="AGR131" s="6"/>
      <c r="AGS131" s="6"/>
      <c r="AGT131" s="6"/>
      <c r="AGU131" s="6"/>
      <c r="AGV131" s="6"/>
      <c r="AGW131" s="6"/>
      <c r="AGX131" s="6"/>
      <c r="AGY131" s="6"/>
      <c r="AGZ131" s="6"/>
      <c r="AHA131" s="6"/>
      <c r="AHB131" s="6"/>
      <c r="AHC131" s="6"/>
      <c r="AHD131" s="6"/>
      <c r="AHE131" s="6"/>
      <c r="AHF131" s="6"/>
      <c r="AHG131" s="6"/>
      <c r="AHH131" s="6"/>
      <c r="AHI131" s="6"/>
      <c r="AHJ131" s="6"/>
      <c r="AHK131" s="6"/>
      <c r="AHL131" s="6"/>
      <c r="AHM131" s="6"/>
      <c r="AHN131" s="6"/>
      <c r="AHO131" s="6"/>
      <c r="AHP131" s="6"/>
      <c r="AHQ131" s="6"/>
      <c r="AHR131" s="6"/>
      <c r="AHS131" s="6"/>
      <c r="AHT131" s="6"/>
      <c r="AHU131" s="6"/>
      <c r="AHV131" s="6"/>
      <c r="AHW131" s="6"/>
      <c r="AHX131" s="6"/>
      <c r="AHY131" s="6"/>
      <c r="AHZ131" s="6"/>
      <c r="AIA131" s="6"/>
      <c r="AIB131" s="6"/>
      <c r="AIC131" s="6"/>
      <c r="AID131" s="6"/>
      <c r="AIE131" s="6"/>
      <c r="AIF131" s="6"/>
      <c r="AIG131" s="6"/>
      <c r="AIH131" s="6"/>
      <c r="AII131" s="6"/>
      <c r="AIJ131" s="6"/>
      <c r="AIK131" s="6"/>
      <c r="AIL131" s="6"/>
      <c r="AIM131" s="6"/>
      <c r="AIN131" s="6"/>
      <c r="AIO131" s="6"/>
      <c r="AIP131" s="6"/>
      <c r="AIQ131" s="6"/>
      <c r="AIR131" s="6"/>
      <c r="AIS131" s="6"/>
      <c r="AIT131" s="6"/>
      <c r="AIU131" s="6"/>
      <c r="AIV131" s="6"/>
      <c r="AIW131" s="6"/>
      <c r="AIX131" s="6"/>
      <c r="AIY131" s="6"/>
      <c r="AIZ131" s="6"/>
      <c r="AJA131" s="6"/>
      <c r="AJB131" s="6"/>
      <c r="AJC131" s="6"/>
      <c r="AJD131" s="6"/>
      <c r="AJE131" s="6"/>
      <c r="AJF131" s="6"/>
      <c r="AJG131" s="6"/>
      <c r="AJH131" s="6"/>
      <c r="AJI131" s="6"/>
      <c r="AJJ131" s="6"/>
      <c r="AJK131" s="6"/>
      <c r="AJL131" s="6"/>
      <c r="AJM131" s="6"/>
      <c r="AJN131" s="6"/>
      <c r="AJO131" s="6"/>
      <c r="AJP131" s="6"/>
      <c r="AJQ131" s="6"/>
      <c r="AJR131" s="6"/>
      <c r="AJS131" s="6"/>
      <c r="AJT131" s="6"/>
      <c r="AJU131" s="6"/>
      <c r="AJV131" s="6"/>
      <c r="AJW131" s="6"/>
      <c r="AJX131" s="6"/>
      <c r="AJY131" s="6"/>
      <c r="AJZ131" s="6"/>
      <c r="AKA131" s="6"/>
      <c r="AKB131" s="6"/>
      <c r="AKC131" s="6"/>
      <c r="AKD131" s="6"/>
      <c r="AKE131" s="6"/>
      <c r="AKF131" s="6"/>
      <c r="AKG131" s="6"/>
      <c r="AKH131" s="6"/>
      <c r="AKI131" s="6"/>
      <c r="AKJ131" s="6"/>
      <c r="AKK131" s="6"/>
      <c r="AKL131" s="6"/>
      <c r="AKM131" s="6"/>
      <c r="AKN131" s="6"/>
      <c r="AKO131" s="6"/>
      <c r="AKP131" s="6"/>
      <c r="AKQ131" s="6"/>
      <c r="AKR131" s="6"/>
      <c r="AKS131" s="6"/>
      <c r="AKT131" s="6"/>
      <c r="AKU131" s="6"/>
      <c r="AKV131" s="6"/>
      <c r="AKW131" s="6"/>
      <c r="AKX131" s="6"/>
      <c r="AKY131" s="6"/>
      <c r="AKZ131" s="6"/>
      <c r="ALA131" s="6"/>
      <c r="ALB131" s="6"/>
      <c r="ALC131" s="6"/>
      <c r="ALD131" s="6"/>
      <c r="ALE131" s="6"/>
      <c r="ALF131" s="6"/>
      <c r="ALG131" s="6"/>
      <c r="ALH131" s="6"/>
      <c r="ALI131" s="6"/>
      <c r="ALJ131" s="6"/>
      <c r="ALK131" s="6"/>
      <c r="ALL131" s="6"/>
      <c r="ALM131" s="6"/>
      <c r="ALN131" s="6"/>
      <c r="ALO131" s="6"/>
      <c r="ALP131" s="6"/>
      <c r="ALQ131" s="6"/>
      <c r="ALR131" s="6"/>
      <c r="ALS131" s="6"/>
      <c r="ALT131" s="6"/>
      <c r="ALU131" s="6"/>
      <c r="ALV131" s="6"/>
      <c r="ALW131" s="6"/>
      <c r="ALX131" s="6"/>
      <c r="ALY131" s="6"/>
      <c r="ALZ131" s="6"/>
      <c r="AMA131" s="6"/>
      <c r="AMB131" s="6"/>
      <c r="AMC131" s="6"/>
      <c r="AMD131" s="6"/>
      <c r="AME131" s="6"/>
      <c r="AMF131" s="6"/>
      <c r="AMG131" s="6"/>
      <c r="AMH131" s="6"/>
      <c r="AMI131" s="6"/>
      <c r="AMJ131" s="6"/>
      <c r="AMK131" s="6"/>
      <c r="AML131" s="6"/>
      <c r="AMM131" s="6"/>
      <c r="AMN131" s="6"/>
      <c r="AMO131" s="6"/>
      <c r="AMP131" s="6"/>
      <c r="AMQ131" s="6"/>
      <c r="AMR131" s="6"/>
      <c r="AMS131" s="6"/>
      <c r="AMT131" s="6"/>
      <c r="AMU131" s="6"/>
      <c r="AMV131" s="6"/>
      <c r="AMW131" s="6"/>
      <c r="AMX131" s="6"/>
      <c r="AMY131" s="6"/>
      <c r="AMZ131" s="6"/>
      <c r="ANA131" s="6"/>
      <c r="ANB131" s="6"/>
      <c r="ANC131" s="6"/>
      <c r="AND131" s="6"/>
      <c r="ANE131" s="6"/>
      <c r="ANF131" s="6"/>
      <c r="ANG131" s="6"/>
      <c r="ANH131" s="6"/>
      <c r="ANI131" s="6"/>
      <c r="ANJ131" s="6"/>
      <c r="ANK131" s="6"/>
      <c r="ANL131" s="6"/>
      <c r="ANM131" s="6"/>
      <c r="ANN131" s="6"/>
      <c r="ANO131" s="6"/>
      <c r="ANP131" s="6"/>
      <c r="ANQ131" s="6"/>
      <c r="ANR131" s="6"/>
      <c r="ANS131" s="6"/>
      <c r="ANT131" s="6"/>
      <c r="ANU131" s="6"/>
      <c r="ANV131" s="6"/>
      <c r="ANW131" s="6"/>
      <c r="ANX131" s="6"/>
      <c r="ANY131" s="6"/>
      <c r="ANZ131" s="6"/>
      <c r="AOA131" s="6"/>
      <c r="AOB131" s="6"/>
      <c r="AOC131" s="6"/>
      <c r="AOD131" s="6"/>
      <c r="AOE131" s="6"/>
      <c r="AOF131" s="6"/>
      <c r="AOG131" s="6"/>
      <c r="AOH131" s="6"/>
      <c r="AOI131" s="6"/>
      <c r="AOJ131" s="6"/>
      <c r="AOK131" s="6"/>
      <c r="AOL131" s="6"/>
      <c r="AOM131" s="6"/>
      <c r="AON131" s="6"/>
      <c r="AOO131" s="6"/>
      <c r="AOP131" s="6"/>
      <c r="AOQ131" s="6"/>
      <c r="AOR131" s="6"/>
      <c r="AOS131" s="6"/>
      <c r="AOT131" s="6"/>
      <c r="AOU131" s="6"/>
      <c r="AOV131" s="6"/>
      <c r="AOW131" s="6"/>
      <c r="AOX131" s="6"/>
      <c r="AOY131" s="6"/>
      <c r="AOZ131" s="6"/>
      <c r="APA131" s="6"/>
      <c r="APB131" s="6"/>
      <c r="APC131" s="6"/>
      <c r="APD131" s="6"/>
      <c r="APE131" s="6"/>
      <c r="APF131" s="6"/>
      <c r="APG131" s="6"/>
      <c r="APH131" s="6"/>
      <c r="API131" s="6"/>
      <c r="APJ131" s="6"/>
      <c r="APK131" s="6"/>
      <c r="APL131" s="6"/>
      <c r="APM131" s="6"/>
      <c r="APN131" s="6"/>
      <c r="APO131" s="6"/>
      <c r="APP131" s="6"/>
      <c r="APQ131" s="6"/>
      <c r="APR131" s="6"/>
      <c r="APS131" s="6"/>
      <c r="APT131" s="6"/>
      <c r="APU131" s="6"/>
      <c r="APV131" s="6"/>
      <c r="APW131" s="6"/>
      <c r="APX131" s="6"/>
      <c r="APY131" s="6"/>
      <c r="APZ131" s="6"/>
      <c r="AQA131" s="6"/>
      <c r="AQB131" s="6"/>
      <c r="AQC131" s="6"/>
      <c r="AQD131" s="6"/>
      <c r="AQE131" s="6"/>
      <c r="AQF131" s="6"/>
      <c r="AQG131" s="6"/>
      <c r="AQH131" s="6"/>
      <c r="AQI131" s="6"/>
      <c r="AQJ131" s="6"/>
      <c r="AQK131" s="6"/>
      <c r="AQL131" s="6"/>
      <c r="AQM131" s="6"/>
      <c r="AQN131" s="6"/>
      <c r="AQO131" s="6"/>
      <c r="AQP131" s="6"/>
      <c r="AQQ131" s="6"/>
      <c r="AQR131" s="6"/>
      <c r="AQS131" s="6"/>
      <c r="AQT131" s="6"/>
      <c r="AQU131" s="6"/>
      <c r="AQV131" s="6"/>
      <c r="AQW131" s="6"/>
      <c r="AQX131" s="6"/>
      <c r="AQY131" s="6"/>
      <c r="AQZ131" s="6"/>
    </row>
    <row r="132" spans="1:1144" s="14" customFormat="1" ht="30.75" hidden="1" customHeight="1" thickBot="1" x14ac:dyDescent="0.3">
      <c r="A132" s="35"/>
      <c r="B132" s="31"/>
      <c r="C132" s="31"/>
      <c r="D132" s="31"/>
      <c r="E132" s="471" t="s">
        <v>107</v>
      </c>
      <c r="F132" s="493"/>
      <c r="G132" s="123"/>
      <c r="H132" s="123"/>
      <c r="I132" s="124"/>
      <c r="J132" s="125">
        <f t="shared" si="39"/>
        <v>0</v>
      </c>
      <c r="K132" s="127"/>
      <c r="L132" s="494"/>
      <c r="M132" s="351"/>
      <c r="N132" s="66"/>
      <c r="O132" s="66"/>
      <c r="P132" s="66">
        <f t="shared" si="36"/>
        <v>0</v>
      </c>
      <c r="Q132" s="327" t="e">
        <f>O132/N132</f>
        <v>#DIV/0!</v>
      </c>
      <c r="R132" s="495">
        <f t="shared" si="28"/>
        <v>0</v>
      </c>
      <c r="S132" s="496">
        <f t="shared" si="29"/>
        <v>0</v>
      </c>
      <c r="T132" s="126">
        <f t="shared" si="29"/>
        <v>0</v>
      </c>
      <c r="U132" s="496">
        <f t="shared" si="29"/>
        <v>0</v>
      </c>
      <c r="V132" s="126">
        <f t="shared" si="30"/>
        <v>0</v>
      </c>
      <c r="W132" s="127" t="e">
        <f t="shared" si="31"/>
        <v>#DIV/0!</v>
      </c>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c r="IW132" s="13"/>
      <c r="IX132" s="13"/>
      <c r="IY132" s="13"/>
      <c r="IZ132" s="13"/>
      <c r="JA132" s="13"/>
      <c r="JB132" s="13"/>
      <c r="JC132" s="13"/>
      <c r="JD132" s="13"/>
      <c r="JE132" s="13"/>
      <c r="JF132" s="13"/>
      <c r="JG132" s="13"/>
      <c r="JH132" s="13"/>
      <c r="JI132" s="13"/>
      <c r="JJ132" s="13"/>
      <c r="JK132" s="13"/>
      <c r="JL132" s="13"/>
      <c r="JM132" s="13"/>
      <c r="JN132" s="13"/>
      <c r="JO132" s="13"/>
      <c r="JP132" s="13"/>
      <c r="JQ132" s="13"/>
      <c r="JR132" s="13"/>
      <c r="JS132" s="13"/>
      <c r="JT132" s="13"/>
      <c r="JU132" s="13"/>
      <c r="JV132" s="13"/>
      <c r="JW132" s="13"/>
      <c r="JX132" s="13"/>
      <c r="JY132" s="13"/>
      <c r="JZ132" s="13"/>
      <c r="KA132" s="13"/>
      <c r="KB132" s="13"/>
      <c r="KC132" s="13"/>
      <c r="KD132" s="13"/>
      <c r="KE132" s="13"/>
      <c r="KF132" s="13"/>
      <c r="KG132" s="13"/>
      <c r="KH132" s="13"/>
      <c r="KI132" s="13"/>
      <c r="KJ132" s="13"/>
      <c r="KK132" s="13"/>
      <c r="KL132" s="13"/>
      <c r="KM132" s="13"/>
      <c r="KN132" s="13"/>
      <c r="KO132" s="13"/>
      <c r="KP132" s="13"/>
      <c r="KQ132" s="13"/>
      <c r="KR132" s="13"/>
      <c r="KS132" s="13"/>
      <c r="KT132" s="13"/>
      <c r="KU132" s="13"/>
      <c r="KV132" s="13"/>
      <c r="KW132" s="13"/>
      <c r="KX132" s="13"/>
      <c r="KY132" s="13"/>
      <c r="KZ132" s="13"/>
      <c r="LA132" s="13"/>
      <c r="LB132" s="13"/>
      <c r="LC132" s="13"/>
      <c r="LD132" s="13"/>
      <c r="LE132" s="13"/>
      <c r="LF132" s="13"/>
      <c r="LG132" s="13"/>
      <c r="LH132" s="13"/>
      <c r="LI132" s="13"/>
      <c r="LJ132" s="13"/>
      <c r="LK132" s="13"/>
      <c r="LL132" s="13"/>
      <c r="LM132" s="13"/>
      <c r="LN132" s="13"/>
      <c r="LO132" s="13"/>
      <c r="LP132" s="13"/>
      <c r="LQ132" s="13"/>
      <c r="LR132" s="13"/>
      <c r="LS132" s="13"/>
      <c r="LT132" s="13"/>
      <c r="LU132" s="13"/>
      <c r="LV132" s="13"/>
      <c r="LW132" s="13"/>
      <c r="LX132" s="13"/>
      <c r="LY132" s="13"/>
      <c r="LZ132" s="13"/>
      <c r="MA132" s="13"/>
      <c r="MB132" s="13"/>
      <c r="MC132" s="13"/>
      <c r="MD132" s="13"/>
      <c r="ME132" s="13"/>
      <c r="MF132" s="13"/>
      <c r="MG132" s="13"/>
      <c r="MH132" s="13"/>
      <c r="MI132" s="13"/>
      <c r="MJ132" s="13"/>
      <c r="MK132" s="13"/>
      <c r="ML132" s="13"/>
      <c r="MM132" s="13"/>
      <c r="MN132" s="13"/>
      <c r="MO132" s="13"/>
      <c r="MP132" s="13"/>
      <c r="MQ132" s="13"/>
      <c r="MR132" s="13"/>
      <c r="MS132" s="13"/>
      <c r="MT132" s="13"/>
      <c r="MU132" s="13"/>
      <c r="MV132" s="13"/>
      <c r="MW132" s="13"/>
      <c r="MX132" s="13"/>
      <c r="MY132" s="13"/>
      <c r="MZ132" s="13"/>
      <c r="NA132" s="13"/>
      <c r="NB132" s="13"/>
      <c r="NC132" s="13"/>
      <c r="ND132" s="13"/>
      <c r="NE132" s="13"/>
      <c r="NF132" s="13"/>
      <c r="NG132" s="13"/>
      <c r="NH132" s="13"/>
      <c r="NI132" s="13"/>
      <c r="NJ132" s="13"/>
      <c r="NK132" s="13"/>
      <c r="NL132" s="13"/>
      <c r="NM132" s="13"/>
      <c r="NN132" s="13"/>
      <c r="NO132" s="13"/>
      <c r="NP132" s="13"/>
      <c r="NQ132" s="13"/>
      <c r="NR132" s="13"/>
      <c r="NS132" s="13"/>
      <c r="NT132" s="13"/>
      <c r="NU132" s="13"/>
      <c r="NV132" s="13"/>
      <c r="NW132" s="13"/>
      <c r="NX132" s="13"/>
      <c r="NY132" s="13"/>
      <c r="NZ132" s="13"/>
      <c r="OA132" s="13"/>
      <c r="OB132" s="13"/>
      <c r="OC132" s="13"/>
      <c r="OD132" s="13"/>
      <c r="OE132" s="13"/>
      <c r="OF132" s="13"/>
      <c r="OG132" s="13"/>
      <c r="OH132" s="13"/>
      <c r="OI132" s="13"/>
      <c r="OJ132" s="13"/>
      <c r="OK132" s="13"/>
      <c r="OL132" s="13"/>
      <c r="OM132" s="13"/>
      <c r="ON132" s="13"/>
      <c r="OO132" s="13"/>
      <c r="OP132" s="13"/>
      <c r="OQ132" s="13"/>
      <c r="OR132" s="13"/>
      <c r="OS132" s="13"/>
      <c r="OT132" s="13"/>
      <c r="OU132" s="13"/>
      <c r="OV132" s="13"/>
      <c r="OW132" s="13"/>
      <c r="OX132" s="13"/>
      <c r="OY132" s="13"/>
      <c r="OZ132" s="13"/>
      <c r="PA132" s="13"/>
      <c r="PB132" s="13"/>
      <c r="PC132" s="13"/>
      <c r="PD132" s="13"/>
      <c r="PE132" s="13"/>
      <c r="PF132" s="13"/>
      <c r="PG132" s="13"/>
      <c r="PH132" s="13"/>
      <c r="PI132" s="13"/>
      <c r="PJ132" s="13"/>
      <c r="PK132" s="13"/>
      <c r="PL132" s="13"/>
      <c r="PM132" s="13"/>
      <c r="PN132" s="13"/>
      <c r="PO132" s="13"/>
      <c r="PP132" s="13"/>
      <c r="PQ132" s="13"/>
      <c r="PR132" s="13"/>
      <c r="PS132" s="13"/>
      <c r="PT132" s="13"/>
      <c r="PU132" s="13"/>
      <c r="PV132" s="13"/>
      <c r="PW132" s="13"/>
      <c r="PX132" s="13"/>
      <c r="PY132" s="13"/>
      <c r="PZ132" s="13"/>
      <c r="QA132" s="13"/>
      <c r="QB132" s="13"/>
      <c r="QC132" s="13"/>
      <c r="QD132" s="13"/>
      <c r="QE132" s="13"/>
      <c r="QF132" s="13"/>
      <c r="QG132" s="13"/>
      <c r="QH132" s="13"/>
      <c r="QI132" s="13"/>
      <c r="QJ132" s="13"/>
      <c r="QK132" s="13"/>
      <c r="QL132" s="13"/>
      <c r="QM132" s="13"/>
      <c r="QN132" s="13"/>
      <c r="QO132" s="13"/>
      <c r="QP132" s="13"/>
      <c r="QQ132" s="13"/>
      <c r="QR132" s="13"/>
      <c r="QS132" s="13"/>
      <c r="QT132" s="13"/>
      <c r="QU132" s="13"/>
      <c r="QV132" s="13"/>
      <c r="QW132" s="13"/>
      <c r="QX132" s="13"/>
      <c r="QY132" s="13"/>
      <c r="QZ132" s="13"/>
      <c r="RA132" s="13"/>
      <c r="RB132" s="13"/>
      <c r="RC132" s="13"/>
      <c r="RD132" s="13"/>
      <c r="RE132" s="13"/>
      <c r="RF132" s="13"/>
      <c r="RG132" s="13"/>
      <c r="RH132" s="13"/>
      <c r="RI132" s="13"/>
      <c r="RJ132" s="13"/>
      <c r="RK132" s="13"/>
      <c r="RL132" s="13"/>
      <c r="RM132" s="13"/>
      <c r="RN132" s="13"/>
      <c r="RO132" s="13"/>
      <c r="RP132" s="13"/>
      <c r="RQ132" s="13"/>
      <c r="RR132" s="13"/>
      <c r="RS132" s="13"/>
      <c r="RT132" s="13"/>
      <c r="RU132" s="13"/>
      <c r="RV132" s="13"/>
      <c r="RW132" s="13"/>
      <c r="RX132" s="13"/>
      <c r="RY132" s="13"/>
      <c r="RZ132" s="13"/>
      <c r="SA132" s="13"/>
      <c r="SB132" s="13"/>
      <c r="SC132" s="13"/>
      <c r="SD132" s="13"/>
      <c r="SE132" s="13"/>
      <c r="SF132" s="13"/>
      <c r="SG132" s="13"/>
      <c r="SH132" s="13"/>
      <c r="SI132" s="13"/>
      <c r="SJ132" s="13"/>
      <c r="SK132" s="13"/>
      <c r="SL132" s="13"/>
      <c r="SM132" s="13"/>
      <c r="SN132" s="13"/>
      <c r="SO132" s="13"/>
      <c r="SP132" s="13"/>
      <c r="SQ132" s="13"/>
      <c r="SR132" s="13"/>
      <c r="SS132" s="13"/>
      <c r="ST132" s="13"/>
      <c r="SU132" s="13"/>
      <c r="SV132" s="13"/>
      <c r="SW132" s="13"/>
      <c r="SX132" s="13"/>
      <c r="SY132" s="13"/>
      <c r="SZ132" s="13"/>
      <c r="TA132" s="13"/>
      <c r="TB132" s="13"/>
      <c r="TC132" s="13"/>
      <c r="TD132" s="13"/>
      <c r="TE132" s="13"/>
      <c r="TF132" s="13"/>
      <c r="TG132" s="13"/>
      <c r="TH132" s="13"/>
      <c r="TI132" s="13"/>
      <c r="TJ132" s="13"/>
      <c r="TK132" s="13"/>
      <c r="TL132" s="13"/>
      <c r="TM132" s="13"/>
      <c r="TN132" s="13"/>
      <c r="TO132" s="13"/>
      <c r="TP132" s="13"/>
      <c r="TQ132" s="13"/>
      <c r="TR132" s="13"/>
      <c r="TS132" s="13"/>
      <c r="TT132" s="13"/>
      <c r="TU132" s="13"/>
      <c r="TV132" s="13"/>
      <c r="TW132" s="13"/>
      <c r="TX132" s="13"/>
      <c r="TY132" s="13"/>
      <c r="TZ132" s="13"/>
      <c r="UA132" s="13"/>
      <c r="UB132" s="13"/>
      <c r="UC132" s="13"/>
      <c r="UD132" s="13"/>
      <c r="UE132" s="13"/>
      <c r="UF132" s="13"/>
      <c r="UG132" s="13"/>
      <c r="UH132" s="13"/>
      <c r="UI132" s="13"/>
      <c r="UJ132" s="13"/>
      <c r="UK132" s="13"/>
      <c r="UL132" s="13"/>
      <c r="UM132" s="13"/>
      <c r="UN132" s="13"/>
      <c r="UO132" s="13"/>
      <c r="UP132" s="13"/>
      <c r="UQ132" s="13"/>
      <c r="UR132" s="13"/>
      <c r="US132" s="13"/>
      <c r="UT132" s="13"/>
      <c r="UU132" s="13"/>
      <c r="UV132" s="13"/>
      <c r="UW132" s="13"/>
      <c r="UX132" s="13"/>
      <c r="UY132" s="13"/>
      <c r="UZ132" s="13"/>
      <c r="VA132" s="13"/>
      <c r="VB132" s="13"/>
      <c r="VC132" s="13"/>
      <c r="VD132" s="13"/>
      <c r="VE132" s="13"/>
      <c r="VF132" s="13"/>
      <c r="VG132" s="13"/>
      <c r="VH132" s="13"/>
      <c r="VI132" s="13"/>
      <c r="VJ132" s="13"/>
      <c r="VK132" s="13"/>
      <c r="VL132" s="13"/>
      <c r="VM132" s="13"/>
      <c r="VN132" s="13"/>
      <c r="VO132" s="13"/>
      <c r="VP132" s="13"/>
      <c r="VQ132" s="13"/>
      <c r="VR132" s="13"/>
      <c r="VS132" s="13"/>
      <c r="VT132" s="13"/>
      <c r="VU132" s="13"/>
      <c r="VV132" s="13"/>
      <c r="VW132" s="13"/>
      <c r="VX132" s="13"/>
      <c r="VY132" s="13"/>
      <c r="VZ132" s="13"/>
      <c r="WA132" s="13"/>
      <c r="WB132" s="13"/>
      <c r="WC132" s="13"/>
      <c r="WD132" s="13"/>
      <c r="WE132" s="13"/>
      <c r="WF132" s="13"/>
      <c r="WG132" s="13"/>
      <c r="WH132" s="13"/>
      <c r="WI132" s="13"/>
      <c r="WJ132" s="13"/>
      <c r="WK132" s="13"/>
      <c r="WL132" s="13"/>
      <c r="WM132" s="13"/>
      <c r="WN132" s="13"/>
      <c r="WO132" s="13"/>
      <c r="WP132" s="13"/>
      <c r="WQ132" s="13"/>
      <c r="WR132" s="13"/>
      <c r="WS132" s="13"/>
      <c r="WT132" s="13"/>
      <c r="WU132" s="13"/>
      <c r="WV132" s="13"/>
      <c r="WW132" s="13"/>
      <c r="WX132" s="13"/>
      <c r="WY132" s="13"/>
      <c r="WZ132" s="13"/>
      <c r="XA132" s="13"/>
      <c r="XB132" s="13"/>
      <c r="XC132" s="13"/>
      <c r="XD132" s="13"/>
      <c r="XE132" s="13"/>
      <c r="XF132" s="13"/>
      <c r="XG132" s="13"/>
      <c r="XH132" s="13"/>
      <c r="XI132" s="13"/>
      <c r="XJ132" s="13"/>
      <c r="XK132" s="13"/>
      <c r="XL132" s="13"/>
      <c r="XM132" s="13"/>
      <c r="XN132" s="13"/>
      <c r="XO132" s="13"/>
      <c r="XP132" s="13"/>
      <c r="XQ132" s="13"/>
      <c r="XR132" s="13"/>
      <c r="XS132" s="13"/>
      <c r="XT132" s="13"/>
      <c r="XU132" s="13"/>
      <c r="XV132" s="13"/>
      <c r="XW132" s="13"/>
      <c r="XX132" s="13"/>
      <c r="XY132" s="13"/>
      <c r="XZ132" s="13"/>
      <c r="YA132" s="13"/>
      <c r="YB132" s="13"/>
      <c r="YC132" s="13"/>
      <c r="YD132" s="13"/>
      <c r="YE132" s="13"/>
      <c r="YF132" s="13"/>
      <c r="YG132" s="13"/>
      <c r="YH132" s="13"/>
      <c r="YI132" s="13"/>
      <c r="YJ132" s="13"/>
      <c r="YK132" s="13"/>
      <c r="YL132" s="13"/>
      <c r="YM132" s="13"/>
      <c r="YN132" s="13"/>
      <c r="YO132" s="13"/>
      <c r="YP132" s="13"/>
      <c r="YQ132" s="13"/>
      <c r="YR132" s="13"/>
      <c r="YS132" s="13"/>
      <c r="YT132" s="13"/>
      <c r="YU132" s="13"/>
      <c r="YV132" s="13"/>
      <c r="YW132" s="13"/>
      <c r="YX132" s="13"/>
      <c r="YY132" s="13"/>
      <c r="YZ132" s="13"/>
      <c r="ZA132" s="13"/>
      <c r="ZB132" s="13"/>
      <c r="ZC132" s="13"/>
      <c r="ZD132" s="13"/>
      <c r="ZE132" s="13"/>
      <c r="ZF132" s="13"/>
      <c r="ZG132" s="13"/>
      <c r="ZH132" s="13"/>
      <c r="ZI132" s="13"/>
      <c r="ZJ132" s="13"/>
      <c r="ZK132" s="13"/>
      <c r="ZL132" s="13"/>
      <c r="ZM132" s="13"/>
      <c r="ZN132" s="13"/>
      <c r="ZO132" s="13"/>
      <c r="ZP132" s="13"/>
      <c r="ZQ132" s="13"/>
      <c r="ZR132" s="13"/>
      <c r="ZS132" s="13"/>
      <c r="ZT132" s="13"/>
      <c r="ZU132" s="13"/>
      <c r="ZV132" s="13"/>
      <c r="ZW132" s="13"/>
      <c r="ZX132" s="13"/>
      <c r="ZY132" s="13"/>
      <c r="ZZ132" s="13"/>
      <c r="AAA132" s="13"/>
      <c r="AAB132" s="13"/>
      <c r="AAC132" s="13"/>
      <c r="AAD132" s="13"/>
      <c r="AAE132" s="13"/>
      <c r="AAF132" s="13"/>
      <c r="AAG132" s="13"/>
      <c r="AAH132" s="13"/>
      <c r="AAI132" s="13"/>
      <c r="AAJ132" s="13"/>
      <c r="AAK132" s="13"/>
      <c r="AAL132" s="13"/>
      <c r="AAM132" s="13"/>
      <c r="AAN132" s="13"/>
      <c r="AAO132" s="13"/>
      <c r="AAP132" s="13"/>
      <c r="AAQ132" s="13"/>
      <c r="AAR132" s="13"/>
      <c r="AAS132" s="13"/>
      <c r="AAT132" s="13"/>
      <c r="AAU132" s="13"/>
      <c r="AAV132" s="13"/>
      <c r="AAW132" s="13"/>
      <c r="AAX132" s="13"/>
      <c r="AAY132" s="13"/>
      <c r="AAZ132" s="13"/>
      <c r="ABA132" s="13"/>
      <c r="ABB132" s="13"/>
      <c r="ABC132" s="13"/>
      <c r="ABD132" s="13"/>
      <c r="ABE132" s="13"/>
      <c r="ABF132" s="13"/>
      <c r="ABG132" s="13"/>
      <c r="ABH132" s="13"/>
      <c r="ABI132" s="13"/>
      <c r="ABJ132" s="13"/>
      <c r="ABK132" s="13"/>
      <c r="ABL132" s="13"/>
      <c r="ABM132" s="13"/>
      <c r="ABN132" s="13"/>
      <c r="ABO132" s="13"/>
      <c r="ABP132" s="13"/>
      <c r="ABQ132" s="13"/>
      <c r="ABR132" s="13"/>
      <c r="ABS132" s="13"/>
      <c r="ABT132" s="13"/>
      <c r="ABU132" s="13"/>
      <c r="ABV132" s="13"/>
      <c r="ABW132" s="13"/>
      <c r="ABX132" s="13"/>
      <c r="ABY132" s="13"/>
      <c r="ABZ132" s="13"/>
      <c r="ACA132" s="13"/>
      <c r="ACB132" s="13"/>
      <c r="ACC132" s="13"/>
      <c r="ACD132" s="13"/>
      <c r="ACE132" s="13"/>
      <c r="ACF132" s="13"/>
      <c r="ACG132" s="13"/>
      <c r="ACH132" s="13"/>
      <c r="ACI132" s="13"/>
      <c r="ACJ132" s="13"/>
      <c r="ACK132" s="13"/>
      <c r="ACL132" s="13"/>
      <c r="ACM132" s="13"/>
      <c r="ACN132" s="13"/>
      <c r="ACO132" s="13"/>
      <c r="ACP132" s="13"/>
      <c r="ACQ132" s="13"/>
      <c r="ACR132" s="13"/>
      <c r="ACS132" s="13"/>
      <c r="ACT132" s="13"/>
      <c r="ACU132" s="13"/>
      <c r="ACV132" s="13"/>
      <c r="ACW132" s="13"/>
      <c r="ACX132" s="13"/>
      <c r="ACY132" s="13"/>
      <c r="ACZ132" s="13"/>
      <c r="ADA132" s="13"/>
      <c r="ADB132" s="13"/>
      <c r="ADC132" s="13"/>
      <c r="ADD132" s="13"/>
      <c r="ADE132" s="13"/>
      <c r="ADF132" s="13"/>
      <c r="ADG132" s="13"/>
      <c r="ADH132" s="13"/>
      <c r="ADI132" s="13"/>
      <c r="ADJ132" s="13"/>
      <c r="ADK132" s="13"/>
      <c r="ADL132" s="13"/>
      <c r="ADM132" s="13"/>
      <c r="ADN132" s="13"/>
      <c r="ADO132" s="13"/>
      <c r="ADP132" s="13"/>
      <c r="ADQ132" s="13"/>
      <c r="ADR132" s="13"/>
      <c r="ADS132" s="13"/>
      <c r="ADT132" s="13"/>
      <c r="ADU132" s="13"/>
      <c r="ADV132" s="13"/>
      <c r="ADW132" s="13"/>
      <c r="ADX132" s="13"/>
      <c r="ADY132" s="13"/>
      <c r="ADZ132" s="13"/>
      <c r="AEA132" s="13"/>
      <c r="AEB132" s="13"/>
      <c r="AEC132" s="13"/>
      <c r="AED132" s="13"/>
      <c r="AEE132" s="13"/>
      <c r="AEF132" s="13"/>
      <c r="AEG132" s="13"/>
      <c r="AEH132" s="13"/>
      <c r="AEI132" s="13"/>
      <c r="AEJ132" s="13"/>
      <c r="AEK132" s="13"/>
      <c r="AEL132" s="13"/>
      <c r="AEM132" s="13"/>
      <c r="AEN132" s="13"/>
      <c r="AEO132" s="13"/>
      <c r="AEP132" s="13"/>
      <c r="AEQ132" s="13"/>
      <c r="AER132" s="13"/>
      <c r="AES132" s="13"/>
      <c r="AET132" s="13"/>
      <c r="AEU132" s="13"/>
      <c r="AEV132" s="13"/>
      <c r="AEW132" s="13"/>
      <c r="AEX132" s="13"/>
      <c r="AEY132" s="13"/>
      <c r="AEZ132" s="13"/>
      <c r="AFA132" s="13"/>
      <c r="AFB132" s="13"/>
      <c r="AFC132" s="13"/>
      <c r="AFD132" s="13"/>
      <c r="AFE132" s="13"/>
      <c r="AFF132" s="13"/>
      <c r="AFG132" s="13"/>
      <c r="AFH132" s="13"/>
      <c r="AFI132" s="13"/>
      <c r="AFJ132" s="13"/>
      <c r="AFK132" s="13"/>
      <c r="AFL132" s="13"/>
      <c r="AFM132" s="13"/>
      <c r="AFN132" s="13"/>
      <c r="AFO132" s="13"/>
      <c r="AFP132" s="13"/>
      <c r="AFQ132" s="13"/>
      <c r="AFR132" s="13"/>
      <c r="AFS132" s="13"/>
      <c r="AFT132" s="13"/>
      <c r="AFU132" s="13"/>
      <c r="AFV132" s="13"/>
      <c r="AFW132" s="13"/>
      <c r="AFX132" s="13"/>
      <c r="AFY132" s="13"/>
      <c r="AFZ132" s="13"/>
      <c r="AGA132" s="13"/>
      <c r="AGB132" s="13"/>
      <c r="AGC132" s="13"/>
      <c r="AGD132" s="13"/>
      <c r="AGE132" s="13"/>
      <c r="AGF132" s="13"/>
      <c r="AGG132" s="13"/>
      <c r="AGH132" s="13"/>
      <c r="AGI132" s="13"/>
      <c r="AGJ132" s="13"/>
      <c r="AGK132" s="13"/>
      <c r="AGL132" s="13"/>
      <c r="AGM132" s="13"/>
      <c r="AGN132" s="13"/>
      <c r="AGO132" s="13"/>
      <c r="AGP132" s="13"/>
      <c r="AGQ132" s="13"/>
      <c r="AGR132" s="13"/>
      <c r="AGS132" s="13"/>
      <c r="AGT132" s="13"/>
      <c r="AGU132" s="13"/>
      <c r="AGV132" s="13"/>
      <c r="AGW132" s="13"/>
      <c r="AGX132" s="13"/>
      <c r="AGY132" s="13"/>
      <c r="AGZ132" s="13"/>
      <c r="AHA132" s="13"/>
      <c r="AHB132" s="13"/>
      <c r="AHC132" s="13"/>
      <c r="AHD132" s="13"/>
      <c r="AHE132" s="13"/>
      <c r="AHF132" s="13"/>
      <c r="AHG132" s="13"/>
      <c r="AHH132" s="13"/>
      <c r="AHI132" s="13"/>
      <c r="AHJ132" s="13"/>
      <c r="AHK132" s="13"/>
      <c r="AHL132" s="13"/>
      <c r="AHM132" s="13"/>
      <c r="AHN132" s="13"/>
      <c r="AHO132" s="13"/>
      <c r="AHP132" s="13"/>
      <c r="AHQ132" s="13"/>
      <c r="AHR132" s="13"/>
      <c r="AHS132" s="13"/>
      <c r="AHT132" s="13"/>
      <c r="AHU132" s="13"/>
      <c r="AHV132" s="13"/>
      <c r="AHW132" s="13"/>
      <c r="AHX132" s="13"/>
      <c r="AHY132" s="13"/>
      <c r="AHZ132" s="13"/>
      <c r="AIA132" s="13"/>
      <c r="AIB132" s="13"/>
      <c r="AIC132" s="13"/>
      <c r="AID132" s="13"/>
      <c r="AIE132" s="13"/>
      <c r="AIF132" s="13"/>
      <c r="AIG132" s="13"/>
      <c r="AIH132" s="13"/>
      <c r="AII132" s="13"/>
      <c r="AIJ132" s="13"/>
      <c r="AIK132" s="13"/>
      <c r="AIL132" s="13"/>
      <c r="AIM132" s="13"/>
      <c r="AIN132" s="13"/>
      <c r="AIO132" s="13"/>
      <c r="AIP132" s="13"/>
      <c r="AIQ132" s="13"/>
      <c r="AIR132" s="13"/>
      <c r="AIS132" s="13"/>
      <c r="AIT132" s="13"/>
      <c r="AIU132" s="13"/>
      <c r="AIV132" s="13"/>
      <c r="AIW132" s="13"/>
      <c r="AIX132" s="13"/>
      <c r="AIY132" s="13"/>
      <c r="AIZ132" s="13"/>
      <c r="AJA132" s="13"/>
      <c r="AJB132" s="13"/>
      <c r="AJC132" s="13"/>
      <c r="AJD132" s="13"/>
      <c r="AJE132" s="13"/>
      <c r="AJF132" s="13"/>
      <c r="AJG132" s="13"/>
      <c r="AJH132" s="13"/>
      <c r="AJI132" s="13"/>
      <c r="AJJ132" s="13"/>
      <c r="AJK132" s="13"/>
      <c r="AJL132" s="13"/>
      <c r="AJM132" s="13"/>
      <c r="AJN132" s="13"/>
      <c r="AJO132" s="13"/>
      <c r="AJP132" s="13"/>
      <c r="AJQ132" s="13"/>
      <c r="AJR132" s="13"/>
      <c r="AJS132" s="13"/>
      <c r="AJT132" s="13"/>
      <c r="AJU132" s="13"/>
      <c r="AJV132" s="13"/>
      <c r="AJW132" s="13"/>
      <c r="AJX132" s="13"/>
      <c r="AJY132" s="13"/>
      <c r="AJZ132" s="13"/>
      <c r="AKA132" s="13"/>
      <c r="AKB132" s="13"/>
      <c r="AKC132" s="13"/>
      <c r="AKD132" s="13"/>
      <c r="AKE132" s="13"/>
      <c r="AKF132" s="13"/>
      <c r="AKG132" s="13"/>
      <c r="AKH132" s="13"/>
      <c r="AKI132" s="13"/>
      <c r="AKJ132" s="13"/>
      <c r="AKK132" s="13"/>
      <c r="AKL132" s="13"/>
      <c r="AKM132" s="13"/>
      <c r="AKN132" s="13"/>
      <c r="AKO132" s="13"/>
      <c r="AKP132" s="13"/>
      <c r="AKQ132" s="13"/>
      <c r="AKR132" s="13"/>
      <c r="AKS132" s="13"/>
      <c r="AKT132" s="13"/>
      <c r="AKU132" s="13"/>
      <c r="AKV132" s="13"/>
      <c r="AKW132" s="13"/>
      <c r="AKX132" s="13"/>
      <c r="AKY132" s="13"/>
      <c r="AKZ132" s="13"/>
      <c r="ALA132" s="13"/>
      <c r="ALB132" s="13"/>
      <c r="ALC132" s="13"/>
      <c r="ALD132" s="13"/>
      <c r="ALE132" s="13"/>
      <c r="ALF132" s="13"/>
      <c r="ALG132" s="13"/>
      <c r="ALH132" s="13"/>
      <c r="ALI132" s="13"/>
      <c r="ALJ132" s="13"/>
      <c r="ALK132" s="13"/>
      <c r="ALL132" s="13"/>
      <c r="ALM132" s="13"/>
      <c r="ALN132" s="13"/>
      <c r="ALO132" s="13"/>
      <c r="ALP132" s="13"/>
      <c r="ALQ132" s="13"/>
      <c r="ALR132" s="13"/>
      <c r="ALS132" s="13"/>
      <c r="ALT132" s="13"/>
      <c r="ALU132" s="13"/>
      <c r="ALV132" s="13"/>
      <c r="ALW132" s="13"/>
      <c r="ALX132" s="13"/>
      <c r="ALY132" s="13"/>
      <c r="ALZ132" s="13"/>
      <c r="AMA132" s="13"/>
      <c r="AMB132" s="13"/>
      <c r="AMC132" s="13"/>
      <c r="AMD132" s="13"/>
      <c r="AME132" s="13"/>
      <c r="AMF132" s="13"/>
      <c r="AMG132" s="13"/>
      <c r="AMH132" s="13"/>
      <c r="AMI132" s="13"/>
      <c r="AMJ132" s="13"/>
      <c r="AMK132" s="13"/>
      <c r="AML132" s="13"/>
      <c r="AMM132" s="13"/>
      <c r="AMN132" s="13"/>
      <c r="AMO132" s="13"/>
      <c r="AMP132" s="13"/>
      <c r="AMQ132" s="13"/>
      <c r="AMR132" s="13"/>
      <c r="AMS132" s="13"/>
      <c r="AMT132" s="13"/>
      <c r="AMU132" s="13"/>
      <c r="AMV132" s="13"/>
      <c r="AMW132" s="13"/>
      <c r="AMX132" s="13"/>
      <c r="AMY132" s="13"/>
      <c r="AMZ132" s="13"/>
      <c r="ANA132" s="13"/>
      <c r="ANB132" s="13"/>
      <c r="ANC132" s="13"/>
      <c r="AND132" s="13"/>
      <c r="ANE132" s="13"/>
      <c r="ANF132" s="13"/>
      <c r="ANG132" s="13"/>
      <c r="ANH132" s="13"/>
      <c r="ANI132" s="13"/>
      <c r="ANJ132" s="13"/>
      <c r="ANK132" s="13"/>
      <c r="ANL132" s="13"/>
      <c r="ANM132" s="13"/>
      <c r="ANN132" s="13"/>
      <c r="ANO132" s="13"/>
      <c r="ANP132" s="13"/>
      <c r="ANQ132" s="13"/>
      <c r="ANR132" s="13"/>
      <c r="ANS132" s="13"/>
      <c r="ANT132" s="13"/>
      <c r="ANU132" s="13"/>
      <c r="ANV132" s="13"/>
      <c r="ANW132" s="13"/>
      <c r="ANX132" s="13"/>
      <c r="ANY132" s="13"/>
      <c r="ANZ132" s="13"/>
      <c r="AOA132" s="13"/>
      <c r="AOB132" s="13"/>
      <c r="AOC132" s="13"/>
      <c r="AOD132" s="13"/>
      <c r="AOE132" s="13"/>
      <c r="AOF132" s="13"/>
      <c r="AOG132" s="13"/>
      <c r="AOH132" s="13"/>
      <c r="AOI132" s="13"/>
      <c r="AOJ132" s="13"/>
      <c r="AOK132" s="13"/>
      <c r="AOL132" s="13"/>
      <c r="AOM132" s="13"/>
      <c r="AON132" s="13"/>
      <c r="AOO132" s="13"/>
      <c r="AOP132" s="13"/>
      <c r="AOQ132" s="13"/>
      <c r="AOR132" s="13"/>
      <c r="AOS132" s="13"/>
      <c r="AOT132" s="13"/>
      <c r="AOU132" s="13"/>
      <c r="AOV132" s="13"/>
      <c r="AOW132" s="13"/>
      <c r="AOX132" s="13"/>
      <c r="AOY132" s="13"/>
      <c r="AOZ132" s="13"/>
      <c r="APA132" s="13"/>
      <c r="APB132" s="13"/>
      <c r="APC132" s="13"/>
      <c r="APD132" s="13"/>
      <c r="APE132" s="13"/>
      <c r="APF132" s="13"/>
      <c r="APG132" s="13"/>
      <c r="APH132" s="13"/>
      <c r="API132" s="13"/>
      <c r="APJ132" s="13"/>
      <c r="APK132" s="13"/>
      <c r="APL132" s="13"/>
      <c r="APM132" s="13"/>
      <c r="APN132" s="13"/>
      <c r="APO132" s="13"/>
      <c r="APP132" s="13"/>
      <c r="APQ132" s="13"/>
      <c r="APR132" s="13"/>
      <c r="APS132" s="13"/>
      <c r="APT132" s="13"/>
      <c r="APU132" s="13"/>
      <c r="APV132" s="13"/>
      <c r="APW132" s="13"/>
      <c r="APX132" s="13"/>
      <c r="APY132" s="13"/>
      <c r="APZ132" s="13"/>
      <c r="AQA132" s="13"/>
      <c r="AQB132" s="13"/>
      <c r="AQC132" s="13"/>
      <c r="AQD132" s="13"/>
      <c r="AQE132" s="13"/>
      <c r="AQF132" s="13"/>
      <c r="AQG132" s="13"/>
      <c r="AQH132" s="13"/>
      <c r="AQI132" s="13"/>
      <c r="AQJ132" s="13"/>
      <c r="AQK132" s="13"/>
      <c r="AQL132" s="13"/>
      <c r="AQM132" s="13"/>
      <c r="AQN132" s="13"/>
      <c r="AQO132" s="13"/>
      <c r="AQP132" s="13"/>
      <c r="AQQ132" s="13"/>
      <c r="AQR132" s="13"/>
      <c r="AQS132" s="13"/>
      <c r="AQT132" s="13"/>
      <c r="AQU132" s="13"/>
      <c r="AQV132" s="13"/>
      <c r="AQW132" s="13"/>
      <c r="AQX132" s="13"/>
      <c r="AQY132" s="13"/>
      <c r="AQZ132" s="13"/>
    </row>
    <row r="133" spans="1:1144" ht="31.5" hidden="1" customHeight="1" x14ac:dyDescent="0.25">
      <c r="A133" s="36"/>
      <c r="B133" s="22"/>
      <c r="C133" s="22"/>
      <c r="D133" s="22"/>
      <c r="E133" s="451" t="s">
        <v>97</v>
      </c>
      <c r="F133" s="497"/>
      <c r="G133" s="128"/>
      <c r="H133" s="128"/>
      <c r="I133" s="109"/>
      <c r="J133" s="125">
        <f t="shared" si="39"/>
        <v>0</v>
      </c>
      <c r="K133" s="110"/>
      <c r="L133" s="72"/>
      <c r="M133" s="307"/>
      <c r="N133" s="70"/>
      <c r="O133" s="70"/>
      <c r="P133" s="70">
        <f>O133-N133</f>
        <v>0</v>
      </c>
      <c r="Q133" s="380" t="e">
        <f>O133/N133</f>
        <v>#DIV/0!</v>
      </c>
      <c r="R133" s="495">
        <f t="shared" si="28"/>
        <v>0</v>
      </c>
      <c r="S133" s="498">
        <f t="shared" si="29"/>
        <v>0</v>
      </c>
      <c r="T133" s="129">
        <f t="shared" si="29"/>
        <v>0</v>
      </c>
      <c r="U133" s="498">
        <f t="shared" si="29"/>
        <v>0</v>
      </c>
      <c r="V133" s="129">
        <f t="shared" si="30"/>
        <v>0</v>
      </c>
      <c r="W133" s="110" t="e">
        <f t="shared" si="31"/>
        <v>#DIV/0!</v>
      </c>
    </row>
    <row r="134" spans="1:1144" s="4" customFormat="1" ht="27" hidden="1" customHeight="1" thickBot="1" x14ac:dyDescent="0.3">
      <c r="A134" s="36">
        <v>14</v>
      </c>
      <c r="B134" s="22">
        <v>180000</v>
      </c>
      <c r="C134" s="22"/>
      <c r="D134" s="22"/>
      <c r="E134" s="499" t="s">
        <v>113</v>
      </c>
      <c r="F134" s="497"/>
      <c r="G134" s="128"/>
      <c r="H134" s="128"/>
      <c r="I134" s="109"/>
      <c r="J134" s="125">
        <f t="shared" si="39"/>
        <v>0</v>
      </c>
      <c r="K134" s="110"/>
      <c r="L134" s="130"/>
      <c r="M134" s="498"/>
      <c r="N134" s="129"/>
      <c r="O134" s="108"/>
      <c r="P134" s="129"/>
      <c r="Q134" s="500"/>
      <c r="R134" s="495">
        <f t="shared" si="28"/>
        <v>0</v>
      </c>
      <c r="S134" s="498">
        <f t="shared" si="29"/>
        <v>0</v>
      </c>
      <c r="T134" s="129">
        <f t="shared" si="29"/>
        <v>0</v>
      </c>
      <c r="U134" s="498">
        <f t="shared" si="29"/>
        <v>0</v>
      </c>
      <c r="V134" s="129">
        <f t="shared" si="30"/>
        <v>0</v>
      </c>
      <c r="W134" s="110" t="e">
        <f t="shared" si="31"/>
        <v>#DIV/0!</v>
      </c>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c r="KB134" s="6"/>
      <c r="KC134" s="6"/>
      <c r="KD134" s="6"/>
      <c r="KE134" s="6"/>
      <c r="KF134" s="6"/>
      <c r="KG134" s="6"/>
      <c r="KH134" s="6"/>
      <c r="KI134" s="6"/>
      <c r="KJ134" s="6"/>
      <c r="KK134" s="6"/>
      <c r="KL134" s="6"/>
      <c r="KM134" s="6"/>
      <c r="KN134" s="6"/>
      <c r="KO134" s="6"/>
      <c r="KP134" s="6"/>
      <c r="KQ134" s="6"/>
      <c r="KR134" s="6"/>
      <c r="KS134" s="6"/>
      <c r="KT134" s="6"/>
      <c r="KU134" s="6"/>
      <c r="KV134" s="6"/>
      <c r="KW134" s="6"/>
      <c r="KX134" s="6"/>
      <c r="KY134" s="6"/>
      <c r="KZ134" s="6"/>
      <c r="LA134" s="6"/>
      <c r="LB134" s="6"/>
      <c r="LC134" s="6"/>
      <c r="LD134" s="6"/>
      <c r="LE134" s="6"/>
      <c r="LF134" s="6"/>
      <c r="LG134" s="6"/>
      <c r="LH134" s="6"/>
      <c r="LI134" s="6"/>
      <c r="LJ134" s="6"/>
      <c r="LK134" s="6"/>
      <c r="LL134" s="6"/>
      <c r="LM134" s="6"/>
      <c r="LN134" s="6"/>
      <c r="LO134" s="6"/>
      <c r="LP134" s="6"/>
      <c r="LQ134" s="6"/>
      <c r="LR134" s="6"/>
      <c r="LS134" s="6"/>
      <c r="LT134" s="6"/>
      <c r="LU134" s="6"/>
      <c r="LV134" s="6"/>
      <c r="LW134" s="6"/>
      <c r="LX134" s="6"/>
      <c r="LY134" s="6"/>
      <c r="LZ134" s="6"/>
      <c r="MA134" s="6"/>
      <c r="MB134" s="6"/>
      <c r="MC134" s="6"/>
      <c r="MD134" s="6"/>
      <c r="ME134" s="6"/>
      <c r="MF134" s="6"/>
      <c r="MG134" s="6"/>
      <c r="MH134" s="6"/>
      <c r="MI134" s="6"/>
      <c r="MJ134" s="6"/>
      <c r="MK134" s="6"/>
      <c r="ML134" s="6"/>
      <c r="MM134" s="6"/>
      <c r="MN134" s="6"/>
      <c r="MO134" s="6"/>
      <c r="MP134" s="6"/>
      <c r="MQ134" s="6"/>
      <c r="MR134" s="6"/>
      <c r="MS134" s="6"/>
      <c r="MT134" s="6"/>
      <c r="MU134" s="6"/>
      <c r="MV134" s="6"/>
      <c r="MW134" s="6"/>
      <c r="MX134" s="6"/>
      <c r="MY134" s="6"/>
      <c r="MZ134" s="6"/>
      <c r="NA134" s="6"/>
      <c r="NB134" s="6"/>
      <c r="NC134" s="6"/>
      <c r="ND134" s="6"/>
      <c r="NE134" s="6"/>
      <c r="NF134" s="6"/>
      <c r="NG134" s="6"/>
      <c r="NH134" s="6"/>
      <c r="NI134" s="6"/>
      <c r="NJ134" s="6"/>
      <c r="NK134" s="6"/>
      <c r="NL134" s="6"/>
      <c r="NM134" s="6"/>
      <c r="NN134" s="6"/>
      <c r="NO134" s="6"/>
      <c r="NP134" s="6"/>
      <c r="NQ134" s="6"/>
      <c r="NR134" s="6"/>
      <c r="NS134" s="6"/>
      <c r="NT134" s="6"/>
      <c r="NU134" s="6"/>
      <c r="NV134" s="6"/>
      <c r="NW134" s="6"/>
      <c r="NX134" s="6"/>
      <c r="NY134" s="6"/>
      <c r="NZ134" s="6"/>
      <c r="OA134" s="6"/>
      <c r="OB134" s="6"/>
      <c r="OC134" s="6"/>
      <c r="OD134" s="6"/>
      <c r="OE134" s="6"/>
      <c r="OF134" s="6"/>
      <c r="OG134" s="6"/>
      <c r="OH134" s="6"/>
      <c r="OI134" s="6"/>
      <c r="OJ134" s="6"/>
      <c r="OK134" s="6"/>
      <c r="OL134" s="6"/>
      <c r="OM134" s="6"/>
      <c r="ON134" s="6"/>
      <c r="OO134" s="6"/>
      <c r="OP134" s="6"/>
      <c r="OQ134" s="6"/>
      <c r="OR134" s="6"/>
      <c r="OS134" s="6"/>
      <c r="OT134" s="6"/>
      <c r="OU134" s="6"/>
      <c r="OV134" s="6"/>
      <c r="OW134" s="6"/>
      <c r="OX134" s="6"/>
      <c r="OY134" s="6"/>
      <c r="OZ134" s="6"/>
      <c r="PA134" s="6"/>
      <c r="PB134" s="6"/>
      <c r="PC134" s="6"/>
      <c r="PD134" s="6"/>
      <c r="PE134" s="6"/>
      <c r="PF134" s="6"/>
      <c r="PG134" s="6"/>
      <c r="PH134" s="6"/>
      <c r="PI134" s="6"/>
      <c r="PJ134" s="6"/>
      <c r="PK134" s="6"/>
      <c r="PL134" s="6"/>
      <c r="PM134" s="6"/>
      <c r="PN134" s="6"/>
      <c r="PO134" s="6"/>
      <c r="PP134" s="6"/>
      <c r="PQ134" s="6"/>
      <c r="PR134" s="6"/>
      <c r="PS134" s="6"/>
      <c r="PT134" s="6"/>
      <c r="PU134" s="6"/>
      <c r="PV134" s="6"/>
      <c r="PW134" s="6"/>
      <c r="PX134" s="6"/>
      <c r="PY134" s="6"/>
      <c r="PZ134" s="6"/>
      <c r="QA134" s="6"/>
      <c r="QB134" s="6"/>
      <c r="QC134" s="6"/>
      <c r="QD134" s="6"/>
      <c r="QE134" s="6"/>
      <c r="QF134" s="6"/>
      <c r="QG134" s="6"/>
      <c r="QH134" s="6"/>
      <c r="QI134" s="6"/>
      <c r="QJ134" s="6"/>
      <c r="QK134" s="6"/>
      <c r="QL134" s="6"/>
      <c r="QM134" s="6"/>
      <c r="QN134" s="6"/>
      <c r="QO134" s="6"/>
      <c r="QP134" s="6"/>
      <c r="QQ134" s="6"/>
      <c r="QR134" s="6"/>
      <c r="QS134" s="6"/>
      <c r="QT134" s="6"/>
      <c r="QU134" s="6"/>
      <c r="QV134" s="6"/>
      <c r="QW134" s="6"/>
      <c r="QX134" s="6"/>
      <c r="QY134" s="6"/>
      <c r="QZ134" s="6"/>
      <c r="RA134" s="6"/>
      <c r="RB134" s="6"/>
      <c r="RC134" s="6"/>
      <c r="RD134" s="6"/>
      <c r="RE134" s="6"/>
      <c r="RF134" s="6"/>
      <c r="RG134" s="6"/>
      <c r="RH134" s="6"/>
      <c r="RI134" s="6"/>
      <c r="RJ134" s="6"/>
      <c r="RK134" s="6"/>
      <c r="RL134" s="6"/>
      <c r="RM134" s="6"/>
      <c r="RN134" s="6"/>
      <c r="RO134" s="6"/>
      <c r="RP134" s="6"/>
      <c r="RQ134" s="6"/>
      <c r="RR134" s="6"/>
      <c r="RS134" s="6"/>
      <c r="RT134" s="6"/>
      <c r="RU134" s="6"/>
      <c r="RV134" s="6"/>
      <c r="RW134" s="6"/>
      <c r="RX134" s="6"/>
      <c r="RY134" s="6"/>
      <c r="RZ134" s="6"/>
      <c r="SA134" s="6"/>
      <c r="SB134" s="6"/>
      <c r="SC134" s="6"/>
      <c r="SD134" s="6"/>
      <c r="SE134" s="6"/>
      <c r="SF134" s="6"/>
      <c r="SG134" s="6"/>
      <c r="SH134" s="6"/>
      <c r="SI134" s="6"/>
      <c r="SJ134" s="6"/>
      <c r="SK134" s="6"/>
      <c r="SL134" s="6"/>
      <c r="SM134" s="6"/>
      <c r="SN134" s="6"/>
      <c r="SO134" s="6"/>
      <c r="SP134" s="6"/>
      <c r="SQ134" s="6"/>
      <c r="SR134" s="6"/>
      <c r="SS134" s="6"/>
      <c r="ST134" s="6"/>
      <c r="SU134" s="6"/>
      <c r="SV134" s="6"/>
      <c r="SW134" s="6"/>
      <c r="SX134" s="6"/>
      <c r="SY134" s="6"/>
      <c r="SZ134" s="6"/>
      <c r="TA134" s="6"/>
      <c r="TB134" s="6"/>
      <c r="TC134" s="6"/>
      <c r="TD134" s="6"/>
      <c r="TE134" s="6"/>
      <c r="TF134" s="6"/>
      <c r="TG134" s="6"/>
      <c r="TH134" s="6"/>
      <c r="TI134" s="6"/>
      <c r="TJ134" s="6"/>
      <c r="TK134" s="6"/>
      <c r="TL134" s="6"/>
      <c r="TM134" s="6"/>
      <c r="TN134" s="6"/>
      <c r="TO134" s="6"/>
      <c r="TP134" s="6"/>
      <c r="TQ134" s="6"/>
      <c r="TR134" s="6"/>
      <c r="TS134" s="6"/>
      <c r="TT134" s="6"/>
      <c r="TU134" s="6"/>
      <c r="TV134" s="6"/>
      <c r="TW134" s="6"/>
      <c r="TX134" s="6"/>
      <c r="TY134" s="6"/>
      <c r="TZ134" s="6"/>
      <c r="UA134" s="6"/>
      <c r="UB134" s="6"/>
      <c r="UC134" s="6"/>
      <c r="UD134" s="6"/>
      <c r="UE134" s="6"/>
      <c r="UF134" s="6"/>
      <c r="UG134" s="6"/>
      <c r="UH134" s="6"/>
      <c r="UI134" s="6"/>
      <c r="UJ134" s="6"/>
      <c r="UK134" s="6"/>
      <c r="UL134" s="6"/>
      <c r="UM134" s="6"/>
      <c r="UN134" s="6"/>
      <c r="UO134" s="6"/>
      <c r="UP134" s="6"/>
      <c r="UQ134" s="6"/>
      <c r="UR134" s="6"/>
      <c r="US134" s="6"/>
      <c r="UT134" s="6"/>
      <c r="UU134" s="6"/>
      <c r="UV134" s="6"/>
      <c r="UW134" s="6"/>
      <c r="UX134" s="6"/>
      <c r="UY134" s="6"/>
      <c r="UZ134" s="6"/>
      <c r="VA134" s="6"/>
      <c r="VB134" s="6"/>
      <c r="VC134" s="6"/>
      <c r="VD134" s="6"/>
      <c r="VE134" s="6"/>
      <c r="VF134" s="6"/>
      <c r="VG134" s="6"/>
      <c r="VH134" s="6"/>
      <c r="VI134" s="6"/>
      <c r="VJ134" s="6"/>
      <c r="VK134" s="6"/>
      <c r="VL134" s="6"/>
      <c r="VM134" s="6"/>
      <c r="VN134" s="6"/>
      <c r="VO134" s="6"/>
      <c r="VP134" s="6"/>
      <c r="VQ134" s="6"/>
      <c r="VR134" s="6"/>
      <c r="VS134" s="6"/>
      <c r="VT134" s="6"/>
      <c r="VU134" s="6"/>
      <c r="VV134" s="6"/>
      <c r="VW134" s="6"/>
      <c r="VX134" s="6"/>
      <c r="VY134" s="6"/>
      <c r="VZ134" s="6"/>
      <c r="WA134" s="6"/>
      <c r="WB134" s="6"/>
      <c r="WC134" s="6"/>
      <c r="WD134" s="6"/>
      <c r="WE134" s="6"/>
      <c r="WF134" s="6"/>
      <c r="WG134" s="6"/>
      <c r="WH134" s="6"/>
      <c r="WI134" s="6"/>
      <c r="WJ134" s="6"/>
      <c r="WK134" s="6"/>
      <c r="WL134" s="6"/>
      <c r="WM134" s="6"/>
      <c r="WN134" s="6"/>
      <c r="WO134" s="6"/>
      <c r="WP134" s="6"/>
      <c r="WQ134" s="6"/>
      <c r="WR134" s="6"/>
      <c r="WS134" s="6"/>
      <c r="WT134" s="6"/>
      <c r="WU134" s="6"/>
      <c r="WV134" s="6"/>
      <c r="WW134" s="6"/>
      <c r="WX134" s="6"/>
      <c r="WY134" s="6"/>
      <c r="WZ134" s="6"/>
      <c r="XA134" s="6"/>
      <c r="XB134" s="6"/>
      <c r="XC134" s="6"/>
      <c r="XD134" s="6"/>
      <c r="XE134" s="6"/>
      <c r="XF134" s="6"/>
      <c r="XG134" s="6"/>
      <c r="XH134" s="6"/>
      <c r="XI134" s="6"/>
      <c r="XJ134" s="6"/>
      <c r="XK134" s="6"/>
      <c r="XL134" s="6"/>
      <c r="XM134" s="6"/>
      <c r="XN134" s="6"/>
      <c r="XO134" s="6"/>
      <c r="XP134" s="6"/>
      <c r="XQ134" s="6"/>
      <c r="XR134" s="6"/>
      <c r="XS134" s="6"/>
      <c r="XT134" s="6"/>
      <c r="XU134" s="6"/>
      <c r="XV134" s="6"/>
      <c r="XW134" s="6"/>
      <c r="XX134" s="6"/>
      <c r="XY134" s="6"/>
      <c r="XZ134" s="6"/>
      <c r="YA134" s="6"/>
      <c r="YB134" s="6"/>
      <c r="YC134" s="6"/>
      <c r="YD134" s="6"/>
      <c r="YE134" s="6"/>
      <c r="YF134" s="6"/>
      <c r="YG134" s="6"/>
      <c r="YH134" s="6"/>
      <c r="YI134" s="6"/>
      <c r="YJ134" s="6"/>
      <c r="YK134" s="6"/>
      <c r="YL134" s="6"/>
      <c r="YM134" s="6"/>
      <c r="YN134" s="6"/>
      <c r="YO134" s="6"/>
      <c r="YP134" s="6"/>
      <c r="YQ134" s="6"/>
      <c r="YR134" s="6"/>
      <c r="YS134" s="6"/>
      <c r="YT134" s="6"/>
      <c r="YU134" s="6"/>
      <c r="YV134" s="6"/>
      <c r="YW134" s="6"/>
      <c r="YX134" s="6"/>
      <c r="YY134" s="6"/>
      <c r="YZ134" s="6"/>
      <c r="ZA134" s="6"/>
      <c r="ZB134" s="6"/>
      <c r="ZC134" s="6"/>
      <c r="ZD134" s="6"/>
      <c r="ZE134" s="6"/>
      <c r="ZF134" s="6"/>
      <c r="ZG134" s="6"/>
      <c r="ZH134" s="6"/>
      <c r="ZI134" s="6"/>
      <c r="ZJ134" s="6"/>
      <c r="ZK134" s="6"/>
      <c r="ZL134" s="6"/>
      <c r="ZM134" s="6"/>
      <c r="ZN134" s="6"/>
      <c r="ZO134" s="6"/>
      <c r="ZP134" s="6"/>
      <c r="ZQ134" s="6"/>
      <c r="ZR134" s="6"/>
      <c r="ZS134" s="6"/>
      <c r="ZT134" s="6"/>
      <c r="ZU134" s="6"/>
      <c r="ZV134" s="6"/>
      <c r="ZW134" s="6"/>
      <c r="ZX134" s="6"/>
      <c r="ZY134" s="6"/>
      <c r="ZZ134" s="6"/>
      <c r="AAA134" s="6"/>
      <c r="AAB134" s="6"/>
      <c r="AAC134" s="6"/>
      <c r="AAD134" s="6"/>
      <c r="AAE134" s="6"/>
      <c r="AAF134" s="6"/>
      <c r="AAG134" s="6"/>
      <c r="AAH134" s="6"/>
      <c r="AAI134" s="6"/>
      <c r="AAJ134" s="6"/>
      <c r="AAK134" s="6"/>
      <c r="AAL134" s="6"/>
      <c r="AAM134" s="6"/>
      <c r="AAN134" s="6"/>
      <c r="AAO134" s="6"/>
      <c r="AAP134" s="6"/>
      <c r="AAQ134" s="6"/>
      <c r="AAR134" s="6"/>
      <c r="AAS134" s="6"/>
      <c r="AAT134" s="6"/>
      <c r="AAU134" s="6"/>
      <c r="AAV134" s="6"/>
      <c r="AAW134" s="6"/>
      <c r="AAX134" s="6"/>
      <c r="AAY134" s="6"/>
      <c r="AAZ134" s="6"/>
      <c r="ABA134" s="6"/>
      <c r="ABB134" s="6"/>
      <c r="ABC134" s="6"/>
      <c r="ABD134" s="6"/>
      <c r="ABE134" s="6"/>
      <c r="ABF134" s="6"/>
      <c r="ABG134" s="6"/>
      <c r="ABH134" s="6"/>
      <c r="ABI134" s="6"/>
      <c r="ABJ134" s="6"/>
      <c r="ABK134" s="6"/>
      <c r="ABL134" s="6"/>
      <c r="ABM134" s="6"/>
      <c r="ABN134" s="6"/>
      <c r="ABO134" s="6"/>
      <c r="ABP134" s="6"/>
      <c r="ABQ134" s="6"/>
      <c r="ABR134" s="6"/>
      <c r="ABS134" s="6"/>
      <c r="ABT134" s="6"/>
      <c r="ABU134" s="6"/>
      <c r="ABV134" s="6"/>
      <c r="ABW134" s="6"/>
      <c r="ABX134" s="6"/>
      <c r="ABY134" s="6"/>
      <c r="ABZ134" s="6"/>
      <c r="ACA134" s="6"/>
      <c r="ACB134" s="6"/>
      <c r="ACC134" s="6"/>
      <c r="ACD134" s="6"/>
      <c r="ACE134" s="6"/>
      <c r="ACF134" s="6"/>
      <c r="ACG134" s="6"/>
      <c r="ACH134" s="6"/>
      <c r="ACI134" s="6"/>
      <c r="ACJ134" s="6"/>
      <c r="ACK134" s="6"/>
      <c r="ACL134" s="6"/>
      <c r="ACM134" s="6"/>
      <c r="ACN134" s="6"/>
      <c r="ACO134" s="6"/>
      <c r="ACP134" s="6"/>
      <c r="ACQ134" s="6"/>
      <c r="ACR134" s="6"/>
      <c r="ACS134" s="6"/>
      <c r="ACT134" s="6"/>
      <c r="ACU134" s="6"/>
      <c r="ACV134" s="6"/>
      <c r="ACW134" s="6"/>
      <c r="ACX134" s="6"/>
      <c r="ACY134" s="6"/>
      <c r="ACZ134" s="6"/>
      <c r="ADA134" s="6"/>
      <c r="ADB134" s="6"/>
      <c r="ADC134" s="6"/>
      <c r="ADD134" s="6"/>
      <c r="ADE134" s="6"/>
      <c r="ADF134" s="6"/>
      <c r="ADG134" s="6"/>
      <c r="ADH134" s="6"/>
      <c r="ADI134" s="6"/>
      <c r="ADJ134" s="6"/>
      <c r="ADK134" s="6"/>
      <c r="ADL134" s="6"/>
      <c r="ADM134" s="6"/>
      <c r="ADN134" s="6"/>
      <c r="ADO134" s="6"/>
      <c r="ADP134" s="6"/>
      <c r="ADQ134" s="6"/>
      <c r="ADR134" s="6"/>
      <c r="ADS134" s="6"/>
      <c r="ADT134" s="6"/>
      <c r="ADU134" s="6"/>
      <c r="ADV134" s="6"/>
      <c r="ADW134" s="6"/>
      <c r="ADX134" s="6"/>
      <c r="ADY134" s="6"/>
      <c r="ADZ134" s="6"/>
      <c r="AEA134" s="6"/>
      <c r="AEB134" s="6"/>
      <c r="AEC134" s="6"/>
      <c r="AED134" s="6"/>
      <c r="AEE134" s="6"/>
      <c r="AEF134" s="6"/>
      <c r="AEG134" s="6"/>
      <c r="AEH134" s="6"/>
      <c r="AEI134" s="6"/>
      <c r="AEJ134" s="6"/>
      <c r="AEK134" s="6"/>
      <c r="AEL134" s="6"/>
      <c r="AEM134" s="6"/>
      <c r="AEN134" s="6"/>
      <c r="AEO134" s="6"/>
      <c r="AEP134" s="6"/>
      <c r="AEQ134" s="6"/>
      <c r="AER134" s="6"/>
      <c r="AES134" s="6"/>
      <c r="AET134" s="6"/>
      <c r="AEU134" s="6"/>
      <c r="AEV134" s="6"/>
      <c r="AEW134" s="6"/>
      <c r="AEX134" s="6"/>
      <c r="AEY134" s="6"/>
      <c r="AEZ134" s="6"/>
      <c r="AFA134" s="6"/>
      <c r="AFB134" s="6"/>
      <c r="AFC134" s="6"/>
      <c r="AFD134" s="6"/>
      <c r="AFE134" s="6"/>
      <c r="AFF134" s="6"/>
      <c r="AFG134" s="6"/>
      <c r="AFH134" s="6"/>
      <c r="AFI134" s="6"/>
      <c r="AFJ134" s="6"/>
      <c r="AFK134" s="6"/>
      <c r="AFL134" s="6"/>
      <c r="AFM134" s="6"/>
      <c r="AFN134" s="6"/>
      <c r="AFO134" s="6"/>
      <c r="AFP134" s="6"/>
      <c r="AFQ134" s="6"/>
      <c r="AFR134" s="6"/>
      <c r="AFS134" s="6"/>
      <c r="AFT134" s="6"/>
      <c r="AFU134" s="6"/>
      <c r="AFV134" s="6"/>
      <c r="AFW134" s="6"/>
      <c r="AFX134" s="6"/>
      <c r="AFY134" s="6"/>
      <c r="AFZ134" s="6"/>
      <c r="AGA134" s="6"/>
      <c r="AGB134" s="6"/>
      <c r="AGC134" s="6"/>
      <c r="AGD134" s="6"/>
      <c r="AGE134" s="6"/>
      <c r="AGF134" s="6"/>
      <c r="AGG134" s="6"/>
      <c r="AGH134" s="6"/>
      <c r="AGI134" s="6"/>
      <c r="AGJ134" s="6"/>
      <c r="AGK134" s="6"/>
      <c r="AGL134" s="6"/>
      <c r="AGM134" s="6"/>
      <c r="AGN134" s="6"/>
      <c r="AGO134" s="6"/>
      <c r="AGP134" s="6"/>
      <c r="AGQ134" s="6"/>
      <c r="AGR134" s="6"/>
      <c r="AGS134" s="6"/>
      <c r="AGT134" s="6"/>
      <c r="AGU134" s="6"/>
      <c r="AGV134" s="6"/>
      <c r="AGW134" s="6"/>
      <c r="AGX134" s="6"/>
      <c r="AGY134" s="6"/>
      <c r="AGZ134" s="6"/>
      <c r="AHA134" s="6"/>
      <c r="AHB134" s="6"/>
      <c r="AHC134" s="6"/>
      <c r="AHD134" s="6"/>
      <c r="AHE134" s="6"/>
      <c r="AHF134" s="6"/>
      <c r="AHG134" s="6"/>
      <c r="AHH134" s="6"/>
      <c r="AHI134" s="6"/>
      <c r="AHJ134" s="6"/>
      <c r="AHK134" s="6"/>
      <c r="AHL134" s="6"/>
      <c r="AHM134" s="6"/>
      <c r="AHN134" s="6"/>
      <c r="AHO134" s="6"/>
      <c r="AHP134" s="6"/>
      <c r="AHQ134" s="6"/>
      <c r="AHR134" s="6"/>
      <c r="AHS134" s="6"/>
      <c r="AHT134" s="6"/>
      <c r="AHU134" s="6"/>
      <c r="AHV134" s="6"/>
      <c r="AHW134" s="6"/>
      <c r="AHX134" s="6"/>
      <c r="AHY134" s="6"/>
      <c r="AHZ134" s="6"/>
      <c r="AIA134" s="6"/>
      <c r="AIB134" s="6"/>
      <c r="AIC134" s="6"/>
      <c r="AID134" s="6"/>
      <c r="AIE134" s="6"/>
      <c r="AIF134" s="6"/>
      <c r="AIG134" s="6"/>
      <c r="AIH134" s="6"/>
      <c r="AII134" s="6"/>
      <c r="AIJ134" s="6"/>
      <c r="AIK134" s="6"/>
      <c r="AIL134" s="6"/>
      <c r="AIM134" s="6"/>
      <c r="AIN134" s="6"/>
      <c r="AIO134" s="6"/>
      <c r="AIP134" s="6"/>
      <c r="AIQ134" s="6"/>
      <c r="AIR134" s="6"/>
      <c r="AIS134" s="6"/>
      <c r="AIT134" s="6"/>
      <c r="AIU134" s="6"/>
      <c r="AIV134" s="6"/>
      <c r="AIW134" s="6"/>
      <c r="AIX134" s="6"/>
      <c r="AIY134" s="6"/>
      <c r="AIZ134" s="6"/>
      <c r="AJA134" s="6"/>
      <c r="AJB134" s="6"/>
      <c r="AJC134" s="6"/>
      <c r="AJD134" s="6"/>
      <c r="AJE134" s="6"/>
      <c r="AJF134" s="6"/>
      <c r="AJG134" s="6"/>
      <c r="AJH134" s="6"/>
      <c r="AJI134" s="6"/>
      <c r="AJJ134" s="6"/>
      <c r="AJK134" s="6"/>
      <c r="AJL134" s="6"/>
      <c r="AJM134" s="6"/>
      <c r="AJN134" s="6"/>
      <c r="AJO134" s="6"/>
      <c r="AJP134" s="6"/>
      <c r="AJQ134" s="6"/>
      <c r="AJR134" s="6"/>
      <c r="AJS134" s="6"/>
      <c r="AJT134" s="6"/>
      <c r="AJU134" s="6"/>
      <c r="AJV134" s="6"/>
      <c r="AJW134" s="6"/>
      <c r="AJX134" s="6"/>
      <c r="AJY134" s="6"/>
      <c r="AJZ134" s="6"/>
      <c r="AKA134" s="6"/>
      <c r="AKB134" s="6"/>
      <c r="AKC134" s="6"/>
      <c r="AKD134" s="6"/>
      <c r="AKE134" s="6"/>
      <c r="AKF134" s="6"/>
      <c r="AKG134" s="6"/>
      <c r="AKH134" s="6"/>
      <c r="AKI134" s="6"/>
      <c r="AKJ134" s="6"/>
      <c r="AKK134" s="6"/>
      <c r="AKL134" s="6"/>
      <c r="AKM134" s="6"/>
      <c r="AKN134" s="6"/>
      <c r="AKO134" s="6"/>
      <c r="AKP134" s="6"/>
      <c r="AKQ134" s="6"/>
      <c r="AKR134" s="6"/>
      <c r="AKS134" s="6"/>
      <c r="AKT134" s="6"/>
      <c r="AKU134" s="6"/>
      <c r="AKV134" s="6"/>
      <c r="AKW134" s="6"/>
      <c r="AKX134" s="6"/>
      <c r="AKY134" s="6"/>
      <c r="AKZ134" s="6"/>
      <c r="ALA134" s="6"/>
      <c r="ALB134" s="6"/>
      <c r="ALC134" s="6"/>
      <c r="ALD134" s="6"/>
      <c r="ALE134" s="6"/>
      <c r="ALF134" s="6"/>
      <c r="ALG134" s="6"/>
      <c r="ALH134" s="6"/>
      <c r="ALI134" s="6"/>
      <c r="ALJ134" s="6"/>
      <c r="ALK134" s="6"/>
      <c r="ALL134" s="6"/>
      <c r="ALM134" s="6"/>
      <c r="ALN134" s="6"/>
      <c r="ALO134" s="6"/>
      <c r="ALP134" s="6"/>
      <c r="ALQ134" s="6"/>
      <c r="ALR134" s="6"/>
      <c r="ALS134" s="6"/>
      <c r="ALT134" s="6"/>
      <c r="ALU134" s="6"/>
      <c r="ALV134" s="6"/>
      <c r="ALW134" s="6"/>
      <c r="ALX134" s="6"/>
      <c r="ALY134" s="6"/>
      <c r="ALZ134" s="6"/>
      <c r="AMA134" s="6"/>
      <c r="AMB134" s="6"/>
      <c r="AMC134" s="6"/>
      <c r="AMD134" s="6"/>
      <c r="AME134" s="6"/>
      <c r="AMF134" s="6"/>
      <c r="AMG134" s="6"/>
      <c r="AMH134" s="6"/>
      <c r="AMI134" s="6"/>
      <c r="AMJ134" s="6"/>
      <c r="AMK134" s="6"/>
      <c r="AML134" s="6"/>
      <c r="AMM134" s="6"/>
      <c r="AMN134" s="6"/>
      <c r="AMO134" s="6"/>
      <c r="AMP134" s="6"/>
      <c r="AMQ134" s="6"/>
      <c r="AMR134" s="6"/>
      <c r="AMS134" s="6"/>
      <c r="AMT134" s="6"/>
      <c r="AMU134" s="6"/>
      <c r="AMV134" s="6"/>
      <c r="AMW134" s="6"/>
      <c r="AMX134" s="6"/>
      <c r="AMY134" s="6"/>
      <c r="AMZ134" s="6"/>
      <c r="ANA134" s="6"/>
      <c r="ANB134" s="6"/>
      <c r="ANC134" s="6"/>
      <c r="AND134" s="6"/>
      <c r="ANE134" s="6"/>
      <c r="ANF134" s="6"/>
      <c r="ANG134" s="6"/>
      <c r="ANH134" s="6"/>
      <c r="ANI134" s="6"/>
      <c r="ANJ134" s="6"/>
      <c r="ANK134" s="6"/>
      <c r="ANL134" s="6"/>
      <c r="ANM134" s="6"/>
      <c r="ANN134" s="6"/>
      <c r="ANO134" s="6"/>
      <c r="ANP134" s="6"/>
      <c r="ANQ134" s="6"/>
      <c r="ANR134" s="6"/>
      <c r="ANS134" s="6"/>
      <c r="ANT134" s="6"/>
      <c r="ANU134" s="6"/>
      <c r="ANV134" s="6"/>
      <c r="ANW134" s="6"/>
      <c r="ANX134" s="6"/>
      <c r="ANY134" s="6"/>
      <c r="ANZ134" s="6"/>
      <c r="AOA134" s="6"/>
      <c r="AOB134" s="6"/>
      <c r="AOC134" s="6"/>
      <c r="AOD134" s="6"/>
      <c r="AOE134" s="6"/>
      <c r="AOF134" s="6"/>
      <c r="AOG134" s="6"/>
      <c r="AOH134" s="6"/>
      <c r="AOI134" s="6"/>
      <c r="AOJ134" s="6"/>
      <c r="AOK134" s="6"/>
      <c r="AOL134" s="6"/>
      <c r="AOM134" s="6"/>
      <c r="AON134" s="6"/>
      <c r="AOO134" s="6"/>
      <c r="AOP134" s="6"/>
      <c r="AOQ134" s="6"/>
      <c r="AOR134" s="6"/>
      <c r="AOS134" s="6"/>
      <c r="AOT134" s="6"/>
      <c r="AOU134" s="6"/>
      <c r="AOV134" s="6"/>
      <c r="AOW134" s="6"/>
      <c r="AOX134" s="6"/>
      <c r="AOY134" s="6"/>
      <c r="AOZ134" s="6"/>
      <c r="APA134" s="6"/>
      <c r="APB134" s="6"/>
      <c r="APC134" s="6"/>
      <c r="APD134" s="6"/>
      <c r="APE134" s="6"/>
      <c r="APF134" s="6"/>
      <c r="APG134" s="6"/>
      <c r="APH134" s="6"/>
      <c r="API134" s="6"/>
      <c r="APJ134" s="6"/>
      <c r="APK134" s="6"/>
      <c r="APL134" s="6"/>
      <c r="APM134" s="6"/>
      <c r="APN134" s="6"/>
      <c r="APO134" s="6"/>
      <c r="APP134" s="6"/>
      <c r="APQ134" s="6"/>
      <c r="APR134" s="6"/>
      <c r="APS134" s="6"/>
      <c r="APT134" s="6"/>
      <c r="APU134" s="6"/>
      <c r="APV134" s="6"/>
      <c r="APW134" s="6"/>
      <c r="APX134" s="6"/>
      <c r="APY134" s="6"/>
      <c r="APZ134" s="6"/>
      <c r="AQA134" s="6"/>
      <c r="AQB134" s="6"/>
      <c r="AQC134" s="6"/>
      <c r="AQD134" s="6"/>
      <c r="AQE134" s="6"/>
      <c r="AQF134" s="6"/>
      <c r="AQG134" s="6"/>
      <c r="AQH134" s="6"/>
      <c r="AQI134" s="6"/>
      <c r="AQJ134" s="6"/>
      <c r="AQK134" s="6"/>
      <c r="AQL134" s="6"/>
      <c r="AQM134" s="6"/>
      <c r="AQN134" s="6"/>
      <c r="AQO134" s="6"/>
      <c r="AQP134" s="6"/>
      <c r="AQQ134" s="6"/>
      <c r="AQR134" s="6"/>
      <c r="AQS134" s="6"/>
      <c r="AQT134" s="6"/>
      <c r="AQU134" s="6"/>
      <c r="AQV134" s="6"/>
      <c r="AQW134" s="6"/>
      <c r="AQX134" s="6"/>
      <c r="AQY134" s="6"/>
      <c r="AQZ134" s="6"/>
    </row>
    <row r="135" spans="1:1144" s="16" customFormat="1" ht="24.75" customHeight="1" thickBot="1" x14ac:dyDescent="0.3">
      <c r="A135" s="36">
        <v>12</v>
      </c>
      <c r="B135" s="22">
        <v>180107</v>
      </c>
      <c r="C135" s="501" t="s">
        <v>427</v>
      </c>
      <c r="D135" s="502" t="s">
        <v>428</v>
      </c>
      <c r="E135" s="503" t="s">
        <v>429</v>
      </c>
      <c r="F135" s="497">
        <v>90</v>
      </c>
      <c r="G135" s="128">
        <v>90</v>
      </c>
      <c r="H135" s="128">
        <v>90</v>
      </c>
      <c r="I135" s="504">
        <f>H135/H7</f>
        <v>2.259074136035922E-4</v>
      </c>
      <c r="J135" s="125">
        <f t="shared" si="39"/>
        <v>0</v>
      </c>
      <c r="K135" s="505">
        <f>H135/G135</f>
        <v>1</v>
      </c>
      <c r="L135" s="130">
        <v>7903</v>
      </c>
      <c r="M135" s="498">
        <v>7903</v>
      </c>
      <c r="N135" s="129">
        <v>7903</v>
      </c>
      <c r="O135" s="128">
        <v>2283.3000000000002</v>
      </c>
      <c r="P135" s="506">
        <f t="shared" si="36"/>
        <v>-5619.7</v>
      </c>
      <c r="Q135" s="507">
        <f>O135/N135</f>
        <v>0.28891560167025182</v>
      </c>
      <c r="R135" s="495">
        <f t="shared" si="28"/>
        <v>7993</v>
      </c>
      <c r="S135" s="498">
        <f t="shared" si="29"/>
        <v>7993</v>
      </c>
      <c r="T135" s="129">
        <f t="shared" si="29"/>
        <v>7993</v>
      </c>
      <c r="U135" s="498">
        <f t="shared" si="29"/>
        <v>2373.3000000000002</v>
      </c>
      <c r="V135" s="129">
        <f t="shared" si="30"/>
        <v>-5619.7</v>
      </c>
      <c r="W135" s="110">
        <f t="shared" si="31"/>
        <v>0.29692230701864131</v>
      </c>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c r="JW135" s="3"/>
      <c r="JX135" s="3"/>
      <c r="JY135" s="3"/>
      <c r="JZ135" s="3"/>
      <c r="KA135" s="3"/>
      <c r="KB135" s="3"/>
      <c r="KC135" s="3"/>
      <c r="KD135" s="3"/>
      <c r="KE135" s="3"/>
      <c r="KF135" s="3"/>
      <c r="KG135" s="3"/>
      <c r="KH135" s="3"/>
      <c r="KI135" s="3"/>
      <c r="KJ135" s="3"/>
      <c r="KK135" s="3"/>
      <c r="KL135" s="3"/>
      <c r="KM135" s="3"/>
      <c r="KN135" s="3"/>
      <c r="KO135" s="3"/>
      <c r="KP135" s="3"/>
      <c r="KQ135" s="3"/>
      <c r="KR135" s="3"/>
      <c r="KS135" s="3"/>
      <c r="KT135" s="3"/>
      <c r="KU135" s="3"/>
      <c r="KV135" s="3"/>
      <c r="KW135" s="3"/>
      <c r="KX135" s="3"/>
      <c r="KY135" s="3"/>
      <c r="KZ135" s="3"/>
      <c r="LA135" s="3"/>
      <c r="LB135" s="3"/>
      <c r="LC135" s="3"/>
      <c r="LD135" s="3"/>
      <c r="LE135" s="3"/>
      <c r="LF135" s="3"/>
      <c r="LG135" s="3"/>
      <c r="LH135" s="3"/>
      <c r="LI135" s="3"/>
      <c r="LJ135" s="3"/>
      <c r="LK135" s="3"/>
      <c r="LL135" s="3"/>
      <c r="LM135" s="3"/>
      <c r="LN135" s="3"/>
      <c r="LO135" s="3"/>
      <c r="LP135" s="3"/>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c r="MS135" s="3"/>
      <c r="MT135" s="3"/>
      <c r="MU135" s="3"/>
      <c r="MV135" s="3"/>
      <c r="MW135" s="3"/>
      <c r="MX135" s="3"/>
      <c r="MY135" s="3"/>
      <c r="MZ135" s="3"/>
      <c r="NA135" s="3"/>
      <c r="NB135" s="3"/>
      <c r="NC135" s="3"/>
      <c r="ND135" s="3"/>
      <c r="NE135" s="3"/>
      <c r="NF135" s="3"/>
      <c r="NG135" s="3"/>
      <c r="NH135" s="3"/>
      <c r="NI135" s="3"/>
      <c r="NJ135" s="3"/>
      <c r="NK135" s="3"/>
      <c r="NL135" s="3"/>
      <c r="NM135" s="3"/>
      <c r="NN135" s="3"/>
      <c r="NO135" s="3"/>
      <c r="NP135" s="3"/>
      <c r="NQ135" s="3"/>
      <c r="NR135" s="3"/>
      <c r="NS135" s="3"/>
      <c r="NT135" s="3"/>
      <c r="NU135" s="3"/>
      <c r="NV135" s="3"/>
      <c r="NW135" s="3"/>
      <c r="NX135" s="3"/>
      <c r="NY135" s="3"/>
      <c r="NZ135" s="3"/>
      <c r="OA135" s="3"/>
      <c r="OB135" s="3"/>
      <c r="OC135" s="3"/>
      <c r="OD135" s="3"/>
      <c r="OE135" s="3"/>
      <c r="OF135" s="3"/>
      <c r="OG135" s="3"/>
      <c r="OH135" s="3"/>
      <c r="OI135" s="3"/>
      <c r="OJ135" s="3"/>
      <c r="OK135" s="3"/>
      <c r="OL135" s="3"/>
      <c r="OM135" s="3"/>
      <c r="ON135" s="3"/>
      <c r="OO135" s="3"/>
      <c r="OP135" s="3"/>
      <c r="OQ135" s="3"/>
      <c r="OR135" s="3"/>
      <c r="OS135" s="3"/>
      <c r="OT135" s="3"/>
      <c r="OU135" s="3"/>
      <c r="OV135" s="3"/>
      <c r="OW135" s="3"/>
      <c r="OX135" s="3"/>
      <c r="OY135" s="3"/>
      <c r="OZ135" s="3"/>
      <c r="PA135" s="3"/>
      <c r="PB135" s="3"/>
      <c r="PC135" s="3"/>
      <c r="PD135" s="3"/>
      <c r="PE135" s="3"/>
      <c r="PF135" s="3"/>
      <c r="PG135" s="3"/>
      <c r="PH135" s="3"/>
      <c r="PI135" s="3"/>
      <c r="PJ135" s="3"/>
      <c r="PK135" s="3"/>
      <c r="PL135" s="3"/>
      <c r="PM135" s="3"/>
      <c r="PN135" s="3"/>
      <c r="PO135" s="3"/>
      <c r="PP135" s="3"/>
      <c r="PQ135" s="3"/>
      <c r="PR135" s="3"/>
      <c r="PS135" s="3"/>
      <c r="PT135" s="3"/>
      <c r="PU135" s="3"/>
      <c r="PV135" s="3"/>
      <c r="PW135" s="3"/>
      <c r="PX135" s="3"/>
      <c r="PY135" s="3"/>
      <c r="PZ135" s="3"/>
      <c r="QA135" s="3"/>
      <c r="QB135" s="3"/>
      <c r="QC135" s="3"/>
      <c r="QD135" s="3"/>
      <c r="QE135" s="3"/>
      <c r="QF135" s="3"/>
      <c r="QG135" s="3"/>
      <c r="QH135" s="3"/>
      <c r="QI135" s="3"/>
      <c r="QJ135" s="3"/>
      <c r="QK135" s="3"/>
      <c r="QL135" s="3"/>
      <c r="QM135" s="3"/>
      <c r="QN135" s="3"/>
      <c r="QO135" s="3"/>
      <c r="QP135" s="3"/>
      <c r="QQ135" s="3"/>
      <c r="QR135" s="3"/>
      <c r="QS135" s="3"/>
      <c r="QT135" s="3"/>
      <c r="QU135" s="3"/>
      <c r="QV135" s="3"/>
      <c r="QW135" s="3"/>
      <c r="QX135" s="3"/>
      <c r="QY135" s="3"/>
      <c r="QZ135" s="3"/>
      <c r="RA135" s="3"/>
      <c r="RB135" s="3"/>
      <c r="RC135" s="3"/>
      <c r="RD135" s="3"/>
      <c r="RE135" s="3"/>
      <c r="RF135" s="3"/>
      <c r="RG135" s="3"/>
      <c r="RH135" s="3"/>
      <c r="RI135" s="3"/>
      <c r="RJ135" s="3"/>
      <c r="RK135" s="3"/>
      <c r="RL135" s="3"/>
      <c r="RM135" s="3"/>
      <c r="RN135" s="3"/>
      <c r="RO135" s="3"/>
      <c r="RP135" s="3"/>
      <c r="RQ135" s="3"/>
      <c r="RR135" s="3"/>
      <c r="RS135" s="3"/>
      <c r="RT135" s="3"/>
      <c r="RU135" s="3"/>
      <c r="RV135" s="3"/>
      <c r="RW135" s="3"/>
      <c r="RX135" s="3"/>
      <c r="RY135" s="3"/>
      <c r="RZ135" s="3"/>
      <c r="SA135" s="3"/>
      <c r="SB135" s="3"/>
      <c r="SC135" s="3"/>
      <c r="SD135" s="3"/>
      <c r="SE135" s="3"/>
      <c r="SF135" s="3"/>
      <c r="SG135" s="3"/>
      <c r="SH135" s="3"/>
      <c r="SI135" s="3"/>
      <c r="SJ135" s="3"/>
      <c r="SK135" s="3"/>
      <c r="SL135" s="3"/>
      <c r="SM135" s="3"/>
      <c r="SN135" s="3"/>
      <c r="SO135" s="3"/>
      <c r="SP135" s="3"/>
      <c r="SQ135" s="3"/>
      <c r="SR135" s="3"/>
      <c r="SS135" s="3"/>
      <c r="ST135" s="3"/>
      <c r="SU135" s="3"/>
      <c r="SV135" s="3"/>
      <c r="SW135" s="3"/>
      <c r="SX135" s="3"/>
      <c r="SY135" s="3"/>
      <c r="SZ135" s="3"/>
      <c r="TA135" s="3"/>
      <c r="TB135" s="3"/>
      <c r="TC135" s="3"/>
      <c r="TD135" s="3"/>
      <c r="TE135" s="3"/>
      <c r="TF135" s="3"/>
      <c r="TG135" s="3"/>
      <c r="TH135" s="3"/>
      <c r="TI135" s="3"/>
      <c r="TJ135" s="3"/>
      <c r="TK135" s="3"/>
      <c r="TL135" s="3"/>
      <c r="TM135" s="3"/>
      <c r="TN135" s="3"/>
      <c r="TO135" s="3"/>
      <c r="TP135" s="3"/>
      <c r="TQ135" s="3"/>
      <c r="TR135" s="3"/>
      <c r="TS135" s="3"/>
      <c r="TT135" s="3"/>
      <c r="TU135" s="3"/>
      <c r="TV135" s="3"/>
      <c r="TW135" s="3"/>
      <c r="TX135" s="3"/>
      <c r="TY135" s="3"/>
      <c r="TZ135" s="3"/>
      <c r="UA135" s="3"/>
      <c r="UB135" s="3"/>
      <c r="UC135" s="3"/>
      <c r="UD135" s="3"/>
      <c r="UE135" s="3"/>
      <c r="UF135" s="3"/>
      <c r="UG135" s="3"/>
      <c r="UH135" s="3"/>
      <c r="UI135" s="3"/>
      <c r="UJ135" s="3"/>
      <c r="UK135" s="3"/>
      <c r="UL135" s="3"/>
      <c r="UM135" s="3"/>
      <c r="UN135" s="3"/>
      <c r="UO135" s="3"/>
      <c r="UP135" s="3"/>
      <c r="UQ135" s="3"/>
      <c r="UR135" s="3"/>
      <c r="US135" s="3"/>
      <c r="UT135" s="3"/>
      <c r="UU135" s="3"/>
      <c r="UV135" s="3"/>
      <c r="UW135" s="3"/>
      <c r="UX135" s="3"/>
      <c r="UY135" s="3"/>
      <c r="UZ135" s="3"/>
      <c r="VA135" s="3"/>
      <c r="VB135" s="3"/>
      <c r="VC135" s="3"/>
      <c r="VD135" s="3"/>
      <c r="VE135" s="3"/>
      <c r="VF135" s="3"/>
      <c r="VG135" s="3"/>
      <c r="VH135" s="3"/>
      <c r="VI135" s="3"/>
      <c r="VJ135" s="3"/>
      <c r="VK135" s="3"/>
      <c r="VL135" s="3"/>
      <c r="VM135" s="3"/>
      <c r="VN135" s="3"/>
      <c r="VO135" s="3"/>
      <c r="VP135" s="3"/>
      <c r="VQ135" s="3"/>
      <c r="VR135" s="3"/>
      <c r="VS135" s="3"/>
      <c r="VT135" s="3"/>
      <c r="VU135" s="3"/>
      <c r="VV135" s="3"/>
      <c r="VW135" s="3"/>
      <c r="VX135" s="3"/>
      <c r="VY135" s="3"/>
      <c r="VZ135" s="3"/>
      <c r="WA135" s="3"/>
      <c r="WB135" s="3"/>
      <c r="WC135" s="3"/>
      <c r="WD135" s="3"/>
      <c r="WE135" s="3"/>
      <c r="WF135" s="3"/>
      <c r="WG135" s="3"/>
      <c r="WH135" s="3"/>
      <c r="WI135" s="3"/>
      <c r="WJ135" s="3"/>
      <c r="WK135" s="3"/>
      <c r="WL135" s="3"/>
      <c r="WM135" s="3"/>
      <c r="WN135" s="3"/>
      <c r="WO135" s="3"/>
      <c r="WP135" s="3"/>
      <c r="WQ135" s="3"/>
      <c r="WR135" s="3"/>
      <c r="WS135" s="3"/>
      <c r="WT135" s="3"/>
      <c r="WU135" s="3"/>
      <c r="WV135" s="3"/>
      <c r="WW135" s="3"/>
      <c r="WX135" s="3"/>
      <c r="WY135" s="3"/>
      <c r="WZ135" s="3"/>
      <c r="XA135" s="3"/>
      <c r="XB135" s="3"/>
      <c r="XC135" s="3"/>
      <c r="XD135" s="3"/>
      <c r="XE135" s="3"/>
      <c r="XF135" s="3"/>
      <c r="XG135" s="3"/>
      <c r="XH135" s="3"/>
      <c r="XI135" s="3"/>
      <c r="XJ135" s="3"/>
      <c r="XK135" s="3"/>
      <c r="XL135" s="3"/>
      <c r="XM135" s="3"/>
      <c r="XN135" s="3"/>
      <c r="XO135" s="3"/>
      <c r="XP135" s="3"/>
      <c r="XQ135" s="3"/>
      <c r="XR135" s="3"/>
      <c r="XS135" s="3"/>
      <c r="XT135" s="3"/>
      <c r="XU135" s="3"/>
      <c r="XV135" s="3"/>
      <c r="XW135" s="3"/>
      <c r="XX135" s="3"/>
      <c r="XY135" s="3"/>
      <c r="XZ135" s="3"/>
      <c r="YA135" s="3"/>
      <c r="YB135" s="3"/>
      <c r="YC135" s="3"/>
      <c r="YD135" s="3"/>
      <c r="YE135" s="3"/>
      <c r="YF135" s="3"/>
      <c r="YG135" s="3"/>
      <c r="YH135" s="3"/>
      <c r="YI135" s="3"/>
      <c r="YJ135" s="3"/>
      <c r="YK135" s="3"/>
      <c r="YL135" s="3"/>
      <c r="YM135" s="3"/>
      <c r="YN135" s="3"/>
      <c r="YO135" s="3"/>
      <c r="YP135" s="3"/>
      <c r="YQ135" s="3"/>
      <c r="YR135" s="3"/>
      <c r="YS135" s="3"/>
      <c r="YT135" s="3"/>
      <c r="YU135" s="3"/>
      <c r="YV135" s="3"/>
      <c r="YW135" s="3"/>
      <c r="YX135" s="3"/>
      <c r="YY135" s="3"/>
      <c r="YZ135" s="3"/>
      <c r="ZA135" s="3"/>
      <c r="ZB135" s="3"/>
      <c r="ZC135" s="3"/>
      <c r="ZD135" s="3"/>
      <c r="ZE135" s="3"/>
      <c r="ZF135" s="3"/>
      <c r="ZG135" s="3"/>
      <c r="ZH135" s="3"/>
      <c r="ZI135" s="3"/>
      <c r="ZJ135" s="3"/>
      <c r="ZK135" s="3"/>
      <c r="ZL135" s="3"/>
      <c r="ZM135" s="3"/>
      <c r="ZN135" s="3"/>
      <c r="ZO135" s="3"/>
      <c r="ZP135" s="3"/>
      <c r="ZQ135" s="3"/>
      <c r="ZR135" s="3"/>
      <c r="ZS135" s="3"/>
      <c r="ZT135" s="3"/>
      <c r="ZU135" s="3"/>
      <c r="ZV135" s="3"/>
      <c r="ZW135" s="3"/>
      <c r="ZX135" s="3"/>
      <c r="ZY135" s="3"/>
      <c r="ZZ135" s="3"/>
      <c r="AAA135" s="3"/>
      <c r="AAB135" s="3"/>
      <c r="AAC135" s="3"/>
      <c r="AAD135" s="3"/>
      <c r="AAE135" s="3"/>
      <c r="AAF135" s="3"/>
      <c r="AAG135" s="3"/>
      <c r="AAH135" s="3"/>
      <c r="AAI135" s="3"/>
      <c r="AAJ135" s="3"/>
      <c r="AAK135" s="3"/>
      <c r="AAL135" s="3"/>
      <c r="AAM135" s="3"/>
      <c r="AAN135" s="3"/>
      <c r="AAO135" s="3"/>
      <c r="AAP135" s="3"/>
      <c r="AAQ135" s="3"/>
      <c r="AAR135" s="3"/>
      <c r="AAS135" s="3"/>
      <c r="AAT135" s="3"/>
      <c r="AAU135" s="3"/>
      <c r="AAV135" s="3"/>
      <c r="AAW135" s="3"/>
      <c r="AAX135" s="3"/>
      <c r="AAY135" s="3"/>
      <c r="AAZ135" s="3"/>
      <c r="ABA135" s="3"/>
      <c r="ABB135" s="3"/>
      <c r="ABC135" s="3"/>
      <c r="ABD135" s="3"/>
      <c r="ABE135" s="3"/>
      <c r="ABF135" s="3"/>
      <c r="ABG135" s="3"/>
      <c r="ABH135" s="3"/>
      <c r="ABI135" s="3"/>
      <c r="ABJ135" s="3"/>
      <c r="ABK135" s="3"/>
      <c r="ABL135" s="3"/>
      <c r="ABM135" s="3"/>
      <c r="ABN135" s="3"/>
      <c r="ABO135" s="3"/>
      <c r="ABP135" s="3"/>
      <c r="ABQ135" s="3"/>
      <c r="ABR135" s="3"/>
      <c r="ABS135" s="3"/>
      <c r="ABT135" s="3"/>
      <c r="ABU135" s="3"/>
      <c r="ABV135" s="3"/>
      <c r="ABW135" s="3"/>
      <c r="ABX135" s="3"/>
      <c r="ABY135" s="3"/>
      <c r="ABZ135" s="3"/>
      <c r="ACA135" s="3"/>
      <c r="ACB135" s="3"/>
      <c r="ACC135" s="3"/>
      <c r="ACD135" s="3"/>
      <c r="ACE135" s="3"/>
      <c r="ACF135" s="3"/>
      <c r="ACG135" s="3"/>
      <c r="ACH135" s="3"/>
      <c r="ACI135" s="3"/>
      <c r="ACJ135" s="3"/>
      <c r="ACK135" s="3"/>
      <c r="ACL135" s="3"/>
      <c r="ACM135" s="3"/>
      <c r="ACN135" s="3"/>
      <c r="ACO135" s="3"/>
      <c r="ACP135" s="3"/>
      <c r="ACQ135" s="3"/>
      <c r="ACR135" s="3"/>
      <c r="ACS135" s="3"/>
      <c r="ACT135" s="3"/>
      <c r="ACU135" s="3"/>
      <c r="ACV135" s="3"/>
      <c r="ACW135" s="3"/>
      <c r="ACX135" s="3"/>
      <c r="ACY135" s="3"/>
      <c r="ACZ135" s="3"/>
      <c r="ADA135" s="3"/>
      <c r="ADB135" s="3"/>
      <c r="ADC135" s="3"/>
      <c r="ADD135" s="3"/>
      <c r="ADE135" s="3"/>
      <c r="ADF135" s="3"/>
      <c r="ADG135" s="3"/>
      <c r="ADH135" s="3"/>
      <c r="ADI135" s="3"/>
      <c r="ADJ135" s="3"/>
      <c r="ADK135" s="3"/>
      <c r="ADL135" s="3"/>
      <c r="ADM135" s="3"/>
      <c r="ADN135" s="3"/>
      <c r="ADO135" s="3"/>
      <c r="ADP135" s="3"/>
      <c r="ADQ135" s="3"/>
      <c r="ADR135" s="3"/>
      <c r="ADS135" s="3"/>
      <c r="ADT135" s="3"/>
      <c r="ADU135" s="3"/>
      <c r="ADV135" s="3"/>
      <c r="ADW135" s="3"/>
      <c r="ADX135" s="3"/>
      <c r="ADY135" s="3"/>
      <c r="ADZ135" s="3"/>
      <c r="AEA135" s="3"/>
      <c r="AEB135" s="3"/>
      <c r="AEC135" s="3"/>
      <c r="AED135" s="3"/>
      <c r="AEE135" s="3"/>
      <c r="AEF135" s="3"/>
      <c r="AEG135" s="3"/>
      <c r="AEH135" s="3"/>
      <c r="AEI135" s="3"/>
      <c r="AEJ135" s="3"/>
      <c r="AEK135" s="3"/>
      <c r="AEL135" s="3"/>
      <c r="AEM135" s="3"/>
      <c r="AEN135" s="3"/>
      <c r="AEO135" s="3"/>
      <c r="AEP135" s="3"/>
      <c r="AEQ135" s="3"/>
      <c r="AER135" s="3"/>
      <c r="AES135" s="3"/>
      <c r="AET135" s="3"/>
      <c r="AEU135" s="3"/>
      <c r="AEV135" s="3"/>
      <c r="AEW135" s="3"/>
      <c r="AEX135" s="3"/>
      <c r="AEY135" s="3"/>
      <c r="AEZ135" s="3"/>
      <c r="AFA135" s="3"/>
      <c r="AFB135" s="3"/>
      <c r="AFC135" s="3"/>
      <c r="AFD135" s="3"/>
      <c r="AFE135" s="3"/>
      <c r="AFF135" s="3"/>
      <c r="AFG135" s="3"/>
      <c r="AFH135" s="3"/>
      <c r="AFI135" s="3"/>
      <c r="AFJ135" s="3"/>
      <c r="AFK135" s="3"/>
      <c r="AFL135" s="3"/>
      <c r="AFM135" s="3"/>
      <c r="AFN135" s="3"/>
      <c r="AFO135" s="3"/>
      <c r="AFP135" s="3"/>
      <c r="AFQ135" s="3"/>
      <c r="AFR135" s="3"/>
      <c r="AFS135" s="3"/>
      <c r="AFT135" s="3"/>
      <c r="AFU135" s="3"/>
      <c r="AFV135" s="3"/>
      <c r="AFW135" s="3"/>
      <c r="AFX135" s="3"/>
      <c r="AFY135" s="3"/>
      <c r="AFZ135" s="3"/>
      <c r="AGA135" s="3"/>
      <c r="AGB135" s="3"/>
      <c r="AGC135" s="3"/>
      <c r="AGD135" s="3"/>
      <c r="AGE135" s="3"/>
      <c r="AGF135" s="3"/>
      <c r="AGG135" s="3"/>
      <c r="AGH135" s="3"/>
      <c r="AGI135" s="3"/>
      <c r="AGJ135" s="3"/>
      <c r="AGK135" s="3"/>
      <c r="AGL135" s="3"/>
      <c r="AGM135" s="3"/>
      <c r="AGN135" s="3"/>
      <c r="AGO135" s="3"/>
      <c r="AGP135" s="3"/>
      <c r="AGQ135" s="3"/>
      <c r="AGR135" s="3"/>
      <c r="AGS135" s="3"/>
      <c r="AGT135" s="3"/>
      <c r="AGU135" s="3"/>
      <c r="AGV135" s="3"/>
      <c r="AGW135" s="3"/>
      <c r="AGX135" s="3"/>
      <c r="AGY135" s="3"/>
      <c r="AGZ135" s="3"/>
      <c r="AHA135" s="3"/>
      <c r="AHB135" s="3"/>
      <c r="AHC135" s="3"/>
      <c r="AHD135" s="3"/>
      <c r="AHE135" s="3"/>
      <c r="AHF135" s="3"/>
      <c r="AHG135" s="3"/>
      <c r="AHH135" s="3"/>
      <c r="AHI135" s="3"/>
      <c r="AHJ135" s="3"/>
      <c r="AHK135" s="3"/>
      <c r="AHL135" s="3"/>
      <c r="AHM135" s="3"/>
      <c r="AHN135" s="3"/>
      <c r="AHO135" s="3"/>
      <c r="AHP135" s="3"/>
      <c r="AHQ135" s="3"/>
      <c r="AHR135" s="3"/>
      <c r="AHS135" s="3"/>
      <c r="AHT135" s="3"/>
      <c r="AHU135" s="3"/>
      <c r="AHV135" s="3"/>
      <c r="AHW135" s="3"/>
      <c r="AHX135" s="3"/>
      <c r="AHY135" s="3"/>
      <c r="AHZ135" s="3"/>
      <c r="AIA135" s="3"/>
      <c r="AIB135" s="3"/>
      <c r="AIC135" s="3"/>
      <c r="AID135" s="3"/>
      <c r="AIE135" s="3"/>
      <c r="AIF135" s="3"/>
      <c r="AIG135" s="3"/>
      <c r="AIH135" s="3"/>
      <c r="AII135" s="3"/>
      <c r="AIJ135" s="3"/>
      <c r="AIK135" s="3"/>
      <c r="AIL135" s="3"/>
      <c r="AIM135" s="3"/>
      <c r="AIN135" s="3"/>
      <c r="AIO135" s="3"/>
      <c r="AIP135" s="3"/>
      <c r="AIQ135" s="3"/>
      <c r="AIR135" s="3"/>
      <c r="AIS135" s="3"/>
      <c r="AIT135" s="3"/>
      <c r="AIU135" s="3"/>
      <c r="AIV135" s="3"/>
      <c r="AIW135" s="3"/>
      <c r="AIX135" s="3"/>
      <c r="AIY135" s="3"/>
      <c r="AIZ135" s="3"/>
      <c r="AJA135" s="3"/>
      <c r="AJB135" s="3"/>
      <c r="AJC135" s="3"/>
      <c r="AJD135" s="3"/>
      <c r="AJE135" s="3"/>
      <c r="AJF135" s="3"/>
      <c r="AJG135" s="3"/>
      <c r="AJH135" s="3"/>
      <c r="AJI135" s="3"/>
      <c r="AJJ135" s="3"/>
      <c r="AJK135" s="3"/>
      <c r="AJL135" s="3"/>
      <c r="AJM135" s="3"/>
      <c r="AJN135" s="3"/>
      <c r="AJO135" s="3"/>
      <c r="AJP135" s="3"/>
      <c r="AJQ135" s="3"/>
      <c r="AJR135" s="3"/>
      <c r="AJS135" s="3"/>
      <c r="AJT135" s="3"/>
      <c r="AJU135" s="3"/>
      <c r="AJV135" s="3"/>
      <c r="AJW135" s="3"/>
      <c r="AJX135" s="3"/>
      <c r="AJY135" s="3"/>
      <c r="AJZ135" s="3"/>
      <c r="AKA135" s="3"/>
      <c r="AKB135" s="3"/>
      <c r="AKC135" s="3"/>
      <c r="AKD135" s="3"/>
      <c r="AKE135" s="3"/>
      <c r="AKF135" s="3"/>
      <c r="AKG135" s="3"/>
      <c r="AKH135" s="3"/>
      <c r="AKI135" s="3"/>
      <c r="AKJ135" s="3"/>
      <c r="AKK135" s="3"/>
      <c r="AKL135" s="3"/>
      <c r="AKM135" s="3"/>
      <c r="AKN135" s="3"/>
      <c r="AKO135" s="3"/>
      <c r="AKP135" s="3"/>
      <c r="AKQ135" s="3"/>
      <c r="AKR135" s="3"/>
      <c r="AKS135" s="3"/>
      <c r="AKT135" s="3"/>
      <c r="AKU135" s="3"/>
      <c r="AKV135" s="3"/>
      <c r="AKW135" s="3"/>
      <c r="AKX135" s="3"/>
      <c r="AKY135" s="3"/>
      <c r="AKZ135" s="3"/>
      <c r="ALA135" s="3"/>
      <c r="ALB135" s="3"/>
      <c r="ALC135" s="3"/>
      <c r="ALD135" s="3"/>
      <c r="ALE135" s="3"/>
      <c r="ALF135" s="3"/>
      <c r="ALG135" s="3"/>
      <c r="ALH135" s="3"/>
      <c r="ALI135" s="3"/>
      <c r="ALJ135" s="3"/>
      <c r="ALK135" s="3"/>
      <c r="ALL135" s="3"/>
      <c r="ALM135" s="3"/>
      <c r="ALN135" s="3"/>
      <c r="ALO135" s="3"/>
      <c r="ALP135" s="3"/>
      <c r="ALQ135" s="3"/>
      <c r="ALR135" s="3"/>
      <c r="ALS135" s="3"/>
      <c r="ALT135" s="3"/>
      <c r="ALU135" s="3"/>
      <c r="ALV135" s="3"/>
      <c r="ALW135" s="3"/>
      <c r="ALX135" s="3"/>
      <c r="ALY135" s="3"/>
      <c r="ALZ135" s="3"/>
      <c r="AMA135" s="3"/>
      <c r="AMB135" s="3"/>
      <c r="AMC135" s="3"/>
      <c r="AMD135" s="3"/>
      <c r="AME135" s="3"/>
      <c r="AMF135" s="3"/>
      <c r="AMG135" s="3"/>
      <c r="AMH135" s="3"/>
      <c r="AMI135" s="3"/>
      <c r="AMJ135" s="3"/>
      <c r="AMK135" s="3"/>
      <c r="AML135" s="3"/>
      <c r="AMM135" s="3"/>
      <c r="AMN135" s="3"/>
      <c r="AMO135" s="3"/>
      <c r="AMP135" s="3"/>
      <c r="AMQ135" s="3"/>
      <c r="AMR135" s="3"/>
      <c r="AMS135" s="3"/>
      <c r="AMT135" s="3"/>
      <c r="AMU135" s="3"/>
      <c r="AMV135" s="3"/>
      <c r="AMW135" s="3"/>
      <c r="AMX135" s="3"/>
      <c r="AMY135" s="3"/>
      <c r="AMZ135" s="3"/>
      <c r="ANA135" s="3"/>
      <c r="ANB135" s="3"/>
      <c r="ANC135" s="3"/>
      <c r="AND135" s="3"/>
      <c r="ANE135" s="3"/>
      <c r="ANF135" s="3"/>
      <c r="ANG135" s="3"/>
      <c r="ANH135" s="3"/>
      <c r="ANI135" s="3"/>
      <c r="ANJ135" s="3"/>
      <c r="ANK135" s="3"/>
      <c r="ANL135" s="3"/>
      <c r="ANM135" s="3"/>
      <c r="ANN135" s="3"/>
      <c r="ANO135" s="3"/>
      <c r="ANP135" s="3"/>
      <c r="ANQ135" s="3"/>
      <c r="ANR135" s="3"/>
      <c r="ANS135" s="3"/>
      <c r="ANT135" s="3"/>
      <c r="ANU135" s="3"/>
      <c r="ANV135" s="3"/>
      <c r="ANW135" s="3"/>
      <c r="ANX135" s="3"/>
      <c r="ANY135" s="3"/>
      <c r="ANZ135" s="3"/>
      <c r="AOA135" s="3"/>
      <c r="AOB135" s="3"/>
      <c r="AOC135" s="3"/>
      <c r="AOD135" s="3"/>
      <c r="AOE135" s="3"/>
      <c r="AOF135" s="3"/>
      <c r="AOG135" s="3"/>
      <c r="AOH135" s="3"/>
      <c r="AOI135" s="3"/>
      <c r="AOJ135" s="3"/>
      <c r="AOK135" s="3"/>
      <c r="AOL135" s="3"/>
      <c r="AOM135" s="3"/>
      <c r="AON135" s="3"/>
      <c r="AOO135" s="3"/>
      <c r="AOP135" s="3"/>
      <c r="AOQ135" s="3"/>
      <c r="AOR135" s="3"/>
      <c r="AOS135" s="3"/>
      <c r="AOT135" s="3"/>
      <c r="AOU135" s="3"/>
      <c r="AOV135" s="3"/>
      <c r="AOW135" s="3"/>
      <c r="AOX135" s="3"/>
      <c r="AOY135" s="3"/>
      <c r="AOZ135" s="3"/>
      <c r="APA135" s="3"/>
      <c r="APB135" s="3"/>
      <c r="APC135" s="3"/>
      <c r="APD135" s="3"/>
      <c r="APE135" s="3"/>
      <c r="APF135" s="3"/>
      <c r="APG135" s="3"/>
      <c r="APH135" s="3"/>
      <c r="API135" s="3"/>
      <c r="APJ135" s="3"/>
      <c r="APK135" s="3"/>
      <c r="APL135" s="3"/>
      <c r="APM135" s="3"/>
      <c r="APN135" s="3"/>
      <c r="APO135" s="3"/>
      <c r="APP135" s="3"/>
      <c r="APQ135" s="3"/>
      <c r="APR135" s="3"/>
      <c r="APS135" s="3"/>
      <c r="APT135" s="3"/>
      <c r="APU135" s="3"/>
      <c r="APV135" s="3"/>
      <c r="APW135" s="3"/>
      <c r="APX135" s="3"/>
      <c r="APY135" s="3"/>
      <c r="APZ135" s="3"/>
      <c r="AQA135" s="3"/>
      <c r="AQB135" s="3"/>
      <c r="AQC135" s="3"/>
      <c r="AQD135" s="3"/>
      <c r="AQE135" s="3"/>
      <c r="AQF135" s="3"/>
      <c r="AQG135" s="3"/>
      <c r="AQH135" s="3"/>
      <c r="AQI135" s="3"/>
      <c r="AQJ135" s="3"/>
      <c r="AQK135" s="3"/>
      <c r="AQL135" s="3"/>
      <c r="AQM135" s="3"/>
      <c r="AQN135" s="3"/>
      <c r="AQO135" s="3"/>
      <c r="AQP135" s="3"/>
      <c r="AQQ135" s="3"/>
      <c r="AQR135" s="3"/>
      <c r="AQS135" s="3"/>
      <c r="AQT135" s="3"/>
      <c r="AQU135" s="3"/>
      <c r="AQV135" s="3"/>
      <c r="AQW135" s="3"/>
      <c r="AQX135" s="3"/>
      <c r="AQY135" s="3"/>
      <c r="AQZ135" s="3"/>
    </row>
    <row r="136" spans="1:1144" ht="27" hidden="1" customHeight="1" x14ac:dyDescent="0.25">
      <c r="A136" s="35"/>
      <c r="B136" s="41"/>
      <c r="C136" s="22"/>
      <c r="D136" s="22"/>
      <c r="E136" s="455" t="s">
        <v>74</v>
      </c>
      <c r="F136" s="508"/>
      <c r="G136" s="82"/>
      <c r="H136" s="82"/>
      <c r="I136" s="133">
        <f>H136/H7</f>
        <v>0</v>
      </c>
      <c r="J136" s="125">
        <f t="shared" si="39"/>
        <v>0</v>
      </c>
      <c r="K136" s="145"/>
      <c r="L136" s="494"/>
      <c r="M136" s="496"/>
      <c r="N136" s="126"/>
      <c r="O136" s="123"/>
      <c r="P136" s="129"/>
      <c r="Q136" s="509"/>
      <c r="R136" s="495">
        <f t="shared" si="28"/>
        <v>0</v>
      </c>
      <c r="S136" s="496">
        <f t="shared" si="29"/>
        <v>0</v>
      </c>
      <c r="T136" s="126">
        <f t="shared" si="29"/>
        <v>0</v>
      </c>
      <c r="U136" s="496">
        <f t="shared" si="29"/>
        <v>0</v>
      </c>
      <c r="V136" s="126">
        <f t="shared" si="30"/>
        <v>0</v>
      </c>
      <c r="W136" s="127" t="e">
        <f t="shared" si="31"/>
        <v>#DIV/0!</v>
      </c>
    </row>
    <row r="137" spans="1:1144" s="16" customFormat="1" ht="23.25" customHeight="1" thickBot="1" x14ac:dyDescent="0.3">
      <c r="A137" s="40">
        <v>13</v>
      </c>
      <c r="B137" s="510">
        <v>180404</v>
      </c>
      <c r="C137" s="511" t="s">
        <v>430</v>
      </c>
      <c r="D137" s="511" t="s">
        <v>431</v>
      </c>
      <c r="E137" s="512" t="s">
        <v>432</v>
      </c>
      <c r="F137" s="513">
        <v>194.6</v>
      </c>
      <c r="G137" s="131">
        <v>194.6</v>
      </c>
      <c r="H137" s="131">
        <v>149.9</v>
      </c>
      <c r="I137" s="132">
        <f>H137/H7</f>
        <v>3.7626134776864967E-4</v>
      </c>
      <c r="J137" s="53">
        <f t="shared" si="39"/>
        <v>-44.699999999999989</v>
      </c>
      <c r="K137" s="105">
        <f>H137/G137</f>
        <v>0.77029804727646456</v>
      </c>
      <c r="L137" s="104"/>
      <c r="M137" s="463"/>
      <c r="N137" s="78"/>
      <c r="O137" s="131"/>
      <c r="P137" s="51">
        <f t="shared" si="36"/>
        <v>0</v>
      </c>
      <c r="Q137" s="464"/>
      <c r="R137" s="465">
        <f t="shared" si="28"/>
        <v>194.6</v>
      </c>
      <c r="S137" s="463">
        <f t="shared" si="29"/>
        <v>194.6</v>
      </c>
      <c r="T137" s="78">
        <f t="shared" si="29"/>
        <v>194.6</v>
      </c>
      <c r="U137" s="463">
        <f t="shared" si="29"/>
        <v>149.9</v>
      </c>
      <c r="V137" s="78">
        <f t="shared" si="30"/>
        <v>-44.699999999999989</v>
      </c>
      <c r="W137" s="105">
        <f t="shared" si="31"/>
        <v>0.77029804727646456</v>
      </c>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c r="JW137" s="3"/>
      <c r="JX137" s="3"/>
      <c r="JY137" s="3"/>
      <c r="JZ137" s="3"/>
      <c r="KA137" s="3"/>
      <c r="KB137" s="3"/>
      <c r="KC137" s="3"/>
      <c r="KD137" s="3"/>
      <c r="KE137" s="3"/>
      <c r="KF137" s="3"/>
      <c r="KG137" s="3"/>
      <c r="KH137" s="3"/>
      <c r="KI137" s="3"/>
      <c r="KJ137" s="3"/>
      <c r="KK137" s="3"/>
      <c r="KL137" s="3"/>
      <c r="KM137" s="3"/>
      <c r="KN137" s="3"/>
      <c r="KO137" s="3"/>
      <c r="KP137" s="3"/>
      <c r="KQ137" s="3"/>
      <c r="KR137" s="3"/>
      <c r="KS137" s="3"/>
      <c r="KT137" s="3"/>
      <c r="KU137" s="3"/>
      <c r="KV137" s="3"/>
      <c r="KW137" s="3"/>
      <c r="KX137" s="3"/>
      <c r="KY137" s="3"/>
      <c r="KZ137" s="3"/>
      <c r="LA137" s="3"/>
      <c r="LB137" s="3"/>
      <c r="LC137" s="3"/>
      <c r="LD137" s="3"/>
      <c r="LE137" s="3"/>
      <c r="LF137" s="3"/>
      <c r="LG137" s="3"/>
      <c r="LH137" s="3"/>
      <c r="LI137" s="3"/>
      <c r="LJ137" s="3"/>
      <c r="LK137" s="3"/>
      <c r="LL137" s="3"/>
      <c r="LM137" s="3"/>
      <c r="LN137" s="3"/>
      <c r="LO137" s="3"/>
      <c r="LP137" s="3"/>
      <c r="LQ137" s="3"/>
      <c r="LR137" s="3"/>
      <c r="LS137" s="3"/>
      <c r="LT137" s="3"/>
      <c r="LU137" s="3"/>
      <c r="LV137" s="3"/>
      <c r="LW137" s="3"/>
      <c r="LX137" s="3"/>
      <c r="LY137" s="3"/>
      <c r="LZ137" s="3"/>
      <c r="MA137" s="3"/>
      <c r="MB137" s="3"/>
      <c r="MC137" s="3"/>
      <c r="MD137" s="3"/>
      <c r="ME137" s="3"/>
      <c r="MF137" s="3"/>
      <c r="MG137" s="3"/>
      <c r="MH137" s="3"/>
      <c r="MI137" s="3"/>
      <c r="MJ137" s="3"/>
      <c r="MK137" s="3"/>
      <c r="ML137" s="3"/>
      <c r="MM137" s="3"/>
      <c r="MN137" s="3"/>
      <c r="MO137" s="3"/>
      <c r="MP137" s="3"/>
      <c r="MQ137" s="3"/>
      <c r="MR137" s="3"/>
      <c r="MS137" s="3"/>
      <c r="MT137" s="3"/>
      <c r="MU137" s="3"/>
      <c r="MV137" s="3"/>
      <c r="MW137" s="3"/>
      <c r="MX137" s="3"/>
      <c r="MY137" s="3"/>
      <c r="MZ137" s="3"/>
      <c r="NA137" s="3"/>
      <c r="NB137" s="3"/>
      <c r="NC137" s="3"/>
      <c r="ND137" s="3"/>
      <c r="NE137" s="3"/>
      <c r="NF137" s="3"/>
      <c r="NG137" s="3"/>
      <c r="NH137" s="3"/>
      <c r="NI137" s="3"/>
      <c r="NJ137" s="3"/>
      <c r="NK137" s="3"/>
      <c r="NL137" s="3"/>
      <c r="NM137" s="3"/>
      <c r="NN137" s="3"/>
      <c r="NO137" s="3"/>
      <c r="NP137" s="3"/>
      <c r="NQ137" s="3"/>
      <c r="NR137" s="3"/>
      <c r="NS137" s="3"/>
      <c r="NT137" s="3"/>
      <c r="NU137" s="3"/>
      <c r="NV137" s="3"/>
      <c r="NW137" s="3"/>
      <c r="NX137" s="3"/>
      <c r="NY137" s="3"/>
      <c r="NZ137" s="3"/>
      <c r="OA137" s="3"/>
      <c r="OB137" s="3"/>
      <c r="OC137" s="3"/>
      <c r="OD137" s="3"/>
      <c r="OE137" s="3"/>
      <c r="OF137" s="3"/>
      <c r="OG137" s="3"/>
      <c r="OH137" s="3"/>
      <c r="OI137" s="3"/>
      <c r="OJ137" s="3"/>
      <c r="OK137" s="3"/>
      <c r="OL137" s="3"/>
      <c r="OM137" s="3"/>
      <c r="ON137" s="3"/>
      <c r="OO137" s="3"/>
      <c r="OP137" s="3"/>
      <c r="OQ137" s="3"/>
      <c r="OR137" s="3"/>
      <c r="OS137" s="3"/>
      <c r="OT137" s="3"/>
      <c r="OU137" s="3"/>
      <c r="OV137" s="3"/>
      <c r="OW137" s="3"/>
      <c r="OX137" s="3"/>
      <c r="OY137" s="3"/>
      <c r="OZ137" s="3"/>
      <c r="PA137" s="3"/>
      <c r="PB137" s="3"/>
      <c r="PC137" s="3"/>
      <c r="PD137" s="3"/>
      <c r="PE137" s="3"/>
      <c r="PF137" s="3"/>
      <c r="PG137" s="3"/>
      <c r="PH137" s="3"/>
      <c r="PI137" s="3"/>
      <c r="PJ137" s="3"/>
      <c r="PK137" s="3"/>
      <c r="PL137" s="3"/>
      <c r="PM137" s="3"/>
      <c r="PN137" s="3"/>
      <c r="PO137" s="3"/>
      <c r="PP137" s="3"/>
      <c r="PQ137" s="3"/>
      <c r="PR137" s="3"/>
      <c r="PS137" s="3"/>
      <c r="PT137" s="3"/>
      <c r="PU137" s="3"/>
      <c r="PV137" s="3"/>
      <c r="PW137" s="3"/>
      <c r="PX137" s="3"/>
      <c r="PY137" s="3"/>
      <c r="PZ137" s="3"/>
      <c r="QA137" s="3"/>
      <c r="QB137" s="3"/>
      <c r="QC137" s="3"/>
      <c r="QD137" s="3"/>
      <c r="QE137" s="3"/>
      <c r="QF137" s="3"/>
      <c r="QG137" s="3"/>
      <c r="QH137" s="3"/>
      <c r="QI137" s="3"/>
      <c r="QJ137" s="3"/>
      <c r="QK137" s="3"/>
      <c r="QL137" s="3"/>
      <c r="QM137" s="3"/>
      <c r="QN137" s="3"/>
      <c r="QO137" s="3"/>
      <c r="QP137" s="3"/>
      <c r="QQ137" s="3"/>
      <c r="QR137" s="3"/>
      <c r="QS137" s="3"/>
      <c r="QT137" s="3"/>
      <c r="QU137" s="3"/>
      <c r="QV137" s="3"/>
      <c r="QW137" s="3"/>
      <c r="QX137" s="3"/>
      <c r="QY137" s="3"/>
      <c r="QZ137" s="3"/>
      <c r="RA137" s="3"/>
      <c r="RB137" s="3"/>
      <c r="RC137" s="3"/>
      <c r="RD137" s="3"/>
      <c r="RE137" s="3"/>
      <c r="RF137" s="3"/>
      <c r="RG137" s="3"/>
      <c r="RH137" s="3"/>
      <c r="RI137" s="3"/>
      <c r="RJ137" s="3"/>
      <c r="RK137" s="3"/>
      <c r="RL137" s="3"/>
      <c r="RM137" s="3"/>
      <c r="RN137" s="3"/>
      <c r="RO137" s="3"/>
      <c r="RP137" s="3"/>
      <c r="RQ137" s="3"/>
      <c r="RR137" s="3"/>
      <c r="RS137" s="3"/>
      <c r="RT137" s="3"/>
      <c r="RU137" s="3"/>
      <c r="RV137" s="3"/>
      <c r="RW137" s="3"/>
      <c r="RX137" s="3"/>
      <c r="RY137" s="3"/>
      <c r="RZ137" s="3"/>
      <c r="SA137" s="3"/>
      <c r="SB137" s="3"/>
      <c r="SC137" s="3"/>
      <c r="SD137" s="3"/>
      <c r="SE137" s="3"/>
      <c r="SF137" s="3"/>
      <c r="SG137" s="3"/>
      <c r="SH137" s="3"/>
      <c r="SI137" s="3"/>
      <c r="SJ137" s="3"/>
      <c r="SK137" s="3"/>
      <c r="SL137" s="3"/>
      <c r="SM137" s="3"/>
      <c r="SN137" s="3"/>
      <c r="SO137" s="3"/>
      <c r="SP137" s="3"/>
      <c r="SQ137" s="3"/>
      <c r="SR137" s="3"/>
      <c r="SS137" s="3"/>
      <c r="ST137" s="3"/>
      <c r="SU137" s="3"/>
      <c r="SV137" s="3"/>
      <c r="SW137" s="3"/>
      <c r="SX137" s="3"/>
      <c r="SY137" s="3"/>
      <c r="SZ137" s="3"/>
      <c r="TA137" s="3"/>
      <c r="TB137" s="3"/>
      <c r="TC137" s="3"/>
      <c r="TD137" s="3"/>
      <c r="TE137" s="3"/>
      <c r="TF137" s="3"/>
      <c r="TG137" s="3"/>
      <c r="TH137" s="3"/>
      <c r="TI137" s="3"/>
      <c r="TJ137" s="3"/>
      <c r="TK137" s="3"/>
      <c r="TL137" s="3"/>
      <c r="TM137" s="3"/>
      <c r="TN137" s="3"/>
      <c r="TO137" s="3"/>
      <c r="TP137" s="3"/>
      <c r="TQ137" s="3"/>
      <c r="TR137" s="3"/>
      <c r="TS137" s="3"/>
      <c r="TT137" s="3"/>
      <c r="TU137" s="3"/>
      <c r="TV137" s="3"/>
      <c r="TW137" s="3"/>
      <c r="TX137" s="3"/>
      <c r="TY137" s="3"/>
      <c r="TZ137" s="3"/>
      <c r="UA137" s="3"/>
      <c r="UB137" s="3"/>
      <c r="UC137" s="3"/>
      <c r="UD137" s="3"/>
      <c r="UE137" s="3"/>
      <c r="UF137" s="3"/>
      <c r="UG137" s="3"/>
      <c r="UH137" s="3"/>
      <c r="UI137" s="3"/>
      <c r="UJ137" s="3"/>
      <c r="UK137" s="3"/>
      <c r="UL137" s="3"/>
      <c r="UM137" s="3"/>
      <c r="UN137" s="3"/>
      <c r="UO137" s="3"/>
      <c r="UP137" s="3"/>
      <c r="UQ137" s="3"/>
      <c r="UR137" s="3"/>
      <c r="US137" s="3"/>
      <c r="UT137" s="3"/>
      <c r="UU137" s="3"/>
      <c r="UV137" s="3"/>
      <c r="UW137" s="3"/>
      <c r="UX137" s="3"/>
      <c r="UY137" s="3"/>
      <c r="UZ137" s="3"/>
      <c r="VA137" s="3"/>
      <c r="VB137" s="3"/>
      <c r="VC137" s="3"/>
      <c r="VD137" s="3"/>
      <c r="VE137" s="3"/>
      <c r="VF137" s="3"/>
      <c r="VG137" s="3"/>
      <c r="VH137" s="3"/>
      <c r="VI137" s="3"/>
      <c r="VJ137" s="3"/>
      <c r="VK137" s="3"/>
      <c r="VL137" s="3"/>
      <c r="VM137" s="3"/>
      <c r="VN137" s="3"/>
      <c r="VO137" s="3"/>
      <c r="VP137" s="3"/>
      <c r="VQ137" s="3"/>
      <c r="VR137" s="3"/>
      <c r="VS137" s="3"/>
      <c r="VT137" s="3"/>
      <c r="VU137" s="3"/>
      <c r="VV137" s="3"/>
      <c r="VW137" s="3"/>
      <c r="VX137" s="3"/>
      <c r="VY137" s="3"/>
      <c r="VZ137" s="3"/>
      <c r="WA137" s="3"/>
      <c r="WB137" s="3"/>
      <c r="WC137" s="3"/>
      <c r="WD137" s="3"/>
      <c r="WE137" s="3"/>
      <c r="WF137" s="3"/>
      <c r="WG137" s="3"/>
      <c r="WH137" s="3"/>
      <c r="WI137" s="3"/>
      <c r="WJ137" s="3"/>
      <c r="WK137" s="3"/>
      <c r="WL137" s="3"/>
      <c r="WM137" s="3"/>
      <c r="WN137" s="3"/>
      <c r="WO137" s="3"/>
      <c r="WP137" s="3"/>
      <c r="WQ137" s="3"/>
      <c r="WR137" s="3"/>
      <c r="WS137" s="3"/>
      <c r="WT137" s="3"/>
      <c r="WU137" s="3"/>
      <c r="WV137" s="3"/>
      <c r="WW137" s="3"/>
      <c r="WX137" s="3"/>
      <c r="WY137" s="3"/>
      <c r="WZ137" s="3"/>
      <c r="XA137" s="3"/>
      <c r="XB137" s="3"/>
      <c r="XC137" s="3"/>
      <c r="XD137" s="3"/>
      <c r="XE137" s="3"/>
      <c r="XF137" s="3"/>
      <c r="XG137" s="3"/>
      <c r="XH137" s="3"/>
      <c r="XI137" s="3"/>
      <c r="XJ137" s="3"/>
      <c r="XK137" s="3"/>
      <c r="XL137" s="3"/>
      <c r="XM137" s="3"/>
      <c r="XN137" s="3"/>
      <c r="XO137" s="3"/>
      <c r="XP137" s="3"/>
      <c r="XQ137" s="3"/>
      <c r="XR137" s="3"/>
      <c r="XS137" s="3"/>
      <c r="XT137" s="3"/>
      <c r="XU137" s="3"/>
      <c r="XV137" s="3"/>
      <c r="XW137" s="3"/>
      <c r="XX137" s="3"/>
      <c r="XY137" s="3"/>
      <c r="XZ137" s="3"/>
      <c r="YA137" s="3"/>
      <c r="YB137" s="3"/>
      <c r="YC137" s="3"/>
      <c r="YD137" s="3"/>
      <c r="YE137" s="3"/>
      <c r="YF137" s="3"/>
      <c r="YG137" s="3"/>
      <c r="YH137" s="3"/>
      <c r="YI137" s="3"/>
      <c r="YJ137" s="3"/>
      <c r="YK137" s="3"/>
      <c r="YL137" s="3"/>
      <c r="YM137" s="3"/>
      <c r="YN137" s="3"/>
      <c r="YO137" s="3"/>
      <c r="YP137" s="3"/>
      <c r="YQ137" s="3"/>
      <c r="YR137" s="3"/>
      <c r="YS137" s="3"/>
      <c r="YT137" s="3"/>
      <c r="YU137" s="3"/>
      <c r="YV137" s="3"/>
      <c r="YW137" s="3"/>
      <c r="YX137" s="3"/>
      <c r="YY137" s="3"/>
      <c r="YZ137" s="3"/>
      <c r="ZA137" s="3"/>
      <c r="ZB137" s="3"/>
      <c r="ZC137" s="3"/>
      <c r="ZD137" s="3"/>
      <c r="ZE137" s="3"/>
      <c r="ZF137" s="3"/>
      <c r="ZG137" s="3"/>
      <c r="ZH137" s="3"/>
      <c r="ZI137" s="3"/>
      <c r="ZJ137" s="3"/>
      <c r="ZK137" s="3"/>
      <c r="ZL137" s="3"/>
      <c r="ZM137" s="3"/>
      <c r="ZN137" s="3"/>
      <c r="ZO137" s="3"/>
      <c r="ZP137" s="3"/>
      <c r="ZQ137" s="3"/>
      <c r="ZR137" s="3"/>
      <c r="ZS137" s="3"/>
      <c r="ZT137" s="3"/>
      <c r="ZU137" s="3"/>
      <c r="ZV137" s="3"/>
      <c r="ZW137" s="3"/>
      <c r="ZX137" s="3"/>
      <c r="ZY137" s="3"/>
      <c r="ZZ137" s="3"/>
      <c r="AAA137" s="3"/>
      <c r="AAB137" s="3"/>
      <c r="AAC137" s="3"/>
      <c r="AAD137" s="3"/>
      <c r="AAE137" s="3"/>
      <c r="AAF137" s="3"/>
      <c r="AAG137" s="3"/>
      <c r="AAH137" s="3"/>
      <c r="AAI137" s="3"/>
      <c r="AAJ137" s="3"/>
      <c r="AAK137" s="3"/>
      <c r="AAL137" s="3"/>
      <c r="AAM137" s="3"/>
      <c r="AAN137" s="3"/>
      <c r="AAO137" s="3"/>
      <c r="AAP137" s="3"/>
      <c r="AAQ137" s="3"/>
      <c r="AAR137" s="3"/>
      <c r="AAS137" s="3"/>
      <c r="AAT137" s="3"/>
      <c r="AAU137" s="3"/>
      <c r="AAV137" s="3"/>
      <c r="AAW137" s="3"/>
      <c r="AAX137" s="3"/>
      <c r="AAY137" s="3"/>
      <c r="AAZ137" s="3"/>
      <c r="ABA137" s="3"/>
      <c r="ABB137" s="3"/>
      <c r="ABC137" s="3"/>
      <c r="ABD137" s="3"/>
      <c r="ABE137" s="3"/>
      <c r="ABF137" s="3"/>
      <c r="ABG137" s="3"/>
      <c r="ABH137" s="3"/>
      <c r="ABI137" s="3"/>
      <c r="ABJ137" s="3"/>
      <c r="ABK137" s="3"/>
      <c r="ABL137" s="3"/>
      <c r="ABM137" s="3"/>
      <c r="ABN137" s="3"/>
      <c r="ABO137" s="3"/>
      <c r="ABP137" s="3"/>
      <c r="ABQ137" s="3"/>
      <c r="ABR137" s="3"/>
      <c r="ABS137" s="3"/>
      <c r="ABT137" s="3"/>
      <c r="ABU137" s="3"/>
      <c r="ABV137" s="3"/>
      <c r="ABW137" s="3"/>
      <c r="ABX137" s="3"/>
      <c r="ABY137" s="3"/>
      <c r="ABZ137" s="3"/>
      <c r="ACA137" s="3"/>
      <c r="ACB137" s="3"/>
      <c r="ACC137" s="3"/>
      <c r="ACD137" s="3"/>
      <c r="ACE137" s="3"/>
      <c r="ACF137" s="3"/>
      <c r="ACG137" s="3"/>
      <c r="ACH137" s="3"/>
      <c r="ACI137" s="3"/>
      <c r="ACJ137" s="3"/>
      <c r="ACK137" s="3"/>
      <c r="ACL137" s="3"/>
      <c r="ACM137" s="3"/>
      <c r="ACN137" s="3"/>
      <c r="ACO137" s="3"/>
      <c r="ACP137" s="3"/>
      <c r="ACQ137" s="3"/>
      <c r="ACR137" s="3"/>
      <c r="ACS137" s="3"/>
      <c r="ACT137" s="3"/>
      <c r="ACU137" s="3"/>
      <c r="ACV137" s="3"/>
      <c r="ACW137" s="3"/>
      <c r="ACX137" s="3"/>
      <c r="ACY137" s="3"/>
      <c r="ACZ137" s="3"/>
      <c r="ADA137" s="3"/>
      <c r="ADB137" s="3"/>
      <c r="ADC137" s="3"/>
      <c r="ADD137" s="3"/>
      <c r="ADE137" s="3"/>
      <c r="ADF137" s="3"/>
      <c r="ADG137" s="3"/>
      <c r="ADH137" s="3"/>
      <c r="ADI137" s="3"/>
      <c r="ADJ137" s="3"/>
      <c r="ADK137" s="3"/>
      <c r="ADL137" s="3"/>
      <c r="ADM137" s="3"/>
      <c r="ADN137" s="3"/>
      <c r="ADO137" s="3"/>
      <c r="ADP137" s="3"/>
      <c r="ADQ137" s="3"/>
      <c r="ADR137" s="3"/>
      <c r="ADS137" s="3"/>
      <c r="ADT137" s="3"/>
      <c r="ADU137" s="3"/>
      <c r="ADV137" s="3"/>
      <c r="ADW137" s="3"/>
      <c r="ADX137" s="3"/>
      <c r="ADY137" s="3"/>
      <c r="ADZ137" s="3"/>
      <c r="AEA137" s="3"/>
      <c r="AEB137" s="3"/>
      <c r="AEC137" s="3"/>
      <c r="AED137" s="3"/>
      <c r="AEE137" s="3"/>
      <c r="AEF137" s="3"/>
      <c r="AEG137" s="3"/>
      <c r="AEH137" s="3"/>
      <c r="AEI137" s="3"/>
      <c r="AEJ137" s="3"/>
      <c r="AEK137" s="3"/>
      <c r="AEL137" s="3"/>
      <c r="AEM137" s="3"/>
      <c r="AEN137" s="3"/>
      <c r="AEO137" s="3"/>
      <c r="AEP137" s="3"/>
      <c r="AEQ137" s="3"/>
      <c r="AER137" s="3"/>
      <c r="AES137" s="3"/>
      <c r="AET137" s="3"/>
      <c r="AEU137" s="3"/>
      <c r="AEV137" s="3"/>
      <c r="AEW137" s="3"/>
      <c r="AEX137" s="3"/>
      <c r="AEY137" s="3"/>
      <c r="AEZ137" s="3"/>
      <c r="AFA137" s="3"/>
      <c r="AFB137" s="3"/>
      <c r="AFC137" s="3"/>
      <c r="AFD137" s="3"/>
      <c r="AFE137" s="3"/>
      <c r="AFF137" s="3"/>
      <c r="AFG137" s="3"/>
      <c r="AFH137" s="3"/>
      <c r="AFI137" s="3"/>
      <c r="AFJ137" s="3"/>
      <c r="AFK137" s="3"/>
      <c r="AFL137" s="3"/>
      <c r="AFM137" s="3"/>
      <c r="AFN137" s="3"/>
      <c r="AFO137" s="3"/>
      <c r="AFP137" s="3"/>
      <c r="AFQ137" s="3"/>
      <c r="AFR137" s="3"/>
      <c r="AFS137" s="3"/>
      <c r="AFT137" s="3"/>
      <c r="AFU137" s="3"/>
      <c r="AFV137" s="3"/>
      <c r="AFW137" s="3"/>
      <c r="AFX137" s="3"/>
      <c r="AFY137" s="3"/>
      <c r="AFZ137" s="3"/>
      <c r="AGA137" s="3"/>
      <c r="AGB137" s="3"/>
      <c r="AGC137" s="3"/>
      <c r="AGD137" s="3"/>
      <c r="AGE137" s="3"/>
      <c r="AGF137" s="3"/>
      <c r="AGG137" s="3"/>
      <c r="AGH137" s="3"/>
      <c r="AGI137" s="3"/>
      <c r="AGJ137" s="3"/>
      <c r="AGK137" s="3"/>
      <c r="AGL137" s="3"/>
      <c r="AGM137" s="3"/>
      <c r="AGN137" s="3"/>
      <c r="AGO137" s="3"/>
      <c r="AGP137" s="3"/>
      <c r="AGQ137" s="3"/>
      <c r="AGR137" s="3"/>
      <c r="AGS137" s="3"/>
      <c r="AGT137" s="3"/>
      <c r="AGU137" s="3"/>
      <c r="AGV137" s="3"/>
      <c r="AGW137" s="3"/>
      <c r="AGX137" s="3"/>
      <c r="AGY137" s="3"/>
      <c r="AGZ137" s="3"/>
      <c r="AHA137" s="3"/>
      <c r="AHB137" s="3"/>
      <c r="AHC137" s="3"/>
      <c r="AHD137" s="3"/>
      <c r="AHE137" s="3"/>
      <c r="AHF137" s="3"/>
      <c r="AHG137" s="3"/>
      <c r="AHH137" s="3"/>
      <c r="AHI137" s="3"/>
      <c r="AHJ137" s="3"/>
      <c r="AHK137" s="3"/>
      <c r="AHL137" s="3"/>
      <c r="AHM137" s="3"/>
      <c r="AHN137" s="3"/>
      <c r="AHO137" s="3"/>
      <c r="AHP137" s="3"/>
      <c r="AHQ137" s="3"/>
      <c r="AHR137" s="3"/>
      <c r="AHS137" s="3"/>
      <c r="AHT137" s="3"/>
      <c r="AHU137" s="3"/>
      <c r="AHV137" s="3"/>
      <c r="AHW137" s="3"/>
      <c r="AHX137" s="3"/>
      <c r="AHY137" s="3"/>
      <c r="AHZ137" s="3"/>
      <c r="AIA137" s="3"/>
      <c r="AIB137" s="3"/>
      <c r="AIC137" s="3"/>
      <c r="AID137" s="3"/>
      <c r="AIE137" s="3"/>
      <c r="AIF137" s="3"/>
      <c r="AIG137" s="3"/>
      <c r="AIH137" s="3"/>
      <c r="AII137" s="3"/>
      <c r="AIJ137" s="3"/>
      <c r="AIK137" s="3"/>
      <c r="AIL137" s="3"/>
      <c r="AIM137" s="3"/>
      <c r="AIN137" s="3"/>
      <c r="AIO137" s="3"/>
      <c r="AIP137" s="3"/>
      <c r="AIQ137" s="3"/>
      <c r="AIR137" s="3"/>
      <c r="AIS137" s="3"/>
      <c r="AIT137" s="3"/>
      <c r="AIU137" s="3"/>
      <c r="AIV137" s="3"/>
      <c r="AIW137" s="3"/>
      <c r="AIX137" s="3"/>
      <c r="AIY137" s="3"/>
      <c r="AIZ137" s="3"/>
      <c r="AJA137" s="3"/>
      <c r="AJB137" s="3"/>
      <c r="AJC137" s="3"/>
      <c r="AJD137" s="3"/>
      <c r="AJE137" s="3"/>
      <c r="AJF137" s="3"/>
      <c r="AJG137" s="3"/>
      <c r="AJH137" s="3"/>
      <c r="AJI137" s="3"/>
      <c r="AJJ137" s="3"/>
      <c r="AJK137" s="3"/>
      <c r="AJL137" s="3"/>
      <c r="AJM137" s="3"/>
      <c r="AJN137" s="3"/>
      <c r="AJO137" s="3"/>
      <c r="AJP137" s="3"/>
      <c r="AJQ137" s="3"/>
      <c r="AJR137" s="3"/>
      <c r="AJS137" s="3"/>
      <c r="AJT137" s="3"/>
      <c r="AJU137" s="3"/>
      <c r="AJV137" s="3"/>
      <c r="AJW137" s="3"/>
      <c r="AJX137" s="3"/>
      <c r="AJY137" s="3"/>
      <c r="AJZ137" s="3"/>
      <c r="AKA137" s="3"/>
      <c r="AKB137" s="3"/>
      <c r="AKC137" s="3"/>
      <c r="AKD137" s="3"/>
      <c r="AKE137" s="3"/>
      <c r="AKF137" s="3"/>
      <c r="AKG137" s="3"/>
      <c r="AKH137" s="3"/>
      <c r="AKI137" s="3"/>
      <c r="AKJ137" s="3"/>
      <c r="AKK137" s="3"/>
      <c r="AKL137" s="3"/>
      <c r="AKM137" s="3"/>
      <c r="AKN137" s="3"/>
      <c r="AKO137" s="3"/>
      <c r="AKP137" s="3"/>
      <c r="AKQ137" s="3"/>
      <c r="AKR137" s="3"/>
      <c r="AKS137" s="3"/>
      <c r="AKT137" s="3"/>
      <c r="AKU137" s="3"/>
      <c r="AKV137" s="3"/>
      <c r="AKW137" s="3"/>
      <c r="AKX137" s="3"/>
      <c r="AKY137" s="3"/>
      <c r="AKZ137" s="3"/>
      <c r="ALA137" s="3"/>
      <c r="ALB137" s="3"/>
      <c r="ALC137" s="3"/>
      <c r="ALD137" s="3"/>
      <c r="ALE137" s="3"/>
      <c r="ALF137" s="3"/>
      <c r="ALG137" s="3"/>
      <c r="ALH137" s="3"/>
      <c r="ALI137" s="3"/>
      <c r="ALJ137" s="3"/>
      <c r="ALK137" s="3"/>
      <c r="ALL137" s="3"/>
      <c r="ALM137" s="3"/>
      <c r="ALN137" s="3"/>
      <c r="ALO137" s="3"/>
      <c r="ALP137" s="3"/>
      <c r="ALQ137" s="3"/>
      <c r="ALR137" s="3"/>
      <c r="ALS137" s="3"/>
      <c r="ALT137" s="3"/>
      <c r="ALU137" s="3"/>
      <c r="ALV137" s="3"/>
      <c r="ALW137" s="3"/>
      <c r="ALX137" s="3"/>
      <c r="ALY137" s="3"/>
      <c r="ALZ137" s="3"/>
      <c r="AMA137" s="3"/>
      <c r="AMB137" s="3"/>
      <c r="AMC137" s="3"/>
      <c r="AMD137" s="3"/>
      <c r="AME137" s="3"/>
      <c r="AMF137" s="3"/>
      <c r="AMG137" s="3"/>
      <c r="AMH137" s="3"/>
      <c r="AMI137" s="3"/>
      <c r="AMJ137" s="3"/>
      <c r="AMK137" s="3"/>
      <c r="AML137" s="3"/>
      <c r="AMM137" s="3"/>
      <c r="AMN137" s="3"/>
      <c r="AMO137" s="3"/>
      <c r="AMP137" s="3"/>
      <c r="AMQ137" s="3"/>
      <c r="AMR137" s="3"/>
      <c r="AMS137" s="3"/>
      <c r="AMT137" s="3"/>
      <c r="AMU137" s="3"/>
      <c r="AMV137" s="3"/>
      <c r="AMW137" s="3"/>
      <c r="AMX137" s="3"/>
      <c r="AMY137" s="3"/>
      <c r="AMZ137" s="3"/>
      <c r="ANA137" s="3"/>
      <c r="ANB137" s="3"/>
      <c r="ANC137" s="3"/>
      <c r="AND137" s="3"/>
      <c r="ANE137" s="3"/>
      <c r="ANF137" s="3"/>
      <c r="ANG137" s="3"/>
      <c r="ANH137" s="3"/>
      <c r="ANI137" s="3"/>
      <c r="ANJ137" s="3"/>
      <c r="ANK137" s="3"/>
      <c r="ANL137" s="3"/>
      <c r="ANM137" s="3"/>
      <c r="ANN137" s="3"/>
      <c r="ANO137" s="3"/>
      <c r="ANP137" s="3"/>
      <c r="ANQ137" s="3"/>
      <c r="ANR137" s="3"/>
      <c r="ANS137" s="3"/>
      <c r="ANT137" s="3"/>
      <c r="ANU137" s="3"/>
      <c r="ANV137" s="3"/>
      <c r="ANW137" s="3"/>
      <c r="ANX137" s="3"/>
      <c r="ANY137" s="3"/>
      <c r="ANZ137" s="3"/>
      <c r="AOA137" s="3"/>
      <c r="AOB137" s="3"/>
      <c r="AOC137" s="3"/>
      <c r="AOD137" s="3"/>
      <c r="AOE137" s="3"/>
      <c r="AOF137" s="3"/>
      <c r="AOG137" s="3"/>
      <c r="AOH137" s="3"/>
      <c r="AOI137" s="3"/>
      <c r="AOJ137" s="3"/>
      <c r="AOK137" s="3"/>
      <c r="AOL137" s="3"/>
      <c r="AOM137" s="3"/>
      <c r="AON137" s="3"/>
      <c r="AOO137" s="3"/>
      <c r="AOP137" s="3"/>
      <c r="AOQ137" s="3"/>
      <c r="AOR137" s="3"/>
      <c r="AOS137" s="3"/>
      <c r="AOT137" s="3"/>
      <c r="AOU137" s="3"/>
      <c r="AOV137" s="3"/>
      <c r="AOW137" s="3"/>
      <c r="AOX137" s="3"/>
      <c r="AOY137" s="3"/>
      <c r="AOZ137" s="3"/>
      <c r="APA137" s="3"/>
      <c r="APB137" s="3"/>
      <c r="APC137" s="3"/>
      <c r="APD137" s="3"/>
      <c r="APE137" s="3"/>
      <c r="APF137" s="3"/>
      <c r="APG137" s="3"/>
      <c r="APH137" s="3"/>
      <c r="API137" s="3"/>
      <c r="APJ137" s="3"/>
      <c r="APK137" s="3"/>
      <c r="APL137" s="3"/>
      <c r="APM137" s="3"/>
      <c r="APN137" s="3"/>
      <c r="APO137" s="3"/>
      <c r="APP137" s="3"/>
      <c r="APQ137" s="3"/>
      <c r="APR137" s="3"/>
      <c r="APS137" s="3"/>
      <c r="APT137" s="3"/>
      <c r="APU137" s="3"/>
      <c r="APV137" s="3"/>
      <c r="APW137" s="3"/>
      <c r="APX137" s="3"/>
      <c r="APY137" s="3"/>
      <c r="APZ137" s="3"/>
      <c r="AQA137" s="3"/>
      <c r="AQB137" s="3"/>
      <c r="AQC137" s="3"/>
      <c r="AQD137" s="3"/>
      <c r="AQE137" s="3"/>
      <c r="AQF137" s="3"/>
      <c r="AQG137" s="3"/>
      <c r="AQH137" s="3"/>
      <c r="AQI137" s="3"/>
      <c r="AQJ137" s="3"/>
      <c r="AQK137" s="3"/>
      <c r="AQL137" s="3"/>
      <c r="AQM137" s="3"/>
      <c r="AQN137" s="3"/>
      <c r="AQO137" s="3"/>
      <c r="AQP137" s="3"/>
      <c r="AQQ137" s="3"/>
      <c r="AQR137" s="3"/>
      <c r="AQS137" s="3"/>
      <c r="AQT137" s="3"/>
      <c r="AQU137" s="3"/>
      <c r="AQV137" s="3"/>
      <c r="AQW137" s="3"/>
      <c r="AQX137" s="3"/>
      <c r="AQY137" s="3"/>
      <c r="AQZ137" s="3"/>
    </row>
    <row r="138" spans="1:1144" s="14" customFormat="1" ht="21.75" customHeight="1" thickBot="1" x14ac:dyDescent="0.3">
      <c r="A138" s="34">
        <v>14</v>
      </c>
      <c r="B138" s="514">
        <v>180409</v>
      </c>
      <c r="C138" s="487" t="s">
        <v>433</v>
      </c>
      <c r="D138" s="515" t="s">
        <v>411</v>
      </c>
      <c r="E138" s="516" t="s">
        <v>434</v>
      </c>
      <c r="F138" s="155"/>
      <c r="G138" s="122"/>
      <c r="H138" s="122"/>
      <c r="I138" s="134"/>
      <c r="J138" s="58">
        <f t="shared" si="39"/>
        <v>0</v>
      </c>
      <c r="K138" s="140"/>
      <c r="L138" s="96">
        <f>SUM(L139:L142)</f>
        <v>10269.299999999999</v>
      </c>
      <c r="M138" s="275">
        <f>SUM(M139:M142)</f>
        <v>10269.299999999999</v>
      </c>
      <c r="N138" s="60">
        <f>SUM(N139:N142)</f>
        <v>10269.299999999999</v>
      </c>
      <c r="O138" s="60">
        <f>SUM(O139:O142)</f>
        <v>10207.4</v>
      </c>
      <c r="P138" s="60">
        <f>SUM(P139:P142)</f>
        <v>-61.899999999999906</v>
      </c>
      <c r="Q138" s="274">
        <f t="shared" ref="Q138:Q163" si="41">O138/N138</f>
        <v>0.99397232528020418</v>
      </c>
      <c r="R138" s="96">
        <f t="shared" si="28"/>
        <v>10269.299999999999</v>
      </c>
      <c r="S138" s="275">
        <f t="shared" si="29"/>
        <v>10269.299999999999</v>
      </c>
      <c r="T138" s="60">
        <f t="shared" si="29"/>
        <v>10269.299999999999</v>
      </c>
      <c r="U138" s="275">
        <f t="shared" si="29"/>
        <v>10207.4</v>
      </c>
      <c r="V138" s="60">
        <f t="shared" si="30"/>
        <v>-61.899999999999636</v>
      </c>
      <c r="W138" s="94">
        <f t="shared" si="31"/>
        <v>0.99397232528020418</v>
      </c>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c r="IV138" s="13"/>
      <c r="IW138" s="13"/>
      <c r="IX138" s="13"/>
      <c r="IY138" s="13"/>
      <c r="IZ138" s="13"/>
      <c r="JA138" s="13"/>
      <c r="JB138" s="13"/>
      <c r="JC138" s="13"/>
      <c r="JD138" s="13"/>
      <c r="JE138" s="13"/>
      <c r="JF138" s="13"/>
      <c r="JG138" s="13"/>
      <c r="JH138" s="13"/>
      <c r="JI138" s="13"/>
      <c r="JJ138" s="13"/>
      <c r="JK138" s="13"/>
      <c r="JL138" s="13"/>
      <c r="JM138" s="13"/>
      <c r="JN138" s="13"/>
      <c r="JO138" s="13"/>
      <c r="JP138" s="13"/>
      <c r="JQ138" s="13"/>
      <c r="JR138" s="13"/>
      <c r="JS138" s="13"/>
      <c r="JT138" s="13"/>
      <c r="JU138" s="13"/>
      <c r="JV138" s="13"/>
      <c r="JW138" s="13"/>
      <c r="JX138" s="13"/>
      <c r="JY138" s="13"/>
      <c r="JZ138" s="13"/>
      <c r="KA138" s="13"/>
      <c r="KB138" s="13"/>
      <c r="KC138" s="13"/>
      <c r="KD138" s="13"/>
      <c r="KE138" s="13"/>
      <c r="KF138" s="13"/>
      <c r="KG138" s="13"/>
      <c r="KH138" s="13"/>
      <c r="KI138" s="13"/>
      <c r="KJ138" s="13"/>
      <c r="KK138" s="13"/>
      <c r="KL138" s="13"/>
      <c r="KM138" s="13"/>
      <c r="KN138" s="13"/>
      <c r="KO138" s="13"/>
      <c r="KP138" s="13"/>
      <c r="KQ138" s="13"/>
      <c r="KR138" s="13"/>
      <c r="KS138" s="13"/>
      <c r="KT138" s="13"/>
      <c r="KU138" s="13"/>
      <c r="KV138" s="13"/>
      <c r="KW138" s="13"/>
      <c r="KX138" s="13"/>
      <c r="KY138" s="13"/>
      <c r="KZ138" s="13"/>
      <c r="LA138" s="13"/>
      <c r="LB138" s="13"/>
      <c r="LC138" s="13"/>
      <c r="LD138" s="13"/>
      <c r="LE138" s="13"/>
      <c r="LF138" s="13"/>
      <c r="LG138" s="13"/>
      <c r="LH138" s="13"/>
      <c r="LI138" s="13"/>
      <c r="LJ138" s="13"/>
      <c r="LK138" s="13"/>
      <c r="LL138" s="13"/>
      <c r="LM138" s="13"/>
      <c r="LN138" s="13"/>
      <c r="LO138" s="13"/>
      <c r="LP138" s="13"/>
      <c r="LQ138" s="13"/>
      <c r="LR138" s="13"/>
      <c r="LS138" s="13"/>
      <c r="LT138" s="13"/>
      <c r="LU138" s="13"/>
      <c r="LV138" s="13"/>
      <c r="LW138" s="13"/>
      <c r="LX138" s="13"/>
      <c r="LY138" s="13"/>
      <c r="LZ138" s="13"/>
      <c r="MA138" s="13"/>
      <c r="MB138" s="13"/>
      <c r="MC138" s="13"/>
      <c r="MD138" s="13"/>
      <c r="ME138" s="13"/>
      <c r="MF138" s="13"/>
      <c r="MG138" s="13"/>
      <c r="MH138" s="13"/>
      <c r="MI138" s="13"/>
      <c r="MJ138" s="13"/>
      <c r="MK138" s="13"/>
      <c r="ML138" s="13"/>
      <c r="MM138" s="13"/>
      <c r="MN138" s="13"/>
      <c r="MO138" s="13"/>
      <c r="MP138" s="13"/>
      <c r="MQ138" s="13"/>
      <c r="MR138" s="13"/>
      <c r="MS138" s="13"/>
      <c r="MT138" s="13"/>
      <c r="MU138" s="13"/>
      <c r="MV138" s="13"/>
      <c r="MW138" s="13"/>
      <c r="MX138" s="13"/>
      <c r="MY138" s="13"/>
      <c r="MZ138" s="13"/>
      <c r="NA138" s="13"/>
      <c r="NB138" s="13"/>
      <c r="NC138" s="13"/>
      <c r="ND138" s="13"/>
      <c r="NE138" s="13"/>
      <c r="NF138" s="13"/>
      <c r="NG138" s="13"/>
      <c r="NH138" s="13"/>
      <c r="NI138" s="13"/>
      <c r="NJ138" s="13"/>
      <c r="NK138" s="13"/>
      <c r="NL138" s="13"/>
      <c r="NM138" s="13"/>
      <c r="NN138" s="13"/>
      <c r="NO138" s="13"/>
      <c r="NP138" s="13"/>
      <c r="NQ138" s="13"/>
      <c r="NR138" s="13"/>
      <c r="NS138" s="13"/>
      <c r="NT138" s="13"/>
      <c r="NU138" s="13"/>
      <c r="NV138" s="13"/>
      <c r="NW138" s="13"/>
      <c r="NX138" s="13"/>
      <c r="NY138" s="13"/>
      <c r="NZ138" s="13"/>
      <c r="OA138" s="13"/>
      <c r="OB138" s="13"/>
      <c r="OC138" s="13"/>
      <c r="OD138" s="13"/>
      <c r="OE138" s="13"/>
      <c r="OF138" s="13"/>
      <c r="OG138" s="13"/>
      <c r="OH138" s="13"/>
      <c r="OI138" s="13"/>
      <c r="OJ138" s="13"/>
      <c r="OK138" s="13"/>
      <c r="OL138" s="13"/>
      <c r="OM138" s="13"/>
      <c r="ON138" s="13"/>
      <c r="OO138" s="13"/>
      <c r="OP138" s="13"/>
      <c r="OQ138" s="13"/>
      <c r="OR138" s="13"/>
      <c r="OS138" s="13"/>
      <c r="OT138" s="13"/>
      <c r="OU138" s="13"/>
      <c r="OV138" s="13"/>
      <c r="OW138" s="13"/>
      <c r="OX138" s="13"/>
      <c r="OY138" s="13"/>
      <c r="OZ138" s="13"/>
      <c r="PA138" s="13"/>
      <c r="PB138" s="13"/>
      <c r="PC138" s="13"/>
      <c r="PD138" s="13"/>
      <c r="PE138" s="13"/>
      <c r="PF138" s="13"/>
      <c r="PG138" s="13"/>
      <c r="PH138" s="13"/>
      <c r="PI138" s="13"/>
      <c r="PJ138" s="13"/>
      <c r="PK138" s="13"/>
      <c r="PL138" s="13"/>
      <c r="PM138" s="13"/>
      <c r="PN138" s="13"/>
      <c r="PO138" s="13"/>
      <c r="PP138" s="13"/>
      <c r="PQ138" s="13"/>
      <c r="PR138" s="13"/>
      <c r="PS138" s="13"/>
      <c r="PT138" s="13"/>
      <c r="PU138" s="13"/>
      <c r="PV138" s="13"/>
      <c r="PW138" s="13"/>
      <c r="PX138" s="13"/>
      <c r="PY138" s="13"/>
      <c r="PZ138" s="13"/>
      <c r="QA138" s="13"/>
      <c r="QB138" s="13"/>
      <c r="QC138" s="13"/>
      <c r="QD138" s="13"/>
      <c r="QE138" s="13"/>
      <c r="QF138" s="13"/>
      <c r="QG138" s="13"/>
      <c r="QH138" s="13"/>
      <c r="QI138" s="13"/>
      <c r="QJ138" s="13"/>
      <c r="QK138" s="13"/>
      <c r="QL138" s="13"/>
      <c r="QM138" s="13"/>
      <c r="QN138" s="13"/>
      <c r="QO138" s="13"/>
      <c r="QP138" s="13"/>
      <c r="QQ138" s="13"/>
      <c r="QR138" s="13"/>
      <c r="QS138" s="13"/>
      <c r="QT138" s="13"/>
      <c r="QU138" s="13"/>
      <c r="QV138" s="13"/>
      <c r="QW138" s="13"/>
      <c r="QX138" s="13"/>
      <c r="QY138" s="13"/>
      <c r="QZ138" s="13"/>
      <c r="RA138" s="13"/>
      <c r="RB138" s="13"/>
      <c r="RC138" s="13"/>
      <c r="RD138" s="13"/>
      <c r="RE138" s="13"/>
      <c r="RF138" s="13"/>
      <c r="RG138" s="13"/>
      <c r="RH138" s="13"/>
      <c r="RI138" s="13"/>
      <c r="RJ138" s="13"/>
      <c r="RK138" s="13"/>
      <c r="RL138" s="13"/>
      <c r="RM138" s="13"/>
      <c r="RN138" s="13"/>
      <c r="RO138" s="13"/>
      <c r="RP138" s="13"/>
      <c r="RQ138" s="13"/>
      <c r="RR138" s="13"/>
      <c r="RS138" s="13"/>
      <c r="RT138" s="13"/>
      <c r="RU138" s="13"/>
      <c r="RV138" s="13"/>
      <c r="RW138" s="13"/>
      <c r="RX138" s="13"/>
      <c r="RY138" s="13"/>
      <c r="RZ138" s="13"/>
      <c r="SA138" s="13"/>
      <c r="SB138" s="13"/>
      <c r="SC138" s="13"/>
      <c r="SD138" s="13"/>
      <c r="SE138" s="13"/>
      <c r="SF138" s="13"/>
      <c r="SG138" s="13"/>
      <c r="SH138" s="13"/>
      <c r="SI138" s="13"/>
      <c r="SJ138" s="13"/>
      <c r="SK138" s="13"/>
      <c r="SL138" s="13"/>
      <c r="SM138" s="13"/>
      <c r="SN138" s="13"/>
      <c r="SO138" s="13"/>
      <c r="SP138" s="13"/>
      <c r="SQ138" s="13"/>
      <c r="SR138" s="13"/>
      <c r="SS138" s="13"/>
      <c r="ST138" s="13"/>
      <c r="SU138" s="13"/>
      <c r="SV138" s="13"/>
      <c r="SW138" s="13"/>
      <c r="SX138" s="13"/>
      <c r="SY138" s="13"/>
      <c r="SZ138" s="13"/>
      <c r="TA138" s="13"/>
      <c r="TB138" s="13"/>
      <c r="TC138" s="13"/>
      <c r="TD138" s="13"/>
      <c r="TE138" s="13"/>
      <c r="TF138" s="13"/>
      <c r="TG138" s="13"/>
      <c r="TH138" s="13"/>
      <c r="TI138" s="13"/>
      <c r="TJ138" s="13"/>
      <c r="TK138" s="13"/>
      <c r="TL138" s="13"/>
      <c r="TM138" s="13"/>
      <c r="TN138" s="13"/>
      <c r="TO138" s="13"/>
      <c r="TP138" s="13"/>
      <c r="TQ138" s="13"/>
      <c r="TR138" s="13"/>
      <c r="TS138" s="13"/>
      <c r="TT138" s="13"/>
      <c r="TU138" s="13"/>
      <c r="TV138" s="13"/>
      <c r="TW138" s="13"/>
      <c r="TX138" s="13"/>
      <c r="TY138" s="13"/>
      <c r="TZ138" s="13"/>
      <c r="UA138" s="13"/>
      <c r="UB138" s="13"/>
      <c r="UC138" s="13"/>
      <c r="UD138" s="13"/>
      <c r="UE138" s="13"/>
      <c r="UF138" s="13"/>
      <c r="UG138" s="13"/>
      <c r="UH138" s="13"/>
      <c r="UI138" s="13"/>
      <c r="UJ138" s="13"/>
      <c r="UK138" s="13"/>
      <c r="UL138" s="13"/>
      <c r="UM138" s="13"/>
      <c r="UN138" s="13"/>
      <c r="UO138" s="13"/>
      <c r="UP138" s="13"/>
      <c r="UQ138" s="13"/>
      <c r="UR138" s="13"/>
      <c r="US138" s="13"/>
      <c r="UT138" s="13"/>
      <c r="UU138" s="13"/>
      <c r="UV138" s="13"/>
      <c r="UW138" s="13"/>
      <c r="UX138" s="13"/>
      <c r="UY138" s="13"/>
      <c r="UZ138" s="13"/>
      <c r="VA138" s="13"/>
      <c r="VB138" s="13"/>
      <c r="VC138" s="13"/>
      <c r="VD138" s="13"/>
      <c r="VE138" s="13"/>
      <c r="VF138" s="13"/>
      <c r="VG138" s="13"/>
      <c r="VH138" s="13"/>
      <c r="VI138" s="13"/>
      <c r="VJ138" s="13"/>
      <c r="VK138" s="13"/>
      <c r="VL138" s="13"/>
      <c r="VM138" s="13"/>
      <c r="VN138" s="13"/>
      <c r="VO138" s="13"/>
      <c r="VP138" s="13"/>
      <c r="VQ138" s="13"/>
      <c r="VR138" s="13"/>
      <c r="VS138" s="13"/>
      <c r="VT138" s="13"/>
      <c r="VU138" s="13"/>
      <c r="VV138" s="13"/>
      <c r="VW138" s="13"/>
      <c r="VX138" s="13"/>
      <c r="VY138" s="13"/>
      <c r="VZ138" s="13"/>
      <c r="WA138" s="13"/>
      <c r="WB138" s="13"/>
      <c r="WC138" s="13"/>
      <c r="WD138" s="13"/>
      <c r="WE138" s="13"/>
      <c r="WF138" s="13"/>
      <c r="WG138" s="13"/>
      <c r="WH138" s="13"/>
      <c r="WI138" s="13"/>
      <c r="WJ138" s="13"/>
      <c r="WK138" s="13"/>
      <c r="WL138" s="13"/>
      <c r="WM138" s="13"/>
      <c r="WN138" s="13"/>
      <c r="WO138" s="13"/>
      <c r="WP138" s="13"/>
      <c r="WQ138" s="13"/>
      <c r="WR138" s="13"/>
      <c r="WS138" s="13"/>
      <c r="WT138" s="13"/>
      <c r="WU138" s="13"/>
      <c r="WV138" s="13"/>
      <c r="WW138" s="13"/>
      <c r="WX138" s="13"/>
      <c r="WY138" s="13"/>
      <c r="WZ138" s="13"/>
      <c r="XA138" s="13"/>
      <c r="XB138" s="13"/>
      <c r="XC138" s="13"/>
      <c r="XD138" s="13"/>
      <c r="XE138" s="13"/>
      <c r="XF138" s="13"/>
      <c r="XG138" s="13"/>
      <c r="XH138" s="13"/>
      <c r="XI138" s="13"/>
      <c r="XJ138" s="13"/>
      <c r="XK138" s="13"/>
      <c r="XL138" s="13"/>
      <c r="XM138" s="13"/>
      <c r="XN138" s="13"/>
      <c r="XO138" s="13"/>
      <c r="XP138" s="13"/>
      <c r="XQ138" s="13"/>
      <c r="XR138" s="13"/>
      <c r="XS138" s="13"/>
      <c r="XT138" s="13"/>
      <c r="XU138" s="13"/>
      <c r="XV138" s="13"/>
      <c r="XW138" s="13"/>
      <c r="XX138" s="13"/>
      <c r="XY138" s="13"/>
      <c r="XZ138" s="13"/>
      <c r="YA138" s="13"/>
      <c r="YB138" s="13"/>
      <c r="YC138" s="13"/>
      <c r="YD138" s="13"/>
      <c r="YE138" s="13"/>
      <c r="YF138" s="13"/>
      <c r="YG138" s="13"/>
      <c r="YH138" s="13"/>
      <c r="YI138" s="13"/>
      <c r="YJ138" s="13"/>
      <c r="YK138" s="13"/>
      <c r="YL138" s="13"/>
      <c r="YM138" s="13"/>
      <c r="YN138" s="13"/>
      <c r="YO138" s="13"/>
      <c r="YP138" s="13"/>
      <c r="YQ138" s="13"/>
      <c r="YR138" s="13"/>
      <c r="YS138" s="13"/>
      <c r="YT138" s="13"/>
      <c r="YU138" s="13"/>
      <c r="YV138" s="13"/>
      <c r="YW138" s="13"/>
      <c r="YX138" s="13"/>
      <c r="YY138" s="13"/>
      <c r="YZ138" s="13"/>
      <c r="ZA138" s="13"/>
      <c r="ZB138" s="13"/>
      <c r="ZC138" s="13"/>
      <c r="ZD138" s="13"/>
      <c r="ZE138" s="13"/>
      <c r="ZF138" s="13"/>
      <c r="ZG138" s="13"/>
      <c r="ZH138" s="13"/>
      <c r="ZI138" s="13"/>
      <c r="ZJ138" s="13"/>
      <c r="ZK138" s="13"/>
      <c r="ZL138" s="13"/>
      <c r="ZM138" s="13"/>
      <c r="ZN138" s="13"/>
      <c r="ZO138" s="13"/>
      <c r="ZP138" s="13"/>
      <c r="ZQ138" s="13"/>
      <c r="ZR138" s="13"/>
      <c r="ZS138" s="13"/>
      <c r="ZT138" s="13"/>
      <c r="ZU138" s="13"/>
      <c r="ZV138" s="13"/>
      <c r="ZW138" s="13"/>
      <c r="ZX138" s="13"/>
      <c r="ZY138" s="13"/>
      <c r="ZZ138" s="13"/>
      <c r="AAA138" s="13"/>
      <c r="AAB138" s="13"/>
      <c r="AAC138" s="13"/>
      <c r="AAD138" s="13"/>
      <c r="AAE138" s="13"/>
      <c r="AAF138" s="13"/>
      <c r="AAG138" s="13"/>
      <c r="AAH138" s="13"/>
      <c r="AAI138" s="13"/>
      <c r="AAJ138" s="13"/>
      <c r="AAK138" s="13"/>
      <c r="AAL138" s="13"/>
      <c r="AAM138" s="13"/>
      <c r="AAN138" s="13"/>
      <c r="AAO138" s="13"/>
      <c r="AAP138" s="13"/>
      <c r="AAQ138" s="13"/>
      <c r="AAR138" s="13"/>
      <c r="AAS138" s="13"/>
      <c r="AAT138" s="13"/>
      <c r="AAU138" s="13"/>
      <c r="AAV138" s="13"/>
      <c r="AAW138" s="13"/>
      <c r="AAX138" s="13"/>
      <c r="AAY138" s="13"/>
      <c r="AAZ138" s="13"/>
      <c r="ABA138" s="13"/>
      <c r="ABB138" s="13"/>
      <c r="ABC138" s="13"/>
      <c r="ABD138" s="13"/>
      <c r="ABE138" s="13"/>
      <c r="ABF138" s="13"/>
      <c r="ABG138" s="13"/>
      <c r="ABH138" s="13"/>
      <c r="ABI138" s="13"/>
      <c r="ABJ138" s="13"/>
      <c r="ABK138" s="13"/>
      <c r="ABL138" s="13"/>
      <c r="ABM138" s="13"/>
      <c r="ABN138" s="13"/>
      <c r="ABO138" s="13"/>
      <c r="ABP138" s="13"/>
      <c r="ABQ138" s="13"/>
      <c r="ABR138" s="13"/>
      <c r="ABS138" s="13"/>
      <c r="ABT138" s="13"/>
      <c r="ABU138" s="13"/>
      <c r="ABV138" s="13"/>
      <c r="ABW138" s="13"/>
      <c r="ABX138" s="13"/>
      <c r="ABY138" s="13"/>
      <c r="ABZ138" s="13"/>
      <c r="ACA138" s="13"/>
      <c r="ACB138" s="13"/>
      <c r="ACC138" s="13"/>
      <c r="ACD138" s="13"/>
      <c r="ACE138" s="13"/>
      <c r="ACF138" s="13"/>
      <c r="ACG138" s="13"/>
      <c r="ACH138" s="13"/>
      <c r="ACI138" s="13"/>
      <c r="ACJ138" s="13"/>
      <c r="ACK138" s="13"/>
      <c r="ACL138" s="13"/>
      <c r="ACM138" s="13"/>
      <c r="ACN138" s="13"/>
      <c r="ACO138" s="13"/>
      <c r="ACP138" s="13"/>
      <c r="ACQ138" s="13"/>
      <c r="ACR138" s="13"/>
      <c r="ACS138" s="13"/>
      <c r="ACT138" s="13"/>
      <c r="ACU138" s="13"/>
      <c r="ACV138" s="13"/>
      <c r="ACW138" s="13"/>
      <c r="ACX138" s="13"/>
      <c r="ACY138" s="13"/>
      <c r="ACZ138" s="13"/>
      <c r="ADA138" s="13"/>
      <c r="ADB138" s="13"/>
      <c r="ADC138" s="13"/>
      <c r="ADD138" s="13"/>
      <c r="ADE138" s="13"/>
      <c r="ADF138" s="13"/>
      <c r="ADG138" s="13"/>
      <c r="ADH138" s="13"/>
      <c r="ADI138" s="13"/>
      <c r="ADJ138" s="13"/>
      <c r="ADK138" s="13"/>
      <c r="ADL138" s="13"/>
      <c r="ADM138" s="13"/>
      <c r="ADN138" s="13"/>
      <c r="ADO138" s="13"/>
      <c r="ADP138" s="13"/>
      <c r="ADQ138" s="13"/>
      <c r="ADR138" s="13"/>
      <c r="ADS138" s="13"/>
      <c r="ADT138" s="13"/>
      <c r="ADU138" s="13"/>
      <c r="ADV138" s="13"/>
      <c r="ADW138" s="13"/>
      <c r="ADX138" s="13"/>
      <c r="ADY138" s="13"/>
      <c r="ADZ138" s="13"/>
      <c r="AEA138" s="13"/>
      <c r="AEB138" s="13"/>
      <c r="AEC138" s="13"/>
      <c r="AED138" s="13"/>
      <c r="AEE138" s="13"/>
      <c r="AEF138" s="13"/>
      <c r="AEG138" s="13"/>
      <c r="AEH138" s="13"/>
      <c r="AEI138" s="13"/>
      <c r="AEJ138" s="13"/>
      <c r="AEK138" s="13"/>
      <c r="AEL138" s="13"/>
      <c r="AEM138" s="13"/>
      <c r="AEN138" s="13"/>
      <c r="AEO138" s="13"/>
      <c r="AEP138" s="13"/>
      <c r="AEQ138" s="13"/>
      <c r="AER138" s="13"/>
      <c r="AES138" s="13"/>
      <c r="AET138" s="13"/>
      <c r="AEU138" s="13"/>
      <c r="AEV138" s="13"/>
      <c r="AEW138" s="13"/>
      <c r="AEX138" s="13"/>
      <c r="AEY138" s="13"/>
      <c r="AEZ138" s="13"/>
      <c r="AFA138" s="13"/>
      <c r="AFB138" s="13"/>
      <c r="AFC138" s="13"/>
      <c r="AFD138" s="13"/>
      <c r="AFE138" s="13"/>
      <c r="AFF138" s="13"/>
      <c r="AFG138" s="13"/>
      <c r="AFH138" s="13"/>
      <c r="AFI138" s="13"/>
      <c r="AFJ138" s="13"/>
      <c r="AFK138" s="13"/>
      <c r="AFL138" s="13"/>
      <c r="AFM138" s="13"/>
      <c r="AFN138" s="13"/>
      <c r="AFO138" s="13"/>
      <c r="AFP138" s="13"/>
      <c r="AFQ138" s="13"/>
      <c r="AFR138" s="13"/>
      <c r="AFS138" s="13"/>
      <c r="AFT138" s="13"/>
      <c r="AFU138" s="13"/>
      <c r="AFV138" s="13"/>
      <c r="AFW138" s="13"/>
      <c r="AFX138" s="13"/>
      <c r="AFY138" s="13"/>
      <c r="AFZ138" s="13"/>
      <c r="AGA138" s="13"/>
      <c r="AGB138" s="13"/>
      <c r="AGC138" s="13"/>
      <c r="AGD138" s="13"/>
      <c r="AGE138" s="13"/>
      <c r="AGF138" s="13"/>
      <c r="AGG138" s="13"/>
      <c r="AGH138" s="13"/>
      <c r="AGI138" s="13"/>
      <c r="AGJ138" s="13"/>
      <c r="AGK138" s="13"/>
      <c r="AGL138" s="13"/>
      <c r="AGM138" s="13"/>
      <c r="AGN138" s="13"/>
      <c r="AGO138" s="13"/>
      <c r="AGP138" s="13"/>
      <c r="AGQ138" s="13"/>
      <c r="AGR138" s="13"/>
      <c r="AGS138" s="13"/>
      <c r="AGT138" s="13"/>
      <c r="AGU138" s="13"/>
      <c r="AGV138" s="13"/>
      <c r="AGW138" s="13"/>
      <c r="AGX138" s="13"/>
      <c r="AGY138" s="13"/>
      <c r="AGZ138" s="13"/>
      <c r="AHA138" s="13"/>
      <c r="AHB138" s="13"/>
      <c r="AHC138" s="13"/>
      <c r="AHD138" s="13"/>
      <c r="AHE138" s="13"/>
      <c r="AHF138" s="13"/>
      <c r="AHG138" s="13"/>
      <c r="AHH138" s="13"/>
      <c r="AHI138" s="13"/>
      <c r="AHJ138" s="13"/>
      <c r="AHK138" s="13"/>
      <c r="AHL138" s="13"/>
      <c r="AHM138" s="13"/>
      <c r="AHN138" s="13"/>
      <c r="AHO138" s="13"/>
      <c r="AHP138" s="13"/>
      <c r="AHQ138" s="13"/>
      <c r="AHR138" s="13"/>
      <c r="AHS138" s="13"/>
      <c r="AHT138" s="13"/>
      <c r="AHU138" s="13"/>
      <c r="AHV138" s="13"/>
      <c r="AHW138" s="13"/>
      <c r="AHX138" s="13"/>
      <c r="AHY138" s="13"/>
      <c r="AHZ138" s="13"/>
      <c r="AIA138" s="13"/>
      <c r="AIB138" s="13"/>
      <c r="AIC138" s="13"/>
      <c r="AID138" s="13"/>
      <c r="AIE138" s="13"/>
      <c r="AIF138" s="13"/>
      <c r="AIG138" s="13"/>
      <c r="AIH138" s="13"/>
      <c r="AII138" s="13"/>
      <c r="AIJ138" s="13"/>
      <c r="AIK138" s="13"/>
      <c r="AIL138" s="13"/>
      <c r="AIM138" s="13"/>
      <c r="AIN138" s="13"/>
      <c r="AIO138" s="13"/>
      <c r="AIP138" s="13"/>
      <c r="AIQ138" s="13"/>
      <c r="AIR138" s="13"/>
      <c r="AIS138" s="13"/>
      <c r="AIT138" s="13"/>
      <c r="AIU138" s="13"/>
      <c r="AIV138" s="13"/>
      <c r="AIW138" s="13"/>
      <c r="AIX138" s="13"/>
      <c r="AIY138" s="13"/>
      <c r="AIZ138" s="13"/>
      <c r="AJA138" s="13"/>
      <c r="AJB138" s="13"/>
      <c r="AJC138" s="13"/>
      <c r="AJD138" s="13"/>
      <c r="AJE138" s="13"/>
      <c r="AJF138" s="13"/>
      <c r="AJG138" s="13"/>
      <c r="AJH138" s="13"/>
      <c r="AJI138" s="13"/>
      <c r="AJJ138" s="13"/>
      <c r="AJK138" s="13"/>
      <c r="AJL138" s="13"/>
      <c r="AJM138" s="13"/>
      <c r="AJN138" s="13"/>
      <c r="AJO138" s="13"/>
      <c r="AJP138" s="13"/>
      <c r="AJQ138" s="13"/>
      <c r="AJR138" s="13"/>
      <c r="AJS138" s="13"/>
      <c r="AJT138" s="13"/>
      <c r="AJU138" s="13"/>
      <c r="AJV138" s="13"/>
      <c r="AJW138" s="13"/>
      <c r="AJX138" s="13"/>
      <c r="AJY138" s="13"/>
      <c r="AJZ138" s="13"/>
      <c r="AKA138" s="13"/>
      <c r="AKB138" s="13"/>
      <c r="AKC138" s="13"/>
      <c r="AKD138" s="13"/>
      <c r="AKE138" s="13"/>
      <c r="AKF138" s="13"/>
      <c r="AKG138" s="13"/>
      <c r="AKH138" s="13"/>
      <c r="AKI138" s="13"/>
      <c r="AKJ138" s="13"/>
      <c r="AKK138" s="13"/>
      <c r="AKL138" s="13"/>
      <c r="AKM138" s="13"/>
      <c r="AKN138" s="13"/>
      <c r="AKO138" s="13"/>
      <c r="AKP138" s="13"/>
      <c r="AKQ138" s="13"/>
      <c r="AKR138" s="13"/>
      <c r="AKS138" s="13"/>
      <c r="AKT138" s="13"/>
      <c r="AKU138" s="13"/>
      <c r="AKV138" s="13"/>
      <c r="AKW138" s="13"/>
      <c r="AKX138" s="13"/>
      <c r="AKY138" s="13"/>
      <c r="AKZ138" s="13"/>
      <c r="ALA138" s="13"/>
      <c r="ALB138" s="13"/>
      <c r="ALC138" s="13"/>
      <c r="ALD138" s="13"/>
      <c r="ALE138" s="13"/>
      <c r="ALF138" s="13"/>
      <c r="ALG138" s="13"/>
      <c r="ALH138" s="13"/>
      <c r="ALI138" s="13"/>
      <c r="ALJ138" s="13"/>
      <c r="ALK138" s="13"/>
      <c r="ALL138" s="13"/>
      <c r="ALM138" s="13"/>
      <c r="ALN138" s="13"/>
      <c r="ALO138" s="13"/>
      <c r="ALP138" s="13"/>
      <c r="ALQ138" s="13"/>
      <c r="ALR138" s="13"/>
      <c r="ALS138" s="13"/>
      <c r="ALT138" s="13"/>
      <c r="ALU138" s="13"/>
      <c r="ALV138" s="13"/>
      <c r="ALW138" s="13"/>
      <c r="ALX138" s="13"/>
      <c r="ALY138" s="13"/>
      <c r="ALZ138" s="13"/>
      <c r="AMA138" s="13"/>
      <c r="AMB138" s="13"/>
      <c r="AMC138" s="13"/>
      <c r="AMD138" s="13"/>
      <c r="AME138" s="13"/>
      <c r="AMF138" s="13"/>
      <c r="AMG138" s="13"/>
      <c r="AMH138" s="13"/>
      <c r="AMI138" s="13"/>
      <c r="AMJ138" s="13"/>
      <c r="AMK138" s="13"/>
      <c r="AML138" s="13"/>
      <c r="AMM138" s="13"/>
      <c r="AMN138" s="13"/>
      <c r="AMO138" s="13"/>
      <c r="AMP138" s="13"/>
      <c r="AMQ138" s="13"/>
      <c r="AMR138" s="13"/>
      <c r="AMS138" s="13"/>
      <c r="AMT138" s="13"/>
      <c r="AMU138" s="13"/>
      <c r="AMV138" s="13"/>
      <c r="AMW138" s="13"/>
      <c r="AMX138" s="13"/>
      <c r="AMY138" s="13"/>
      <c r="AMZ138" s="13"/>
      <c r="ANA138" s="13"/>
      <c r="ANB138" s="13"/>
      <c r="ANC138" s="13"/>
      <c r="AND138" s="13"/>
      <c r="ANE138" s="13"/>
      <c r="ANF138" s="13"/>
      <c r="ANG138" s="13"/>
      <c r="ANH138" s="13"/>
      <c r="ANI138" s="13"/>
      <c r="ANJ138" s="13"/>
      <c r="ANK138" s="13"/>
      <c r="ANL138" s="13"/>
      <c r="ANM138" s="13"/>
      <c r="ANN138" s="13"/>
      <c r="ANO138" s="13"/>
      <c r="ANP138" s="13"/>
      <c r="ANQ138" s="13"/>
      <c r="ANR138" s="13"/>
      <c r="ANS138" s="13"/>
      <c r="ANT138" s="13"/>
      <c r="ANU138" s="13"/>
      <c r="ANV138" s="13"/>
      <c r="ANW138" s="13"/>
      <c r="ANX138" s="13"/>
      <c r="ANY138" s="13"/>
      <c r="ANZ138" s="13"/>
      <c r="AOA138" s="13"/>
      <c r="AOB138" s="13"/>
      <c r="AOC138" s="13"/>
      <c r="AOD138" s="13"/>
      <c r="AOE138" s="13"/>
      <c r="AOF138" s="13"/>
      <c r="AOG138" s="13"/>
      <c r="AOH138" s="13"/>
      <c r="AOI138" s="13"/>
      <c r="AOJ138" s="13"/>
      <c r="AOK138" s="13"/>
      <c r="AOL138" s="13"/>
      <c r="AOM138" s="13"/>
      <c r="AON138" s="13"/>
      <c r="AOO138" s="13"/>
      <c r="AOP138" s="13"/>
      <c r="AOQ138" s="13"/>
      <c r="AOR138" s="13"/>
      <c r="AOS138" s="13"/>
      <c r="AOT138" s="13"/>
      <c r="AOU138" s="13"/>
      <c r="AOV138" s="13"/>
      <c r="AOW138" s="13"/>
      <c r="AOX138" s="13"/>
      <c r="AOY138" s="13"/>
      <c r="AOZ138" s="13"/>
      <c r="APA138" s="13"/>
      <c r="APB138" s="13"/>
      <c r="APC138" s="13"/>
      <c r="APD138" s="13"/>
      <c r="APE138" s="13"/>
      <c r="APF138" s="13"/>
      <c r="APG138" s="13"/>
      <c r="APH138" s="13"/>
      <c r="API138" s="13"/>
      <c r="APJ138" s="13"/>
      <c r="APK138" s="13"/>
      <c r="APL138" s="13"/>
      <c r="APM138" s="13"/>
      <c r="APN138" s="13"/>
      <c r="APO138" s="13"/>
      <c r="APP138" s="13"/>
      <c r="APQ138" s="13"/>
      <c r="APR138" s="13"/>
      <c r="APS138" s="13"/>
      <c r="APT138" s="13"/>
      <c r="APU138" s="13"/>
      <c r="APV138" s="13"/>
      <c r="APW138" s="13"/>
      <c r="APX138" s="13"/>
      <c r="APY138" s="13"/>
      <c r="APZ138" s="13"/>
      <c r="AQA138" s="13"/>
      <c r="AQB138" s="13"/>
      <c r="AQC138" s="13"/>
      <c r="AQD138" s="13"/>
      <c r="AQE138" s="13"/>
      <c r="AQF138" s="13"/>
      <c r="AQG138" s="13"/>
      <c r="AQH138" s="13"/>
      <c r="AQI138" s="13"/>
      <c r="AQJ138" s="13"/>
      <c r="AQK138" s="13"/>
      <c r="AQL138" s="13"/>
      <c r="AQM138" s="13"/>
      <c r="AQN138" s="13"/>
      <c r="AQO138" s="13"/>
      <c r="AQP138" s="13"/>
      <c r="AQQ138" s="13"/>
      <c r="AQR138" s="13"/>
      <c r="AQS138" s="13"/>
      <c r="AQT138" s="13"/>
      <c r="AQU138" s="13"/>
      <c r="AQV138" s="13"/>
      <c r="AQW138" s="13"/>
      <c r="AQX138" s="13"/>
      <c r="AQY138" s="13"/>
      <c r="AQZ138" s="13"/>
    </row>
    <row r="139" spans="1:1144" ht="18" customHeight="1" x14ac:dyDescent="0.25">
      <c r="A139" s="35"/>
      <c r="B139" s="41"/>
      <c r="C139" s="41"/>
      <c r="D139" s="41"/>
      <c r="E139" s="471" t="s">
        <v>143</v>
      </c>
      <c r="F139" s="493"/>
      <c r="G139" s="123"/>
      <c r="H139" s="123"/>
      <c r="I139" s="107"/>
      <c r="J139" s="65">
        <f t="shared" si="39"/>
        <v>0</v>
      </c>
      <c r="K139" s="148"/>
      <c r="L139" s="298">
        <v>3524.1</v>
      </c>
      <c r="M139" s="299">
        <v>3524.1</v>
      </c>
      <c r="N139" s="517">
        <v>3524.1</v>
      </c>
      <c r="O139" s="518">
        <v>3517</v>
      </c>
      <c r="P139" s="300">
        <f t="shared" si="36"/>
        <v>-7.0999999999999091</v>
      </c>
      <c r="Q139" s="301">
        <f t="shared" si="41"/>
        <v>0.99798530121165685</v>
      </c>
      <c r="R139" s="519">
        <f t="shared" si="28"/>
        <v>3524.1</v>
      </c>
      <c r="S139" s="520">
        <f t="shared" si="29"/>
        <v>3524.1</v>
      </c>
      <c r="T139" s="506">
        <f t="shared" si="29"/>
        <v>3524.1</v>
      </c>
      <c r="U139" s="520">
        <f t="shared" si="29"/>
        <v>3517</v>
      </c>
      <c r="V139" s="506">
        <f t="shared" si="30"/>
        <v>-7.0999999999999091</v>
      </c>
      <c r="W139" s="505">
        <f t="shared" si="31"/>
        <v>0.99798530121165685</v>
      </c>
    </row>
    <row r="140" spans="1:1144" ht="21" customHeight="1" x14ac:dyDescent="0.25">
      <c r="A140" s="36"/>
      <c r="B140" s="521"/>
      <c r="C140" s="521"/>
      <c r="D140" s="22"/>
      <c r="E140" s="455" t="s">
        <v>435</v>
      </c>
      <c r="F140" s="522"/>
      <c r="G140" s="128"/>
      <c r="H140" s="128"/>
      <c r="I140" s="109"/>
      <c r="J140" s="89">
        <f t="shared" si="39"/>
        <v>0</v>
      </c>
      <c r="K140" s="149"/>
      <c r="L140" s="306">
        <v>81</v>
      </c>
      <c r="M140" s="307">
        <v>81</v>
      </c>
      <c r="N140" s="72">
        <v>81</v>
      </c>
      <c r="O140" s="86">
        <v>28.7</v>
      </c>
      <c r="P140" s="70">
        <f t="shared" si="36"/>
        <v>-52.3</v>
      </c>
      <c r="Q140" s="523">
        <f t="shared" si="41"/>
        <v>0.35432098765432096</v>
      </c>
      <c r="R140" s="524">
        <f t="shared" si="28"/>
        <v>81</v>
      </c>
      <c r="S140" s="498">
        <f t="shared" si="29"/>
        <v>81</v>
      </c>
      <c r="T140" s="129">
        <f t="shared" si="29"/>
        <v>81</v>
      </c>
      <c r="U140" s="498">
        <f t="shared" si="29"/>
        <v>28.7</v>
      </c>
      <c r="V140" s="129">
        <f t="shared" si="30"/>
        <v>-52.3</v>
      </c>
      <c r="W140" s="110">
        <f t="shared" si="31"/>
        <v>0.35432098765432096</v>
      </c>
    </row>
    <row r="141" spans="1:1144" ht="20.25" customHeight="1" thickBot="1" x14ac:dyDescent="0.3">
      <c r="A141" s="35"/>
      <c r="B141" s="22"/>
      <c r="C141" s="22"/>
      <c r="D141" s="41"/>
      <c r="E141" s="471" t="s">
        <v>140</v>
      </c>
      <c r="F141" s="493"/>
      <c r="G141" s="123"/>
      <c r="H141" s="123"/>
      <c r="I141" s="107"/>
      <c r="J141" s="69">
        <f t="shared" si="39"/>
        <v>0</v>
      </c>
      <c r="K141" s="148"/>
      <c r="L141" s="405">
        <v>6664.2</v>
      </c>
      <c r="M141" s="406">
        <v>6664.2</v>
      </c>
      <c r="N141" s="441">
        <v>6664.2</v>
      </c>
      <c r="O141" s="136">
        <v>6661.7</v>
      </c>
      <c r="P141" s="118">
        <f t="shared" si="36"/>
        <v>-2.5</v>
      </c>
      <c r="Q141" s="525">
        <f t="shared" si="41"/>
        <v>0.99962486119864347</v>
      </c>
      <c r="R141" s="465">
        <f t="shared" si="28"/>
        <v>6664.2</v>
      </c>
      <c r="S141" s="270">
        <f t="shared" si="29"/>
        <v>6664.2</v>
      </c>
      <c r="T141" s="51">
        <f t="shared" si="29"/>
        <v>6664.2</v>
      </c>
      <c r="U141" s="270">
        <f t="shared" si="29"/>
        <v>6661.7</v>
      </c>
      <c r="V141" s="51">
        <f t="shared" si="30"/>
        <v>-2.5</v>
      </c>
      <c r="W141" s="95">
        <f t="shared" si="31"/>
        <v>0.99962486119864347</v>
      </c>
    </row>
    <row r="142" spans="1:1144" ht="21.75" hidden="1" customHeight="1" x14ac:dyDescent="0.25">
      <c r="A142" s="37"/>
      <c r="B142" s="521"/>
      <c r="C142" s="521"/>
      <c r="D142" s="521"/>
      <c r="E142" s="526" t="s">
        <v>79</v>
      </c>
      <c r="F142" s="527"/>
      <c r="G142" s="528"/>
      <c r="H142" s="528"/>
      <c r="I142" s="113"/>
      <c r="J142" s="87">
        <f t="shared" si="39"/>
        <v>0</v>
      </c>
      <c r="K142" s="150"/>
      <c r="L142" s="529"/>
      <c r="M142" s="442"/>
      <c r="N142" s="77"/>
      <c r="O142" s="530"/>
      <c r="P142" s="118">
        <f t="shared" si="36"/>
        <v>0</v>
      </c>
      <c r="Q142" s="531" t="e">
        <f t="shared" si="41"/>
        <v>#DIV/0!</v>
      </c>
      <c r="R142" s="139">
        <f t="shared" si="28"/>
        <v>0</v>
      </c>
      <c r="S142" s="270">
        <f t="shared" si="29"/>
        <v>0</v>
      </c>
      <c r="T142" s="51">
        <f t="shared" si="29"/>
        <v>0</v>
      </c>
      <c r="U142" s="270">
        <f t="shared" si="29"/>
        <v>0</v>
      </c>
      <c r="V142" s="51">
        <f t="shared" si="30"/>
        <v>0</v>
      </c>
      <c r="W142" s="145" t="e">
        <f t="shared" si="31"/>
        <v>#DIV/0!</v>
      </c>
    </row>
    <row r="143" spans="1:1144" s="42" customFormat="1" ht="22.5" customHeight="1" thickBot="1" x14ac:dyDescent="0.3">
      <c r="A143" s="34">
        <v>15</v>
      </c>
      <c r="B143" s="32">
        <v>180410</v>
      </c>
      <c r="C143" s="487" t="s">
        <v>436</v>
      </c>
      <c r="D143" s="487" t="s">
        <v>431</v>
      </c>
      <c r="E143" s="532" t="s">
        <v>144</v>
      </c>
      <c r="F143" s="155"/>
      <c r="G143" s="122"/>
      <c r="H143" s="122"/>
      <c r="I143" s="121"/>
      <c r="J143" s="62"/>
      <c r="K143" s="94"/>
      <c r="L143" s="139">
        <v>482.2</v>
      </c>
      <c r="M143" s="270">
        <v>482.2</v>
      </c>
      <c r="N143" s="60">
        <v>482.2</v>
      </c>
      <c r="O143" s="122">
        <v>481.6</v>
      </c>
      <c r="P143" s="51">
        <f t="shared" si="36"/>
        <v>-0.59999999999996589</v>
      </c>
      <c r="Q143" s="274">
        <f t="shared" si="41"/>
        <v>0.99875570302778938</v>
      </c>
      <c r="R143" s="139">
        <f>SUM(F143,L143)</f>
        <v>482.2</v>
      </c>
      <c r="S143" s="270">
        <f>SUM(F143,M143)</f>
        <v>482.2</v>
      </c>
      <c r="T143" s="51">
        <f>SUM(G143,N143)</f>
        <v>482.2</v>
      </c>
      <c r="U143" s="270">
        <f>SUM(H143,O143)</f>
        <v>481.6</v>
      </c>
      <c r="V143" s="51">
        <f>U143-T143</f>
        <v>-0.59999999999996589</v>
      </c>
      <c r="W143" s="94">
        <f>U143/T143</f>
        <v>0.99875570302778938</v>
      </c>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c r="KB143" s="6"/>
      <c r="KC143" s="6"/>
      <c r="KD143" s="6"/>
      <c r="KE143" s="6"/>
      <c r="KF143" s="6"/>
      <c r="KG143" s="6"/>
      <c r="KH143" s="6"/>
      <c r="KI143" s="6"/>
      <c r="KJ143" s="6"/>
      <c r="KK143" s="6"/>
      <c r="KL143" s="6"/>
      <c r="KM143" s="6"/>
      <c r="KN143" s="6"/>
      <c r="KO143" s="6"/>
      <c r="KP143" s="6"/>
      <c r="KQ143" s="6"/>
      <c r="KR143" s="6"/>
      <c r="KS143" s="6"/>
      <c r="KT143" s="6"/>
      <c r="KU143" s="6"/>
      <c r="KV143" s="6"/>
      <c r="KW143" s="6"/>
      <c r="KX143" s="6"/>
      <c r="KY143" s="6"/>
      <c r="KZ143" s="6"/>
      <c r="LA143" s="6"/>
      <c r="LB143" s="6"/>
      <c r="LC143" s="6"/>
      <c r="LD143" s="6"/>
      <c r="LE143" s="6"/>
      <c r="LF143" s="6"/>
      <c r="LG143" s="6"/>
      <c r="LH143" s="6"/>
      <c r="LI143" s="6"/>
      <c r="LJ143" s="6"/>
      <c r="LK143" s="6"/>
      <c r="LL143" s="6"/>
      <c r="LM143" s="6"/>
      <c r="LN143" s="6"/>
      <c r="LO143" s="6"/>
      <c r="LP143" s="6"/>
      <c r="LQ143" s="6"/>
      <c r="LR143" s="6"/>
      <c r="LS143" s="6"/>
      <c r="LT143" s="6"/>
      <c r="LU143" s="6"/>
      <c r="LV143" s="6"/>
      <c r="LW143" s="6"/>
      <c r="LX143" s="6"/>
      <c r="LY143" s="6"/>
      <c r="LZ143" s="6"/>
      <c r="MA143" s="6"/>
      <c r="MB143" s="6"/>
      <c r="MC143" s="6"/>
      <c r="MD143" s="6"/>
      <c r="ME143" s="6"/>
      <c r="MF143" s="6"/>
      <c r="MG143" s="6"/>
      <c r="MH143" s="6"/>
      <c r="MI143" s="6"/>
      <c r="MJ143" s="6"/>
      <c r="MK143" s="6"/>
      <c r="ML143" s="6"/>
      <c r="MM143" s="6"/>
      <c r="MN143" s="6"/>
      <c r="MO143" s="6"/>
      <c r="MP143" s="6"/>
      <c r="MQ143" s="6"/>
      <c r="MR143" s="6"/>
      <c r="MS143" s="6"/>
      <c r="MT143" s="6"/>
      <c r="MU143" s="6"/>
      <c r="MV143" s="6"/>
      <c r="MW143" s="6"/>
      <c r="MX143" s="6"/>
      <c r="MY143" s="6"/>
      <c r="MZ143" s="6"/>
      <c r="NA143" s="6"/>
      <c r="NB143" s="6"/>
      <c r="NC143" s="6"/>
      <c r="ND143" s="6"/>
      <c r="NE143" s="6"/>
      <c r="NF143" s="6"/>
      <c r="NG143" s="6"/>
      <c r="NH143" s="6"/>
      <c r="NI143" s="6"/>
      <c r="NJ143" s="6"/>
      <c r="NK143" s="6"/>
      <c r="NL143" s="6"/>
      <c r="NM143" s="6"/>
      <c r="NN143" s="6"/>
      <c r="NO143" s="6"/>
      <c r="NP143" s="6"/>
      <c r="NQ143" s="6"/>
      <c r="NR143" s="6"/>
      <c r="NS143" s="6"/>
      <c r="NT143" s="6"/>
      <c r="NU143" s="6"/>
      <c r="NV143" s="6"/>
      <c r="NW143" s="6"/>
      <c r="NX143" s="6"/>
      <c r="NY143" s="6"/>
      <c r="NZ143" s="6"/>
      <c r="OA143" s="6"/>
      <c r="OB143" s="6"/>
      <c r="OC143" s="6"/>
      <c r="OD143" s="6"/>
      <c r="OE143" s="6"/>
      <c r="OF143" s="6"/>
      <c r="OG143" s="6"/>
      <c r="OH143" s="6"/>
      <c r="OI143" s="6"/>
      <c r="OJ143" s="6"/>
      <c r="OK143" s="6"/>
      <c r="OL143" s="6"/>
      <c r="OM143" s="6"/>
      <c r="ON143" s="6"/>
      <c r="OO143" s="6"/>
      <c r="OP143" s="6"/>
      <c r="OQ143" s="6"/>
      <c r="OR143" s="6"/>
      <c r="OS143" s="6"/>
      <c r="OT143" s="6"/>
      <c r="OU143" s="6"/>
      <c r="OV143" s="6"/>
      <c r="OW143" s="6"/>
      <c r="OX143" s="6"/>
      <c r="OY143" s="6"/>
      <c r="OZ143" s="6"/>
      <c r="PA143" s="6"/>
      <c r="PB143" s="6"/>
      <c r="PC143" s="6"/>
      <c r="PD143" s="6"/>
      <c r="PE143" s="6"/>
      <c r="PF143" s="6"/>
      <c r="PG143" s="6"/>
      <c r="PH143" s="6"/>
      <c r="PI143" s="6"/>
      <c r="PJ143" s="6"/>
      <c r="PK143" s="6"/>
      <c r="PL143" s="6"/>
      <c r="PM143" s="6"/>
      <c r="PN143" s="6"/>
      <c r="PO143" s="6"/>
      <c r="PP143" s="6"/>
      <c r="PQ143" s="6"/>
      <c r="PR143" s="6"/>
      <c r="PS143" s="6"/>
      <c r="PT143" s="6"/>
      <c r="PU143" s="6"/>
      <c r="PV143" s="6"/>
      <c r="PW143" s="6"/>
      <c r="PX143" s="6"/>
      <c r="PY143" s="6"/>
      <c r="PZ143" s="6"/>
      <c r="QA143" s="6"/>
      <c r="QB143" s="6"/>
      <c r="QC143" s="6"/>
      <c r="QD143" s="6"/>
      <c r="QE143" s="6"/>
      <c r="QF143" s="6"/>
      <c r="QG143" s="6"/>
      <c r="QH143" s="6"/>
      <c r="QI143" s="6"/>
      <c r="QJ143" s="6"/>
      <c r="QK143" s="6"/>
      <c r="QL143" s="6"/>
      <c r="QM143" s="6"/>
      <c r="QN143" s="6"/>
      <c r="QO143" s="6"/>
      <c r="QP143" s="6"/>
      <c r="QQ143" s="6"/>
      <c r="QR143" s="6"/>
      <c r="QS143" s="6"/>
      <c r="QT143" s="6"/>
      <c r="QU143" s="6"/>
      <c r="QV143" s="6"/>
      <c r="QW143" s="6"/>
      <c r="QX143" s="6"/>
      <c r="QY143" s="6"/>
      <c r="QZ143" s="6"/>
      <c r="RA143" s="6"/>
      <c r="RB143" s="6"/>
      <c r="RC143" s="6"/>
      <c r="RD143" s="6"/>
      <c r="RE143" s="6"/>
      <c r="RF143" s="6"/>
      <c r="RG143" s="6"/>
      <c r="RH143" s="6"/>
      <c r="RI143" s="6"/>
      <c r="RJ143" s="6"/>
      <c r="RK143" s="6"/>
      <c r="RL143" s="6"/>
      <c r="RM143" s="6"/>
      <c r="RN143" s="6"/>
      <c r="RO143" s="6"/>
      <c r="RP143" s="6"/>
      <c r="RQ143" s="6"/>
      <c r="RR143" s="6"/>
      <c r="RS143" s="6"/>
      <c r="RT143" s="6"/>
      <c r="RU143" s="6"/>
      <c r="RV143" s="6"/>
      <c r="RW143" s="6"/>
      <c r="RX143" s="6"/>
      <c r="RY143" s="6"/>
      <c r="RZ143" s="6"/>
      <c r="SA143" s="6"/>
      <c r="SB143" s="6"/>
      <c r="SC143" s="6"/>
      <c r="SD143" s="6"/>
      <c r="SE143" s="6"/>
      <c r="SF143" s="6"/>
      <c r="SG143" s="6"/>
      <c r="SH143" s="6"/>
      <c r="SI143" s="6"/>
      <c r="SJ143" s="6"/>
      <c r="SK143" s="6"/>
      <c r="SL143" s="6"/>
      <c r="SM143" s="6"/>
      <c r="SN143" s="6"/>
      <c r="SO143" s="6"/>
      <c r="SP143" s="6"/>
      <c r="SQ143" s="6"/>
      <c r="SR143" s="6"/>
      <c r="SS143" s="6"/>
      <c r="ST143" s="6"/>
      <c r="SU143" s="6"/>
      <c r="SV143" s="6"/>
      <c r="SW143" s="6"/>
      <c r="SX143" s="6"/>
      <c r="SY143" s="6"/>
      <c r="SZ143" s="6"/>
      <c r="TA143" s="6"/>
      <c r="TB143" s="6"/>
      <c r="TC143" s="6"/>
      <c r="TD143" s="6"/>
      <c r="TE143" s="6"/>
      <c r="TF143" s="6"/>
      <c r="TG143" s="6"/>
      <c r="TH143" s="6"/>
      <c r="TI143" s="6"/>
      <c r="TJ143" s="6"/>
      <c r="TK143" s="6"/>
      <c r="TL143" s="6"/>
      <c r="TM143" s="6"/>
      <c r="TN143" s="6"/>
      <c r="TO143" s="6"/>
      <c r="TP143" s="6"/>
      <c r="TQ143" s="6"/>
      <c r="TR143" s="6"/>
      <c r="TS143" s="6"/>
      <c r="TT143" s="6"/>
      <c r="TU143" s="6"/>
      <c r="TV143" s="6"/>
      <c r="TW143" s="6"/>
      <c r="TX143" s="6"/>
      <c r="TY143" s="6"/>
      <c r="TZ143" s="6"/>
      <c r="UA143" s="6"/>
      <c r="UB143" s="6"/>
      <c r="UC143" s="6"/>
      <c r="UD143" s="6"/>
      <c r="UE143" s="6"/>
      <c r="UF143" s="6"/>
      <c r="UG143" s="6"/>
      <c r="UH143" s="6"/>
      <c r="UI143" s="6"/>
      <c r="UJ143" s="6"/>
      <c r="UK143" s="6"/>
      <c r="UL143" s="6"/>
      <c r="UM143" s="6"/>
      <c r="UN143" s="6"/>
      <c r="UO143" s="6"/>
      <c r="UP143" s="6"/>
      <c r="UQ143" s="6"/>
      <c r="UR143" s="6"/>
      <c r="US143" s="6"/>
      <c r="UT143" s="6"/>
      <c r="UU143" s="6"/>
      <c r="UV143" s="6"/>
      <c r="UW143" s="6"/>
      <c r="UX143" s="6"/>
      <c r="UY143" s="6"/>
      <c r="UZ143" s="6"/>
      <c r="VA143" s="6"/>
      <c r="VB143" s="6"/>
      <c r="VC143" s="6"/>
      <c r="VD143" s="6"/>
      <c r="VE143" s="6"/>
      <c r="VF143" s="6"/>
      <c r="VG143" s="6"/>
      <c r="VH143" s="6"/>
      <c r="VI143" s="6"/>
      <c r="VJ143" s="6"/>
      <c r="VK143" s="6"/>
      <c r="VL143" s="6"/>
      <c r="VM143" s="6"/>
      <c r="VN143" s="6"/>
      <c r="VO143" s="6"/>
      <c r="VP143" s="6"/>
      <c r="VQ143" s="6"/>
      <c r="VR143" s="6"/>
      <c r="VS143" s="6"/>
      <c r="VT143" s="6"/>
      <c r="VU143" s="6"/>
      <c r="VV143" s="6"/>
      <c r="VW143" s="6"/>
      <c r="VX143" s="6"/>
      <c r="VY143" s="6"/>
      <c r="VZ143" s="6"/>
      <c r="WA143" s="6"/>
      <c r="WB143" s="6"/>
      <c r="WC143" s="6"/>
      <c r="WD143" s="6"/>
      <c r="WE143" s="6"/>
      <c r="WF143" s="6"/>
      <c r="WG143" s="6"/>
      <c r="WH143" s="6"/>
      <c r="WI143" s="6"/>
      <c r="WJ143" s="6"/>
      <c r="WK143" s="6"/>
      <c r="WL143" s="6"/>
      <c r="WM143" s="6"/>
      <c r="WN143" s="6"/>
      <c r="WO143" s="6"/>
      <c r="WP143" s="6"/>
      <c r="WQ143" s="6"/>
      <c r="WR143" s="6"/>
      <c r="WS143" s="6"/>
      <c r="WT143" s="6"/>
      <c r="WU143" s="6"/>
      <c r="WV143" s="6"/>
      <c r="WW143" s="6"/>
      <c r="WX143" s="6"/>
      <c r="WY143" s="6"/>
      <c r="WZ143" s="6"/>
      <c r="XA143" s="6"/>
      <c r="XB143" s="6"/>
      <c r="XC143" s="6"/>
      <c r="XD143" s="6"/>
      <c r="XE143" s="6"/>
      <c r="XF143" s="6"/>
      <c r="XG143" s="6"/>
      <c r="XH143" s="6"/>
      <c r="XI143" s="6"/>
      <c r="XJ143" s="6"/>
      <c r="XK143" s="6"/>
      <c r="XL143" s="6"/>
      <c r="XM143" s="6"/>
      <c r="XN143" s="6"/>
      <c r="XO143" s="6"/>
      <c r="XP143" s="6"/>
      <c r="XQ143" s="6"/>
      <c r="XR143" s="6"/>
      <c r="XS143" s="6"/>
      <c r="XT143" s="6"/>
      <c r="XU143" s="6"/>
      <c r="XV143" s="6"/>
      <c r="XW143" s="6"/>
      <c r="XX143" s="6"/>
      <c r="XY143" s="6"/>
      <c r="XZ143" s="6"/>
      <c r="YA143" s="6"/>
      <c r="YB143" s="6"/>
      <c r="YC143" s="6"/>
      <c r="YD143" s="6"/>
      <c r="YE143" s="6"/>
      <c r="YF143" s="6"/>
      <c r="YG143" s="6"/>
      <c r="YH143" s="6"/>
      <c r="YI143" s="6"/>
      <c r="YJ143" s="6"/>
      <c r="YK143" s="6"/>
      <c r="YL143" s="6"/>
      <c r="YM143" s="6"/>
      <c r="YN143" s="6"/>
      <c r="YO143" s="6"/>
      <c r="YP143" s="6"/>
      <c r="YQ143" s="6"/>
      <c r="YR143" s="6"/>
      <c r="YS143" s="6"/>
      <c r="YT143" s="6"/>
      <c r="YU143" s="6"/>
      <c r="YV143" s="6"/>
      <c r="YW143" s="6"/>
      <c r="YX143" s="6"/>
      <c r="YY143" s="6"/>
      <c r="YZ143" s="6"/>
      <c r="ZA143" s="6"/>
      <c r="ZB143" s="6"/>
      <c r="ZC143" s="6"/>
      <c r="ZD143" s="6"/>
      <c r="ZE143" s="6"/>
      <c r="ZF143" s="6"/>
      <c r="ZG143" s="6"/>
      <c r="ZH143" s="6"/>
      <c r="ZI143" s="6"/>
      <c r="ZJ143" s="6"/>
      <c r="ZK143" s="6"/>
      <c r="ZL143" s="6"/>
      <c r="ZM143" s="6"/>
      <c r="ZN143" s="6"/>
      <c r="ZO143" s="6"/>
      <c r="ZP143" s="6"/>
      <c r="ZQ143" s="6"/>
      <c r="ZR143" s="6"/>
      <c r="ZS143" s="6"/>
      <c r="ZT143" s="6"/>
      <c r="ZU143" s="6"/>
      <c r="ZV143" s="6"/>
      <c r="ZW143" s="6"/>
      <c r="ZX143" s="6"/>
      <c r="ZY143" s="6"/>
      <c r="ZZ143" s="6"/>
      <c r="AAA143" s="6"/>
      <c r="AAB143" s="6"/>
      <c r="AAC143" s="6"/>
      <c r="AAD143" s="6"/>
      <c r="AAE143" s="6"/>
      <c r="AAF143" s="6"/>
      <c r="AAG143" s="6"/>
      <c r="AAH143" s="6"/>
      <c r="AAI143" s="6"/>
      <c r="AAJ143" s="6"/>
      <c r="AAK143" s="6"/>
      <c r="AAL143" s="6"/>
      <c r="AAM143" s="6"/>
      <c r="AAN143" s="6"/>
      <c r="AAO143" s="6"/>
      <c r="AAP143" s="6"/>
      <c r="AAQ143" s="6"/>
      <c r="AAR143" s="6"/>
      <c r="AAS143" s="6"/>
      <c r="AAT143" s="6"/>
      <c r="AAU143" s="6"/>
      <c r="AAV143" s="6"/>
      <c r="AAW143" s="6"/>
      <c r="AAX143" s="6"/>
      <c r="AAY143" s="6"/>
      <c r="AAZ143" s="6"/>
      <c r="ABA143" s="6"/>
      <c r="ABB143" s="6"/>
      <c r="ABC143" s="6"/>
      <c r="ABD143" s="6"/>
      <c r="ABE143" s="6"/>
      <c r="ABF143" s="6"/>
      <c r="ABG143" s="6"/>
      <c r="ABH143" s="6"/>
      <c r="ABI143" s="6"/>
      <c r="ABJ143" s="6"/>
      <c r="ABK143" s="6"/>
      <c r="ABL143" s="6"/>
      <c r="ABM143" s="6"/>
      <c r="ABN143" s="6"/>
      <c r="ABO143" s="6"/>
      <c r="ABP143" s="6"/>
      <c r="ABQ143" s="6"/>
      <c r="ABR143" s="6"/>
      <c r="ABS143" s="6"/>
      <c r="ABT143" s="6"/>
      <c r="ABU143" s="6"/>
      <c r="ABV143" s="6"/>
      <c r="ABW143" s="6"/>
      <c r="ABX143" s="6"/>
      <c r="ABY143" s="6"/>
      <c r="ABZ143" s="6"/>
      <c r="ACA143" s="6"/>
      <c r="ACB143" s="6"/>
      <c r="ACC143" s="6"/>
      <c r="ACD143" s="6"/>
      <c r="ACE143" s="6"/>
      <c r="ACF143" s="6"/>
      <c r="ACG143" s="6"/>
      <c r="ACH143" s="6"/>
      <c r="ACI143" s="6"/>
      <c r="ACJ143" s="6"/>
      <c r="ACK143" s="6"/>
      <c r="ACL143" s="6"/>
      <c r="ACM143" s="6"/>
      <c r="ACN143" s="6"/>
      <c r="ACO143" s="6"/>
      <c r="ACP143" s="6"/>
      <c r="ACQ143" s="6"/>
      <c r="ACR143" s="6"/>
      <c r="ACS143" s="6"/>
      <c r="ACT143" s="6"/>
      <c r="ACU143" s="6"/>
      <c r="ACV143" s="6"/>
      <c r="ACW143" s="6"/>
      <c r="ACX143" s="6"/>
      <c r="ACY143" s="6"/>
      <c r="ACZ143" s="6"/>
      <c r="ADA143" s="6"/>
      <c r="ADB143" s="6"/>
      <c r="ADC143" s="6"/>
      <c r="ADD143" s="6"/>
      <c r="ADE143" s="6"/>
      <c r="ADF143" s="6"/>
      <c r="ADG143" s="6"/>
      <c r="ADH143" s="6"/>
      <c r="ADI143" s="6"/>
      <c r="ADJ143" s="6"/>
      <c r="ADK143" s="6"/>
      <c r="ADL143" s="6"/>
      <c r="ADM143" s="6"/>
      <c r="ADN143" s="6"/>
      <c r="ADO143" s="6"/>
      <c r="ADP143" s="6"/>
      <c r="ADQ143" s="6"/>
      <c r="ADR143" s="6"/>
      <c r="ADS143" s="6"/>
      <c r="ADT143" s="6"/>
      <c r="ADU143" s="6"/>
      <c r="ADV143" s="6"/>
      <c r="ADW143" s="6"/>
      <c r="ADX143" s="6"/>
      <c r="ADY143" s="6"/>
      <c r="ADZ143" s="6"/>
      <c r="AEA143" s="6"/>
      <c r="AEB143" s="6"/>
      <c r="AEC143" s="6"/>
      <c r="AED143" s="6"/>
      <c r="AEE143" s="6"/>
      <c r="AEF143" s="6"/>
      <c r="AEG143" s="6"/>
      <c r="AEH143" s="6"/>
      <c r="AEI143" s="6"/>
      <c r="AEJ143" s="6"/>
      <c r="AEK143" s="6"/>
      <c r="AEL143" s="6"/>
      <c r="AEM143" s="6"/>
      <c r="AEN143" s="6"/>
      <c r="AEO143" s="6"/>
      <c r="AEP143" s="6"/>
      <c r="AEQ143" s="6"/>
      <c r="AER143" s="6"/>
      <c r="AES143" s="6"/>
      <c r="AET143" s="6"/>
      <c r="AEU143" s="6"/>
      <c r="AEV143" s="6"/>
      <c r="AEW143" s="6"/>
      <c r="AEX143" s="6"/>
      <c r="AEY143" s="6"/>
      <c r="AEZ143" s="6"/>
      <c r="AFA143" s="6"/>
      <c r="AFB143" s="6"/>
      <c r="AFC143" s="6"/>
      <c r="AFD143" s="6"/>
      <c r="AFE143" s="6"/>
      <c r="AFF143" s="6"/>
      <c r="AFG143" s="6"/>
      <c r="AFH143" s="6"/>
      <c r="AFI143" s="6"/>
      <c r="AFJ143" s="6"/>
      <c r="AFK143" s="6"/>
      <c r="AFL143" s="6"/>
      <c r="AFM143" s="6"/>
      <c r="AFN143" s="6"/>
      <c r="AFO143" s="6"/>
      <c r="AFP143" s="6"/>
      <c r="AFQ143" s="6"/>
      <c r="AFR143" s="6"/>
      <c r="AFS143" s="6"/>
      <c r="AFT143" s="6"/>
      <c r="AFU143" s="6"/>
      <c r="AFV143" s="6"/>
      <c r="AFW143" s="6"/>
      <c r="AFX143" s="6"/>
      <c r="AFY143" s="6"/>
      <c r="AFZ143" s="6"/>
      <c r="AGA143" s="6"/>
      <c r="AGB143" s="6"/>
      <c r="AGC143" s="6"/>
      <c r="AGD143" s="6"/>
      <c r="AGE143" s="6"/>
      <c r="AGF143" s="6"/>
      <c r="AGG143" s="6"/>
      <c r="AGH143" s="6"/>
      <c r="AGI143" s="6"/>
      <c r="AGJ143" s="6"/>
      <c r="AGK143" s="6"/>
      <c r="AGL143" s="6"/>
      <c r="AGM143" s="6"/>
      <c r="AGN143" s="6"/>
      <c r="AGO143" s="6"/>
      <c r="AGP143" s="6"/>
      <c r="AGQ143" s="6"/>
      <c r="AGR143" s="6"/>
      <c r="AGS143" s="6"/>
      <c r="AGT143" s="6"/>
      <c r="AGU143" s="6"/>
      <c r="AGV143" s="6"/>
      <c r="AGW143" s="6"/>
      <c r="AGX143" s="6"/>
      <c r="AGY143" s="6"/>
      <c r="AGZ143" s="6"/>
      <c r="AHA143" s="6"/>
      <c r="AHB143" s="6"/>
      <c r="AHC143" s="6"/>
      <c r="AHD143" s="6"/>
      <c r="AHE143" s="6"/>
      <c r="AHF143" s="6"/>
      <c r="AHG143" s="6"/>
      <c r="AHH143" s="6"/>
      <c r="AHI143" s="6"/>
      <c r="AHJ143" s="6"/>
      <c r="AHK143" s="6"/>
      <c r="AHL143" s="6"/>
      <c r="AHM143" s="6"/>
      <c r="AHN143" s="6"/>
      <c r="AHO143" s="6"/>
      <c r="AHP143" s="6"/>
      <c r="AHQ143" s="6"/>
      <c r="AHR143" s="6"/>
      <c r="AHS143" s="6"/>
      <c r="AHT143" s="6"/>
      <c r="AHU143" s="6"/>
      <c r="AHV143" s="6"/>
      <c r="AHW143" s="6"/>
      <c r="AHX143" s="6"/>
      <c r="AHY143" s="6"/>
      <c r="AHZ143" s="6"/>
      <c r="AIA143" s="6"/>
      <c r="AIB143" s="6"/>
      <c r="AIC143" s="6"/>
      <c r="AID143" s="6"/>
      <c r="AIE143" s="6"/>
      <c r="AIF143" s="6"/>
      <c r="AIG143" s="6"/>
      <c r="AIH143" s="6"/>
      <c r="AII143" s="6"/>
      <c r="AIJ143" s="6"/>
      <c r="AIK143" s="6"/>
      <c r="AIL143" s="6"/>
      <c r="AIM143" s="6"/>
      <c r="AIN143" s="6"/>
      <c r="AIO143" s="6"/>
      <c r="AIP143" s="6"/>
      <c r="AIQ143" s="6"/>
      <c r="AIR143" s="6"/>
      <c r="AIS143" s="6"/>
      <c r="AIT143" s="6"/>
      <c r="AIU143" s="6"/>
      <c r="AIV143" s="6"/>
      <c r="AIW143" s="6"/>
      <c r="AIX143" s="6"/>
      <c r="AIY143" s="6"/>
      <c r="AIZ143" s="6"/>
      <c r="AJA143" s="6"/>
      <c r="AJB143" s="6"/>
      <c r="AJC143" s="6"/>
      <c r="AJD143" s="6"/>
      <c r="AJE143" s="6"/>
      <c r="AJF143" s="6"/>
      <c r="AJG143" s="6"/>
      <c r="AJH143" s="6"/>
      <c r="AJI143" s="6"/>
      <c r="AJJ143" s="6"/>
      <c r="AJK143" s="6"/>
      <c r="AJL143" s="6"/>
      <c r="AJM143" s="6"/>
      <c r="AJN143" s="6"/>
      <c r="AJO143" s="6"/>
      <c r="AJP143" s="6"/>
      <c r="AJQ143" s="6"/>
      <c r="AJR143" s="6"/>
      <c r="AJS143" s="6"/>
      <c r="AJT143" s="6"/>
      <c r="AJU143" s="6"/>
      <c r="AJV143" s="6"/>
      <c r="AJW143" s="6"/>
      <c r="AJX143" s="6"/>
      <c r="AJY143" s="6"/>
      <c r="AJZ143" s="6"/>
      <c r="AKA143" s="6"/>
      <c r="AKB143" s="6"/>
      <c r="AKC143" s="6"/>
      <c r="AKD143" s="6"/>
      <c r="AKE143" s="6"/>
      <c r="AKF143" s="6"/>
      <c r="AKG143" s="6"/>
      <c r="AKH143" s="6"/>
      <c r="AKI143" s="6"/>
      <c r="AKJ143" s="6"/>
      <c r="AKK143" s="6"/>
      <c r="AKL143" s="6"/>
      <c r="AKM143" s="6"/>
      <c r="AKN143" s="6"/>
      <c r="AKO143" s="6"/>
      <c r="AKP143" s="6"/>
      <c r="AKQ143" s="6"/>
      <c r="AKR143" s="6"/>
      <c r="AKS143" s="6"/>
      <c r="AKT143" s="6"/>
      <c r="AKU143" s="6"/>
      <c r="AKV143" s="6"/>
      <c r="AKW143" s="6"/>
      <c r="AKX143" s="6"/>
      <c r="AKY143" s="6"/>
      <c r="AKZ143" s="6"/>
      <c r="ALA143" s="6"/>
      <c r="ALB143" s="6"/>
      <c r="ALC143" s="6"/>
      <c r="ALD143" s="6"/>
      <c r="ALE143" s="6"/>
      <c r="ALF143" s="6"/>
      <c r="ALG143" s="6"/>
      <c r="ALH143" s="6"/>
      <c r="ALI143" s="6"/>
      <c r="ALJ143" s="6"/>
      <c r="ALK143" s="6"/>
      <c r="ALL143" s="6"/>
      <c r="ALM143" s="6"/>
      <c r="ALN143" s="6"/>
      <c r="ALO143" s="6"/>
      <c r="ALP143" s="6"/>
      <c r="ALQ143" s="6"/>
      <c r="ALR143" s="6"/>
      <c r="ALS143" s="6"/>
      <c r="ALT143" s="6"/>
      <c r="ALU143" s="6"/>
      <c r="ALV143" s="6"/>
      <c r="ALW143" s="6"/>
      <c r="ALX143" s="6"/>
      <c r="ALY143" s="6"/>
      <c r="ALZ143" s="6"/>
      <c r="AMA143" s="6"/>
      <c r="AMB143" s="6"/>
      <c r="AMC143" s="6"/>
      <c r="AMD143" s="6"/>
      <c r="AME143" s="6"/>
      <c r="AMF143" s="6"/>
      <c r="AMG143" s="6"/>
      <c r="AMH143" s="6"/>
      <c r="AMI143" s="6"/>
      <c r="AMJ143" s="6"/>
      <c r="AMK143" s="6"/>
      <c r="AML143" s="6"/>
      <c r="AMM143" s="6"/>
      <c r="AMN143" s="6"/>
      <c r="AMO143" s="6"/>
      <c r="AMP143" s="6"/>
      <c r="AMQ143" s="6"/>
      <c r="AMR143" s="6"/>
      <c r="AMS143" s="6"/>
      <c r="AMT143" s="6"/>
      <c r="AMU143" s="6"/>
      <c r="AMV143" s="6"/>
      <c r="AMW143" s="6"/>
      <c r="AMX143" s="6"/>
      <c r="AMY143" s="6"/>
      <c r="AMZ143" s="6"/>
      <c r="ANA143" s="6"/>
      <c r="ANB143" s="6"/>
      <c r="ANC143" s="6"/>
      <c r="AND143" s="6"/>
      <c r="ANE143" s="6"/>
      <c r="ANF143" s="6"/>
      <c r="ANG143" s="6"/>
      <c r="ANH143" s="6"/>
      <c r="ANI143" s="6"/>
      <c r="ANJ143" s="6"/>
      <c r="ANK143" s="6"/>
      <c r="ANL143" s="6"/>
      <c r="ANM143" s="6"/>
      <c r="ANN143" s="6"/>
      <c r="ANO143" s="6"/>
      <c r="ANP143" s="6"/>
      <c r="ANQ143" s="6"/>
      <c r="ANR143" s="6"/>
      <c r="ANS143" s="6"/>
      <c r="ANT143" s="6"/>
      <c r="ANU143" s="6"/>
      <c r="ANV143" s="6"/>
      <c r="ANW143" s="6"/>
      <c r="ANX143" s="6"/>
      <c r="ANY143" s="6"/>
      <c r="ANZ143" s="6"/>
      <c r="AOA143" s="6"/>
      <c r="AOB143" s="6"/>
      <c r="AOC143" s="6"/>
      <c r="AOD143" s="6"/>
      <c r="AOE143" s="6"/>
      <c r="AOF143" s="6"/>
      <c r="AOG143" s="6"/>
      <c r="AOH143" s="6"/>
      <c r="AOI143" s="6"/>
      <c r="AOJ143" s="6"/>
      <c r="AOK143" s="6"/>
      <c r="AOL143" s="6"/>
      <c r="AOM143" s="6"/>
      <c r="AON143" s="6"/>
      <c r="AOO143" s="6"/>
      <c r="AOP143" s="6"/>
      <c r="AOQ143" s="6"/>
      <c r="AOR143" s="6"/>
      <c r="AOS143" s="6"/>
      <c r="AOT143" s="6"/>
      <c r="AOU143" s="6"/>
      <c r="AOV143" s="6"/>
      <c r="AOW143" s="6"/>
      <c r="AOX143" s="6"/>
      <c r="AOY143" s="6"/>
      <c r="AOZ143" s="6"/>
      <c r="APA143" s="6"/>
      <c r="APB143" s="6"/>
      <c r="APC143" s="6"/>
      <c r="APD143" s="6"/>
      <c r="APE143" s="6"/>
      <c r="APF143" s="6"/>
      <c r="APG143" s="6"/>
      <c r="APH143" s="6"/>
      <c r="API143" s="6"/>
      <c r="APJ143" s="6"/>
      <c r="APK143" s="6"/>
      <c r="APL143" s="6"/>
      <c r="APM143" s="6"/>
      <c r="APN143" s="6"/>
      <c r="APO143" s="6"/>
      <c r="APP143" s="6"/>
      <c r="APQ143" s="6"/>
      <c r="APR143" s="6"/>
      <c r="APS143" s="6"/>
      <c r="APT143" s="6"/>
      <c r="APU143" s="6"/>
      <c r="APV143" s="6"/>
      <c r="APW143" s="6"/>
      <c r="APX143" s="6"/>
      <c r="APY143" s="6"/>
      <c r="APZ143" s="6"/>
      <c r="AQA143" s="6"/>
      <c r="AQB143" s="6"/>
      <c r="AQC143" s="6"/>
      <c r="AQD143" s="6"/>
      <c r="AQE143" s="6"/>
      <c r="AQF143" s="6"/>
      <c r="AQG143" s="6"/>
      <c r="AQH143" s="6"/>
      <c r="AQI143" s="6"/>
      <c r="AQJ143" s="6"/>
      <c r="AQK143" s="6"/>
      <c r="AQL143" s="6"/>
      <c r="AQM143" s="6"/>
      <c r="AQN143" s="6"/>
      <c r="AQO143" s="6"/>
      <c r="AQP143" s="6"/>
      <c r="AQQ143" s="6"/>
      <c r="AQR143" s="6"/>
      <c r="AQS143" s="6"/>
      <c r="AQT143" s="6"/>
      <c r="AQU143" s="6"/>
      <c r="AQV143" s="6"/>
      <c r="AQW143" s="6"/>
      <c r="AQX143" s="6"/>
      <c r="AQY143" s="6"/>
      <c r="AQZ143" s="6"/>
    </row>
    <row r="144" spans="1:1144" ht="32.25" customHeight="1" thickBot="1" x14ac:dyDescent="0.3">
      <c r="A144" s="156">
        <v>16</v>
      </c>
      <c r="B144" s="49" t="s">
        <v>46</v>
      </c>
      <c r="C144" s="49" t="s">
        <v>437</v>
      </c>
      <c r="D144" s="49" t="s">
        <v>438</v>
      </c>
      <c r="E144" s="533" t="s">
        <v>100</v>
      </c>
      <c r="F144" s="534">
        <v>5946.7</v>
      </c>
      <c r="G144" s="137">
        <v>5946.7</v>
      </c>
      <c r="H144" s="137">
        <v>5074.1000000000004</v>
      </c>
      <c r="I144" s="52">
        <f>H144/H7</f>
        <v>1.2736408970733191E-2</v>
      </c>
      <c r="J144" s="55">
        <f t="shared" si="39"/>
        <v>-872.59999999999945</v>
      </c>
      <c r="K144" s="138">
        <f t="shared" ref="K144:K150" si="42">H144/G144</f>
        <v>0.85326315435451605</v>
      </c>
      <c r="L144" s="139"/>
      <c r="M144" s="270"/>
      <c r="N144" s="51"/>
      <c r="O144" s="137"/>
      <c r="P144" s="51">
        <f>O144-N144</f>
        <v>0</v>
      </c>
      <c r="Q144" s="535"/>
      <c r="R144" s="139">
        <f t="shared" si="28"/>
        <v>5946.7</v>
      </c>
      <c r="S144" s="270">
        <f t="shared" si="29"/>
        <v>5946.7</v>
      </c>
      <c r="T144" s="51">
        <f t="shared" si="29"/>
        <v>5946.7</v>
      </c>
      <c r="U144" s="270">
        <f t="shared" si="29"/>
        <v>5074.1000000000004</v>
      </c>
      <c r="V144" s="51">
        <f t="shared" si="30"/>
        <v>-872.59999999999945</v>
      </c>
      <c r="W144" s="95">
        <f t="shared" si="31"/>
        <v>0.85326315435451605</v>
      </c>
    </row>
    <row r="145" spans="1:1144" s="48" customFormat="1" ht="24.75" hidden="1" customHeight="1" thickBot="1" x14ac:dyDescent="0.3">
      <c r="A145" s="38"/>
      <c r="B145" s="536"/>
      <c r="C145" s="536"/>
      <c r="D145" s="536"/>
      <c r="E145" s="537" t="s">
        <v>151</v>
      </c>
      <c r="F145" s="538"/>
      <c r="G145" s="151"/>
      <c r="H145" s="151"/>
      <c r="I145" s="57">
        <f>H145/H7</f>
        <v>0</v>
      </c>
      <c r="J145" s="58">
        <f t="shared" si="39"/>
        <v>0</v>
      </c>
      <c r="K145" s="59" t="e">
        <f t="shared" si="42"/>
        <v>#DIV/0!</v>
      </c>
      <c r="L145" s="484"/>
      <c r="M145" s="485"/>
      <c r="N145" s="286"/>
      <c r="O145" s="151"/>
      <c r="P145" s="286"/>
      <c r="Q145" s="486"/>
      <c r="R145" s="539">
        <f t="shared" si="28"/>
        <v>0</v>
      </c>
      <c r="S145" s="270">
        <f t="shared" si="29"/>
        <v>0</v>
      </c>
      <c r="T145" s="51">
        <f>SUM(G145,N145)</f>
        <v>0</v>
      </c>
      <c r="U145" s="270">
        <f>SUM(H145,O145)</f>
        <v>0</v>
      </c>
      <c r="V145" s="51">
        <f>U145-T145</f>
        <v>0</v>
      </c>
      <c r="W145" s="95" t="e">
        <f>U145/T145</f>
        <v>#DIV/0!</v>
      </c>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c r="IM145" s="47"/>
      <c r="IN145" s="47"/>
      <c r="IO145" s="47"/>
      <c r="IP145" s="47"/>
      <c r="IQ145" s="47"/>
      <c r="IR145" s="47"/>
      <c r="IS145" s="47"/>
      <c r="IT145" s="47"/>
      <c r="IU145" s="47"/>
      <c r="IV145" s="47"/>
      <c r="IW145" s="47"/>
      <c r="IX145" s="47"/>
      <c r="IY145" s="47"/>
      <c r="IZ145" s="47"/>
      <c r="JA145" s="47"/>
      <c r="JB145" s="47"/>
      <c r="JC145" s="47"/>
      <c r="JD145" s="47"/>
      <c r="JE145" s="47"/>
      <c r="JF145" s="47"/>
      <c r="JG145" s="47"/>
      <c r="JH145" s="47"/>
      <c r="JI145" s="47"/>
      <c r="JJ145" s="47"/>
      <c r="JK145" s="47"/>
      <c r="JL145" s="47"/>
      <c r="JM145" s="47"/>
      <c r="JN145" s="47"/>
      <c r="JO145" s="47"/>
      <c r="JP145" s="47"/>
      <c r="JQ145" s="47"/>
      <c r="JR145" s="47"/>
      <c r="JS145" s="47"/>
      <c r="JT145" s="47"/>
      <c r="JU145" s="47"/>
      <c r="JV145" s="47"/>
      <c r="JW145" s="47"/>
      <c r="JX145" s="47"/>
      <c r="JY145" s="47"/>
      <c r="JZ145" s="47"/>
      <c r="KA145" s="47"/>
      <c r="KB145" s="47"/>
      <c r="KC145" s="47"/>
      <c r="KD145" s="47"/>
      <c r="KE145" s="47"/>
      <c r="KF145" s="47"/>
      <c r="KG145" s="47"/>
      <c r="KH145" s="47"/>
      <c r="KI145" s="47"/>
      <c r="KJ145" s="47"/>
      <c r="KK145" s="47"/>
      <c r="KL145" s="47"/>
      <c r="KM145" s="47"/>
      <c r="KN145" s="47"/>
      <c r="KO145" s="47"/>
      <c r="KP145" s="47"/>
      <c r="KQ145" s="47"/>
      <c r="KR145" s="47"/>
      <c r="KS145" s="47"/>
      <c r="KT145" s="47"/>
      <c r="KU145" s="47"/>
      <c r="KV145" s="47"/>
      <c r="KW145" s="47"/>
      <c r="KX145" s="47"/>
      <c r="KY145" s="47"/>
      <c r="KZ145" s="47"/>
      <c r="LA145" s="47"/>
      <c r="LB145" s="47"/>
      <c r="LC145" s="47"/>
      <c r="LD145" s="47"/>
      <c r="LE145" s="47"/>
      <c r="LF145" s="47"/>
      <c r="LG145" s="47"/>
      <c r="LH145" s="47"/>
      <c r="LI145" s="47"/>
      <c r="LJ145" s="47"/>
      <c r="LK145" s="47"/>
      <c r="LL145" s="47"/>
      <c r="LM145" s="47"/>
      <c r="LN145" s="47"/>
      <c r="LO145" s="47"/>
      <c r="LP145" s="47"/>
      <c r="LQ145" s="47"/>
      <c r="LR145" s="47"/>
      <c r="LS145" s="47"/>
      <c r="LT145" s="47"/>
      <c r="LU145" s="47"/>
      <c r="LV145" s="47"/>
      <c r="LW145" s="47"/>
      <c r="LX145" s="47"/>
      <c r="LY145" s="47"/>
      <c r="LZ145" s="47"/>
      <c r="MA145" s="47"/>
      <c r="MB145" s="47"/>
      <c r="MC145" s="47"/>
      <c r="MD145" s="47"/>
      <c r="ME145" s="47"/>
      <c r="MF145" s="47"/>
      <c r="MG145" s="47"/>
      <c r="MH145" s="47"/>
      <c r="MI145" s="47"/>
      <c r="MJ145" s="47"/>
      <c r="MK145" s="47"/>
      <c r="ML145" s="47"/>
      <c r="MM145" s="47"/>
      <c r="MN145" s="47"/>
      <c r="MO145" s="47"/>
      <c r="MP145" s="47"/>
      <c r="MQ145" s="47"/>
      <c r="MR145" s="47"/>
      <c r="MS145" s="47"/>
      <c r="MT145" s="47"/>
      <c r="MU145" s="47"/>
      <c r="MV145" s="47"/>
      <c r="MW145" s="47"/>
      <c r="MX145" s="47"/>
      <c r="MY145" s="47"/>
      <c r="MZ145" s="47"/>
      <c r="NA145" s="47"/>
      <c r="NB145" s="47"/>
      <c r="NC145" s="47"/>
      <c r="ND145" s="47"/>
      <c r="NE145" s="47"/>
      <c r="NF145" s="47"/>
      <c r="NG145" s="47"/>
      <c r="NH145" s="47"/>
      <c r="NI145" s="47"/>
      <c r="NJ145" s="47"/>
      <c r="NK145" s="47"/>
      <c r="NL145" s="47"/>
      <c r="NM145" s="47"/>
      <c r="NN145" s="47"/>
      <c r="NO145" s="47"/>
      <c r="NP145" s="47"/>
      <c r="NQ145" s="47"/>
      <c r="NR145" s="47"/>
      <c r="NS145" s="47"/>
      <c r="NT145" s="47"/>
      <c r="NU145" s="47"/>
      <c r="NV145" s="47"/>
      <c r="NW145" s="47"/>
      <c r="NX145" s="47"/>
      <c r="NY145" s="47"/>
      <c r="NZ145" s="47"/>
      <c r="OA145" s="47"/>
      <c r="OB145" s="47"/>
      <c r="OC145" s="47"/>
      <c r="OD145" s="47"/>
      <c r="OE145" s="47"/>
      <c r="OF145" s="47"/>
      <c r="OG145" s="47"/>
      <c r="OH145" s="47"/>
      <c r="OI145" s="47"/>
      <c r="OJ145" s="47"/>
      <c r="OK145" s="47"/>
      <c r="OL145" s="47"/>
      <c r="OM145" s="47"/>
      <c r="ON145" s="47"/>
      <c r="OO145" s="47"/>
      <c r="OP145" s="47"/>
      <c r="OQ145" s="47"/>
      <c r="OR145" s="47"/>
      <c r="OS145" s="47"/>
      <c r="OT145" s="47"/>
      <c r="OU145" s="47"/>
      <c r="OV145" s="47"/>
      <c r="OW145" s="47"/>
      <c r="OX145" s="47"/>
      <c r="OY145" s="47"/>
      <c r="OZ145" s="47"/>
      <c r="PA145" s="47"/>
      <c r="PB145" s="47"/>
      <c r="PC145" s="47"/>
      <c r="PD145" s="47"/>
      <c r="PE145" s="47"/>
      <c r="PF145" s="47"/>
      <c r="PG145" s="47"/>
      <c r="PH145" s="47"/>
      <c r="PI145" s="47"/>
      <c r="PJ145" s="47"/>
      <c r="PK145" s="47"/>
      <c r="PL145" s="47"/>
      <c r="PM145" s="47"/>
      <c r="PN145" s="47"/>
      <c r="PO145" s="47"/>
      <c r="PP145" s="47"/>
      <c r="PQ145" s="47"/>
      <c r="PR145" s="47"/>
      <c r="PS145" s="47"/>
      <c r="PT145" s="47"/>
      <c r="PU145" s="47"/>
      <c r="PV145" s="47"/>
      <c r="PW145" s="47"/>
      <c r="PX145" s="47"/>
      <c r="PY145" s="47"/>
      <c r="PZ145" s="47"/>
      <c r="QA145" s="47"/>
      <c r="QB145" s="47"/>
      <c r="QC145" s="47"/>
      <c r="QD145" s="47"/>
      <c r="QE145" s="47"/>
      <c r="QF145" s="47"/>
      <c r="QG145" s="47"/>
      <c r="QH145" s="47"/>
      <c r="QI145" s="47"/>
      <c r="QJ145" s="47"/>
      <c r="QK145" s="47"/>
      <c r="QL145" s="47"/>
      <c r="QM145" s="47"/>
      <c r="QN145" s="47"/>
      <c r="QO145" s="47"/>
      <c r="QP145" s="47"/>
      <c r="QQ145" s="47"/>
      <c r="QR145" s="47"/>
      <c r="QS145" s="47"/>
      <c r="QT145" s="47"/>
      <c r="QU145" s="47"/>
      <c r="QV145" s="47"/>
      <c r="QW145" s="47"/>
      <c r="QX145" s="47"/>
      <c r="QY145" s="47"/>
      <c r="QZ145" s="47"/>
      <c r="RA145" s="47"/>
      <c r="RB145" s="47"/>
      <c r="RC145" s="47"/>
      <c r="RD145" s="47"/>
      <c r="RE145" s="47"/>
      <c r="RF145" s="47"/>
      <c r="RG145" s="47"/>
      <c r="RH145" s="47"/>
      <c r="RI145" s="47"/>
      <c r="RJ145" s="47"/>
      <c r="RK145" s="47"/>
      <c r="RL145" s="47"/>
      <c r="RM145" s="47"/>
      <c r="RN145" s="47"/>
      <c r="RO145" s="47"/>
      <c r="RP145" s="47"/>
      <c r="RQ145" s="47"/>
      <c r="RR145" s="47"/>
      <c r="RS145" s="47"/>
      <c r="RT145" s="47"/>
      <c r="RU145" s="47"/>
      <c r="RV145" s="47"/>
      <c r="RW145" s="47"/>
      <c r="RX145" s="47"/>
      <c r="RY145" s="47"/>
      <c r="RZ145" s="47"/>
      <c r="SA145" s="47"/>
      <c r="SB145" s="47"/>
      <c r="SC145" s="47"/>
      <c r="SD145" s="47"/>
      <c r="SE145" s="47"/>
      <c r="SF145" s="47"/>
      <c r="SG145" s="47"/>
      <c r="SH145" s="47"/>
      <c r="SI145" s="47"/>
      <c r="SJ145" s="47"/>
      <c r="SK145" s="47"/>
      <c r="SL145" s="47"/>
      <c r="SM145" s="47"/>
      <c r="SN145" s="47"/>
      <c r="SO145" s="47"/>
      <c r="SP145" s="47"/>
      <c r="SQ145" s="47"/>
      <c r="SR145" s="47"/>
      <c r="SS145" s="47"/>
      <c r="ST145" s="47"/>
      <c r="SU145" s="47"/>
      <c r="SV145" s="47"/>
      <c r="SW145" s="47"/>
      <c r="SX145" s="47"/>
      <c r="SY145" s="47"/>
      <c r="SZ145" s="47"/>
      <c r="TA145" s="47"/>
      <c r="TB145" s="47"/>
      <c r="TC145" s="47"/>
      <c r="TD145" s="47"/>
      <c r="TE145" s="47"/>
      <c r="TF145" s="47"/>
      <c r="TG145" s="47"/>
      <c r="TH145" s="47"/>
      <c r="TI145" s="47"/>
      <c r="TJ145" s="47"/>
      <c r="TK145" s="47"/>
      <c r="TL145" s="47"/>
      <c r="TM145" s="47"/>
      <c r="TN145" s="47"/>
      <c r="TO145" s="47"/>
      <c r="TP145" s="47"/>
      <c r="TQ145" s="47"/>
      <c r="TR145" s="47"/>
      <c r="TS145" s="47"/>
      <c r="TT145" s="47"/>
      <c r="TU145" s="47"/>
      <c r="TV145" s="47"/>
      <c r="TW145" s="47"/>
      <c r="TX145" s="47"/>
      <c r="TY145" s="47"/>
      <c r="TZ145" s="47"/>
      <c r="UA145" s="47"/>
      <c r="UB145" s="47"/>
      <c r="UC145" s="47"/>
      <c r="UD145" s="47"/>
      <c r="UE145" s="47"/>
      <c r="UF145" s="47"/>
      <c r="UG145" s="47"/>
      <c r="UH145" s="47"/>
      <c r="UI145" s="47"/>
      <c r="UJ145" s="47"/>
      <c r="UK145" s="47"/>
      <c r="UL145" s="47"/>
      <c r="UM145" s="47"/>
      <c r="UN145" s="47"/>
      <c r="UO145" s="47"/>
      <c r="UP145" s="47"/>
      <c r="UQ145" s="47"/>
      <c r="UR145" s="47"/>
      <c r="US145" s="47"/>
      <c r="UT145" s="47"/>
      <c r="UU145" s="47"/>
      <c r="UV145" s="47"/>
      <c r="UW145" s="47"/>
      <c r="UX145" s="47"/>
      <c r="UY145" s="47"/>
      <c r="UZ145" s="47"/>
      <c r="VA145" s="47"/>
      <c r="VB145" s="47"/>
      <c r="VC145" s="47"/>
      <c r="VD145" s="47"/>
      <c r="VE145" s="47"/>
      <c r="VF145" s="47"/>
      <c r="VG145" s="47"/>
      <c r="VH145" s="47"/>
      <c r="VI145" s="47"/>
      <c r="VJ145" s="47"/>
      <c r="VK145" s="47"/>
      <c r="VL145" s="47"/>
      <c r="VM145" s="47"/>
      <c r="VN145" s="47"/>
      <c r="VO145" s="47"/>
      <c r="VP145" s="47"/>
      <c r="VQ145" s="47"/>
      <c r="VR145" s="47"/>
      <c r="VS145" s="47"/>
      <c r="VT145" s="47"/>
      <c r="VU145" s="47"/>
      <c r="VV145" s="47"/>
      <c r="VW145" s="47"/>
      <c r="VX145" s="47"/>
      <c r="VY145" s="47"/>
      <c r="VZ145" s="47"/>
      <c r="WA145" s="47"/>
      <c r="WB145" s="47"/>
      <c r="WC145" s="47"/>
      <c r="WD145" s="47"/>
      <c r="WE145" s="47"/>
      <c r="WF145" s="47"/>
      <c r="WG145" s="47"/>
      <c r="WH145" s="47"/>
      <c r="WI145" s="47"/>
      <c r="WJ145" s="47"/>
      <c r="WK145" s="47"/>
      <c r="WL145" s="47"/>
      <c r="WM145" s="47"/>
      <c r="WN145" s="47"/>
      <c r="WO145" s="47"/>
      <c r="WP145" s="47"/>
      <c r="WQ145" s="47"/>
      <c r="WR145" s="47"/>
      <c r="WS145" s="47"/>
      <c r="WT145" s="47"/>
      <c r="WU145" s="47"/>
      <c r="WV145" s="47"/>
      <c r="WW145" s="47"/>
      <c r="WX145" s="47"/>
      <c r="WY145" s="47"/>
      <c r="WZ145" s="47"/>
      <c r="XA145" s="47"/>
      <c r="XB145" s="47"/>
      <c r="XC145" s="47"/>
      <c r="XD145" s="47"/>
      <c r="XE145" s="47"/>
      <c r="XF145" s="47"/>
      <c r="XG145" s="47"/>
      <c r="XH145" s="47"/>
      <c r="XI145" s="47"/>
      <c r="XJ145" s="47"/>
      <c r="XK145" s="47"/>
      <c r="XL145" s="47"/>
      <c r="XM145" s="47"/>
      <c r="XN145" s="47"/>
      <c r="XO145" s="47"/>
      <c r="XP145" s="47"/>
      <c r="XQ145" s="47"/>
      <c r="XR145" s="47"/>
      <c r="XS145" s="47"/>
      <c r="XT145" s="47"/>
      <c r="XU145" s="47"/>
      <c r="XV145" s="47"/>
      <c r="XW145" s="47"/>
      <c r="XX145" s="47"/>
      <c r="XY145" s="47"/>
      <c r="XZ145" s="47"/>
      <c r="YA145" s="47"/>
      <c r="YB145" s="47"/>
      <c r="YC145" s="47"/>
      <c r="YD145" s="47"/>
      <c r="YE145" s="47"/>
      <c r="YF145" s="47"/>
      <c r="YG145" s="47"/>
      <c r="YH145" s="47"/>
      <c r="YI145" s="47"/>
      <c r="YJ145" s="47"/>
      <c r="YK145" s="47"/>
      <c r="YL145" s="47"/>
      <c r="YM145" s="47"/>
      <c r="YN145" s="47"/>
      <c r="YO145" s="47"/>
      <c r="YP145" s="47"/>
      <c r="YQ145" s="47"/>
      <c r="YR145" s="47"/>
      <c r="YS145" s="47"/>
      <c r="YT145" s="47"/>
      <c r="YU145" s="47"/>
      <c r="YV145" s="47"/>
      <c r="YW145" s="47"/>
      <c r="YX145" s="47"/>
      <c r="YY145" s="47"/>
      <c r="YZ145" s="47"/>
      <c r="ZA145" s="47"/>
      <c r="ZB145" s="47"/>
      <c r="ZC145" s="47"/>
      <c r="ZD145" s="47"/>
      <c r="ZE145" s="47"/>
      <c r="ZF145" s="47"/>
      <c r="ZG145" s="47"/>
      <c r="ZH145" s="47"/>
      <c r="ZI145" s="47"/>
      <c r="ZJ145" s="47"/>
      <c r="ZK145" s="47"/>
      <c r="ZL145" s="47"/>
      <c r="ZM145" s="47"/>
      <c r="ZN145" s="47"/>
      <c r="ZO145" s="47"/>
      <c r="ZP145" s="47"/>
      <c r="ZQ145" s="47"/>
      <c r="ZR145" s="47"/>
      <c r="ZS145" s="47"/>
      <c r="ZT145" s="47"/>
      <c r="ZU145" s="47"/>
      <c r="ZV145" s="47"/>
      <c r="ZW145" s="47"/>
      <c r="ZX145" s="47"/>
      <c r="ZY145" s="47"/>
      <c r="ZZ145" s="47"/>
      <c r="AAA145" s="47"/>
      <c r="AAB145" s="47"/>
      <c r="AAC145" s="47"/>
      <c r="AAD145" s="47"/>
      <c r="AAE145" s="47"/>
      <c r="AAF145" s="47"/>
      <c r="AAG145" s="47"/>
      <c r="AAH145" s="47"/>
      <c r="AAI145" s="47"/>
      <c r="AAJ145" s="47"/>
      <c r="AAK145" s="47"/>
      <c r="AAL145" s="47"/>
      <c r="AAM145" s="47"/>
      <c r="AAN145" s="47"/>
      <c r="AAO145" s="47"/>
      <c r="AAP145" s="47"/>
      <c r="AAQ145" s="47"/>
      <c r="AAR145" s="47"/>
      <c r="AAS145" s="47"/>
      <c r="AAT145" s="47"/>
      <c r="AAU145" s="47"/>
      <c r="AAV145" s="47"/>
      <c r="AAW145" s="47"/>
      <c r="AAX145" s="47"/>
      <c r="AAY145" s="47"/>
      <c r="AAZ145" s="47"/>
      <c r="ABA145" s="47"/>
      <c r="ABB145" s="47"/>
      <c r="ABC145" s="47"/>
      <c r="ABD145" s="47"/>
      <c r="ABE145" s="47"/>
      <c r="ABF145" s="47"/>
      <c r="ABG145" s="47"/>
      <c r="ABH145" s="47"/>
      <c r="ABI145" s="47"/>
      <c r="ABJ145" s="47"/>
      <c r="ABK145" s="47"/>
      <c r="ABL145" s="47"/>
      <c r="ABM145" s="47"/>
      <c r="ABN145" s="47"/>
      <c r="ABO145" s="47"/>
      <c r="ABP145" s="47"/>
      <c r="ABQ145" s="47"/>
      <c r="ABR145" s="47"/>
      <c r="ABS145" s="47"/>
      <c r="ABT145" s="47"/>
      <c r="ABU145" s="47"/>
      <c r="ABV145" s="47"/>
      <c r="ABW145" s="47"/>
      <c r="ABX145" s="47"/>
      <c r="ABY145" s="47"/>
      <c r="ABZ145" s="47"/>
      <c r="ACA145" s="47"/>
      <c r="ACB145" s="47"/>
      <c r="ACC145" s="47"/>
      <c r="ACD145" s="47"/>
      <c r="ACE145" s="47"/>
      <c r="ACF145" s="47"/>
      <c r="ACG145" s="47"/>
      <c r="ACH145" s="47"/>
      <c r="ACI145" s="47"/>
      <c r="ACJ145" s="47"/>
      <c r="ACK145" s="47"/>
      <c r="ACL145" s="47"/>
      <c r="ACM145" s="47"/>
      <c r="ACN145" s="47"/>
      <c r="ACO145" s="47"/>
      <c r="ACP145" s="47"/>
      <c r="ACQ145" s="47"/>
      <c r="ACR145" s="47"/>
      <c r="ACS145" s="47"/>
      <c r="ACT145" s="47"/>
      <c r="ACU145" s="47"/>
      <c r="ACV145" s="47"/>
      <c r="ACW145" s="47"/>
      <c r="ACX145" s="47"/>
      <c r="ACY145" s="47"/>
      <c r="ACZ145" s="47"/>
      <c r="ADA145" s="47"/>
      <c r="ADB145" s="47"/>
      <c r="ADC145" s="47"/>
      <c r="ADD145" s="47"/>
      <c r="ADE145" s="47"/>
      <c r="ADF145" s="47"/>
      <c r="ADG145" s="47"/>
      <c r="ADH145" s="47"/>
      <c r="ADI145" s="47"/>
      <c r="ADJ145" s="47"/>
      <c r="ADK145" s="47"/>
      <c r="ADL145" s="47"/>
      <c r="ADM145" s="47"/>
      <c r="ADN145" s="47"/>
      <c r="ADO145" s="47"/>
      <c r="ADP145" s="47"/>
      <c r="ADQ145" s="47"/>
      <c r="ADR145" s="47"/>
      <c r="ADS145" s="47"/>
      <c r="ADT145" s="47"/>
      <c r="ADU145" s="47"/>
      <c r="ADV145" s="47"/>
      <c r="ADW145" s="47"/>
      <c r="ADX145" s="47"/>
      <c r="ADY145" s="47"/>
      <c r="ADZ145" s="47"/>
      <c r="AEA145" s="47"/>
      <c r="AEB145" s="47"/>
      <c r="AEC145" s="47"/>
      <c r="AED145" s="47"/>
      <c r="AEE145" s="47"/>
      <c r="AEF145" s="47"/>
      <c r="AEG145" s="47"/>
      <c r="AEH145" s="47"/>
      <c r="AEI145" s="47"/>
      <c r="AEJ145" s="47"/>
      <c r="AEK145" s="47"/>
      <c r="AEL145" s="47"/>
      <c r="AEM145" s="47"/>
      <c r="AEN145" s="47"/>
      <c r="AEO145" s="47"/>
      <c r="AEP145" s="47"/>
      <c r="AEQ145" s="47"/>
      <c r="AER145" s="47"/>
      <c r="AES145" s="47"/>
      <c r="AET145" s="47"/>
      <c r="AEU145" s="47"/>
      <c r="AEV145" s="47"/>
      <c r="AEW145" s="47"/>
      <c r="AEX145" s="47"/>
      <c r="AEY145" s="47"/>
      <c r="AEZ145" s="47"/>
      <c r="AFA145" s="47"/>
      <c r="AFB145" s="47"/>
      <c r="AFC145" s="47"/>
      <c r="AFD145" s="47"/>
      <c r="AFE145" s="47"/>
      <c r="AFF145" s="47"/>
      <c r="AFG145" s="47"/>
      <c r="AFH145" s="47"/>
      <c r="AFI145" s="47"/>
      <c r="AFJ145" s="47"/>
      <c r="AFK145" s="47"/>
      <c r="AFL145" s="47"/>
      <c r="AFM145" s="47"/>
      <c r="AFN145" s="47"/>
      <c r="AFO145" s="47"/>
      <c r="AFP145" s="47"/>
      <c r="AFQ145" s="47"/>
      <c r="AFR145" s="47"/>
      <c r="AFS145" s="47"/>
      <c r="AFT145" s="47"/>
      <c r="AFU145" s="47"/>
      <c r="AFV145" s="47"/>
      <c r="AFW145" s="47"/>
      <c r="AFX145" s="47"/>
      <c r="AFY145" s="47"/>
      <c r="AFZ145" s="47"/>
      <c r="AGA145" s="47"/>
      <c r="AGB145" s="47"/>
      <c r="AGC145" s="47"/>
      <c r="AGD145" s="47"/>
      <c r="AGE145" s="47"/>
      <c r="AGF145" s="47"/>
      <c r="AGG145" s="47"/>
      <c r="AGH145" s="47"/>
      <c r="AGI145" s="47"/>
      <c r="AGJ145" s="47"/>
      <c r="AGK145" s="47"/>
      <c r="AGL145" s="47"/>
      <c r="AGM145" s="47"/>
      <c r="AGN145" s="47"/>
      <c r="AGO145" s="47"/>
      <c r="AGP145" s="47"/>
      <c r="AGQ145" s="47"/>
      <c r="AGR145" s="47"/>
      <c r="AGS145" s="47"/>
      <c r="AGT145" s="47"/>
      <c r="AGU145" s="47"/>
      <c r="AGV145" s="47"/>
      <c r="AGW145" s="47"/>
      <c r="AGX145" s="47"/>
      <c r="AGY145" s="47"/>
      <c r="AGZ145" s="47"/>
      <c r="AHA145" s="47"/>
      <c r="AHB145" s="47"/>
      <c r="AHC145" s="47"/>
      <c r="AHD145" s="47"/>
      <c r="AHE145" s="47"/>
      <c r="AHF145" s="47"/>
      <c r="AHG145" s="47"/>
      <c r="AHH145" s="47"/>
      <c r="AHI145" s="47"/>
      <c r="AHJ145" s="47"/>
      <c r="AHK145" s="47"/>
      <c r="AHL145" s="47"/>
      <c r="AHM145" s="47"/>
      <c r="AHN145" s="47"/>
      <c r="AHO145" s="47"/>
      <c r="AHP145" s="47"/>
      <c r="AHQ145" s="47"/>
      <c r="AHR145" s="47"/>
      <c r="AHS145" s="47"/>
      <c r="AHT145" s="47"/>
      <c r="AHU145" s="47"/>
      <c r="AHV145" s="47"/>
      <c r="AHW145" s="47"/>
      <c r="AHX145" s="47"/>
      <c r="AHY145" s="47"/>
      <c r="AHZ145" s="47"/>
      <c r="AIA145" s="47"/>
      <c r="AIB145" s="47"/>
      <c r="AIC145" s="47"/>
      <c r="AID145" s="47"/>
      <c r="AIE145" s="47"/>
      <c r="AIF145" s="47"/>
      <c r="AIG145" s="47"/>
      <c r="AIH145" s="47"/>
      <c r="AII145" s="47"/>
      <c r="AIJ145" s="47"/>
      <c r="AIK145" s="47"/>
      <c r="AIL145" s="47"/>
      <c r="AIM145" s="47"/>
      <c r="AIN145" s="47"/>
      <c r="AIO145" s="47"/>
      <c r="AIP145" s="47"/>
      <c r="AIQ145" s="47"/>
      <c r="AIR145" s="47"/>
      <c r="AIS145" s="47"/>
      <c r="AIT145" s="47"/>
      <c r="AIU145" s="47"/>
      <c r="AIV145" s="47"/>
      <c r="AIW145" s="47"/>
      <c r="AIX145" s="47"/>
      <c r="AIY145" s="47"/>
      <c r="AIZ145" s="47"/>
      <c r="AJA145" s="47"/>
      <c r="AJB145" s="47"/>
      <c r="AJC145" s="47"/>
      <c r="AJD145" s="47"/>
      <c r="AJE145" s="47"/>
      <c r="AJF145" s="47"/>
      <c r="AJG145" s="47"/>
      <c r="AJH145" s="47"/>
      <c r="AJI145" s="47"/>
      <c r="AJJ145" s="47"/>
      <c r="AJK145" s="47"/>
      <c r="AJL145" s="47"/>
      <c r="AJM145" s="47"/>
      <c r="AJN145" s="47"/>
      <c r="AJO145" s="47"/>
      <c r="AJP145" s="47"/>
      <c r="AJQ145" s="47"/>
      <c r="AJR145" s="47"/>
      <c r="AJS145" s="47"/>
      <c r="AJT145" s="47"/>
      <c r="AJU145" s="47"/>
      <c r="AJV145" s="47"/>
      <c r="AJW145" s="47"/>
      <c r="AJX145" s="47"/>
      <c r="AJY145" s="47"/>
      <c r="AJZ145" s="47"/>
      <c r="AKA145" s="47"/>
      <c r="AKB145" s="47"/>
      <c r="AKC145" s="47"/>
      <c r="AKD145" s="47"/>
      <c r="AKE145" s="47"/>
      <c r="AKF145" s="47"/>
      <c r="AKG145" s="47"/>
      <c r="AKH145" s="47"/>
      <c r="AKI145" s="47"/>
      <c r="AKJ145" s="47"/>
      <c r="AKK145" s="47"/>
      <c r="AKL145" s="47"/>
      <c r="AKM145" s="47"/>
      <c r="AKN145" s="47"/>
      <c r="AKO145" s="47"/>
      <c r="AKP145" s="47"/>
      <c r="AKQ145" s="47"/>
      <c r="AKR145" s="47"/>
      <c r="AKS145" s="47"/>
      <c r="AKT145" s="47"/>
      <c r="AKU145" s="47"/>
      <c r="AKV145" s="47"/>
      <c r="AKW145" s="47"/>
      <c r="AKX145" s="47"/>
      <c r="AKY145" s="47"/>
      <c r="AKZ145" s="47"/>
      <c r="ALA145" s="47"/>
      <c r="ALB145" s="47"/>
      <c r="ALC145" s="47"/>
      <c r="ALD145" s="47"/>
      <c r="ALE145" s="47"/>
      <c r="ALF145" s="47"/>
      <c r="ALG145" s="47"/>
      <c r="ALH145" s="47"/>
      <c r="ALI145" s="47"/>
      <c r="ALJ145" s="47"/>
      <c r="ALK145" s="47"/>
      <c r="ALL145" s="47"/>
      <c r="ALM145" s="47"/>
      <c r="ALN145" s="47"/>
      <c r="ALO145" s="47"/>
      <c r="ALP145" s="47"/>
      <c r="ALQ145" s="47"/>
      <c r="ALR145" s="47"/>
      <c r="ALS145" s="47"/>
      <c r="ALT145" s="47"/>
      <c r="ALU145" s="47"/>
      <c r="ALV145" s="47"/>
      <c r="ALW145" s="47"/>
      <c r="ALX145" s="47"/>
      <c r="ALY145" s="47"/>
      <c r="ALZ145" s="47"/>
      <c r="AMA145" s="47"/>
      <c r="AMB145" s="47"/>
      <c r="AMC145" s="47"/>
      <c r="AMD145" s="47"/>
      <c r="AME145" s="47"/>
      <c r="AMF145" s="47"/>
      <c r="AMG145" s="47"/>
      <c r="AMH145" s="47"/>
      <c r="AMI145" s="47"/>
      <c r="AMJ145" s="47"/>
      <c r="AMK145" s="47"/>
      <c r="AML145" s="47"/>
      <c r="AMM145" s="47"/>
      <c r="AMN145" s="47"/>
      <c r="AMO145" s="47"/>
      <c r="AMP145" s="47"/>
      <c r="AMQ145" s="47"/>
      <c r="AMR145" s="47"/>
      <c r="AMS145" s="47"/>
      <c r="AMT145" s="47"/>
      <c r="AMU145" s="47"/>
      <c r="AMV145" s="47"/>
      <c r="AMW145" s="47"/>
      <c r="AMX145" s="47"/>
      <c r="AMY145" s="47"/>
      <c r="AMZ145" s="47"/>
      <c r="ANA145" s="47"/>
      <c r="ANB145" s="47"/>
      <c r="ANC145" s="47"/>
      <c r="AND145" s="47"/>
      <c r="ANE145" s="47"/>
      <c r="ANF145" s="47"/>
      <c r="ANG145" s="47"/>
      <c r="ANH145" s="47"/>
      <c r="ANI145" s="47"/>
      <c r="ANJ145" s="47"/>
      <c r="ANK145" s="47"/>
      <c r="ANL145" s="47"/>
      <c r="ANM145" s="47"/>
      <c r="ANN145" s="47"/>
      <c r="ANO145" s="47"/>
      <c r="ANP145" s="47"/>
      <c r="ANQ145" s="47"/>
      <c r="ANR145" s="47"/>
      <c r="ANS145" s="47"/>
      <c r="ANT145" s="47"/>
      <c r="ANU145" s="47"/>
      <c r="ANV145" s="47"/>
      <c r="ANW145" s="47"/>
      <c r="ANX145" s="47"/>
      <c r="ANY145" s="47"/>
      <c r="ANZ145" s="47"/>
      <c r="AOA145" s="47"/>
      <c r="AOB145" s="47"/>
      <c r="AOC145" s="47"/>
      <c r="AOD145" s="47"/>
      <c r="AOE145" s="47"/>
      <c r="AOF145" s="47"/>
      <c r="AOG145" s="47"/>
      <c r="AOH145" s="47"/>
      <c r="AOI145" s="47"/>
      <c r="AOJ145" s="47"/>
      <c r="AOK145" s="47"/>
      <c r="AOL145" s="47"/>
      <c r="AOM145" s="47"/>
      <c r="AON145" s="47"/>
      <c r="AOO145" s="47"/>
      <c r="AOP145" s="47"/>
      <c r="AOQ145" s="47"/>
      <c r="AOR145" s="47"/>
      <c r="AOS145" s="47"/>
      <c r="AOT145" s="47"/>
      <c r="AOU145" s="47"/>
      <c r="AOV145" s="47"/>
      <c r="AOW145" s="47"/>
      <c r="AOX145" s="47"/>
      <c r="AOY145" s="47"/>
      <c r="AOZ145" s="47"/>
      <c r="APA145" s="47"/>
      <c r="APB145" s="47"/>
      <c r="APC145" s="47"/>
      <c r="APD145" s="47"/>
      <c r="APE145" s="47"/>
      <c r="APF145" s="47"/>
      <c r="APG145" s="47"/>
      <c r="APH145" s="47"/>
      <c r="API145" s="47"/>
      <c r="APJ145" s="47"/>
      <c r="APK145" s="47"/>
      <c r="APL145" s="47"/>
      <c r="APM145" s="47"/>
      <c r="APN145" s="47"/>
      <c r="APO145" s="47"/>
      <c r="APP145" s="47"/>
      <c r="APQ145" s="47"/>
      <c r="APR145" s="47"/>
      <c r="APS145" s="47"/>
      <c r="APT145" s="47"/>
      <c r="APU145" s="47"/>
      <c r="APV145" s="47"/>
      <c r="APW145" s="47"/>
      <c r="APX145" s="47"/>
      <c r="APY145" s="47"/>
      <c r="APZ145" s="47"/>
      <c r="AQA145" s="47"/>
      <c r="AQB145" s="47"/>
      <c r="AQC145" s="47"/>
      <c r="AQD145" s="47"/>
      <c r="AQE145" s="47"/>
      <c r="AQF145" s="47"/>
      <c r="AQG145" s="47"/>
      <c r="AQH145" s="47"/>
      <c r="AQI145" s="47"/>
      <c r="AQJ145" s="47"/>
      <c r="AQK145" s="47"/>
      <c r="AQL145" s="47"/>
      <c r="AQM145" s="47"/>
      <c r="AQN145" s="47"/>
      <c r="AQO145" s="47"/>
      <c r="AQP145" s="47"/>
      <c r="AQQ145" s="47"/>
      <c r="AQR145" s="47"/>
      <c r="AQS145" s="47"/>
      <c r="AQT145" s="47"/>
      <c r="AQU145" s="47"/>
      <c r="AQV145" s="47"/>
      <c r="AQW145" s="47"/>
      <c r="AQX145" s="47"/>
      <c r="AQY145" s="47"/>
      <c r="AQZ145" s="47"/>
    </row>
    <row r="146" spans="1:1144" ht="25.5" hidden="1" customHeight="1" thickBot="1" x14ac:dyDescent="0.3">
      <c r="A146" s="34">
        <v>17</v>
      </c>
      <c r="B146" s="28" t="s">
        <v>104</v>
      </c>
      <c r="C146" s="28"/>
      <c r="D146" s="28"/>
      <c r="E146" s="272" t="s">
        <v>139</v>
      </c>
      <c r="F146" s="155"/>
      <c r="G146" s="122"/>
      <c r="H146" s="122"/>
      <c r="I146" s="61">
        <f>H146/H7</f>
        <v>0</v>
      </c>
      <c r="J146" s="62">
        <f t="shared" si="39"/>
        <v>0</v>
      </c>
      <c r="K146" s="94" t="e">
        <f t="shared" si="42"/>
        <v>#DIV/0!</v>
      </c>
      <c r="L146" s="80"/>
      <c r="M146" s="275"/>
      <c r="N146" s="60"/>
      <c r="O146" s="120"/>
      <c r="P146" s="60">
        <f>O146-N146</f>
        <v>0</v>
      </c>
      <c r="Q146" s="355"/>
      <c r="R146" s="96">
        <f t="shared" si="28"/>
        <v>0</v>
      </c>
      <c r="S146" s="275">
        <f t="shared" si="29"/>
        <v>0</v>
      </c>
      <c r="T146" s="60">
        <f t="shared" si="29"/>
        <v>0</v>
      </c>
      <c r="U146" s="275">
        <f t="shared" si="29"/>
        <v>0</v>
      </c>
      <c r="V146" s="60">
        <f t="shared" si="30"/>
        <v>0</v>
      </c>
      <c r="W146" s="94" t="e">
        <f t="shared" si="31"/>
        <v>#DIV/0!</v>
      </c>
    </row>
    <row r="147" spans="1:1144" s="48" customFormat="1" ht="27" hidden="1" customHeight="1" thickBot="1" x14ac:dyDescent="0.3">
      <c r="A147" s="34"/>
      <c r="B147" s="28"/>
      <c r="C147" s="536"/>
      <c r="D147" s="536"/>
      <c r="E147" s="537" t="s">
        <v>152</v>
      </c>
      <c r="F147" s="540"/>
      <c r="G147" s="152"/>
      <c r="H147" s="152"/>
      <c r="I147" s="57">
        <f>H147/H7</f>
        <v>0</v>
      </c>
      <c r="J147" s="58">
        <f>H147-G147</f>
        <v>0</v>
      </c>
      <c r="K147" s="59" t="e">
        <f t="shared" si="42"/>
        <v>#DIV/0!</v>
      </c>
      <c r="L147" s="80"/>
      <c r="M147" s="275"/>
      <c r="N147" s="60"/>
      <c r="O147" s="120"/>
      <c r="P147" s="60"/>
      <c r="Q147" s="355"/>
      <c r="R147" s="139">
        <f t="shared" si="28"/>
        <v>0</v>
      </c>
      <c r="S147" s="270">
        <f t="shared" si="29"/>
        <v>0</v>
      </c>
      <c r="T147" s="60">
        <f>SUM(G147,N147)</f>
        <v>0</v>
      </c>
      <c r="U147" s="275">
        <f>SUM(H147,O147)</f>
        <v>0</v>
      </c>
      <c r="V147" s="60">
        <f>U147-T147</f>
        <v>0</v>
      </c>
      <c r="W147" s="94" t="e">
        <f>U147/T147</f>
        <v>#DIV/0!</v>
      </c>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7"/>
      <c r="GY147" s="47"/>
      <c r="GZ147" s="47"/>
      <c r="HA147" s="47"/>
      <c r="HB147" s="47"/>
      <c r="HC147" s="47"/>
      <c r="HD147" s="47"/>
      <c r="HE147" s="47"/>
      <c r="HF147" s="47"/>
      <c r="HG147" s="47"/>
      <c r="HH147" s="47"/>
      <c r="HI147" s="47"/>
      <c r="HJ147" s="47"/>
      <c r="HK147" s="47"/>
      <c r="HL147" s="47"/>
      <c r="HM147" s="47"/>
      <c r="HN147" s="47"/>
      <c r="HO147" s="47"/>
      <c r="HP147" s="47"/>
      <c r="HQ147" s="47"/>
      <c r="HR147" s="47"/>
      <c r="HS147" s="47"/>
      <c r="HT147" s="47"/>
      <c r="HU147" s="47"/>
      <c r="HV147" s="47"/>
      <c r="HW147" s="47"/>
      <c r="HX147" s="47"/>
      <c r="HY147" s="47"/>
      <c r="HZ147" s="47"/>
      <c r="IA147" s="47"/>
      <c r="IB147" s="47"/>
      <c r="IC147" s="47"/>
      <c r="ID147" s="47"/>
      <c r="IE147" s="47"/>
      <c r="IF147" s="47"/>
      <c r="IG147" s="47"/>
      <c r="IH147" s="47"/>
      <c r="II147" s="47"/>
      <c r="IJ147" s="47"/>
      <c r="IK147" s="47"/>
      <c r="IL147" s="47"/>
      <c r="IM147" s="47"/>
      <c r="IN147" s="47"/>
      <c r="IO147" s="47"/>
      <c r="IP147" s="47"/>
      <c r="IQ147" s="47"/>
      <c r="IR147" s="47"/>
      <c r="IS147" s="47"/>
      <c r="IT147" s="47"/>
      <c r="IU147" s="47"/>
      <c r="IV147" s="47"/>
      <c r="IW147" s="47"/>
      <c r="IX147" s="47"/>
      <c r="IY147" s="47"/>
      <c r="IZ147" s="47"/>
      <c r="JA147" s="47"/>
      <c r="JB147" s="47"/>
      <c r="JC147" s="47"/>
      <c r="JD147" s="47"/>
      <c r="JE147" s="47"/>
      <c r="JF147" s="47"/>
      <c r="JG147" s="47"/>
      <c r="JH147" s="47"/>
      <c r="JI147" s="47"/>
      <c r="JJ147" s="47"/>
      <c r="JK147" s="47"/>
      <c r="JL147" s="47"/>
      <c r="JM147" s="47"/>
      <c r="JN147" s="47"/>
      <c r="JO147" s="47"/>
      <c r="JP147" s="47"/>
      <c r="JQ147" s="47"/>
      <c r="JR147" s="47"/>
      <c r="JS147" s="47"/>
      <c r="JT147" s="47"/>
      <c r="JU147" s="47"/>
      <c r="JV147" s="47"/>
      <c r="JW147" s="47"/>
      <c r="JX147" s="47"/>
      <c r="JY147" s="47"/>
      <c r="JZ147" s="47"/>
      <c r="KA147" s="47"/>
      <c r="KB147" s="47"/>
      <c r="KC147" s="47"/>
      <c r="KD147" s="47"/>
      <c r="KE147" s="47"/>
      <c r="KF147" s="47"/>
      <c r="KG147" s="47"/>
      <c r="KH147" s="47"/>
      <c r="KI147" s="47"/>
      <c r="KJ147" s="47"/>
      <c r="KK147" s="47"/>
      <c r="KL147" s="47"/>
      <c r="KM147" s="47"/>
      <c r="KN147" s="47"/>
      <c r="KO147" s="47"/>
      <c r="KP147" s="47"/>
      <c r="KQ147" s="47"/>
      <c r="KR147" s="47"/>
      <c r="KS147" s="47"/>
      <c r="KT147" s="47"/>
      <c r="KU147" s="47"/>
      <c r="KV147" s="47"/>
      <c r="KW147" s="47"/>
      <c r="KX147" s="47"/>
      <c r="KY147" s="47"/>
      <c r="KZ147" s="47"/>
      <c r="LA147" s="47"/>
      <c r="LB147" s="47"/>
      <c r="LC147" s="47"/>
      <c r="LD147" s="47"/>
      <c r="LE147" s="47"/>
      <c r="LF147" s="47"/>
      <c r="LG147" s="47"/>
      <c r="LH147" s="47"/>
      <c r="LI147" s="47"/>
      <c r="LJ147" s="47"/>
      <c r="LK147" s="47"/>
      <c r="LL147" s="47"/>
      <c r="LM147" s="47"/>
      <c r="LN147" s="47"/>
      <c r="LO147" s="47"/>
      <c r="LP147" s="47"/>
      <c r="LQ147" s="47"/>
      <c r="LR147" s="47"/>
      <c r="LS147" s="47"/>
      <c r="LT147" s="47"/>
      <c r="LU147" s="47"/>
      <c r="LV147" s="47"/>
      <c r="LW147" s="47"/>
      <c r="LX147" s="47"/>
      <c r="LY147" s="47"/>
      <c r="LZ147" s="47"/>
      <c r="MA147" s="47"/>
      <c r="MB147" s="47"/>
      <c r="MC147" s="47"/>
      <c r="MD147" s="47"/>
      <c r="ME147" s="47"/>
      <c r="MF147" s="47"/>
      <c r="MG147" s="47"/>
      <c r="MH147" s="47"/>
      <c r="MI147" s="47"/>
      <c r="MJ147" s="47"/>
      <c r="MK147" s="47"/>
      <c r="ML147" s="47"/>
      <c r="MM147" s="47"/>
      <c r="MN147" s="47"/>
      <c r="MO147" s="47"/>
      <c r="MP147" s="47"/>
      <c r="MQ147" s="47"/>
      <c r="MR147" s="47"/>
      <c r="MS147" s="47"/>
      <c r="MT147" s="47"/>
      <c r="MU147" s="47"/>
      <c r="MV147" s="47"/>
      <c r="MW147" s="47"/>
      <c r="MX147" s="47"/>
      <c r="MY147" s="47"/>
      <c r="MZ147" s="47"/>
      <c r="NA147" s="47"/>
      <c r="NB147" s="47"/>
      <c r="NC147" s="47"/>
      <c r="ND147" s="47"/>
      <c r="NE147" s="47"/>
      <c r="NF147" s="47"/>
      <c r="NG147" s="47"/>
      <c r="NH147" s="47"/>
      <c r="NI147" s="47"/>
      <c r="NJ147" s="47"/>
      <c r="NK147" s="47"/>
      <c r="NL147" s="47"/>
      <c r="NM147" s="47"/>
      <c r="NN147" s="47"/>
      <c r="NO147" s="47"/>
      <c r="NP147" s="47"/>
      <c r="NQ147" s="47"/>
      <c r="NR147" s="47"/>
      <c r="NS147" s="47"/>
      <c r="NT147" s="47"/>
      <c r="NU147" s="47"/>
      <c r="NV147" s="47"/>
      <c r="NW147" s="47"/>
      <c r="NX147" s="47"/>
      <c r="NY147" s="47"/>
      <c r="NZ147" s="47"/>
      <c r="OA147" s="47"/>
      <c r="OB147" s="47"/>
      <c r="OC147" s="47"/>
      <c r="OD147" s="47"/>
      <c r="OE147" s="47"/>
      <c r="OF147" s="47"/>
      <c r="OG147" s="47"/>
      <c r="OH147" s="47"/>
      <c r="OI147" s="47"/>
      <c r="OJ147" s="47"/>
      <c r="OK147" s="47"/>
      <c r="OL147" s="47"/>
      <c r="OM147" s="47"/>
      <c r="ON147" s="47"/>
      <c r="OO147" s="47"/>
      <c r="OP147" s="47"/>
      <c r="OQ147" s="47"/>
      <c r="OR147" s="47"/>
      <c r="OS147" s="47"/>
      <c r="OT147" s="47"/>
      <c r="OU147" s="47"/>
      <c r="OV147" s="47"/>
      <c r="OW147" s="47"/>
      <c r="OX147" s="47"/>
      <c r="OY147" s="47"/>
      <c r="OZ147" s="47"/>
      <c r="PA147" s="47"/>
      <c r="PB147" s="47"/>
      <c r="PC147" s="47"/>
      <c r="PD147" s="47"/>
      <c r="PE147" s="47"/>
      <c r="PF147" s="47"/>
      <c r="PG147" s="47"/>
      <c r="PH147" s="47"/>
      <c r="PI147" s="47"/>
      <c r="PJ147" s="47"/>
      <c r="PK147" s="47"/>
      <c r="PL147" s="47"/>
      <c r="PM147" s="47"/>
      <c r="PN147" s="47"/>
      <c r="PO147" s="47"/>
      <c r="PP147" s="47"/>
      <c r="PQ147" s="47"/>
      <c r="PR147" s="47"/>
      <c r="PS147" s="47"/>
      <c r="PT147" s="47"/>
      <c r="PU147" s="47"/>
      <c r="PV147" s="47"/>
      <c r="PW147" s="47"/>
      <c r="PX147" s="47"/>
      <c r="PY147" s="47"/>
      <c r="PZ147" s="47"/>
      <c r="QA147" s="47"/>
      <c r="QB147" s="47"/>
      <c r="QC147" s="47"/>
      <c r="QD147" s="47"/>
      <c r="QE147" s="47"/>
      <c r="QF147" s="47"/>
      <c r="QG147" s="47"/>
      <c r="QH147" s="47"/>
      <c r="QI147" s="47"/>
      <c r="QJ147" s="47"/>
      <c r="QK147" s="47"/>
      <c r="QL147" s="47"/>
      <c r="QM147" s="47"/>
      <c r="QN147" s="47"/>
      <c r="QO147" s="47"/>
      <c r="QP147" s="47"/>
      <c r="QQ147" s="47"/>
      <c r="QR147" s="47"/>
      <c r="QS147" s="47"/>
      <c r="QT147" s="47"/>
      <c r="QU147" s="47"/>
      <c r="QV147" s="47"/>
      <c r="QW147" s="47"/>
      <c r="QX147" s="47"/>
      <c r="QY147" s="47"/>
      <c r="QZ147" s="47"/>
      <c r="RA147" s="47"/>
      <c r="RB147" s="47"/>
      <c r="RC147" s="47"/>
      <c r="RD147" s="47"/>
      <c r="RE147" s="47"/>
      <c r="RF147" s="47"/>
      <c r="RG147" s="47"/>
      <c r="RH147" s="47"/>
      <c r="RI147" s="47"/>
      <c r="RJ147" s="47"/>
      <c r="RK147" s="47"/>
      <c r="RL147" s="47"/>
      <c r="RM147" s="47"/>
      <c r="RN147" s="47"/>
      <c r="RO147" s="47"/>
      <c r="RP147" s="47"/>
      <c r="RQ147" s="47"/>
      <c r="RR147" s="47"/>
      <c r="RS147" s="47"/>
      <c r="RT147" s="47"/>
      <c r="RU147" s="47"/>
      <c r="RV147" s="47"/>
      <c r="RW147" s="47"/>
      <c r="RX147" s="47"/>
      <c r="RY147" s="47"/>
      <c r="RZ147" s="47"/>
      <c r="SA147" s="47"/>
      <c r="SB147" s="47"/>
      <c r="SC147" s="47"/>
      <c r="SD147" s="47"/>
      <c r="SE147" s="47"/>
      <c r="SF147" s="47"/>
      <c r="SG147" s="47"/>
      <c r="SH147" s="47"/>
      <c r="SI147" s="47"/>
      <c r="SJ147" s="47"/>
      <c r="SK147" s="47"/>
      <c r="SL147" s="47"/>
      <c r="SM147" s="47"/>
      <c r="SN147" s="47"/>
      <c r="SO147" s="47"/>
      <c r="SP147" s="47"/>
      <c r="SQ147" s="47"/>
      <c r="SR147" s="47"/>
      <c r="SS147" s="47"/>
      <c r="ST147" s="47"/>
      <c r="SU147" s="47"/>
      <c r="SV147" s="47"/>
      <c r="SW147" s="47"/>
      <c r="SX147" s="47"/>
      <c r="SY147" s="47"/>
      <c r="SZ147" s="47"/>
      <c r="TA147" s="47"/>
      <c r="TB147" s="47"/>
      <c r="TC147" s="47"/>
      <c r="TD147" s="47"/>
      <c r="TE147" s="47"/>
      <c r="TF147" s="47"/>
      <c r="TG147" s="47"/>
      <c r="TH147" s="47"/>
      <c r="TI147" s="47"/>
      <c r="TJ147" s="47"/>
      <c r="TK147" s="47"/>
      <c r="TL147" s="47"/>
      <c r="TM147" s="47"/>
      <c r="TN147" s="47"/>
      <c r="TO147" s="47"/>
      <c r="TP147" s="47"/>
      <c r="TQ147" s="47"/>
      <c r="TR147" s="47"/>
      <c r="TS147" s="47"/>
      <c r="TT147" s="47"/>
      <c r="TU147" s="47"/>
      <c r="TV147" s="47"/>
      <c r="TW147" s="47"/>
      <c r="TX147" s="47"/>
      <c r="TY147" s="47"/>
      <c r="TZ147" s="47"/>
      <c r="UA147" s="47"/>
      <c r="UB147" s="47"/>
      <c r="UC147" s="47"/>
      <c r="UD147" s="47"/>
      <c r="UE147" s="47"/>
      <c r="UF147" s="47"/>
      <c r="UG147" s="47"/>
      <c r="UH147" s="47"/>
      <c r="UI147" s="47"/>
      <c r="UJ147" s="47"/>
      <c r="UK147" s="47"/>
      <c r="UL147" s="47"/>
      <c r="UM147" s="47"/>
      <c r="UN147" s="47"/>
      <c r="UO147" s="47"/>
      <c r="UP147" s="47"/>
      <c r="UQ147" s="47"/>
      <c r="UR147" s="47"/>
      <c r="US147" s="47"/>
      <c r="UT147" s="47"/>
      <c r="UU147" s="47"/>
      <c r="UV147" s="47"/>
      <c r="UW147" s="47"/>
      <c r="UX147" s="47"/>
      <c r="UY147" s="47"/>
      <c r="UZ147" s="47"/>
      <c r="VA147" s="47"/>
      <c r="VB147" s="47"/>
      <c r="VC147" s="47"/>
      <c r="VD147" s="47"/>
      <c r="VE147" s="47"/>
      <c r="VF147" s="47"/>
      <c r="VG147" s="47"/>
      <c r="VH147" s="47"/>
      <c r="VI147" s="47"/>
      <c r="VJ147" s="47"/>
      <c r="VK147" s="47"/>
      <c r="VL147" s="47"/>
      <c r="VM147" s="47"/>
      <c r="VN147" s="47"/>
      <c r="VO147" s="47"/>
      <c r="VP147" s="47"/>
      <c r="VQ147" s="47"/>
      <c r="VR147" s="47"/>
      <c r="VS147" s="47"/>
      <c r="VT147" s="47"/>
      <c r="VU147" s="47"/>
      <c r="VV147" s="47"/>
      <c r="VW147" s="47"/>
      <c r="VX147" s="47"/>
      <c r="VY147" s="47"/>
      <c r="VZ147" s="47"/>
      <c r="WA147" s="47"/>
      <c r="WB147" s="47"/>
      <c r="WC147" s="47"/>
      <c r="WD147" s="47"/>
      <c r="WE147" s="47"/>
      <c r="WF147" s="47"/>
      <c r="WG147" s="47"/>
      <c r="WH147" s="47"/>
      <c r="WI147" s="47"/>
      <c r="WJ147" s="47"/>
      <c r="WK147" s="47"/>
      <c r="WL147" s="47"/>
      <c r="WM147" s="47"/>
      <c r="WN147" s="47"/>
      <c r="WO147" s="47"/>
      <c r="WP147" s="47"/>
      <c r="WQ147" s="47"/>
      <c r="WR147" s="47"/>
      <c r="WS147" s="47"/>
      <c r="WT147" s="47"/>
      <c r="WU147" s="47"/>
      <c r="WV147" s="47"/>
      <c r="WW147" s="47"/>
      <c r="WX147" s="47"/>
      <c r="WY147" s="47"/>
      <c r="WZ147" s="47"/>
      <c r="XA147" s="47"/>
      <c r="XB147" s="47"/>
      <c r="XC147" s="47"/>
      <c r="XD147" s="47"/>
      <c r="XE147" s="47"/>
      <c r="XF147" s="47"/>
      <c r="XG147" s="47"/>
      <c r="XH147" s="47"/>
      <c r="XI147" s="47"/>
      <c r="XJ147" s="47"/>
      <c r="XK147" s="47"/>
      <c r="XL147" s="47"/>
      <c r="XM147" s="47"/>
      <c r="XN147" s="47"/>
      <c r="XO147" s="47"/>
      <c r="XP147" s="47"/>
      <c r="XQ147" s="47"/>
      <c r="XR147" s="47"/>
      <c r="XS147" s="47"/>
      <c r="XT147" s="47"/>
      <c r="XU147" s="47"/>
      <c r="XV147" s="47"/>
      <c r="XW147" s="47"/>
      <c r="XX147" s="47"/>
      <c r="XY147" s="47"/>
      <c r="XZ147" s="47"/>
      <c r="YA147" s="47"/>
      <c r="YB147" s="47"/>
      <c r="YC147" s="47"/>
      <c r="YD147" s="47"/>
      <c r="YE147" s="47"/>
      <c r="YF147" s="47"/>
      <c r="YG147" s="47"/>
      <c r="YH147" s="47"/>
      <c r="YI147" s="47"/>
      <c r="YJ147" s="47"/>
      <c r="YK147" s="47"/>
      <c r="YL147" s="47"/>
      <c r="YM147" s="47"/>
      <c r="YN147" s="47"/>
      <c r="YO147" s="47"/>
      <c r="YP147" s="47"/>
      <c r="YQ147" s="47"/>
      <c r="YR147" s="47"/>
      <c r="YS147" s="47"/>
      <c r="YT147" s="47"/>
      <c r="YU147" s="47"/>
      <c r="YV147" s="47"/>
      <c r="YW147" s="47"/>
      <c r="YX147" s="47"/>
      <c r="YY147" s="47"/>
      <c r="YZ147" s="47"/>
      <c r="ZA147" s="47"/>
      <c r="ZB147" s="47"/>
      <c r="ZC147" s="47"/>
      <c r="ZD147" s="47"/>
      <c r="ZE147" s="47"/>
      <c r="ZF147" s="47"/>
      <c r="ZG147" s="47"/>
      <c r="ZH147" s="47"/>
      <c r="ZI147" s="47"/>
      <c r="ZJ147" s="47"/>
      <c r="ZK147" s="47"/>
      <c r="ZL147" s="47"/>
      <c r="ZM147" s="47"/>
      <c r="ZN147" s="47"/>
      <c r="ZO147" s="47"/>
      <c r="ZP147" s="47"/>
      <c r="ZQ147" s="47"/>
      <c r="ZR147" s="47"/>
      <c r="ZS147" s="47"/>
      <c r="ZT147" s="47"/>
      <c r="ZU147" s="47"/>
      <c r="ZV147" s="47"/>
      <c r="ZW147" s="47"/>
      <c r="ZX147" s="47"/>
      <c r="ZY147" s="47"/>
      <c r="ZZ147" s="47"/>
      <c r="AAA147" s="47"/>
      <c r="AAB147" s="47"/>
      <c r="AAC147" s="47"/>
      <c r="AAD147" s="47"/>
      <c r="AAE147" s="47"/>
      <c r="AAF147" s="47"/>
      <c r="AAG147" s="47"/>
      <c r="AAH147" s="47"/>
      <c r="AAI147" s="47"/>
      <c r="AAJ147" s="47"/>
      <c r="AAK147" s="47"/>
      <c r="AAL147" s="47"/>
      <c r="AAM147" s="47"/>
      <c r="AAN147" s="47"/>
      <c r="AAO147" s="47"/>
      <c r="AAP147" s="47"/>
      <c r="AAQ147" s="47"/>
      <c r="AAR147" s="47"/>
      <c r="AAS147" s="47"/>
      <c r="AAT147" s="47"/>
      <c r="AAU147" s="47"/>
      <c r="AAV147" s="47"/>
      <c r="AAW147" s="47"/>
      <c r="AAX147" s="47"/>
      <c r="AAY147" s="47"/>
      <c r="AAZ147" s="47"/>
      <c r="ABA147" s="47"/>
      <c r="ABB147" s="47"/>
      <c r="ABC147" s="47"/>
      <c r="ABD147" s="47"/>
      <c r="ABE147" s="47"/>
      <c r="ABF147" s="47"/>
      <c r="ABG147" s="47"/>
      <c r="ABH147" s="47"/>
      <c r="ABI147" s="47"/>
      <c r="ABJ147" s="47"/>
      <c r="ABK147" s="47"/>
      <c r="ABL147" s="47"/>
      <c r="ABM147" s="47"/>
      <c r="ABN147" s="47"/>
      <c r="ABO147" s="47"/>
      <c r="ABP147" s="47"/>
      <c r="ABQ147" s="47"/>
      <c r="ABR147" s="47"/>
      <c r="ABS147" s="47"/>
      <c r="ABT147" s="47"/>
      <c r="ABU147" s="47"/>
      <c r="ABV147" s="47"/>
      <c r="ABW147" s="47"/>
      <c r="ABX147" s="47"/>
      <c r="ABY147" s="47"/>
      <c r="ABZ147" s="47"/>
      <c r="ACA147" s="47"/>
      <c r="ACB147" s="47"/>
      <c r="ACC147" s="47"/>
      <c r="ACD147" s="47"/>
      <c r="ACE147" s="47"/>
      <c r="ACF147" s="47"/>
      <c r="ACG147" s="47"/>
      <c r="ACH147" s="47"/>
      <c r="ACI147" s="47"/>
      <c r="ACJ147" s="47"/>
      <c r="ACK147" s="47"/>
      <c r="ACL147" s="47"/>
      <c r="ACM147" s="47"/>
      <c r="ACN147" s="47"/>
      <c r="ACO147" s="47"/>
      <c r="ACP147" s="47"/>
      <c r="ACQ147" s="47"/>
      <c r="ACR147" s="47"/>
      <c r="ACS147" s="47"/>
      <c r="ACT147" s="47"/>
      <c r="ACU147" s="47"/>
      <c r="ACV147" s="47"/>
      <c r="ACW147" s="47"/>
      <c r="ACX147" s="47"/>
      <c r="ACY147" s="47"/>
      <c r="ACZ147" s="47"/>
      <c r="ADA147" s="47"/>
      <c r="ADB147" s="47"/>
      <c r="ADC147" s="47"/>
      <c r="ADD147" s="47"/>
      <c r="ADE147" s="47"/>
      <c r="ADF147" s="47"/>
      <c r="ADG147" s="47"/>
      <c r="ADH147" s="47"/>
      <c r="ADI147" s="47"/>
      <c r="ADJ147" s="47"/>
      <c r="ADK147" s="47"/>
      <c r="ADL147" s="47"/>
      <c r="ADM147" s="47"/>
      <c r="ADN147" s="47"/>
      <c r="ADO147" s="47"/>
      <c r="ADP147" s="47"/>
      <c r="ADQ147" s="47"/>
      <c r="ADR147" s="47"/>
      <c r="ADS147" s="47"/>
      <c r="ADT147" s="47"/>
      <c r="ADU147" s="47"/>
      <c r="ADV147" s="47"/>
      <c r="ADW147" s="47"/>
      <c r="ADX147" s="47"/>
      <c r="ADY147" s="47"/>
      <c r="ADZ147" s="47"/>
      <c r="AEA147" s="47"/>
      <c r="AEB147" s="47"/>
      <c r="AEC147" s="47"/>
      <c r="AED147" s="47"/>
      <c r="AEE147" s="47"/>
      <c r="AEF147" s="47"/>
      <c r="AEG147" s="47"/>
      <c r="AEH147" s="47"/>
      <c r="AEI147" s="47"/>
      <c r="AEJ147" s="47"/>
      <c r="AEK147" s="47"/>
      <c r="AEL147" s="47"/>
      <c r="AEM147" s="47"/>
      <c r="AEN147" s="47"/>
      <c r="AEO147" s="47"/>
      <c r="AEP147" s="47"/>
      <c r="AEQ147" s="47"/>
      <c r="AER147" s="47"/>
      <c r="AES147" s="47"/>
      <c r="AET147" s="47"/>
      <c r="AEU147" s="47"/>
      <c r="AEV147" s="47"/>
      <c r="AEW147" s="47"/>
      <c r="AEX147" s="47"/>
      <c r="AEY147" s="47"/>
      <c r="AEZ147" s="47"/>
      <c r="AFA147" s="47"/>
      <c r="AFB147" s="47"/>
      <c r="AFC147" s="47"/>
      <c r="AFD147" s="47"/>
      <c r="AFE147" s="47"/>
      <c r="AFF147" s="47"/>
      <c r="AFG147" s="47"/>
      <c r="AFH147" s="47"/>
      <c r="AFI147" s="47"/>
      <c r="AFJ147" s="47"/>
      <c r="AFK147" s="47"/>
      <c r="AFL147" s="47"/>
      <c r="AFM147" s="47"/>
      <c r="AFN147" s="47"/>
      <c r="AFO147" s="47"/>
      <c r="AFP147" s="47"/>
      <c r="AFQ147" s="47"/>
      <c r="AFR147" s="47"/>
      <c r="AFS147" s="47"/>
      <c r="AFT147" s="47"/>
      <c r="AFU147" s="47"/>
      <c r="AFV147" s="47"/>
      <c r="AFW147" s="47"/>
      <c r="AFX147" s="47"/>
      <c r="AFY147" s="47"/>
      <c r="AFZ147" s="47"/>
      <c r="AGA147" s="47"/>
      <c r="AGB147" s="47"/>
      <c r="AGC147" s="47"/>
      <c r="AGD147" s="47"/>
      <c r="AGE147" s="47"/>
      <c r="AGF147" s="47"/>
      <c r="AGG147" s="47"/>
      <c r="AGH147" s="47"/>
      <c r="AGI147" s="47"/>
      <c r="AGJ147" s="47"/>
      <c r="AGK147" s="47"/>
      <c r="AGL147" s="47"/>
      <c r="AGM147" s="47"/>
      <c r="AGN147" s="47"/>
      <c r="AGO147" s="47"/>
      <c r="AGP147" s="47"/>
      <c r="AGQ147" s="47"/>
      <c r="AGR147" s="47"/>
      <c r="AGS147" s="47"/>
      <c r="AGT147" s="47"/>
      <c r="AGU147" s="47"/>
      <c r="AGV147" s="47"/>
      <c r="AGW147" s="47"/>
      <c r="AGX147" s="47"/>
      <c r="AGY147" s="47"/>
      <c r="AGZ147" s="47"/>
      <c r="AHA147" s="47"/>
      <c r="AHB147" s="47"/>
      <c r="AHC147" s="47"/>
      <c r="AHD147" s="47"/>
      <c r="AHE147" s="47"/>
      <c r="AHF147" s="47"/>
      <c r="AHG147" s="47"/>
      <c r="AHH147" s="47"/>
      <c r="AHI147" s="47"/>
      <c r="AHJ147" s="47"/>
      <c r="AHK147" s="47"/>
      <c r="AHL147" s="47"/>
      <c r="AHM147" s="47"/>
      <c r="AHN147" s="47"/>
      <c r="AHO147" s="47"/>
      <c r="AHP147" s="47"/>
      <c r="AHQ147" s="47"/>
      <c r="AHR147" s="47"/>
      <c r="AHS147" s="47"/>
      <c r="AHT147" s="47"/>
      <c r="AHU147" s="47"/>
      <c r="AHV147" s="47"/>
      <c r="AHW147" s="47"/>
      <c r="AHX147" s="47"/>
      <c r="AHY147" s="47"/>
      <c r="AHZ147" s="47"/>
      <c r="AIA147" s="47"/>
      <c r="AIB147" s="47"/>
      <c r="AIC147" s="47"/>
      <c r="AID147" s="47"/>
      <c r="AIE147" s="47"/>
      <c r="AIF147" s="47"/>
      <c r="AIG147" s="47"/>
      <c r="AIH147" s="47"/>
      <c r="AII147" s="47"/>
      <c r="AIJ147" s="47"/>
      <c r="AIK147" s="47"/>
      <c r="AIL147" s="47"/>
      <c r="AIM147" s="47"/>
      <c r="AIN147" s="47"/>
      <c r="AIO147" s="47"/>
      <c r="AIP147" s="47"/>
      <c r="AIQ147" s="47"/>
      <c r="AIR147" s="47"/>
      <c r="AIS147" s="47"/>
      <c r="AIT147" s="47"/>
      <c r="AIU147" s="47"/>
      <c r="AIV147" s="47"/>
      <c r="AIW147" s="47"/>
      <c r="AIX147" s="47"/>
      <c r="AIY147" s="47"/>
      <c r="AIZ147" s="47"/>
      <c r="AJA147" s="47"/>
      <c r="AJB147" s="47"/>
      <c r="AJC147" s="47"/>
      <c r="AJD147" s="47"/>
      <c r="AJE147" s="47"/>
      <c r="AJF147" s="47"/>
      <c r="AJG147" s="47"/>
      <c r="AJH147" s="47"/>
      <c r="AJI147" s="47"/>
      <c r="AJJ147" s="47"/>
      <c r="AJK147" s="47"/>
      <c r="AJL147" s="47"/>
      <c r="AJM147" s="47"/>
      <c r="AJN147" s="47"/>
      <c r="AJO147" s="47"/>
      <c r="AJP147" s="47"/>
      <c r="AJQ147" s="47"/>
      <c r="AJR147" s="47"/>
      <c r="AJS147" s="47"/>
      <c r="AJT147" s="47"/>
      <c r="AJU147" s="47"/>
      <c r="AJV147" s="47"/>
      <c r="AJW147" s="47"/>
      <c r="AJX147" s="47"/>
      <c r="AJY147" s="47"/>
      <c r="AJZ147" s="47"/>
      <c r="AKA147" s="47"/>
      <c r="AKB147" s="47"/>
      <c r="AKC147" s="47"/>
      <c r="AKD147" s="47"/>
      <c r="AKE147" s="47"/>
      <c r="AKF147" s="47"/>
      <c r="AKG147" s="47"/>
      <c r="AKH147" s="47"/>
      <c r="AKI147" s="47"/>
      <c r="AKJ147" s="47"/>
      <c r="AKK147" s="47"/>
      <c r="AKL147" s="47"/>
      <c r="AKM147" s="47"/>
      <c r="AKN147" s="47"/>
      <c r="AKO147" s="47"/>
      <c r="AKP147" s="47"/>
      <c r="AKQ147" s="47"/>
      <c r="AKR147" s="47"/>
      <c r="AKS147" s="47"/>
      <c r="AKT147" s="47"/>
      <c r="AKU147" s="47"/>
      <c r="AKV147" s="47"/>
      <c r="AKW147" s="47"/>
      <c r="AKX147" s="47"/>
      <c r="AKY147" s="47"/>
      <c r="AKZ147" s="47"/>
      <c r="ALA147" s="47"/>
      <c r="ALB147" s="47"/>
      <c r="ALC147" s="47"/>
      <c r="ALD147" s="47"/>
      <c r="ALE147" s="47"/>
      <c r="ALF147" s="47"/>
      <c r="ALG147" s="47"/>
      <c r="ALH147" s="47"/>
      <c r="ALI147" s="47"/>
      <c r="ALJ147" s="47"/>
      <c r="ALK147" s="47"/>
      <c r="ALL147" s="47"/>
      <c r="ALM147" s="47"/>
      <c r="ALN147" s="47"/>
      <c r="ALO147" s="47"/>
      <c r="ALP147" s="47"/>
      <c r="ALQ147" s="47"/>
      <c r="ALR147" s="47"/>
      <c r="ALS147" s="47"/>
      <c r="ALT147" s="47"/>
      <c r="ALU147" s="47"/>
      <c r="ALV147" s="47"/>
      <c r="ALW147" s="47"/>
      <c r="ALX147" s="47"/>
      <c r="ALY147" s="47"/>
      <c r="ALZ147" s="47"/>
      <c r="AMA147" s="47"/>
      <c r="AMB147" s="47"/>
      <c r="AMC147" s="47"/>
      <c r="AMD147" s="47"/>
      <c r="AME147" s="47"/>
      <c r="AMF147" s="47"/>
      <c r="AMG147" s="47"/>
      <c r="AMH147" s="47"/>
      <c r="AMI147" s="47"/>
      <c r="AMJ147" s="47"/>
      <c r="AMK147" s="47"/>
      <c r="AML147" s="47"/>
      <c r="AMM147" s="47"/>
      <c r="AMN147" s="47"/>
      <c r="AMO147" s="47"/>
      <c r="AMP147" s="47"/>
      <c r="AMQ147" s="47"/>
      <c r="AMR147" s="47"/>
      <c r="AMS147" s="47"/>
      <c r="AMT147" s="47"/>
      <c r="AMU147" s="47"/>
      <c r="AMV147" s="47"/>
      <c r="AMW147" s="47"/>
      <c r="AMX147" s="47"/>
      <c r="AMY147" s="47"/>
      <c r="AMZ147" s="47"/>
      <c r="ANA147" s="47"/>
      <c r="ANB147" s="47"/>
      <c r="ANC147" s="47"/>
      <c r="AND147" s="47"/>
      <c r="ANE147" s="47"/>
      <c r="ANF147" s="47"/>
      <c r="ANG147" s="47"/>
      <c r="ANH147" s="47"/>
      <c r="ANI147" s="47"/>
      <c r="ANJ147" s="47"/>
      <c r="ANK147" s="47"/>
      <c r="ANL147" s="47"/>
      <c r="ANM147" s="47"/>
      <c r="ANN147" s="47"/>
      <c r="ANO147" s="47"/>
      <c r="ANP147" s="47"/>
      <c r="ANQ147" s="47"/>
      <c r="ANR147" s="47"/>
      <c r="ANS147" s="47"/>
      <c r="ANT147" s="47"/>
      <c r="ANU147" s="47"/>
      <c r="ANV147" s="47"/>
      <c r="ANW147" s="47"/>
      <c r="ANX147" s="47"/>
      <c r="ANY147" s="47"/>
      <c r="ANZ147" s="47"/>
      <c r="AOA147" s="47"/>
      <c r="AOB147" s="47"/>
      <c r="AOC147" s="47"/>
      <c r="AOD147" s="47"/>
      <c r="AOE147" s="47"/>
      <c r="AOF147" s="47"/>
      <c r="AOG147" s="47"/>
      <c r="AOH147" s="47"/>
      <c r="AOI147" s="47"/>
      <c r="AOJ147" s="47"/>
      <c r="AOK147" s="47"/>
      <c r="AOL147" s="47"/>
      <c r="AOM147" s="47"/>
      <c r="AON147" s="47"/>
      <c r="AOO147" s="47"/>
      <c r="AOP147" s="47"/>
      <c r="AOQ147" s="47"/>
      <c r="AOR147" s="47"/>
      <c r="AOS147" s="47"/>
      <c r="AOT147" s="47"/>
      <c r="AOU147" s="47"/>
      <c r="AOV147" s="47"/>
      <c r="AOW147" s="47"/>
      <c r="AOX147" s="47"/>
      <c r="AOY147" s="47"/>
      <c r="AOZ147" s="47"/>
      <c r="APA147" s="47"/>
      <c r="APB147" s="47"/>
      <c r="APC147" s="47"/>
      <c r="APD147" s="47"/>
      <c r="APE147" s="47"/>
      <c r="APF147" s="47"/>
      <c r="APG147" s="47"/>
      <c r="APH147" s="47"/>
      <c r="API147" s="47"/>
      <c r="APJ147" s="47"/>
      <c r="APK147" s="47"/>
      <c r="APL147" s="47"/>
      <c r="APM147" s="47"/>
      <c r="APN147" s="47"/>
      <c r="APO147" s="47"/>
      <c r="APP147" s="47"/>
      <c r="APQ147" s="47"/>
      <c r="APR147" s="47"/>
      <c r="APS147" s="47"/>
      <c r="APT147" s="47"/>
      <c r="APU147" s="47"/>
      <c r="APV147" s="47"/>
      <c r="APW147" s="47"/>
      <c r="APX147" s="47"/>
      <c r="APY147" s="47"/>
      <c r="APZ147" s="47"/>
      <c r="AQA147" s="47"/>
      <c r="AQB147" s="47"/>
      <c r="AQC147" s="47"/>
      <c r="AQD147" s="47"/>
      <c r="AQE147" s="47"/>
      <c r="AQF147" s="47"/>
      <c r="AQG147" s="47"/>
      <c r="AQH147" s="47"/>
      <c r="AQI147" s="47"/>
      <c r="AQJ147" s="47"/>
      <c r="AQK147" s="47"/>
      <c r="AQL147" s="47"/>
      <c r="AQM147" s="47"/>
      <c r="AQN147" s="47"/>
      <c r="AQO147" s="47"/>
      <c r="AQP147" s="47"/>
      <c r="AQQ147" s="47"/>
      <c r="AQR147" s="47"/>
      <c r="AQS147" s="47"/>
      <c r="AQT147" s="47"/>
      <c r="AQU147" s="47"/>
      <c r="AQV147" s="47"/>
      <c r="AQW147" s="47"/>
      <c r="AQX147" s="47"/>
      <c r="AQY147" s="47"/>
      <c r="AQZ147" s="47"/>
    </row>
    <row r="148" spans="1:1144" ht="32.25" customHeight="1" thickBot="1" x14ac:dyDescent="0.3">
      <c r="A148" s="156">
        <v>17</v>
      </c>
      <c r="B148" s="49" t="s">
        <v>46</v>
      </c>
      <c r="C148" s="49" t="s">
        <v>439</v>
      </c>
      <c r="D148" s="49" t="s">
        <v>440</v>
      </c>
      <c r="E148" s="533" t="s">
        <v>441</v>
      </c>
      <c r="F148" s="534">
        <v>288.8</v>
      </c>
      <c r="G148" s="137">
        <v>288.8</v>
      </c>
      <c r="H148" s="137">
        <v>148.9</v>
      </c>
      <c r="I148" s="52">
        <f>H148/H7</f>
        <v>3.7375126539527647E-4</v>
      </c>
      <c r="J148" s="55">
        <f t="shared" ref="J148:J172" si="43">H148-G148</f>
        <v>-139.9</v>
      </c>
      <c r="K148" s="94">
        <f t="shared" si="42"/>
        <v>0.51558171745152359</v>
      </c>
      <c r="L148" s="54"/>
      <c r="M148" s="270"/>
      <c r="N148" s="51"/>
      <c r="O148" s="137"/>
      <c r="P148" s="51">
        <f>O148-N148</f>
        <v>0</v>
      </c>
      <c r="Q148" s="525"/>
      <c r="R148" s="139">
        <f t="shared" si="28"/>
        <v>288.8</v>
      </c>
      <c r="S148" s="270">
        <f t="shared" si="29"/>
        <v>288.8</v>
      </c>
      <c r="T148" s="51">
        <f t="shared" si="29"/>
        <v>288.8</v>
      </c>
      <c r="U148" s="270">
        <f t="shared" si="29"/>
        <v>148.9</v>
      </c>
      <c r="V148" s="51">
        <f t="shared" ref="V148:V149" si="44">U148-T148</f>
        <v>-139.9</v>
      </c>
      <c r="W148" s="95">
        <f t="shared" ref="W148" si="45">U148/T148</f>
        <v>0.51558171745152359</v>
      </c>
    </row>
    <row r="149" spans="1:1144" s="375" customFormat="1" ht="31.5" customHeight="1" thickBot="1" x14ac:dyDescent="0.3">
      <c r="A149" s="541"/>
      <c r="B149" s="423"/>
      <c r="C149" s="423"/>
      <c r="D149" s="423"/>
      <c r="E149" s="542" t="s">
        <v>442</v>
      </c>
      <c r="F149" s="543">
        <v>288.8</v>
      </c>
      <c r="G149" s="544">
        <v>288.8</v>
      </c>
      <c r="H149" s="544">
        <v>148.9</v>
      </c>
      <c r="I149" s="545">
        <f>H149/H7</f>
        <v>3.7375126539527647E-4</v>
      </c>
      <c r="J149" s="546">
        <f t="shared" si="43"/>
        <v>-139.9</v>
      </c>
      <c r="K149" s="547">
        <f t="shared" si="42"/>
        <v>0.51558171745152359</v>
      </c>
      <c r="L149" s="548"/>
      <c r="M149" s="549"/>
      <c r="N149" s="427"/>
      <c r="O149" s="550"/>
      <c r="P149" s="427">
        <f>O149-N149</f>
        <v>0</v>
      </c>
      <c r="Q149" s="551"/>
      <c r="R149" s="552">
        <f t="shared" si="28"/>
        <v>288.8</v>
      </c>
      <c r="S149" s="553">
        <f t="shared" si="29"/>
        <v>288.8</v>
      </c>
      <c r="T149" s="554">
        <f t="shared" si="29"/>
        <v>288.8</v>
      </c>
      <c r="U149" s="553">
        <f t="shared" si="29"/>
        <v>148.9</v>
      </c>
      <c r="V149" s="427">
        <f t="shared" si="44"/>
        <v>-139.9</v>
      </c>
      <c r="W149" s="547">
        <f>U149/T149</f>
        <v>0.51558171745152359</v>
      </c>
      <c r="X149" s="345"/>
      <c r="Y149" s="345"/>
      <c r="Z149" s="345"/>
      <c r="AA149" s="345"/>
      <c r="AB149" s="345"/>
      <c r="AC149" s="345"/>
      <c r="AD149" s="345"/>
      <c r="AE149" s="345"/>
      <c r="AF149" s="345"/>
      <c r="AG149" s="345"/>
      <c r="AH149" s="345"/>
      <c r="AI149" s="345"/>
      <c r="AJ149" s="345"/>
      <c r="AK149" s="345"/>
      <c r="AL149" s="345"/>
      <c r="AM149" s="345"/>
      <c r="AN149" s="345"/>
      <c r="AO149" s="345"/>
      <c r="AP149" s="345"/>
      <c r="AQ149" s="345"/>
      <c r="AR149" s="345"/>
      <c r="AS149" s="345"/>
      <c r="AT149" s="345"/>
      <c r="AU149" s="345"/>
      <c r="AV149" s="345"/>
      <c r="AW149" s="345"/>
      <c r="AX149" s="345"/>
      <c r="AY149" s="345"/>
      <c r="AZ149" s="345"/>
      <c r="BA149" s="345"/>
      <c r="BB149" s="345"/>
      <c r="BC149" s="345"/>
      <c r="BD149" s="345"/>
      <c r="BE149" s="345"/>
      <c r="BF149" s="345"/>
      <c r="BG149" s="345"/>
      <c r="BH149" s="345"/>
      <c r="BI149" s="345"/>
      <c r="BJ149" s="345"/>
      <c r="BK149" s="345"/>
      <c r="BL149" s="345"/>
      <c r="BM149" s="345"/>
      <c r="BN149" s="345"/>
      <c r="BO149" s="345"/>
      <c r="BP149" s="345"/>
      <c r="BQ149" s="345"/>
      <c r="BR149" s="345"/>
      <c r="BS149" s="345"/>
      <c r="BT149" s="345"/>
      <c r="BU149" s="345"/>
      <c r="BV149" s="345"/>
      <c r="BW149" s="345"/>
      <c r="BX149" s="345"/>
      <c r="BY149" s="345"/>
      <c r="BZ149" s="345"/>
      <c r="CA149" s="345"/>
      <c r="CB149" s="345"/>
      <c r="CC149" s="345"/>
      <c r="CD149" s="345"/>
      <c r="CE149" s="345"/>
      <c r="CF149" s="345"/>
      <c r="CG149" s="345"/>
      <c r="CH149" s="345"/>
      <c r="CI149" s="345"/>
      <c r="CJ149" s="345"/>
      <c r="CK149" s="345"/>
      <c r="CL149" s="345"/>
      <c r="CM149" s="345"/>
      <c r="CN149" s="345"/>
      <c r="CO149" s="345"/>
      <c r="CP149" s="345"/>
      <c r="CQ149" s="345"/>
      <c r="CR149" s="345"/>
      <c r="CS149" s="345"/>
      <c r="CT149" s="345"/>
      <c r="CU149" s="345"/>
      <c r="CV149" s="345"/>
      <c r="CW149" s="345"/>
      <c r="CX149" s="345"/>
      <c r="CY149" s="345"/>
      <c r="CZ149" s="345"/>
      <c r="DA149" s="345"/>
      <c r="DB149" s="345"/>
      <c r="DC149" s="345"/>
      <c r="DD149" s="345"/>
      <c r="DE149" s="345"/>
      <c r="DF149" s="345"/>
      <c r="DG149" s="345"/>
      <c r="DH149" s="345"/>
      <c r="DI149" s="345"/>
      <c r="DJ149" s="345"/>
      <c r="DK149" s="345"/>
      <c r="DL149" s="345"/>
      <c r="DM149" s="345"/>
      <c r="DN149" s="345"/>
      <c r="DO149" s="345"/>
      <c r="DP149" s="345"/>
      <c r="DQ149" s="345"/>
      <c r="DR149" s="345"/>
      <c r="DS149" s="345"/>
      <c r="DT149" s="345"/>
      <c r="DU149" s="345"/>
      <c r="DV149" s="345"/>
      <c r="DW149" s="345"/>
      <c r="DX149" s="345"/>
      <c r="DY149" s="345"/>
      <c r="DZ149" s="345"/>
      <c r="EA149" s="345"/>
      <c r="EB149" s="345"/>
      <c r="EC149" s="345"/>
      <c r="ED149" s="345"/>
      <c r="EE149" s="345"/>
      <c r="EF149" s="345"/>
      <c r="EG149" s="345"/>
      <c r="EH149" s="345"/>
      <c r="EI149" s="345"/>
      <c r="EJ149" s="345"/>
      <c r="EK149" s="345"/>
      <c r="EL149" s="345"/>
      <c r="EM149" s="345"/>
      <c r="EN149" s="345"/>
      <c r="EO149" s="345"/>
      <c r="EP149" s="345"/>
      <c r="EQ149" s="345"/>
      <c r="ER149" s="345"/>
      <c r="ES149" s="345"/>
      <c r="ET149" s="345"/>
      <c r="EU149" s="345"/>
      <c r="EV149" s="345"/>
      <c r="EW149" s="345"/>
      <c r="EX149" s="345"/>
      <c r="EY149" s="345"/>
      <c r="EZ149" s="345"/>
      <c r="FA149" s="345"/>
      <c r="FB149" s="345"/>
      <c r="FC149" s="345"/>
      <c r="FD149" s="345"/>
      <c r="FE149" s="345"/>
      <c r="FF149" s="345"/>
      <c r="FG149" s="345"/>
      <c r="FH149" s="345"/>
      <c r="FI149" s="345"/>
      <c r="FJ149" s="345"/>
      <c r="FK149" s="345"/>
      <c r="FL149" s="345"/>
      <c r="FM149" s="345"/>
      <c r="FN149" s="345"/>
      <c r="FO149" s="345"/>
      <c r="FP149" s="345"/>
      <c r="FQ149" s="345"/>
      <c r="FR149" s="345"/>
      <c r="FS149" s="345"/>
      <c r="FT149" s="345"/>
      <c r="FU149" s="345"/>
      <c r="FV149" s="345"/>
      <c r="FW149" s="345"/>
      <c r="FX149" s="345"/>
      <c r="FY149" s="345"/>
      <c r="FZ149" s="345"/>
      <c r="GA149" s="345"/>
      <c r="GB149" s="345"/>
      <c r="GC149" s="345"/>
      <c r="GD149" s="345"/>
      <c r="GE149" s="345"/>
      <c r="GF149" s="345"/>
      <c r="GG149" s="345"/>
      <c r="GH149" s="345"/>
      <c r="GI149" s="345"/>
      <c r="GJ149" s="345"/>
      <c r="GK149" s="345"/>
      <c r="GL149" s="345"/>
      <c r="GM149" s="345"/>
      <c r="GN149" s="345"/>
      <c r="GO149" s="345"/>
      <c r="GP149" s="345"/>
      <c r="GQ149" s="345"/>
      <c r="GR149" s="345"/>
      <c r="GS149" s="345"/>
      <c r="GT149" s="345"/>
      <c r="GU149" s="345"/>
      <c r="GV149" s="345"/>
      <c r="GW149" s="345"/>
      <c r="GX149" s="345"/>
      <c r="GY149" s="345"/>
      <c r="GZ149" s="345"/>
      <c r="HA149" s="345"/>
      <c r="HB149" s="345"/>
      <c r="HC149" s="345"/>
      <c r="HD149" s="345"/>
      <c r="HE149" s="345"/>
      <c r="HF149" s="345"/>
      <c r="HG149" s="345"/>
      <c r="HH149" s="345"/>
      <c r="HI149" s="345"/>
      <c r="HJ149" s="345"/>
      <c r="HK149" s="345"/>
      <c r="HL149" s="345"/>
      <c r="HM149" s="345"/>
      <c r="HN149" s="345"/>
      <c r="HO149" s="345"/>
      <c r="HP149" s="345"/>
      <c r="HQ149" s="345"/>
      <c r="HR149" s="345"/>
      <c r="HS149" s="345"/>
      <c r="HT149" s="345"/>
      <c r="HU149" s="345"/>
      <c r="HV149" s="345"/>
      <c r="HW149" s="345"/>
      <c r="HX149" s="345"/>
      <c r="HY149" s="345"/>
      <c r="HZ149" s="345"/>
      <c r="IA149" s="345"/>
      <c r="IB149" s="345"/>
      <c r="IC149" s="345"/>
      <c r="ID149" s="345"/>
      <c r="IE149" s="345"/>
      <c r="IF149" s="345"/>
      <c r="IG149" s="345"/>
      <c r="IH149" s="345"/>
      <c r="II149" s="345"/>
      <c r="IJ149" s="345"/>
      <c r="IK149" s="345"/>
      <c r="IL149" s="345"/>
      <c r="IM149" s="345"/>
      <c r="IN149" s="345"/>
      <c r="IO149" s="345"/>
      <c r="IP149" s="345"/>
      <c r="IQ149" s="345"/>
      <c r="IR149" s="345"/>
      <c r="IS149" s="345"/>
      <c r="IT149" s="345"/>
      <c r="IU149" s="345"/>
      <c r="IV149" s="345"/>
      <c r="IW149" s="345"/>
      <c r="IX149" s="345"/>
      <c r="IY149" s="345"/>
      <c r="IZ149" s="345"/>
      <c r="JA149" s="345"/>
      <c r="JB149" s="345"/>
      <c r="JC149" s="345"/>
      <c r="JD149" s="345"/>
      <c r="JE149" s="345"/>
      <c r="JF149" s="345"/>
      <c r="JG149" s="345"/>
      <c r="JH149" s="345"/>
      <c r="JI149" s="345"/>
      <c r="JJ149" s="345"/>
      <c r="JK149" s="345"/>
      <c r="JL149" s="345"/>
      <c r="JM149" s="345"/>
      <c r="JN149" s="345"/>
      <c r="JO149" s="345"/>
      <c r="JP149" s="345"/>
      <c r="JQ149" s="345"/>
      <c r="JR149" s="345"/>
      <c r="JS149" s="345"/>
      <c r="JT149" s="345"/>
      <c r="JU149" s="345"/>
      <c r="JV149" s="345"/>
      <c r="JW149" s="345"/>
      <c r="JX149" s="345"/>
      <c r="JY149" s="345"/>
      <c r="JZ149" s="345"/>
      <c r="KA149" s="345"/>
      <c r="KB149" s="345"/>
      <c r="KC149" s="345"/>
      <c r="KD149" s="345"/>
      <c r="KE149" s="345"/>
      <c r="KF149" s="345"/>
      <c r="KG149" s="345"/>
      <c r="KH149" s="345"/>
      <c r="KI149" s="345"/>
      <c r="KJ149" s="345"/>
      <c r="KK149" s="345"/>
      <c r="KL149" s="345"/>
      <c r="KM149" s="345"/>
      <c r="KN149" s="345"/>
      <c r="KO149" s="345"/>
      <c r="KP149" s="345"/>
      <c r="KQ149" s="345"/>
      <c r="KR149" s="345"/>
      <c r="KS149" s="345"/>
      <c r="KT149" s="345"/>
      <c r="KU149" s="345"/>
      <c r="KV149" s="345"/>
      <c r="KW149" s="345"/>
      <c r="KX149" s="345"/>
      <c r="KY149" s="345"/>
      <c r="KZ149" s="345"/>
      <c r="LA149" s="345"/>
      <c r="LB149" s="345"/>
      <c r="LC149" s="345"/>
      <c r="LD149" s="345"/>
      <c r="LE149" s="345"/>
      <c r="LF149" s="345"/>
      <c r="LG149" s="345"/>
      <c r="LH149" s="345"/>
      <c r="LI149" s="345"/>
      <c r="LJ149" s="345"/>
      <c r="LK149" s="345"/>
      <c r="LL149" s="345"/>
      <c r="LM149" s="345"/>
      <c r="LN149" s="345"/>
      <c r="LO149" s="345"/>
      <c r="LP149" s="345"/>
      <c r="LQ149" s="345"/>
      <c r="LR149" s="345"/>
      <c r="LS149" s="345"/>
      <c r="LT149" s="345"/>
      <c r="LU149" s="345"/>
      <c r="LV149" s="345"/>
      <c r="LW149" s="345"/>
      <c r="LX149" s="345"/>
      <c r="LY149" s="345"/>
      <c r="LZ149" s="345"/>
      <c r="MA149" s="345"/>
      <c r="MB149" s="345"/>
      <c r="MC149" s="345"/>
      <c r="MD149" s="345"/>
      <c r="ME149" s="345"/>
      <c r="MF149" s="345"/>
      <c r="MG149" s="345"/>
      <c r="MH149" s="345"/>
      <c r="MI149" s="345"/>
      <c r="MJ149" s="345"/>
      <c r="MK149" s="345"/>
      <c r="ML149" s="345"/>
      <c r="MM149" s="345"/>
      <c r="MN149" s="345"/>
      <c r="MO149" s="345"/>
      <c r="MP149" s="345"/>
      <c r="MQ149" s="345"/>
      <c r="MR149" s="345"/>
      <c r="MS149" s="345"/>
      <c r="MT149" s="345"/>
      <c r="MU149" s="345"/>
      <c r="MV149" s="345"/>
      <c r="MW149" s="345"/>
      <c r="MX149" s="345"/>
      <c r="MY149" s="345"/>
      <c r="MZ149" s="345"/>
      <c r="NA149" s="345"/>
      <c r="NB149" s="345"/>
      <c r="NC149" s="345"/>
      <c r="ND149" s="345"/>
      <c r="NE149" s="345"/>
      <c r="NF149" s="345"/>
      <c r="NG149" s="345"/>
      <c r="NH149" s="345"/>
      <c r="NI149" s="345"/>
      <c r="NJ149" s="345"/>
      <c r="NK149" s="345"/>
      <c r="NL149" s="345"/>
      <c r="NM149" s="345"/>
      <c r="NN149" s="345"/>
      <c r="NO149" s="345"/>
      <c r="NP149" s="345"/>
      <c r="NQ149" s="345"/>
      <c r="NR149" s="345"/>
      <c r="NS149" s="345"/>
      <c r="NT149" s="345"/>
      <c r="NU149" s="345"/>
      <c r="NV149" s="345"/>
      <c r="NW149" s="345"/>
      <c r="NX149" s="345"/>
      <c r="NY149" s="345"/>
      <c r="NZ149" s="345"/>
      <c r="OA149" s="345"/>
      <c r="OB149" s="345"/>
      <c r="OC149" s="345"/>
      <c r="OD149" s="345"/>
      <c r="OE149" s="345"/>
      <c r="OF149" s="345"/>
      <c r="OG149" s="345"/>
      <c r="OH149" s="345"/>
      <c r="OI149" s="345"/>
      <c r="OJ149" s="345"/>
      <c r="OK149" s="345"/>
      <c r="OL149" s="345"/>
      <c r="OM149" s="345"/>
      <c r="ON149" s="345"/>
      <c r="OO149" s="345"/>
      <c r="OP149" s="345"/>
      <c r="OQ149" s="345"/>
      <c r="OR149" s="345"/>
      <c r="OS149" s="345"/>
      <c r="OT149" s="345"/>
      <c r="OU149" s="345"/>
      <c r="OV149" s="345"/>
      <c r="OW149" s="345"/>
      <c r="OX149" s="345"/>
      <c r="OY149" s="345"/>
      <c r="OZ149" s="345"/>
      <c r="PA149" s="345"/>
      <c r="PB149" s="345"/>
      <c r="PC149" s="345"/>
      <c r="PD149" s="345"/>
      <c r="PE149" s="345"/>
      <c r="PF149" s="345"/>
      <c r="PG149" s="345"/>
      <c r="PH149" s="345"/>
      <c r="PI149" s="345"/>
      <c r="PJ149" s="345"/>
      <c r="PK149" s="345"/>
      <c r="PL149" s="345"/>
      <c r="PM149" s="345"/>
      <c r="PN149" s="345"/>
      <c r="PO149" s="345"/>
      <c r="PP149" s="345"/>
      <c r="PQ149" s="345"/>
      <c r="PR149" s="345"/>
      <c r="PS149" s="345"/>
      <c r="PT149" s="345"/>
      <c r="PU149" s="345"/>
      <c r="PV149" s="345"/>
      <c r="PW149" s="345"/>
      <c r="PX149" s="345"/>
      <c r="PY149" s="345"/>
      <c r="PZ149" s="345"/>
      <c r="QA149" s="345"/>
      <c r="QB149" s="345"/>
      <c r="QC149" s="345"/>
      <c r="QD149" s="345"/>
      <c r="QE149" s="345"/>
      <c r="QF149" s="345"/>
      <c r="QG149" s="345"/>
      <c r="QH149" s="345"/>
      <c r="QI149" s="345"/>
      <c r="QJ149" s="345"/>
      <c r="QK149" s="345"/>
      <c r="QL149" s="345"/>
      <c r="QM149" s="345"/>
      <c r="QN149" s="345"/>
      <c r="QO149" s="345"/>
      <c r="QP149" s="345"/>
      <c r="QQ149" s="345"/>
      <c r="QR149" s="345"/>
      <c r="QS149" s="345"/>
      <c r="QT149" s="345"/>
      <c r="QU149" s="345"/>
      <c r="QV149" s="345"/>
      <c r="QW149" s="345"/>
      <c r="QX149" s="345"/>
      <c r="QY149" s="345"/>
      <c r="QZ149" s="345"/>
      <c r="RA149" s="345"/>
      <c r="RB149" s="345"/>
      <c r="RC149" s="345"/>
      <c r="RD149" s="345"/>
      <c r="RE149" s="345"/>
      <c r="RF149" s="345"/>
      <c r="RG149" s="345"/>
      <c r="RH149" s="345"/>
      <c r="RI149" s="345"/>
      <c r="RJ149" s="345"/>
      <c r="RK149" s="345"/>
      <c r="RL149" s="345"/>
      <c r="RM149" s="345"/>
      <c r="RN149" s="345"/>
      <c r="RO149" s="345"/>
      <c r="RP149" s="345"/>
      <c r="RQ149" s="345"/>
      <c r="RR149" s="345"/>
      <c r="RS149" s="345"/>
      <c r="RT149" s="345"/>
      <c r="RU149" s="345"/>
      <c r="RV149" s="345"/>
      <c r="RW149" s="345"/>
      <c r="RX149" s="345"/>
      <c r="RY149" s="345"/>
      <c r="RZ149" s="345"/>
      <c r="SA149" s="345"/>
      <c r="SB149" s="345"/>
      <c r="SC149" s="345"/>
      <c r="SD149" s="345"/>
      <c r="SE149" s="345"/>
      <c r="SF149" s="345"/>
      <c r="SG149" s="345"/>
      <c r="SH149" s="345"/>
      <c r="SI149" s="345"/>
      <c r="SJ149" s="345"/>
      <c r="SK149" s="345"/>
      <c r="SL149" s="345"/>
      <c r="SM149" s="345"/>
      <c r="SN149" s="345"/>
      <c r="SO149" s="345"/>
      <c r="SP149" s="345"/>
      <c r="SQ149" s="345"/>
      <c r="SR149" s="345"/>
      <c r="SS149" s="345"/>
      <c r="ST149" s="345"/>
      <c r="SU149" s="345"/>
      <c r="SV149" s="345"/>
      <c r="SW149" s="345"/>
      <c r="SX149" s="345"/>
      <c r="SY149" s="345"/>
      <c r="SZ149" s="345"/>
      <c r="TA149" s="345"/>
      <c r="TB149" s="345"/>
      <c r="TC149" s="345"/>
      <c r="TD149" s="345"/>
      <c r="TE149" s="345"/>
      <c r="TF149" s="345"/>
      <c r="TG149" s="345"/>
      <c r="TH149" s="345"/>
      <c r="TI149" s="345"/>
      <c r="TJ149" s="345"/>
      <c r="TK149" s="345"/>
      <c r="TL149" s="345"/>
      <c r="TM149" s="345"/>
      <c r="TN149" s="345"/>
      <c r="TO149" s="345"/>
      <c r="TP149" s="345"/>
      <c r="TQ149" s="345"/>
      <c r="TR149" s="345"/>
      <c r="TS149" s="345"/>
      <c r="TT149" s="345"/>
      <c r="TU149" s="345"/>
      <c r="TV149" s="345"/>
      <c r="TW149" s="345"/>
      <c r="TX149" s="345"/>
      <c r="TY149" s="345"/>
      <c r="TZ149" s="345"/>
      <c r="UA149" s="345"/>
      <c r="UB149" s="345"/>
      <c r="UC149" s="345"/>
      <c r="UD149" s="345"/>
      <c r="UE149" s="345"/>
      <c r="UF149" s="345"/>
      <c r="UG149" s="345"/>
      <c r="UH149" s="345"/>
      <c r="UI149" s="345"/>
      <c r="UJ149" s="345"/>
      <c r="UK149" s="345"/>
      <c r="UL149" s="345"/>
      <c r="UM149" s="345"/>
      <c r="UN149" s="345"/>
      <c r="UO149" s="345"/>
      <c r="UP149" s="345"/>
      <c r="UQ149" s="345"/>
      <c r="UR149" s="345"/>
      <c r="US149" s="345"/>
      <c r="UT149" s="345"/>
      <c r="UU149" s="345"/>
      <c r="UV149" s="345"/>
      <c r="UW149" s="345"/>
      <c r="UX149" s="345"/>
      <c r="UY149" s="345"/>
      <c r="UZ149" s="345"/>
      <c r="VA149" s="345"/>
      <c r="VB149" s="345"/>
      <c r="VC149" s="345"/>
      <c r="VD149" s="345"/>
      <c r="VE149" s="345"/>
      <c r="VF149" s="345"/>
      <c r="VG149" s="345"/>
      <c r="VH149" s="345"/>
      <c r="VI149" s="345"/>
      <c r="VJ149" s="345"/>
      <c r="VK149" s="345"/>
      <c r="VL149" s="345"/>
      <c r="VM149" s="345"/>
      <c r="VN149" s="345"/>
      <c r="VO149" s="345"/>
      <c r="VP149" s="345"/>
      <c r="VQ149" s="345"/>
      <c r="VR149" s="345"/>
      <c r="VS149" s="345"/>
      <c r="VT149" s="345"/>
      <c r="VU149" s="345"/>
      <c r="VV149" s="345"/>
      <c r="VW149" s="345"/>
      <c r="VX149" s="345"/>
      <c r="VY149" s="345"/>
      <c r="VZ149" s="345"/>
      <c r="WA149" s="345"/>
      <c r="WB149" s="345"/>
      <c r="WC149" s="345"/>
      <c r="WD149" s="345"/>
      <c r="WE149" s="345"/>
      <c r="WF149" s="345"/>
      <c r="WG149" s="345"/>
      <c r="WH149" s="345"/>
      <c r="WI149" s="345"/>
      <c r="WJ149" s="345"/>
      <c r="WK149" s="345"/>
      <c r="WL149" s="345"/>
      <c r="WM149" s="345"/>
      <c r="WN149" s="345"/>
      <c r="WO149" s="345"/>
      <c r="WP149" s="345"/>
      <c r="WQ149" s="345"/>
      <c r="WR149" s="345"/>
      <c r="WS149" s="345"/>
      <c r="WT149" s="345"/>
      <c r="WU149" s="345"/>
      <c r="WV149" s="345"/>
      <c r="WW149" s="345"/>
      <c r="WX149" s="345"/>
      <c r="WY149" s="345"/>
      <c r="WZ149" s="345"/>
      <c r="XA149" s="345"/>
      <c r="XB149" s="345"/>
      <c r="XC149" s="345"/>
      <c r="XD149" s="345"/>
      <c r="XE149" s="345"/>
      <c r="XF149" s="345"/>
      <c r="XG149" s="345"/>
      <c r="XH149" s="345"/>
      <c r="XI149" s="345"/>
      <c r="XJ149" s="345"/>
      <c r="XK149" s="345"/>
      <c r="XL149" s="345"/>
      <c r="XM149" s="345"/>
      <c r="XN149" s="345"/>
      <c r="XO149" s="345"/>
      <c r="XP149" s="345"/>
      <c r="XQ149" s="345"/>
      <c r="XR149" s="345"/>
      <c r="XS149" s="345"/>
      <c r="XT149" s="345"/>
      <c r="XU149" s="345"/>
      <c r="XV149" s="345"/>
      <c r="XW149" s="345"/>
      <c r="XX149" s="345"/>
      <c r="XY149" s="345"/>
      <c r="XZ149" s="345"/>
      <c r="YA149" s="345"/>
      <c r="YB149" s="345"/>
      <c r="YC149" s="345"/>
      <c r="YD149" s="345"/>
      <c r="YE149" s="345"/>
      <c r="YF149" s="345"/>
      <c r="YG149" s="345"/>
      <c r="YH149" s="345"/>
      <c r="YI149" s="345"/>
      <c r="YJ149" s="345"/>
      <c r="YK149" s="345"/>
      <c r="YL149" s="345"/>
      <c r="YM149" s="345"/>
      <c r="YN149" s="345"/>
      <c r="YO149" s="345"/>
      <c r="YP149" s="345"/>
      <c r="YQ149" s="345"/>
      <c r="YR149" s="345"/>
      <c r="YS149" s="345"/>
      <c r="YT149" s="345"/>
      <c r="YU149" s="345"/>
      <c r="YV149" s="345"/>
      <c r="YW149" s="345"/>
      <c r="YX149" s="345"/>
      <c r="YY149" s="345"/>
      <c r="YZ149" s="345"/>
      <c r="ZA149" s="345"/>
      <c r="ZB149" s="345"/>
      <c r="ZC149" s="345"/>
      <c r="ZD149" s="345"/>
      <c r="ZE149" s="345"/>
      <c r="ZF149" s="345"/>
      <c r="ZG149" s="345"/>
      <c r="ZH149" s="345"/>
      <c r="ZI149" s="345"/>
      <c r="ZJ149" s="345"/>
      <c r="ZK149" s="345"/>
      <c r="ZL149" s="345"/>
      <c r="ZM149" s="345"/>
      <c r="ZN149" s="345"/>
      <c r="ZO149" s="345"/>
      <c r="ZP149" s="345"/>
      <c r="ZQ149" s="345"/>
      <c r="ZR149" s="345"/>
      <c r="ZS149" s="345"/>
      <c r="ZT149" s="345"/>
      <c r="ZU149" s="345"/>
      <c r="ZV149" s="345"/>
      <c r="ZW149" s="345"/>
      <c r="ZX149" s="345"/>
      <c r="ZY149" s="345"/>
      <c r="ZZ149" s="345"/>
      <c r="AAA149" s="345"/>
      <c r="AAB149" s="345"/>
      <c r="AAC149" s="345"/>
      <c r="AAD149" s="345"/>
      <c r="AAE149" s="345"/>
      <c r="AAF149" s="345"/>
      <c r="AAG149" s="345"/>
      <c r="AAH149" s="345"/>
      <c r="AAI149" s="345"/>
      <c r="AAJ149" s="345"/>
      <c r="AAK149" s="345"/>
      <c r="AAL149" s="345"/>
      <c r="AAM149" s="345"/>
      <c r="AAN149" s="345"/>
      <c r="AAO149" s="345"/>
      <c r="AAP149" s="345"/>
      <c r="AAQ149" s="345"/>
      <c r="AAR149" s="345"/>
      <c r="AAS149" s="345"/>
      <c r="AAT149" s="345"/>
      <c r="AAU149" s="345"/>
      <c r="AAV149" s="345"/>
      <c r="AAW149" s="345"/>
      <c r="AAX149" s="345"/>
      <c r="AAY149" s="345"/>
      <c r="AAZ149" s="345"/>
      <c r="ABA149" s="345"/>
      <c r="ABB149" s="345"/>
      <c r="ABC149" s="345"/>
      <c r="ABD149" s="345"/>
      <c r="ABE149" s="345"/>
      <c r="ABF149" s="345"/>
      <c r="ABG149" s="345"/>
      <c r="ABH149" s="345"/>
      <c r="ABI149" s="345"/>
      <c r="ABJ149" s="345"/>
      <c r="ABK149" s="345"/>
      <c r="ABL149" s="345"/>
      <c r="ABM149" s="345"/>
      <c r="ABN149" s="345"/>
      <c r="ABO149" s="345"/>
      <c r="ABP149" s="345"/>
      <c r="ABQ149" s="345"/>
      <c r="ABR149" s="345"/>
      <c r="ABS149" s="345"/>
      <c r="ABT149" s="345"/>
      <c r="ABU149" s="345"/>
      <c r="ABV149" s="345"/>
      <c r="ABW149" s="345"/>
      <c r="ABX149" s="345"/>
      <c r="ABY149" s="345"/>
      <c r="ABZ149" s="345"/>
      <c r="ACA149" s="345"/>
      <c r="ACB149" s="345"/>
      <c r="ACC149" s="345"/>
      <c r="ACD149" s="345"/>
      <c r="ACE149" s="345"/>
      <c r="ACF149" s="345"/>
      <c r="ACG149" s="345"/>
      <c r="ACH149" s="345"/>
      <c r="ACI149" s="345"/>
      <c r="ACJ149" s="345"/>
      <c r="ACK149" s="345"/>
      <c r="ACL149" s="345"/>
      <c r="ACM149" s="345"/>
      <c r="ACN149" s="345"/>
      <c r="ACO149" s="345"/>
      <c r="ACP149" s="345"/>
      <c r="ACQ149" s="345"/>
      <c r="ACR149" s="345"/>
      <c r="ACS149" s="345"/>
      <c r="ACT149" s="345"/>
      <c r="ACU149" s="345"/>
      <c r="ACV149" s="345"/>
      <c r="ACW149" s="345"/>
      <c r="ACX149" s="345"/>
      <c r="ACY149" s="345"/>
      <c r="ACZ149" s="345"/>
      <c r="ADA149" s="345"/>
      <c r="ADB149" s="345"/>
      <c r="ADC149" s="345"/>
      <c r="ADD149" s="345"/>
      <c r="ADE149" s="345"/>
      <c r="ADF149" s="345"/>
      <c r="ADG149" s="345"/>
      <c r="ADH149" s="345"/>
      <c r="ADI149" s="345"/>
      <c r="ADJ149" s="345"/>
      <c r="ADK149" s="345"/>
      <c r="ADL149" s="345"/>
      <c r="ADM149" s="345"/>
      <c r="ADN149" s="345"/>
      <c r="ADO149" s="345"/>
      <c r="ADP149" s="345"/>
      <c r="ADQ149" s="345"/>
      <c r="ADR149" s="345"/>
      <c r="ADS149" s="345"/>
      <c r="ADT149" s="345"/>
      <c r="ADU149" s="345"/>
      <c r="ADV149" s="345"/>
      <c r="ADW149" s="345"/>
      <c r="ADX149" s="345"/>
      <c r="ADY149" s="345"/>
      <c r="ADZ149" s="345"/>
      <c r="AEA149" s="345"/>
      <c r="AEB149" s="345"/>
      <c r="AEC149" s="345"/>
      <c r="AED149" s="345"/>
      <c r="AEE149" s="345"/>
      <c r="AEF149" s="345"/>
      <c r="AEG149" s="345"/>
      <c r="AEH149" s="345"/>
      <c r="AEI149" s="345"/>
      <c r="AEJ149" s="345"/>
      <c r="AEK149" s="345"/>
      <c r="AEL149" s="345"/>
      <c r="AEM149" s="345"/>
      <c r="AEN149" s="345"/>
      <c r="AEO149" s="345"/>
      <c r="AEP149" s="345"/>
      <c r="AEQ149" s="345"/>
      <c r="AER149" s="345"/>
      <c r="AES149" s="345"/>
      <c r="AET149" s="345"/>
      <c r="AEU149" s="345"/>
      <c r="AEV149" s="345"/>
      <c r="AEW149" s="345"/>
      <c r="AEX149" s="345"/>
      <c r="AEY149" s="345"/>
      <c r="AEZ149" s="345"/>
      <c r="AFA149" s="345"/>
      <c r="AFB149" s="345"/>
      <c r="AFC149" s="345"/>
      <c r="AFD149" s="345"/>
      <c r="AFE149" s="345"/>
      <c r="AFF149" s="345"/>
      <c r="AFG149" s="345"/>
      <c r="AFH149" s="345"/>
      <c r="AFI149" s="345"/>
      <c r="AFJ149" s="345"/>
      <c r="AFK149" s="345"/>
      <c r="AFL149" s="345"/>
      <c r="AFM149" s="345"/>
      <c r="AFN149" s="345"/>
      <c r="AFO149" s="345"/>
      <c r="AFP149" s="345"/>
      <c r="AFQ149" s="345"/>
      <c r="AFR149" s="345"/>
      <c r="AFS149" s="345"/>
      <c r="AFT149" s="345"/>
      <c r="AFU149" s="345"/>
      <c r="AFV149" s="345"/>
      <c r="AFW149" s="345"/>
      <c r="AFX149" s="345"/>
      <c r="AFY149" s="345"/>
      <c r="AFZ149" s="345"/>
      <c r="AGA149" s="345"/>
      <c r="AGB149" s="345"/>
      <c r="AGC149" s="345"/>
      <c r="AGD149" s="345"/>
      <c r="AGE149" s="345"/>
      <c r="AGF149" s="345"/>
      <c r="AGG149" s="345"/>
      <c r="AGH149" s="345"/>
      <c r="AGI149" s="345"/>
      <c r="AGJ149" s="345"/>
      <c r="AGK149" s="345"/>
      <c r="AGL149" s="345"/>
      <c r="AGM149" s="345"/>
      <c r="AGN149" s="345"/>
      <c r="AGO149" s="345"/>
      <c r="AGP149" s="345"/>
      <c r="AGQ149" s="345"/>
      <c r="AGR149" s="345"/>
      <c r="AGS149" s="345"/>
      <c r="AGT149" s="345"/>
      <c r="AGU149" s="345"/>
      <c r="AGV149" s="345"/>
      <c r="AGW149" s="345"/>
      <c r="AGX149" s="345"/>
      <c r="AGY149" s="345"/>
      <c r="AGZ149" s="345"/>
      <c r="AHA149" s="345"/>
      <c r="AHB149" s="345"/>
      <c r="AHC149" s="345"/>
      <c r="AHD149" s="345"/>
      <c r="AHE149" s="345"/>
      <c r="AHF149" s="345"/>
      <c r="AHG149" s="345"/>
      <c r="AHH149" s="345"/>
      <c r="AHI149" s="345"/>
      <c r="AHJ149" s="345"/>
      <c r="AHK149" s="345"/>
      <c r="AHL149" s="345"/>
      <c r="AHM149" s="345"/>
      <c r="AHN149" s="345"/>
      <c r="AHO149" s="345"/>
      <c r="AHP149" s="345"/>
      <c r="AHQ149" s="345"/>
      <c r="AHR149" s="345"/>
      <c r="AHS149" s="345"/>
      <c r="AHT149" s="345"/>
      <c r="AHU149" s="345"/>
      <c r="AHV149" s="345"/>
      <c r="AHW149" s="345"/>
      <c r="AHX149" s="345"/>
      <c r="AHY149" s="345"/>
      <c r="AHZ149" s="345"/>
      <c r="AIA149" s="345"/>
      <c r="AIB149" s="345"/>
      <c r="AIC149" s="345"/>
      <c r="AID149" s="345"/>
      <c r="AIE149" s="345"/>
      <c r="AIF149" s="345"/>
      <c r="AIG149" s="345"/>
      <c r="AIH149" s="345"/>
      <c r="AII149" s="345"/>
      <c r="AIJ149" s="345"/>
      <c r="AIK149" s="345"/>
      <c r="AIL149" s="345"/>
      <c r="AIM149" s="345"/>
      <c r="AIN149" s="345"/>
      <c r="AIO149" s="345"/>
      <c r="AIP149" s="345"/>
      <c r="AIQ149" s="345"/>
      <c r="AIR149" s="345"/>
      <c r="AIS149" s="345"/>
      <c r="AIT149" s="345"/>
      <c r="AIU149" s="345"/>
      <c r="AIV149" s="345"/>
      <c r="AIW149" s="345"/>
      <c r="AIX149" s="345"/>
      <c r="AIY149" s="345"/>
      <c r="AIZ149" s="345"/>
      <c r="AJA149" s="345"/>
      <c r="AJB149" s="345"/>
      <c r="AJC149" s="345"/>
      <c r="AJD149" s="345"/>
      <c r="AJE149" s="345"/>
      <c r="AJF149" s="345"/>
      <c r="AJG149" s="345"/>
      <c r="AJH149" s="345"/>
      <c r="AJI149" s="345"/>
      <c r="AJJ149" s="345"/>
      <c r="AJK149" s="345"/>
      <c r="AJL149" s="345"/>
      <c r="AJM149" s="345"/>
      <c r="AJN149" s="345"/>
      <c r="AJO149" s="345"/>
      <c r="AJP149" s="345"/>
      <c r="AJQ149" s="345"/>
      <c r="AJR149" s="345"/>
      <c r="AJS149" s="345"/>
      <c r="AJT149" s="345"/>
      <c r="AJU149" s="345"/>
      <c r="AJV149" s="345"/>
      <c r="AJW149" s="345"/>
      <c r="AJX149" s="345"/>
      <c r="AJY149" s="345"/>
      <c r="AJZ149" s="345"/>
      <c r="AKA149" s="345"/>
      <c r="AKB149" s="345"/>
      <c r="AKC149" s="345"/>
      <c r="AKD149" s="345"/>
      <c r="AKE149" s="345"/>
      <c r="AKF149" s="345"/>
      <c r="AKG149" s="345"/>
      <c r="AKH149" s="345"/>
      <c r="AKI149" s="345"/>
      <c r="AKJ149" s="345"/>
      <c r="AKK149" s="345"/>
      <c r="AKL149" s="345"/>
      <c r="AKM149" s="345"/>
      <c r="AKN149" s="345"/>
      <c r="AKO149" s="345"/>
      <c r="AKP149" s="345"/>
      <c r="AKQ149" s="345"/>
      <c r="AKR149" s="345"/>
      <c r="AKS149" s="345"/>
      <c r="AKT149" s="345"/>
      <c r="AKU149" s="345"/>
      <c r="AKV149" s="345"/>
      <c r="AKW149" s="345"/>
      <c r="AKX149" s="345"/>
      <c r="AKY149" s="345"/>
      <c r="AKZ149" s="345"/>
      <c r="ALA149" s="345"/>
      <c r="ALB149" s="345"/>
      <c r="ALC149" s="345"/>
      <c r="ALD149" s="345"/>
      <c r="ALE149" s="345"/>
      <c r="ALF149" s="345"/>
      <c r="ALG149" s="345"/>
      <c r="ALH149" s="345"/>
      <c r="ALI149" s="345"/>
      <c r="ALJ149" s="345"/>
      <c r="ALK149" s="345"/>
      <c r="ALL149" s="345"/>
      <c r="ALM149" s="345"/>
      <c r="ALN149" s="345"/>
      <c r="ALO149" s="345"/>
      <c r="ALP149" s="345"/>
      <c r="ALQ149" s="345"/>
      <c r="ALR149" s="345"/>
      <c r="ALS149" s="345"/>
      <c r="ALT149" s="345"/>
      <c r="ALU149" s="345"/>
      <c r="ALV149" s="345"/>
      <c r="ALW149" s="345"/>
      <c r="ALX149" s="345"/>
      <c r="ALY149" s="345"/>
      <c r="ALZ149" s="345"/>
      <c r="AMA149" s="345"/>
      <c r="AMB149" s="345"/>
      <c r="AMC149" s="345"/>
      <c r="AMD149" s="345"/>
      <c r="AME149" s="345"/>
      <c r="AMF149" s="345"/>
      <c r="AMG149" s="345"/>
      <c r="AMH149" s="345"/>
      <c r="AMI149" s="345"/>
      <c r="AMJ149" s="345"/>
      <c r="AMK149" s="345"/>
      <c r="AML149" s="345"/>
      <c r="AMM149" s="345"/>
      <c r="AMN149" s="345"/>
      <c r="AMO149" s="345"/>
      <c r="AMP149" s="345"/>
      <c r="AMQ149" s="345"/>
      <c r="AMR149" s="345"/>
      <c r="AMS149" s="345"/>
      <c r="AMT149" s="345"/>
      <c r="AMU149" s="345"/>
      <c r="AMV149" s="345"/>
      <c r="AMW149" s="345"/>
      <c r="AMX149" s="345"/>
      <c r="AMY149" s="345"/>
      <c r="AMZ149" s="345"/>
      <c r="ANA149" s="345"/>
      <c r="ANB149" s="345"/>
      <c r="ANC149" s="345"/>
      <c r="AND149" s="345"/>
      <c r="ANE149" s="345"/>
      <c r="ANF149" s="345"/>
      <c r="ANG149" s="345"/>
      <c r="ANH149" s="345"/>
      <c r="ANI149" s="345"/>
      <c r="ANJ149" s="345"/>
      <c r="ANK149" s="345"/>
      <c r="ANL149" s="345"/>
      <c r="ANM149" s="345"/>
      <c r="ANN149" s="345"/>
      <c r="ANO149" s="345"/>
      <c r="ANP149" s="345"/>
      <c r="ANQ149" s="345"/>
      <c r="ANR149" s="345"/>
      <c r="ANS149" s="345"/>
      <c r="ANT149" s="345"/>
      <c r="ANU149" s="345"/>
      <c r="ANV149" s="345"/>
      <c r="ANW149" s="345"/>
      <c r="ANX149" s="345"/>
      <c r="ANY149" s="345"/>
      <c r="ANZ149" s="345"/>
      <c r="AOA149" s="345"/>
      <c r="AOB149" s="345"/>
      <c r="AOC149" s="345"/>
      <c r="AOD149" s="345"/>
      <c r="AOE149" s="345"/>
      <c r="AOF149" s="345"/>
      <c r="AOG149" s="345"/>
      <c r="AOH149" s="345"/>
      <c r="AOI149" s="345"/>
      <c r="AOJ149" s="345"/>
      <c r="AOK149" s="345"/>
      <c r="AOL149" s="345"/>
      <c r="AOM149" s="345"/>
      <c r="AON149" s="345"/>
      <c r="AOO149" s="345"/>
      <c r="AOP149" s="345"/>
      <c r="AOQ149" s="345"/>
      <c r="AOR149" s="345"/>
      <c r="AOS149" s="345"/>
      <c r="AOT149" s="345"/>
      <c r="AOU149" s="345"/>
      <c r="AOV149" s="345"/>
      <c r="AOW149" s="345"/>
      <c r="AOX149" s="345"/>
      <c r="AOY149" s="345"/>
      <c r="AOZ149" s="345"/>
      <c r="APA149" s="345"/>
      <c r="APB149" s="345"/>
      <c r="APC149" s="345"/>
      <c r="APD149" s="345"/>
      <c r="APE149" s="345"/>
      <c r="APF149" s="345"/>
      <c r="APG149" s="345"/>
      <c r="APH149" s="345"/>
      <c r="API149" s="345"/>
      <c r="APJ149" s="345"/>
      <c r="APK149" s="345"/>
      <c r="APL149" s="345"/>
      <c r="APM149" s="345"/>
      <c r="APN149" s="345"/>
      <c r="APO149" s="345"/>
      <c r="APP149" s="345"/>
      <c r="APQ149" s="345"/>
      <c r="APR149" s="345"/>
      <c r="APS149" s="345"/>
      <c r="APT149" s="345"/>
      <c r="APU149" s="345"/>
      <c r="APV149" s="345"/>
      <c r="APW149" s="345"/>
      <c r="APX149" s="345"/>
      <c r="APY149" s="345"/>
      <c r="APZ149" s="345"/>
      <c r="AQA149" s="345"/>
      <c r="AQB149" s="345"/>
      <c r="AQC149" s="345"/>
      <c r="AQD149" s="345"/>
      <c r="AQE149" s="345"/>
      <c r="AQF149" s="345"/>
      <c r="AQG149" s="345"/>
      <c r="AQH149" s="345"/>
      <c r="AQI149" s="345"/>
      <c r="AQJ149" s="345"/>
      <c r="AQK149" s="345"/>
      <c r="AQL149" s="345"/>
      <c r="AQM149" s="345"/>
      <c r="AQN149" s="345"/>
      <c r="AQO149" s="345"/>
      <c r="AQP149" s="345"/>
      <c r="AQQ149" s="345"/>
      <c r="AQR149" s="345"/>
      <c r="AQS149" s="345"/>
      <c r="AQT149" s="345"/>
      <c r="AQU149" s="345"/>
      <c r="AQV149" s="345"/>
      <c r="AQW149" s="345"/>
      <c r="AQX149" s="345"/>
      <c r="AQY149" s="345"/>
      <c r="AQZ149" s="345"/>
    </row>
    <row r="150" spans="1:1144" ht="33.75" customHeight="1" thickBot="1" x14ac:dyDescent="0.3">
      <c r="A150" s="38">
        <v>18</v>
      </c>
      <c r="B150" s="44" t="s">
        <v>132</v>
      </c>
      <c r="C150" s="555" t="s">
        <v>443</v>
      </c>
      <c r="D150" s="555" t="s">
        <v>444</v>
      </c>
      <c r="E150" s="556" t="s">
        <v>133</v>
      </c>
      <c r="F150" s="557">
        <v>50</v>
      </c>
      <c r="G150" s="137">
        <v>50</v>
      </c>
      <c r="H150" s="137"/>
      <c r="I150" s="52">
        <f>H150/H7</f>
        <v>0</v>
      </c>
      <c r="J150" s="55">
        <f t="shared" si="43"/>
        <v>-50</v>
      </c>
      <c r="K150" s="95">
        <f t="shared" si="42"/>
        <v>0</v>
      </c>
      <c r="L150" s="465"/>
      <c r="M150" s="463"/>
      <c r="N150" s="78"/>
      <c r="O150" s="103"/>
      <c r="P150" s="78">
        <f t="shared" si="36"/>
        <v>0</v>
      </c>
      <c r="Q150" s="271"/>
      <c r="R150" s="139">
        <f>SUM(F150,L150)</f>
        <v>50</v>
      </c>
      <c r="S150" s="270">
        <f>SUM(F150,M150)</f>
        <v>50</v>
      </c>
      <c r="T150" s="51">
        <f>SUM(G150,N150)</f>
        <v>50</v>
      </c>
      <c r="U150" s="270">
        <f>SUM(H150,O150)</f>
        <v>0</v>
      </c>
      <c r="V150" s="78">
        <f>U150-T150</f>
        <v>-50</v>
      </c>
      <c r="W150" s="95">
        <f>U150/T150</f>
        <v>0</v>
      </c>
    </row>
    <row r="151" spans="1:1144" ht="28.5" customHeight="1" thickBot="1" x14ac:dyDescent="0.3">
      <c r="A151" s="34">
        <v>19</v>
      </c>
      <c r="B151" s="28" t="s">
        <v>36</v>
      </c>
      <c r="C151" s="487" t="s">
        <v>445</v>
      </c>
      <c r="D151" s="487" t="s">
        <v>446</v>
      </c>
      <c r="E151" s="491" t="s">
        <v>76</v>
      </c>
      <c r="F151" s="143"/>
      <c r="G151" s="120"/>
      <c r="H151" s="120"/>
      <c r="I151" s="61">
        <f>H151/H7</f>
        <v>0</v>
      </c>
      <c r="J151" s="58">
        <f t="shared" si="43"/>
        <v>0</v>
      </c>
      <c r="K151" s="94"/>
      <c r="L151" s="80">
        <v>50</v>
      </c>
      <c r="M151" s="275">
        <v>50</v>
      </c>
      <c r="N151" s="60">
        <v>50</v>
      </c>
      <c r="O151" s="120">
        <v>49.8</v>
      </c>
      <c r="P151" s="60">
        <f t="shared" si="36"/>
        <v>-0.20000000000000284</v>
      </c>
      <c r="Q151" s="355">
        <f t="shared" si="41"/>
        <v>0.996</v>
      </c>
      <c r="R151" s="96">
        <f t="shared" si="28"/>
        <v>50</v>
      </c>
      <c r="S151" s="275">
        <f t="shared" si="29"/>
        <v>50</v>
      </c>
      <c r="T151" s="60">
        <f t="shared" si="29"/>
        <v>50</v>
      </c>
      <c r="U151" s="275">
        <f t="shared" si="29"/>
        <v>49.8</v>
      </c>
      <c r="V151" s="60">
        <f t="shared" si="30"/>
        <v>-0.20000000000000284</v>
      </c>
      <c r="W151" s="94">
        <f t="shared" si="31"/>
        <v>0.996</v>
      </c>
    </row>
    <row r="152" spans="1:1144" ht="31.5" customHeight="1" thickBot="1" x14ac:dyDescent="0.3">
      <c r="A152" s="34">
        <v>20</v>
      </c>
      <c r="B152" s="28" t="s">
        <v>37</v>
      </c>
      <c r="C152" s="487" t="s">
        <v>447</v>
      </c>
      <c r="D152" s="515" t="s">
        <v>448</v>
      </c>
      <c r="E152" s="558" t="s">
        <v>38</v>
      </c>
      <c r="F152" s="142"/>
      <c r="G152" s="56"/>
      <c r="H152" s="120"/>
      <c r="I152" s="61">
        <f>H152/H7</f>
        <v>0</v>
      </c>
      <c r="J152" s="116">
        <f t="shared" si="43"/>
        <v>0</v>
      </c>
      <c r="K152" s="94"/>
      <c r="L152" s="80">
        <v>220</v>
      </c>
      <c r="M152" s="275">
        <v>220</v>
      </c>
      <c r="N152" s="60">
        <v>220</v>
      </c>
      <c r="O152" s="120">
        <v>104.9</v>
      </c>
      <c r="P152" s="60">
        <f t="shared" si="36"/>
        <v>-115.1</v>
      </c>
      <c r="Q152" s="274">
        <f>O152/N152</f>
        <v>0.47681818181818186</v>
      </c>
      <c r="R152" s="96">
        <f t="shared" si="28"/>
        <v>220</v>
      </c>
      <c r="S152" s="275">
        <f t="shared" si="29"/>
        <v>220</v>
      </c>
      <c r="T152" s="60">
        <f t="shared" si="29"/>
        <v>220</v>
      </c>
      <c r="U152" s="275">
        <f t="shared" si="29"/>
        <v>104.9</v>
      </c>
      <c r="V152" s="60">
        <f t="shared" si="30"/>
        <v>-115.1</v>
      </c>
      <c r="W152" s="94">
        <f t="shared" si="31"/>
        <v>0.47681818181818186</v>
      </c>
    </row>
    <row r="153" spans="1:1144" ht="24.75" customHeight="1" thickBot="1" x14ac:dyDescent="0.3">
      <c r="A153" s="34">
        <v>21</v>
      </c>
      <c r="B153" s="28" t="s">
        <v>39</v>
      </c>
      <c r="C153" s="559" t="s">
        <v>449</v>
      </c>
      <c r="D153" s="559" t="s">
        <v>450</v>
      </c>
      <c r="E153" s="560" t="s">
        <v>40</v>
      </c>
      <c r="F153" s="143">
        <v>92.1</v>
      </c>
      <c r="G153" s="120">
        <v>92.1</v>
      </c>
      <c r="H153" s="120"/>
      <c r="I153" s="61">
        <f>H153/H7</f>
        <v>0</v>
      </c>
      <c r="J153" s="62">
        <f t="shared" si="43"/>
        <v>-92.1</v>
      </c>
      <c r="K153" s="94">
        <f>H153/G153</f>
        <v>0</v>
      </c>
      <c r="L153" s="80"/>
      <c r="M153" s="275"/>
      <c r="N153" s="60"/>
      <c r="O153" s="120"/>
      <c r="P153" s="60"/>
      <c r="Q153" s="355"/>
      <c r="R153" s="139">
        <f t="shared" si="28"/>
        <v>92.1</v>
      </c>
      <c r="S153" s="270">
        <f t="shared" si="29"/>
        <v>92.1</v>
      </c>
      <c r="T153" s="51">
        <f t="shared" si="29"/>
        <v>92.1</v>
      </c>
      <c r="U153" s="270">
        <f t="shared" si="29"/>
        <v>0</v>
      </c>
      <c r="V153" s="51">
        <f t="shared" si="30"/>
        <v>-92.1</v>
      </c>
      <c r="W153" s="95">
        <f t="shared" si="31"/>
        <v>0</v>
      </c>
    </row>
    <row r="154" spans="1:1144" s="3" customFormat="1" ht="30" hidden="1" customHeight="1" thickBot="1" x14ac:dyDescent="0.3">
      <c r="A154" s="34">
        <v>19</v>
      </c>
      <c r="B154" s="28" t="s">
        <v>84</v>
      </c>
      <c r="C154" s="28"/>
      <c r="D154" s="28"/>
      <c r="E154" s="446" t="s">
        <v>85</v>
      </c>
      <c r="F154" s="143"/>
      <c r="G154" s="120"/>
      <c r="H154" s="120"/>
      <c r="I154" s="61">
        <f>H154/H7</f>
        <v>0</v>
      </c>
      <c r="J154" s="65">
        <f t="shared" si="43"/>
        <v>0</v>
      </c>
      <c r="K154" s="94"/>
      <c r="L154" s="80"/>
      <c r="M154" s="275"/>
      <c r="N154" s="60"/>
      <c r="O154" s="120"/>
      <c r="P154" s="60"/>
      <c r="Q154" s="355"/>
      <c r="R154" s="495">
        <f t="shared" si="28"/>
        <v>0</v>
      </c>
      <c r="S154" s="496">
        <f t="shared" si="29"/>
        <v>0</v>
      </c>
      <c r="T154" s="126">
        <f t="shared" si="29"/>
        <v>0</v>
      </c>
      <c r="U154" s="496">
        <f t="shared" si="29"/>
        <v>0</v>
      </c>
      <c r="V154" s="126">
        <f t="shared" si="30"/>
        <v>0</v>
      </c>
      <c r="W154" s="127" t="e">
        <f t="shared" si="31"/>
        <v>#DIV/0!</v>
      </c>
    </row>
    <row r="155" spans="1:1144" s="3" customFormat="1" ht="23.25" customHeight="1" thickBot="1" x14ac:dyDescent="0.3">
      <c r="A155" s="34">
        <v>22</v>
      </c>
      <c r="B155" s="28" t="s">
        <v>41</v>
      </c>
      <c r="C155" s="561" t="s">
        <v>451</v>
      </c>
      <c r="D155" s="561" t="s">
        <v>379</v>
      </c>
      <c r="E155" s="446" t="s">
        <v>145</v>
      </c>
      <c r="F155" s="143">
        <v>37004.699999999997</v>
      </c>
      <c r="G155" s="120">
        <v>37004.699999999997</v>
      </c>
      <c r="H155" s="120">
        <v>37004.699999999997</v>
      </c>
      <c r="I155" s="61">
        <f>H155/H7</f>
        <v>9.288484520196498E-2</v>
      </c>
      <c r="J155" s="87">
        <f t="shared" si="43"/>
        <v>0</v>
      </c>
      <c r="K155" s="94">
        <f>H155/G155</f>
        <v>1</v>
      </c>
      <c r="L155" s="80"/>
      <c r="M155" s="275"/>
      <c r="N155" s="60"/>
      <c r="O155" s="120"/>
      <c r="P155" s="60"/>
      <c r="Q155" s="355"/>
      <c r="R155" s="465">
        <f t="shared" si="28"/>
        <v>37004.699999999997</v>
      </c>
      <c r="S155" s="463">
        <f t="shared" si="29"/>
        <v>37004.699999999997</v>
      </c>
      <c r="T155" s="78">
        <f t="shared" si="29"/>
        <v>37004.699999999997</v>
      </c>
      <c r="U155" s="463">
        <f t="shared" si="29"/>
        <v>37004.699999999997</v>
      </c>
      <c r="V155" s="78">
        <f t="shared" si="30"/>
        <v>0</v>
      </c>
      <c r="W155" s="105">
        <f t="shared" si="31"/>
        <v>1</v>
      </c>
    </row>
    <row r="156" spans="1:1144" s="3" customFormat="1" ht="21" hidden="1" customHeight="1" thickBot="1" x14ac:dyDescent="0.3">
      <c r="A156" s="34">
        <v>18</v>
      </c>
      <c r="B156" s="28" t="s">
        <v>45</v>
      </c>
      <c r="C156" s="28"/>
      <c r="D156" s="28"/>
      <c r="E156" s="446" t="s">
        <v>72</v>
      </c>
      <c r="F156" s="143"/>
      <c r="G156" s="120"/>
      <c r="H156" s="120"/>
      <c r="I156" s="61">
        <f>H156/H7</f>
        <v>0</v>
      </c>
      <c r="J156" s="65">
        <f t="shared" si="43"/>
        <v>0</v>
      </c>
      <c r="K156" s="94"/>
      <c r="L156" s="80"/>
      <c r="M156" s="275"/>
      <c r="N156" s="60"/>
      <c r="O156" s="120"/>
      <c r="P156" s="60"/>
      <c r="Q156" s="355" t="e">
        <f t="shared" si="41"/>
        <v>#DIV/0!</v>
      </c>
      <c r="R156" s="495">
        <f t="shared" si="28"/>
        <v>0</v>
      </c>
      <c r="S156" s="496">
        <f t="shared" si="29"/>
        <v>0</v>
      </c>
      <c r="T156" s="126">
        <f t="shared" si="29"/>
        <v>0</v>
      </c>
      <c r="U156" s="496">
        <f t="shared" si="29"/>
        <v>0</v>
      </c>
      <c r="V156" s="126">
        <f t="shared" si="30"/>
        <v>0</v>
      </c>
      <c r="W156" s="127" t="e">
        <f t="shared" si="31"/>
        <v>#DIV/0!</v>
      </c>
    </row>
    <row r="157" spans="1:1144" s="3" customFormat="1" ht="26.25" hidden="1" customHeight="1" x14ac:dyDescent="0.25">
      <c r="A157" s="34"/>
      <c r="B157" s="25"/>
      <c r="C157" s="25"/>
      <c r="D157" s="25"/>
      <c r="E157" s="562" t="s">
        <v>71</v>
      </c>
      <c r="F157" s="563"/>
      <c r="G157" s="141"/>
      <c r="H157" s="141"/>
      <c r="I157" s="57">
        <f>H157/H7</f>
        <v>0</v>
      </c>
      <c r="J157" s="65">
        <f t="shared" si="43"/>
        <v>0</v>
      </c>
      <c r="K157" s="94"/>
      <c r="L157" s="142"/>
      <c r="M157" s="490"/>
      <c r="N157" s="56"/>
      <c r="O157" s="141"/>
      <c r="P157" s="56"/>
      <c r="Q157" s="355" t="e">
        <f t="shared" si="41"/>
        <v>#DIV/0!</v>
      </c>
      <c r="R157" s="495">
        <f t="shared" si="28"/>
        <v>0</v>
      </c>
      <c r="S157" s="498">
        <f t="shared" si="29"/>
        <v>0</v>
      </c>
      <c r="T157" s="129">
        <f t="shared" si="29"/>
        <v>0</v>
      </c>
      <c r="U157" s="498">
        <f t="shared" si="29"/>
        <v>0</v>
      </c>
      <c r="V157" s="129">
        <f t="shared" si="30"/>
        <v>0</v>
      </c>
      <c r="W157" s="110" t="e">
        <f t="shared" si="31"/>
        <v>#DIV/0!</v>
      </c>
    </row>
    <row r="158" spans="1:1144" s="6" customFormat="1" ht="42.75" hidden="1" customHeight="1" thickBot="1" x14ac:dyDescent="0.3">
      <c r="A158" s="34">
        <v>18</v>
      </c>
      <c r="B158" s="28" t="s">
        <v>111</v>
      </c>
      <c r="C158" s="28"/>
      <c r="D158" s="28"/>
      <c r="E158" s="446" t="s">
        <v>452</v>
      </c>
      <c r="F158" s="143"/>
      <c r="G158" s="120"/>
      <c r="H158" s="120"/>
      <c r="I158" s="61">
        <f>H158/H7</f>
        <v>0</v>
      </c>
      <c r="J158" s="65">
        <f t="shared" si="43"/>
        <v>0</v>
      </c>
      <c r="K158" s="94" t="e">
        <f t="shared" ref="K158:K169" si="46">H158/G158</f>
        <v>#DIV/0!</v>
      </c>
      <c r="L158" s="80"/>
      <c r="M158" s="275"/>
      <c r="N158" s="60"/>
      <c r="O158" s="120"/>
      <c r="P158" s="60">
        <f>O158-N158</f>
        <v>0</v>
      </c>
      <c r="Q158" s="355" t="e">
        <f t="shared" si="41"/>
        <v>#DIV/0!</v>
      </c>
      <c r="R158" s="495">
        <f t="shared" ref="R158:R184" si="47">SUM(F158,L158)</f>
        <v>0</v>
      </c>
      <c r="S158" s="498">
        <f t="shared" ref="S158:U184" si="48">SUM(F158,M158)</f>
        <v>0</v>
      </c>
      <c r="T158" s="129">
        <f t="shared" si="48"/>
        <v>0</v>
      </c>
      <c r="U158" s="498">
        <f t="shared" si="48"/>
        <v>0</v>
      </c>
      <c r="V158" s="129">
        <f t="shared" ref="V158:V184" si="49">U158-T158</f>
        <v>0</v>
      </c>
      <c r="W158" s="110" t="e">
        <f t="shared" ref="W158:W184" si="50">U158/T158</f>
        <v>#DIV/0!</v>
      </c>
    </row>
    <row r="159" spans="1:1144" s="3" customFormat="1" ht="33" hidden="1" customHeight="1" x14ac:dyDescent="0.25">
      <c r="A159" s="34">
        <v>17</v>
      </c>
      <c r="B159" s="28" t="s">
        <v>65</v>
      </c>
      <c r="C159" s="28"/>
      <c r="D159" s="28"/>
      <c r="E159" s="446" t="s">
        <v>95</v>
      </c>
      <c r="F159" s="143">
        <f>SUM(F160:F161)</f>
        <v>0</v>
      </c>
      <c r="G159" s="120">
        <f>SUM(G160:G161)</f>
        <v>0</v>
      </c>
      <c r="H159" s="120">
        <f>SUM(H160:H161)</f>
        <v>0</v>
      </c>
      <c r="I159" s="61" t="e">
        <f>H159/#REF!</f>
        <v>#REF!</v>
      </c>
      <c r="J159" s="65">
        <f t="shared" si="43"/>
        <v>0</v>
      </c>
      <c r="K159" s="94"/>
      <c r="L159" s="143">
        <f>SUM(L160:L161)</f>
        <v>0</v>
      </c>
      <c r="M159" s="564">
        <f>SUM(M160:M161)</f>
        <v>0</v>
      </c>
      <c r="N159" s="120">
        <f>SUM(N160:N161)</f>
        <v>0</v>
      </c>
      <c r="O159" s="120">
        <f>SUM(O160:O161)</f>
        <v>0</v>
      </c>
      <c r="P159" s="60">
        <f>O159-N159</f>
        <v>0</v>
      </c>
      <c r="Q159" s="355" t="e">
        <f t="shared" si="41"/>
        <v>#DIV/0!</v>
      </c>
      <c r="R159" s="495">
        <f t="shared" si="47"/>
        <v>0</v>
      </c>
      <c r="S159" s="498">
        <f t="shared" si="48"/>
        <v>0</v>
      </c>
      <c r="T159" s="129">
        <f t="shared" si="48"/>
        <v>0</v>
      </c>
      <c r="U159" s="498">
        <f t="shared" si="48"/>
        <v>0</v>
      </c>
      <c r="V159" s="129">
        <f t="shared" si="49"/>
        <v>0</v>
      </c>
      <c r="W159" s="110" t="e">
        <f t="shared" si="50"/>
        <v>#DIV/0!</v>
      </c>
    </row>
    <row r="160" spans="1:1144" s="565" customFormat="1" ht="24.75" hidden="1" customHeight="1" thickBot="1" x14ac:dyDescent="0.3">
      <c r="A160" s="34"/>
      <c r="B160" s="25"/>
      <c r="C160" s="25"/>
      <c r="D160" s="25"/>
      <c r="E160" s="562" t="s">
        <v>69</v>
      </c>
      <c r="F160" s="563"/>
      <c r="G160" s="141"/>
      <c r="H160" s="141">
        <v>0</v>
      </c>
      <c r="I160" s="61" t="e">
        <f>H160/#REF!</f>
        <v>#REF!</v>
      </c>
      <c r="J160" s="65">
        <f t="shared" si="43"/>
        <v>0</v>
      </c>
      <c r="K160" s="94"/>
      <c r="L160" s="142"/>
      <c r="M160" s="490"/>
      <c r="N160" s="56"/>
      <c r="O160" s="141"/>
      <c r="P160" s="56">
        <f>O160-N160</f>
        <v>0</v>
      </c>
      <c r="Q160" s="355" t="e">
        <f t="shared" si="41"/>
        <v>#DIV/0!</v>
      </c>
      <c r="R160" s="495">
        <f t="shared" si="47"/>
        <v>0</v>
      </c>
      <c r="S160" s="498">
        <f t="shared" si="48"/>
        <v>0</v>
      </c>
      <c r="T160" s="129">
        <f t="shared" si="48"/>
        <v>0</v>
      </c>
      <c r="U160" s="498">
        <f t="shared" si="48"/>
        <v>0</v>
      </c>
      <c r="V160" s="129">
        <f t="shared" si="49"/>
        <v>0</v>
      </c>
      <c r="W160" s="110" t="e">
        <f t="shared" si="50"/>
        <v>#DIV/0!</v>
      </c>
    </row>
    <row r="161" spans="1:1144" s="565" customFormat="1" ht="29.25" hidden="1" customHeight="1" x14ac:dyDescent="0.25">
      <c r="A161" s="34"/>
      <c r="B161" s="25"/>
      <c r="C161" s="25"/>
      <c r="D161" s="25"/>
      <c r="E161" s="562" t="s">
        <v>86</v>
      </c>
      <c r="F161" s="563"/>
      <c r="G161" s="141"/>
      <c r="H161" s="141"/>
      <c r="I161" s="61">
        <f>H161/H12</f>
        <v>0</v>
      </c>
      <c r="J161" s="65">
        <f t="shared" si="43"/>
        <v>0</v>
      </c>
      <c r="K161" s="94"/>
      <c r="L161" s="142"/>
      <c r="M161" s="490"/>
      <c r="N161" s="56"/>
      <c r="O161" s="141"/>
      <c r="P161" s="56"/>
      <c r="Q161" s="355" t="e">
        <f t="shared" si="41"/>
        <v>#DIV/0!</v>
      </c>
      <c r="R161" s="495">
        <f t="shared" si="47"/>
        <v>0</v>
      </c>
      <c r="S161" s="498">
        <f t="shared" si="48"/>
        <v>0</v>
      </c>
      <c r="T161" s="129">
        <f t="shared" si="48"/>
        <v>0</v>
      </c>
      <c r="U161" s="498">
        <f t="shared" si="48"/>
        <v>0</v>
      </c>
      <c r="V161" s="129">
        <f t="shared" si="49"/>
        <v>0</v>
      </c>
      <c r="W161" s="110" t="e">
        <f t="shared" si="50"/>
        <v>#DIV/0!</v>
      </c>
    </row>
    <row r="162" spans="1:1144" s="566" customFormat="1" ht="43.5" hidden="1" customHeight="1" thickBot="1" x14ac:dyDescent="0.3">
      <c r="A162" s="34">
        <v>22</v>
      </c>
      <c r="B162" s="28" t="s">
        <v>112</v>
      </c>
      <c r="C162" s="28"/>
      <c r="D162" s="28"/>
      <c r="E162" s="446" t="s">
        <v>453</v>
      </c>
      <c r="F162" s="143"/>
      <c r="G162" s="120"/>
      <c r="H162" s="120"/>
      <c r="I162" s="61">
        <f>H162/H7</f>
        <v>0</v>
      </c>
      <c r="J162" s="65">
        <f t="shared" si="43"/>
        <v>0</v>
      </c>
      <c r="K162" s="94"/>
      <c r="L162" s="80"/>
      <c r="M162" s="275"/>
      <c r="N162" s="60"/>
      <c r="O162" s="120"/>
      <c r="P162" s="60"/>
      <c r="Q162" s="355" t="e">
        <f t="shared" si="41"/>
        <v>#DIV/0!</v>
      </c>
      <c r="R162" s="495">
        <f t="shared" si="47"/>
        <v>0</v>
      </c>
      <c r="S162" s="498">
        <f t="shared" si="48"/>
        <v>0</v>
      </c>
      <c r="T162" s="129">
        <f t="shared" si="48"/>
        <v>0</v>
      </c>
      <c r="U162" s="498">
        <f t="shared" si="48"/>
        <v>0</v>
      </c>
      <c r="V162" s="129">
        <f t="shared" si="49"/>
        <v>0</v>
      </c>
      <c r="W162" s="110" t="e">
        <f t="shared" si="50"/>
        <v>#DIV/0!</v>
      </c>
    </row>
    <row r="163" spans="1:1144" s="565" customFormat="1" ht="29.25" hidden="1" customHeight="1" thickBot="1" x14ac:dyDescent="0.3">
      <c r="A163" s="34">
        <v>23</v>
      </c>
      <c r="B163" s="28" t="s">
        <v>75</v>
      </c>
      <c r="C163" s="28"/>
      <c r="D163" s="28"/>
      <c r="E163" s="272" t="s">
        <v>146</v>
      </c>
      <c r="F163" s="143">
        <f>SUM(F164)</f>
        <v>0</v>
      </c>
      <c r="G163" s="120">
        <f>SUM(G164)</f>
        <v>0</v>
      </c>
      <c r="H163" s="120">
        <f>SUM(H164)</f>
        <v>0</v>
      </c>
      <c r="I163" s="61">
        <f>H163/H7</f>
        <v>0</v>
      </c>
      <c r="J163" s="87">
        <f t="shared" si="43"/>
        <v>0</v>
      </c>
      <c r="K163" s="94"/>
      <c r="L163" s="80"/>
      <c r="M163" s="275"/>
      <c r="N163" s="60"/>
      <c r="O163" s="120"/>
      <c r="P163" s="60">
        <f>O163-N163</f>
        <v>0</v>
      </c>
      <c r="Q163" s="355" t="e">
        <f t="shared" si="41"/>
        <v>#DIV/0!</v>
      </c>
      <c r="R163" s="495">
        <f t="shared" si="47"/>
        <v>0</v>
      </c>
      <c r="S163" s="498">
        <f t="shared" si="48"/>
        <v>0</v>
      </c>
      <c r="T163" s="129">
        <f t="shared" si="48"/>
        <v>0</v>
      </c>
      <c r="U163" s="498">
        <f t="shared" si="48"/>
        <v>0</v>
      </c>
      <c r="V163" s="129">
        <f t="shared" si="49"/>
        <v>0</v>
      </c>
      <c r="W163" s="110" t="e">
        <f t="shared" si="50"/>
        <v>#DIV/0!</v>
      </c>
    </row>
    <row r="164" spans="1:1144" s="565" customFormat="1" ht="32.25" hidden="1" customHeight="1" thickBot="1" x14ac:dyDescent="0.3">
      <c r="A164" s="38"/>
      <c r="B164" s="33"/>
      <c r="C164" s="33"/>
      <c r="D164" s="33"/>
      <c r="E164" s="567" t="s">
        <v>117</v>
      </c>
      <c r="F164" s="568"/>
      <c r="G164" s="144"/>
      <c r="H164" s="144"/>
      <c r="I164" s="99">
        <f>H164/H7</f>
        <v>0</v>
      </c>
      <c r="J164" s="65">
        <f t="shared" si="43"/>
        <v>0</v>
      </c>
      <c r="K164" s="145" t="e">
        <f t="shared" si="46"/>
        <v>#DIV/0!</v>
      </c>
      <c r="L164" s="76"/>
      <c r="M164" s="289"/>
      <c r="N164" s="77"/>
      <c r="O164" s="144"/>
      <c r="P164" s="77"/>
      <c r="Q164" s="569"/>
      <c r="R164" s="570">
        <f t="shared" si="47"/>
        <v>0</v>
      </c>
      <c r="S164" s="571">
        <f t="shared" si="48"/>
        <v>0</v>
      </c>
      <c r="T164" s="146">
        <f t="shared" si="48"/>
        <v>0</v>
      </c>
      <c r="U164" s="571">
        <f t="shared" si="48"/>
        <v>0</v>
      </c>
      <c r="V164" s="146">
        <f t="shared" si="49"/>
        <v>0</v>
      </c>
      <c r="W164" s="114" t="e">
        <f t="shared" si="50"/>
        <v>#DIV/0!</v>
      </c>
    </row>
    <row r="165" spans="1:1144" s="572" customFormat="1" ht="21.75" customHeight="1" thickBot="1" x14ac:dyDescent="0.3">
      <c r="A165" s="34">
        <v>23</v>
      </c>
      <c r="B165" s="26" t="s">
        <v>42</v>
      </c>
      <c r="C165" s="487" t="s">
        <v>454</v>
      </c>
      <c r="D165" s="515" t="s">
        <v>450</v>
      </c>
      <c r="E165" s="272" t="s">
        <v>70</v>
      </c>
      <c r="F165" s="143">
        <v>715</v>
      </c>
      <c r="G165" s="143">
        <f>SUM(G166:G173)</f>
        <v>715</v>
      </c>
      <c r="H165" s="120">
        <f>SUM(H166:H173)</f>
        <v>504.5</v>
      </c>
      <c r="I165" s="52">
        <f>H165/H7</f>
        <v>1.266336557366803E-3</v>
      </c>
      <c r="J165" s="53">
        <f t="shared" si="43"/>
        <v>-210.5</v>
      </c>
      <c r="K165" s="94">
        <f t="shared" si="46"/>
        <v>0.70559440559440556</v>
      </c>
      <c r="L165" s="120">
        <f>SUM(L166:L173)</f>
        <v>0</v>
      </c>
      <c r="M165" s="564">
        <f>SUM(M166:M173)</f>
        <v>2</v>
      </c>
      <c r="N165" s="120">
        <f>SUM(N166:N173)</f>
        <v>2</v>
      </c>
      <c r="O165" s="120">
        <f>SUM(O166:O173)</f>
        <v>2</v>
      </c>
      <c r="P165" s="60">
        <f>O165-N165</f>
        <v>0</v>
      </c>
      <c r="Q165" s="274">
        <f>O165/N165</f>
        <v>1</v>
      </c>
      <c r="R165" s="147">
        <f>SUM(R166:R173)</f>
        <v>715</v>
      </c>
      <c r="S165" s="564">
        <f>SUM(S166:S173)</f>
        <v>717</v>
      </c>
      <c r="T165" s="120">
        <f>SUM(T166:T173)</f>
        <v>717</v>
      </c>
      <c r="U165" s="564">
        <f>SUM(U166:U173)</f>
        <v>506.5</v>
      </c>
      <c r="V165" s="60">
        <f t="shared" si="49"/>
        <v>-210.5</v>
      </c>
      <c r="W165" s="94">
        <f t="shared" si="50"/>
        <v>0.70641562064156205</v>
      </c>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c r="IU165" s="13"/>
      <c r="IV165" s="13"/>
      <c r="IW165" s="13"/>
      <c r="IX165" s="13"/>
      <c r="IY165" s="13"/>
      <c r="IZ165" s="13"/>
      <c r="JA165" s="13"/>
      <c r="JB165" s="13"/>
      <c r="JC165" s="13"/>
      <c r="JD165" s="13"/>
      <c r="JE165" s="13"/>
      <c r="JF165" s="13"/>
      <c r="JG165" s="13"/>
      <c r="JH165" s="13"/>
      <c r="JI165" s="13"/>
      <c r="JJ165" s="13"/>
      <c r="JK165" s="13"/>
      <c r="JL165" s="13"/>
      <c r="JM165" s="13"/>
      <c r="JN165" s="13"/>
      <c r="JO165" s="13"/>
      <c r="JP165" s="13"/>
      <c r="JQ165" s="13"/>
      <c r="JR165" s="13"/>
      <c r="JS165" s="13"/>
      <c r="JT165" s="13"/>
      <c r="JU165" s="13"/>
      <c r="JV165" s="13"/>
      <c r="JW165" s="13"/>
      <c r="JX165" s="13"/>
      <c r="JY165" s="13"/>
      <c r="JZ165" s="13"/>
      <c r="KA165" s="13"/>
      <c r="KB165" s="13"/>
      <c r="KC165" s="13"/>
      <c r="KD165" s="13"/>
      <c r="KE165" s="13"/>
      <c r="KF165" s="13"/>
      <c r="KG165" s="13"/>
      <c r="KH165" s="13"/>
      <c r="KI165" s="13"/>
      <c r="KJ165" s="13"/>
      <c r="KK165" s="13"/>
      <c r="KL165" s="13"/>
      <c r="KM165" s="13"/>
      <c r="KN165" s="13"/>
      <c r="KO165" s="13"/>
      <c r="KP165" s="13"/>
      <c r="KQ165" s="13"/>
      <c r="KR165" s="13"/>
      <c r="KS165" s="13"/>
      <c r="KT165" s="13"/>
      <c r="KU165" s="13"/>
      <c r="KV165" s="13"/>
      <c r="KW165" s="13"/>
      <c r="KX165" s="13"/>
      <c r="KY165" s="13"/>
      <c r="KZ165" s="13"/>
      <c r="LA165" s="13"/>
      <c r="LB165" s="13"/>
      <c r="LC165" s="13"/>
      <c r="LD165" s="13"/>
      <c r="LE165" s="13"/>
      <c r="LF165" s="13"/>
      <c r="LG165" s="13"/>
      <c r="LH165" s="13"/>
      <c r="LI165" s="13"/>
      <c r="LJ165" s="13"/>
      <c r="LK165" s="13"/>
      <c r="LL165" s="13"/>
      <c r="LM165" s="13"/>
      <c r="LN165" s="13"/>
      <c r="LO165" s="13"/>
      <c r="LP165" s="13"/>
      <c r="LQ165" s="13"/>
      <c r="LR165" s="13"/>
      <c r="LS165" s="13"/>
      <c r="LT165" s="13"/>
      <c r="LU165" s="13"/>
      <c r="LV165" s="13"/>
      <c r="LW165" s="13"/>
      <c r="LX165" s="13"/>
      <c r="LY165" s="13"/>
      <c r="LZ165" s="13"/>
      <c r="MA165" s="13"/>
      <c r="MB165" s="13"/>
      <c r="MC165" s="13"/>
      <c r="MD165" s="13"/>
      <c r="ME165" s="13"/>
      <c r="MF165" s="13"/>
      <c r="MG165" s="13"/>
      <c r="MH165" s="13"/>
      <c r="MI165" s="13"/>
      <c r="MJ165" s="13"/>
      <c r="MK165" s="13"/>
      <c r="ML165" s="13"/>
      <c r="MM165" s="13"/>
      <c r="MN165" s="13"/>
      <c r="MO165" s="13"/>
      <c r="MP165" s="13"/>
      <c r="MQ165" s="13"/>
      <c r="MR165" s="13"/>
      <c r="MS165" s="13"/>
      <c r="MT165" s="13"/>
      <c r="MU165" s="13"/>
      <c r="MV165" s="13"/>
      <c r="MW165" s="13"/>
      <c r="MX165" s="13"/>
      <c r="MY165" s="13"/>
      <c r="MZ165" s="13"/>
      <c r="NA165" s="13"/>
      <c r="NB165" s="13"/>
      <c r="NC165" s="13"/>
      <c r="ND165" s="13"/>
      <c r="NE165" s="13"/>
      <c r="NF165" s="13"/>
      <c r="NG165" s="13"/>
      <c r="NH165" s="13"/>
      <c r="NI165" s="13"/>
      <c r="NJ165" s="13"/>
      <c r="NK165" s="13"/>
      <c r="NL165" s="13"/>
      <c r="NM165" s="13"/>
      <c r="NN165" s="13"/>
      <c r="NO165" s="13"/>
      <c r="NP165" s="13"/>
      <c r="NQ165" s="13"/>
      <c r="NR165" s="13"/>
      <c r="NS165" s="13"/>
      <c r="NT165" s="13"/>
      <c r="NU165" s="13"/>
      <c r="NV165" s="13"/>
      <c r="NW165" s="13"/>
      <c r="NX165" s="13"/>
      <c r="NY165" s="13"/>
      <c r="NZ165" s="13"/>
      <c r="OA165" s="13"/>
      <c r="OB165" s="13"/>
      <c r="OC165" s="13"/>
      <c r="OD165" s="13"/>
      <c r="OE165" s="13"/>
      <c r="OF165" s="13"/>
      <c r="OG165" s="13"/>
      <c r="OH165" s="13"/>
      <c r="OI165" s="13"/>
      <c r="OJ165" s="13"/>
      <c r="OK165" s="13"/>
      <c r="OL165" s="13"/>
      <c r="OM165" s="13"/>
      <c r="ON165" s="13"/>
      <c r="OO165" s="13"/>
      <c r="OP165" s="13"/>
      <c r="OQ165" s="13"/>
      <c r="OR165" s="13"/>
      <c r="OS165" s="13"/>
      <c r="OT165" s="13"/>
      <c r="OU165" s="13"/>
      <c r="OV165" s="13"/>
      <c r="OW165" s="13"/>
      <c r="OX165" s="13"/>
      <c r="OY165" s="13"/>
      <c r="OZ165" s="13"/>
      <c r="PA165" s="13"/>
      <c r="PB165" s="13"/>
      <c r="PC165" s="13"/>
      <c r="PD165" s="13"/>
      <c r="PE165" s="13"/>
      <c r="PF165" s="13"/>
      <c r="PG165" s="13"/>
      <c r="PH165" s="13"/>
      <c r="PI165" s="13"/>
      <c r="PJ165" s="13"/>
      <c r="PK165" s="13"/>
      <c r="PL165" s="13"/>
      <c r="PM165" s="13"/>
      <c r="PN165" s="13"/>
      <c r="PO165" s="13"/>
      <c r="PP165" s="13"/>
      <c r="PQ165" s="13"/>
      <c r="PR165" s="13"/>
      <c r="PS165" s="13"/>
      <c r="PT165" s="13"/>
      <c r="PU165" s="13"/>
      <c r="PV165" s="13"/>
      <c r="PW165" s="13"/>
      <c r="PX165" s="13"/>
      <c r="PY165" s="13"/>
      <c r="PZ165" s="13"/>
      <c r="QA165" s="13"/>
      <c r="QB165" s="13"/>
      <c r="QC165" s="13"/>
      <c r="QD165" s="13"/>
      <c r="QE165" s="13"/>
      <c r="QF165" s="13"/>
      <c r="QG165" s="13"/>
      <c r="QH165" s="13"/>
      <c r="QI165" s="13"/>
      <c r="QJ165" s="13"/>
      <c r="QK165" s="13"/>
      <c r="QL165" s="13"/>
      <c r="QM165" s="13"/>
      <c r="QN165" s="13"/>
      <c r="QO165" s="13"/>
      <c r="QP165" s="13"/>
      <c r="QQ165" s="13"/>
      <c r="QR165" s="13"/>
      <c r="QS165" s="13"/>
      <c r="QT165" s="13"/>
      <c r="QU165" s="13"/>
      <c r="QV165" s="13"/>
      <c r="QW165" s="13"/>
      <c r="QX165" s="13"/>
      <c r="QY165" s="13"/>
      <c r="QZ165" s="13"/>
      <c r="RA165" s="13"/>
      <c r="RB165" s="13"/>
      <c r="RC165" s="13"/>
      <c r="RD165" s="13"/>
      <c r="RE165" s="13"/>
      <c r="RF165" s="13"/>
      <c r="RG165" s="13"/>
      <c r="RH165" s="13"/>
      <c r="RI165" s="13"/>
      <c r="RJ165" s="13"/>
      <c r="RK165" s="13"/>
      <c r="RL165" s="13"/>
      <c r="RM165" s="13"/>
      <c r="RN165" s="13"/>
      <c r="RO165" s="13"/>
      <c r="RP165" s="13"/>
      <c r="RQ165" s="13"/>
      <c r="RR165" s="13"/>
      <c r="RS165" s="13"/>
      <c r="RT165" s="13"/>
      <c r="RU165" s="13"/>
      <c r="RV165" s="13"/>
      <c r="RW165" s="13"/>
      <c r="RX165" s="13"/>
      <c r="RY165" s="13"/>
      <c r="RZ165" s="13"/>
      <c r="SA165" s="13"/>
      <c r="SB165" s="13"/>
      <c r="SC165" s="13"/>
      <c r="SD165" s="13"/>
      <c r="SE165" s="13"/>
      <c r="SF165" s="13"/>
      <c r="SG165" s="13"/>
      <c r="SH165" s="13"/>
      <c r="SI165" s="13"/>
      <c r="SJ165" s="13"/>
      <c r="SK165" s="13"/>
      <c r="SL165" s="13"/>
      <c r="SM165" s="13"/>
      <c r="SN165" s="13"/>
      <c r="SO165" s="13"/>
      <c r="SP165" s="13"/>
      <c r="SQ165" s="13"/>
      <c r="SR165" s="13"/>
      <c r="SS165" s="13"/>
      <c r="ST165" s="13"/>
      <c r="SU165" s="13"/>
      <c r="SV165" s="13"/>
      <c r="SW165" s="13"/>
      <c r="SX165" s="13"/>
      <c r="SY165" s="13"/>
      <c r="SZ165" s="13"/>
      <c r="TA165" s="13"/>
      <c r="TB165" s="13"/>
      <c r="TC165" s="13"/>
      <c r="TD165" s="13"/>
      <c r="TE165" s="13"/>
      <c r="TF165" s="13"/>
      <c r="TG165" s="13"/>
      <c r="TH165" s="13"/>
      <c r="TI165" s="13"/>
      <c r="TJ165" s="13"/>
      <c r="TK165" s="13"/>
      <c r="TL165" s="13"/>
      <c r="TM165" s="13"/>
      <c r="TN165" s="13"/>
      <c r="TO165" s="13"/>
      <c r="TP165" s="13"/>
      <c r="TQ165" s="13"/>
      <c r="TR165" s="13"/>
      <c r="TS165" s="13"/>
      <c r="TT165" s="13"/>
      <c r="TU165" s="13"/>
      <c r="TV165" s="13"/>
      <c r="TW165" s="13"/>
      <c r="TX165" s="13"/>
      <c r="TY165" s="13"/>
      <c r="TZ165" s="13"/>
      <c r="UA165" s="13"/>
      <c r="UB165" s="13"/>
      <c r="UC165" s="13"/>
      <c r="UD165" s="13"/>
      <c r="UE165" s="13"/>
      <c r="UF165" s="13"/>
      <c r="UG165" s="13"/>
      <c r="UH165" s="13"/>
      <c r="UI165" s="13"/>
      <c r="UJ165" s="13"/>
      <c r="UK165" s="13"/>
      <c r="UL165" s="13"/>
      <c r="UM165" s="13"/>
      <c r="UN165" s="13"/>
      <c r="UO165" s="13"/>
      <c r="UP165" s="13"/>
      <c r="UQ165" s="13"/>
      <c r="UR165" s="13"/>
      <c r="US165" s="13"/>
      <c r="UT165" s="13"/>
      <c r="UU165" s="13"/>
      <c r="UV165" s="13"/>
      <c r="UW165" s="13"/>
      <c r="UX165" s="13"/>
      <c r="UY165" s="13"/>
      <c r="UZ165" s="13"/>
      <c r="VA165" s="13"/>
      <c r="VB165" s="13"/>
      <c r="VC165" s="13"/>
      <c r="VD165" s="13"/>
      <c r="VE165" s="13"/>
      <c r="VF165" s="13"/>
      <c r="VG165" s="13"/>
      <c r="VH165" s="13"/>
      <c r="VI165" s="13"/>
      <c r="VJ165" s="13"/>
      <c r="VK165" s="13"/>
      <c r="VL165" s="13"/>
      <c r="VM165" s="13"/>
      <c r="VN165" s="13"/>
      <c r="VO165" s="13"/>
      <c r="VP165" s="13"/>
      <c r="VQ165" s="13"/>
      <c r="VR165" s="13"/>
      <c r="VS165" s="13"/>
      <c r="VT165" s="13"/>
      <c r="VU165" s="13"/>
      <c r="VV165" s="13"/>
      <c r="VW165" s="13"/>
      <c r="VX165" s="13"/>
      <c r="VY165" s="13"/>
      <c r="VZ165" s="13"/>
      <c r="WA165" s="13"/>
      <c r="WB165" s="13"/>
      <c r="WC165" s="13"/>
      <c r="WD165" s="13"/>
      <c r="WE165" s="13"/>
      <c r="WF165" s="13"/>
      <c r="WG165" s="13"/>
      <c r="WH165" s="13"/>
      <c r="WI165" s="13"/>
      <c r="WJ165" s="13"/>
      <c r="WK165" s="13"/>
      <c r="WL165" s="13"/>
      <c r="WM165" s="13"/>
      <c r="WN165" s="13"/>
      <c r="WO165" s="13"/>
      <c r="WP165" s="13"/>
      <c r="WQ165" s="13"/>
      <c r="WR165" s="13"/>
      <c r="WS165" s="13"/>
      <c r="WT165" s="13"/>
      <c r="WU165" s="13"/>
      <c r="WV165" s="13"/>
      <c r="WW165" s="13"/>
      <c r="WX165" s="13"/>
      <c r="WY165" s="13"/>
      <c r="WZ165" s="13"/>
      <c r="XA165" s="13"/>
      <c r="XB165" s="13"/>
      <c r="XC165" s="13"/>
      <c r="XD165" s="13"/>
      <c r="XE165" s="13"/>
      <c r="XF165" s="13"/>
      <c r="XG165" s="13"/>
      <c r="XH165" s="13"/>
      <c r="XI165" s="13"/>
      <c r="XJ165" s="13"/>
      <c r="XK165" s="13"/>
      <c r="XL165" s="13"/>
      <c r="XM165" s="13"/>
      <c r="XN165" s="13"/>
      <c r="XO165" s="13"/>
      <c r="XP165" s="13"/>
      <c r="XQ165" s="13"/>
      <c r="XR165" s="13"/>
      <c r="XS165" s="13"/>
      <c r="XT165" s="13"/>
      <c r="XU165" s="13"/>
      <c r="XV165" s="13"/>
      <c r="XW165" s="13"/>
      <c r="XX165" s="13"/>
      <c r="XY165" s="13"/>
      <c r="XZ165" s="13"/>
      <c r="YA165" s="13"/>
      <c r="YB165" s="13"/>
      <c r="YC165" s="13"/>
      <c r="YD165" s="13"/>
      <c r="YE165" s="13"/>
      <c r="YF165" s="13"/>
      <c r="YG165" s="13"/>
      <c r="YH165" s="13"/>
      <c r="YI165" s="13"/>
      <c r="YJ165" s="13"/>
      <c r="YK165" s="13"/>
      <c r="YL165" s="13"/>
      <c r="YM165" s="13"/>
      <c r="YN165" s="13"/>
      <c r="YO165" s="13"/>
      <c r="YP165" s="13"/>
      <c r="YQ165" s="13"/>
      <c r="YR165" s="13"/>
      <c r="YS165" s="13"/>
      <c r="YT165" s="13"/>
      <c r="YU165" s="13"/>
      <c r="YV165" s="13"/>
      <c r="YW165" s="13"/>
      <c r="YX165" s="13"/>
      <c r="YY165" s="13"/>
      <c r="YZ165" s="13"/>
      <c r="ZA165" s="13"/>
      <c r="ZB165" s="13"/>
      <c r="ZC165" s="13"/>
      <c r="ZD165" s="13"/>
      <c r="ZE165" s="13"/>
      <c r="ZF165" s="13"/>
      <c r="ZG165" s="13"/>
      <c r="ZH165" s="13"/>
      <c r="ZI165" s="13"/>
      <c r="ZJ165" s="13"/>
      <c r="ZK165" s="13"/>
      <c r="ZL165" s="13"/>
      <c r="ZM165" s="13"/>
      <c r="ZN165" s="13"/>
      <c r="ZO165" s="13"/>
      <c r="ZP165" s="13"/>
      <c r="ZQ165" s="13"/>
      <c r="ZR165" s="13"/>
      <c r="ZS165" s="13"/>
      <c r="ZT165" s="13"/>
      <c r="ZU165" s="13"/>
      <c r="ZV165" s="13"/>
      <c r="ZW165" s="13"/>
      <c r="ZX165" s="13"/>
      <c r="ZY165" s="13"/>
      <c r="ZZ165" s="13"/>
      <c r="AAA165" s="13"/>
      <c r="AAB165" s="13"/>
      <c r="AAC165" s="13"/>
      <c r="AAD165" s="13"/>
      <c r="AAE165" s="13"/>
      <c r="AAF165" s="13"/>
      <c r="AAG165" s="13"/>
      <c r="AAH165" s="13"/>
      <c r="AAI165" s="13"/>
      <c r="AAJ165" s="13"/>
      <c r="AAK165" s="13"/>
      <c r="AAL165" s="13"/>
      <c r="AAM165" s="13"/>
      <c r="AAN165" s="13"/>
      <c r="AAO165" s="13"/>
      <c r="AAP165" s="13"/>
      <c r="AAQ165" s="13"/>
      <c r="AAR165" s="13"/>
      <c r="AAS165" s="13"/>
      <c r="AAT165" s="13"/>
      <c r="AAU165" s="13"/>
      <c r="AAV165" s="13"/>
      <c r="AAW165" s="13"/>
      <c r="AAX165" s="13"/>
      <c r="AAY165" s="13"/>
      <c r="AAZ165" s="13"/>
      <c r="ABA165" s="13"/>
      <c r="ABB165" s="13"/>
      <c r="ABC165" s="13"/>
      <c r="ABD165" s="13"/>
      <c r="ABE165" s="13"/>
      <c r="ABF165" s="13"/>
      <c r="ABG165" s="13"/>
      <c r="ABH165" s="13"/>
      <c r="ABI165" s="13"/>
      <c r="ABJ165" s="13"/>
      <c r="ABK165" s="13"/>
      <c r="ABL165" s="13"/>
      <c r="ABM165" s="13"/>
      <c r="ABN165" s="13"/>
      <c r="ABO165" s="13"/>
      <c r="ABP165" s="13"/>
      <c r="ABQ165" s="13"/>
      <c r="ABR165" s="13"/>
      <c r="ABS165" s="13"/>
      <c r="ABT165" s="13"/>
      <c r="ABU165" s="13"/>
      <c r="ABV165" s="13"/>
      <c r="ABW165" s="13"/>
      <c r="ABX165" s="13"/>
      <c r="ABY165" s="13"/>
      <c r="ABZ165" s="13"/>
      <c r="ACA165" s="13"/>
      <c r="ACB165" s="13"/>
      <c r="ACC165" s="13"/>
      <c r="ACD165" s="13"/>
      <c r="ACE165" s="13"/>
      <c r="ACF165" s="13"/>
      <c r="ACG165" s="13"/>
      <c r="ACH165" s="13"/>
      <c r="ACI165" s="13"/>
      <c r="ACJ165" s="13"/>
      <c r="ACK165" s="13"/>
      <c r="ACL165" s="13"/>
      <c r="ACM165" s="13"/>
      <c r="ACN165" s="13"/>
      <c r="ACO165" s="13"/>
      <c r="ACP165" s="13"/>
      <c r="ACQ165" s="13"/>
      <c r="ACR165" s="13"/>
      <c r="ACS165" s="13"/>
      <c r="ACT165" s="13"/>
      <c r="ACU165" s="13"/>
      <c r="ACV165" s="13"/>
      <c r="ACW165" s="13"/>
      <c r="ACX165" s="13"/>
      <c r="ACY165" s="13"/>
      <c r="ACZ165" s="13"/>
      <c r="ADA165" s="13"/>
      <c r="ADB165" s="13"/>
      <c r="ADC165" s="13"/>
      <c r="ADD165" s="13"/>
      <c r="ADE165" s="13"/>
      <c r="ADF165" s="13"/>
      <c r="ADG165" s="13"/>
      <c r="ADH165" s="13"/>
      <c r="ADI165" s="13"/>
      <c r="ADJ165" s="13"/>
      <c r="ADK165" s="13"/>
      <c r="ADL165" s="13"/>
      <c r="ADM165" s="13"/>
      <c r="ADN165" s="13"/>
      <c r="ADO165" s="13"/>
      <c r="ADP165" s="13"/>
      <c r="ADQ165" s="13"/>
      <c r="ADR165" s="13"/>
      <c r="ADS165" s="13"/>
      <c r="ADT165" s="13"/>
      <c r="ADU165" s="13"/>
      <c r="ADV165" s="13"/>
      <c r="ADW165" s="13"/>
      <c r="ADX165" s="13"/>
      <c r="ADY165" s="13"/>
      <c r="ADZ165" s="13"/>
      <c r="AEA165" s="13"/>
      <c r="AEB165" s="13"/>
      <c r="AEC165" s="13"/>
      <c r="AED165" s="13"/>
      <c r="AEE165" s="13"/>
      <c r="AEF165" s="13"/>
      <c r="AEG165" s="13"/>
      <c r="AEH165" s="13"/>
      <c r="AEI165" s="13"/>
      <c r="AEJ165" s="13"/>
      <c r="AEK165" s="13"/>
      <c r="AEL165" s="13"/>
      <c r="AEM165" s="13"/>
      <c r="AEN165" s="13"/>
      <c r="AEO165" s="13"/>
      <c r="AEP165" s="13"/>
      <c r="AEQ165" s="13"/>
      <c r="AER165" s="13"/>
      <c r="AES165" s="13"/>
      <c r="AET165" s="13"/>
      <c r="AEU165" s="13"/>
      <c r="AEV165" s="13"/>
      <c r="AEW165" s="13"/>
      <c r="AEX165" s="13"/>
      <c r="AEY165" s="13"/>
      <c r="AEZ165" s="13"/>
      <c r="AFA165" s="13"/>
      <c r="AFB165" s="13"/>
      <c r="AFC165" s="13"/>
      <c r="AFD165" s="13"/>
      <c r="AFE165" s="13"/>
      <c r="AFF165" s="13"/>
      <c r="AFG165" s="13"/>
      <c r="AFH165" s="13"/>
      <c r="AFI165" s="13"/>
      <c r="AFJ165" s="13"/>
      <c r="AFK165" s="13"/>
      <c r="AFL165" s="13"/>
      <c r="AFM165" s="13"/>
      <c r="AFN165" s="13"/>
      <c r="AFO165" s="13"/>
      <c r="AFP165" s="13"/>
      <c r="AFQ165" s="13"/>
      <c r="AFR165" s="13"/>
      <c r="AFS165" s="13"/>
      <c r="AFT165" s="13"/>
      <c r="AFU165" s="13"/>
      <c r="AFV165" s="13"/>
      <c r="AFW165" s="13"/>
      <c r="AFX165" s="13"/>
      <c r="AFY165" s="13"/>
      <c r="AFZ165" s="13"/>
      <c r="AGA165" s="13"/>
      <c r="AGB165" s="13"/>
      <c r="AGC165" s="13"/>
      <c r="AGD165" s="13"/>
      <c r="AGE165" s="13"/>
      <c r="AGF165" s="13"/>
      <c r="AGG165" s="13"/>
      <c r="AGH165" s="13"/>
      <c r="AGI165" s="13"/>
      <c r="AGJ165" s="13"/>
      <c r="AGK165" s="13"/>
      <c r="AGL165" s="13"/>
      <c r="AGM165" s="13"/>
      <c r="AGN165" s="13"/>
      <c r="AGO165" s="13"/>
      <c r="AGP165" s="13"/>
      <c r="AGQ165" s="13"/>
      <c r="AGR165" s="13"/>
      <c r="AGS165" s="13"/>
      <c r="AGT165" s="13"/>
      <c r="AGU165" s="13"/>
      <c r="AGV165" s="13"/>
      <c r="AGW165" s="13"/>
      <c r="AGX165" s="13"/>
      <c r="AGY165" s="13"/>
      <c r="AGZ165" s="13"/>
      <c r="AHA165" s="13"/>
      <c r="AHB165" s="13"/>
      <c r="AHC165" s="13"/>
      <c r="AHD165" s="13"/>
      <c r="AHE165" s="13"/>
      <c r="AHF165" s="13"/>
      <c r="AHG165" s="13"/>
      <c r="AHH165" s="13"/>
      <c r="AHI165" s="13"/>
      <c r="AHJ165" s="13"/>
      <c r="AHK165" s="13"/>
      <c r="AHL165" s="13"/>
      <c r="AHM165" s="13"/>
      <c r="AHN165" s="13"/>
      <c r="AHO165" s="13"/>
      <c r="AHP165" s="13"/>
      <c r="AHQ165" s="13"/>
      <c r="AHR165" s="13"/>
      <c r="AHS165" s="13"/>
      <c r="AHT165" s="13"/>
      <c r="AHU165" s="13"/>
      <c r="AHV165" s="13"/>
      <c r="AHW165" s="13"/>
      <c r="AHX165" s="13"/>
      <c r="AHY165" s="13"/>
      <c r="AHZ165" s="13"/>
      <c r="AIA165" s="13"/>
      <c r="AIB165" s="13"/>
      <c r="AIC165" s="13"/>
      <c r="AID165" s="13"/>
      <c r="AIE165" s="13"/>
      <c r="AIF165" s="13"/>
      <c r="AIG165" s="13"/>
      <c r="AIH165" s="13"/>
      <c r="AII165" s="13"/>
      <c r="AIJ165" s="13"/>
      <c r="AIK165" s="13"/>
      <c r="AIL165" s="13"/>
      <c r="AIM165" s="13"/>
      <c r="AIN165" s="13"/>
      <c r="AIO165" s="13"/>
      <c r="AIP165" s="13"/>
      <c r="AIQ165" s="13"/>
      <c r="AIR165" s="13"/>
      <c r="AIS165" s="13"/>
      <c r="AIT165" s="13"/>
      <c r="AIU165" s="13"/>
      <c r="AIV165" s="13"/>
      <c r="AIW165" s="13"/>
      <c r="AIX165" s="13"/>
      <c r="AIY165" s="13"/>
      <c r="AIZ165" s="13"/>
      <c r="AJA165" s="13"/>
      <c r="AJB165" s="13"/>
      <c r="AJC165" s="13"/>
      <c r="AJD165" s="13"/>
      <c r="AJE165" s="13"/>
      <c r="AJF165" s="13"/>
      <c r="AJG165" s="13"/>
      <c r="AJH165" s="13"/>
      <c r="AJI165" s="13"/>
      <c r="AJJ165" s="13"/>
      <c r="AJK165" s="13"/>
      <c r="AJL165" s="13"/>
      <c r="AJM165" s="13"/>
      <c r="AJN165" s="13"/>
      <c r="AJO165" s="13"/>
      <c r="AJP165" s="13"/>
      <c r="AJQ165" s="13"/>
      <c r="AJR165" s="13"/>
      <c r="AJS165" s="13"/>
      <c r="AJT165" s="13"/>
      <c r="AJU165" s="13"/>
      <c r="AJV165" s="13"/>
      <c r="AJW165" s="13"/>
      <c r="AJX165" s="13"/>
      <c r="AJY165" s="13"/>
      <c r="AJZ165" s="13"/>
      <c r="AKA165" s="13"/>
      <c r="AKB165" s="13"/>
      <c r="AKC165" s="13"/>
      <c r="AKD165" s="13"/>
      <c r="AKE165" s="13"/>
      <c r="AKF165" s="13"/>
      <c r="AKG165" s="13"/>
      <c r="AKH165" s="13"/>
      <c r="AKI165" s="13"/>
      <c r="AKJ165" s="13"/>
      <c r="AKK165" s="13"/>
      <c r="AKL165" s="13"/>
      <c r="AKM165" s="13"/>
      <c r="AKN165" s="13"/>
      <c r="AKO165" s="13"/>
      <c r="AKP165" s="13"/>
      <c r="AKQ165" s="13"/>
      <c r="AKR165" s="13"/>
      <c r="AKS165" s="13"/>
      <c r="AKT165" s="13"/>
      <c r="AKU165" s="13"/>
      <c r="AKV165" s="13"/>
      <c r="AKW165" s="13"/>
      <c r="AKX165" s="13"/>
      <c r="AKY165" s="13"/>
      <c r="AKZ165" s="13"/>
      <c r="ALA165" s="13"/>
      <c r="ALB165" s="13"/>
      <c r="ALC165" s="13"/>
      <c r="ALD165" s="13"/>
      <c r="ALE165" s="13"/>
      <c r="ALF165" s="13"/>
      <c r="ALG165" s="13"/>
      <c r="ALH165" s="13"/>
      <c r="ALI165" s="13"/>
      <c r="ALJ165" s="13"/>
      <c r="ALK165" s="13"/>
      <c r="ALL165" s="13"/>
      <c r="ALM165" s="13"/>
      <c r="ALN165" s="13"/>
      <c r="ALO165" s="13"/>
      <c r="ALP165" s="13"/>
      <c r="ALQ165" s="13"/>
      <c r="ALR165" s="13"/>
      <c r="ALS165" s="13"/>
      <c r="ALT165" s="13"/>
      <c r="ALU165" s="13"/>
      <c r="ALV165" s="13"/>
      <c r="ALW165" s="13"/>
      <c r="ALX165" s="13"/>
      <c r="ALY165" s="13"/>
      <c r="ALZ165" s="13"/>
      <c r="AMA165" s="13"/>
      <c r="AMB165" s="13"/>
      <c r="AMC165" s="13"/>
      <c r="AMD165" s="13"/>
      <c r="AME165" s="13"/>
      <c r="AMF165" s="13"/>
      <c r="AMG165" s="13"/>
      <c r="AMH165" s="13"/>
      <c r="AMI165" s="13"/>
      <c r="AMJ165" s="13"/>
      <c r="AMK165" s="13"/>
      <c r="AML165" s="13"/>
      <c r="AMM165" s="13"/>
      <c r="AMN165" s="13"/>
      <c r="AMO165" s="13"/>
      <c r="AMP165" s="13"/>
      <c r="AMQ165" s="13"/>
      <c r="AMR165" s="13"/>
      <c r="AMS165" s="13"/>
      <c r="AMT165" s="13"/>
      <c r="AMU165" s="13"/>
      <c r="AMV165" s="13"/>
      <c r="AMW165" s="13"/>
      <c r="AMX165" s="13"/>
      <c r="AMY165" s="13"/>
      <c r="AMZ165" s="13"/>
      <c r="ANA165" s="13"/>
      <c r="ANB165" s="13"/>
      <c r="ANC165" s="13"/>
      <c r="AND165" s="13"/>
      <c r="ANE165" s="13"/>
      <c r="ANF165" s="13"/>
      <c r="ANG165" s="13"/>
      <c r="ANH165" s="13"/>
      <c r="ANI165" s="13"/>
      <c r="ANJ165" s="13"/>
      <c r="ANK165" s="13"/>
      <c r="ANL165" s="13"/>
      <c r="ANM165" s="13"/>
      <c r="ANN165" s="13"/>
      <c r="ANO165" s="13"/>
      <c r="ANP165" s="13"/>
      <c r="ANQ165" s="13"/>
      <c r="ANR165" s="13"/>
      <c r="ANS165" s="13"/>
      <c r="ANT165" s="13"/>
      <c r="ANU165" s="13"/>
      <c r="ANV165" s="13"/>
      <c r="ANW165" s="13"/>
      <c r="ANX165" s="13"/>
      <c r="ANY165" s="13"/>
      <c r="ANZ165" s="13"/>
      <c r="AOA165" s="13"/>
      <c r="AOB165" s="13"/>
      <c r="AOC165" s="13"/>
      <c r="AOD165" s="13"/>
      <c r="AOE165" s="13"/>
      <c r="AOF165" s="13"/>
      <c r="AOG165" s="13"/>
      <c r="AOH165" s="13"/>
      <c r="AOI165" s="13"/>
      <c r="AOJ165" s="13"/>
      <c r="AOK165" s="13"/>
      <c r="AOL165" s="13"/>
      <c r="AOM165" s="13"/>
      <c r="AON165" s="13"/>
      <c r="AOO165" s="13"/>
      <c r="AOP165" s="13"/>
      <c r="AOQ165" s="13"/>
      <c r="AOR165" s="13"/>
      <c r="AOS165" s="13"/>
      <c r="AOT165" s="13"/>
      <c r="AOU165" s="13"/>
      <c r="AOV165" s="13"/>
      <c r="AOW165" s="13"/>
      <c r="AOX165" s="13"/>
      <c r="AOY165" s="13"/>
      <c r="AOZ165" s="13"/>
      <c r="APA165" s="13"/>
      <c r="APB165" s="13"/>
      <c r="APC165" s="13"/>
      <c r="APD165" s="13"/>
      <c r="APE165" s="13"/>
      <c r="APF165" s="13"/>
      <c r="APG165" s="13"/>
      <c r="APH165" s="13"/>
      <c r="API165" s="13"/>
      <c r="APJ165" s="13"/>
      <c r="APK165" s="13"/>
      <c r="APL165" s="13"/>
      <c r="APM165" s="13"/>
      <c r="APN165" s="13"/>
      <c r="APO165" s="13"/>
      <c r="APP165" s="13"/>
      <c r="APQ165" s="13"/>
      <c r="APR165" s="13"/>
      <c r="APS165" s="13"/>
      <c r="APT165" s="13"/>
      <c r="APU165" s="13"/>
      <c r="APV165" s="13"/>
      <c r="APW165" s="13"/>
      <c r="APX165" s="13"/>
      <c r="APY165" s="13"/>
      <c r="APZ165" s="13"/>
      <c r="AQA165" s="13"/>
      <c r="AQB165" s="13"/>
      <c r="AQC165" s="13"/>
      <c r="AQD165" s="13"/>
      <c r="AQE165" s="13"/>
      <c r="AQF165" s="13"/>
      <c r="AQG165" s="13"/>
      <c r="AQH165" s="13"/>
      <c r="AQI165" s="13"/>
      <c r="AQJ165" s="13"/>
      <c r="AQK165" s="13"/>
      <c r="AQL165" s="13"/>
      <c r="AQM165" s="13"/>
      <c r="AQN165" s="13"/>
      <c r="AQO165" s="13"/>
      <c r="AQP165" s="13"/>
      <c r="AQQ165" s="13"/>
      <c r="AQR165" s="13"/>
      <c r="AQS165" s="13"/>
      <c r="AQT165" s="13"/>
      <c r="AQU165" s="13"/>
      <c r="AQV165" s="13"/>
      <c r="AQW165" s="13"/>
      <c r="AQX165" s="13"/>
      <c r="AQY165" s="13"/>
      <c r="AQZ165" s="13"/>
    </row>
    <row r="166" spans="1:1144" s="3" customFormat="1" ht="23.25" hidden="1" customHeight="1" x14ac:dyDescent="0.25">
      <c r="A166" s="278"/>
      <c r="B166" s="280"/>
      <c r="C166" s="280"/>
      <c r="D166" s="280"/>
      <c r="E166" s="573" t="s">
        <v>92</v>
      </c>
      <c r="F166" s="574">
        <v>500</v>
      </c>
      <c r="G166" s="63">
        <v>500</v>
      </c>
      <c r="H166" s="63">
        <v>387.5</v>
      </c>
      <c r="I166" s="64">
        <f>H166/H7</f>
        <v>9.7265691968213309E-4</v>
      </c>
      <c r="J166" s="65">
        <f t="shared" si="43"/>
        <v>-112.5</v>
      </c>
      <c r="K166" s="91">
        <f t="shared" si="46"/>
        <v>0.77500000000000002</v>
      </c>
      <c r="L166" s="135"/>
      <c r="M166" s="351"/>
      <c r="N166" s="66"/>
      <c r="O166" s="63"/>
      <c r="P166" s="126"/>
      <c r="Q166" s="509"/>
      <c r="R166" s="309">
        <f t="shared" si="47"/>
        <v>500</v>
      </c>
      <c r="S166" s="351">
        <f t="shared" si="48"/>
        <v>500</v>
      </c>
      <c r="T166" s="66">
        <f t="shared" si="48"/>
        <v>500</v>
      </c>
      <c r="U166" s="351">
        <f t="shared" si="48"/>
        <v>387.5</v>
      </c>
      <c r="V166" s="66">
        <f t="shared" si="49"/>
        <v>-112.5</v>
      </c>
      <c r="W166" s="91">
        <f t="shared" si="50"/>
        <v>0.77500000000000002</v>
      </c>
    </row>
    <row r="167" spans="1:1144" s="3" customFormat="1" ht="18" hidden="1" customHeight="1" x14ac:dyDescent="0.25">
      <c r="A167" s="36"/>
      <c r="B167" s="19"/>
      <c r="C167" s="19"/>
      <c r="D167" s="19"/>
      <c r="E167" s="451" t="s">
        <v>137</v>
      </c>
      <c r="F167" s="575"/>
      <c r="G167" s="67"/>
      <c r="H167" s="67"/>
      <c r="I167" s="68">
        <f>H167/H7</f>
        <v>0</v>
      </c>
      <c r="J167" s="65">
        <f t="shared" si="43"/>
        <v>0</v>
      </c>
      <c r="K167" s="92" t="e">
        <f t="shared" si="46"/>
        <v>#DIV/0!</v>
      </c>
      <c r="L167" s="72"/>
      <c r="M167" s="307"/>
      <c r="N167" s="70"/>
      <c r="O167" s="67"/>
      <c r="P167" s="129"/>
      <c r="Q167" s="500"/>
      <c r="R167" s="309">
        <f t="shared" si="47"/>
        <v>0</v>
      </c>
      <c r="S167" s="307">
        <f t="shared" si="48"/>
        <v>0</v>
      </c>
      <c r="T167" s="70">
        <f t="shared" si="48"/>
        <v>0</v>
      </c>
      <c r="U167" s="307">
        <f t="shared" si="48"/>
        <v>0</v>
      </c>
      <c r="V167" s="70">
        <f t="shared" si="49"/>
        <v>0</v>
      </c>
      <c r="W167" s="92" t="e">
        <f t="shared" si="50"/>
        <v>#DIV/0!</v>
      </c>
    </row>
    <row r="168" spans="1:1144" s="3" customFormat="1" ht="24" hidden="1" customHeight="1" thickBot="1" x14ac:dyDescent="0.3">
      <c r="A168" s="36"/>
      <c r="B168" s="19"/>
      <c r="C168" s="19"/>
      <c r="D168" s="19"/>
      <c r="E168" s="451" t="s">
        <v>99</v>
      </c>
      <c r="F168" s="575"/>
      <c r="G168" s="67"/>
      <c r="H168" s="67"/>
      <c r="I168" s="68">
        <f>H168/H7</f>
        <v>0</v>
      </c>
      <c r="J168" s="65">
        <f t="shared" si="43"/>
        <v>0</v>
      </c>
      <c r="K168" s="92" t="e">
        <f t="shared" si="46"/>
        <v>#DIV/0!</v>
      </c>
      <c r="L168" s="72"/>
      <c r="M168" s="307"/>
      <c r="N168" s="70"/>
      <c r="O168" s="67"/>
      <c r="P168" s="129"/>
      <c r="Q168" s="500"/>
      <c r="R168" s="309">
        <f t="shared" si="47"/>
        <v>0</v>
      </c>
      <c r="S168" s="307">
        <f t="shared" si="48"/>
        <v>0</v>
      </c>
      <c r="T168" s="70">
        <f t="shared" si="48"/>
        <v>0</v>
      </c>
      <c r="U168" s="307">
        <f t="shared" si="48"/>
        <v>0</v>
      </c>
      <c r="V168" s="70">
        <f t="shared" si="49"/>
        <v>0</v>
      </c>
      <c r="W168" s="92" t="e">
        <f t="shared" si="50"/>
        <v>#DIV/0!</v>
      </c>
    </row>
    <row r="169" spans="1:1144" s="3" customFormat="1" ht="31.5" hidden="1" customHeight="1" x14ac:dyDescent="0.25">
      <c r="A169" s="36"/>
      <c r="B169" s="19"/>
      <c r="C169" s="19"/>
      <c r="D169" s="19"/>
      <c r="E169" s="451" t="s">
        <v>118</v>
      </c>
      <c r="F169" s="575"/>
      <c r="G169" s="67"/>
      <c r="H169" s="67"/>
      <c r="I169" s="68">
        <f>H169/H7</f>
        <v>0</v>
      </c>
      <c r="J169" s="65">
        <f t="shared" si="43"/>
        <v>0</v>
      </c>
      <c r="K169" s="92" t="e">
        <f t="shared" si="46"/>
        <v>#DIV/0!</v>
      </c>
      <c r="L169" s="72"/>
      <c r="M169" s="307"/>
      <c r="N169" s="70"/>
      <c r="O169" s="67"/>
      <c r="P169" s="129"/>
      <c r="Q169" s="500"/>
      <c r="R169" s="309">
        <f t="shared" si="47"/>
        <v>0</v>
      </c>
      <c r="S169" s="307">
        <f t="shared" si="48"/>
        <v>0</v>
      </c>
      <c r="T169" s="70">
        <f t="shared" si="48"/>
        <v>0</v>
      </c>
      <c r="U169" s="307">
        <f t="shared" si="48"/>
        <v>0</v>
      </c>
      <c r="V169" s="70">
        <f t="shared" si="49"/>
        <v>0</v>
      </c>
      <c r="W169" s="92" t="e">
        <f t="shared" si="50"/>
        <v>#DIV/0!</v>
      </c>
    </row>
    <row r="170" spans="1:1144" s="3" customFormat="1" ht="30.75" hidden="1" customHeight="1" x14ac:dyDescent="0.25">
      <c r="A170" s="36"/>
      <c r="B170" s="19"/>
      <c r="C170" s="19"/>
      <c r="D170" s="19"/>
      <c r="E170" s="451" t="s">
        <v>455</v>
      </c>
      <c r="F170" s="575">
        <v>180</v>
      </c>
      <c r="G170" s="67">
        <v>180</v>
      </c>
      <c r="H170" s="67">
        <v>117</v>
      </c>
      <c r="I170" s="68">
        <f>H170/H7</f>
        <v>2.9367963768466986E-4</v>
      </c>
      <c r="J170" s="69">
        <f t="shared" si="43"/>
        <v>-63</v>
      </c>
      <c r="K170" s="92">
        <f>H170/G170</f>
        <v>0.65</v>
      </c>
      <c r="L170" s="72"/>
      <c r="M170" s="307"/>
      <c r="N170" s="70"/>
      <c r="O170" s="67"/>
      <c r="P170" s="129"/>
      <c r="Q170" s="500"/>
      <c r="R170" s="306">
        <f t="shared" si="47"/>
        <v>180</v>
      </c>
      <c r="S170" s="307">
        <f t="shared" si="48"/>
        <v>180</v>
      </c>
      <c r="T170" s="70">
        <f t="shared" si="48"/>
        <v>180</v>
      </c>
      <c r="U170" s="307">
        <f t="shared" si="48"/>
        <v>117</v>
      </c>
      <c r="V170" s="70">
        <f t="shared" si="49"/>
        <v>-63</v>
      </c>
      <c r="W170" s="92">
        <f t="shared" si="50"/>
        <v>0.65</v>
      </c>
    </row>
    <row r="171" spans="1:1144" s="3" customFormat="1" ht="22.5" hidden="1" customHeight="1" thickBot="1" x14ac:dyDescent="0.3">
      <c r="A171" s="38"/>
      <c r="B171" s="33"/>
      <c r="C171" s="33"/>
      <c r="D171" s="33"/>
      <c r="E171" s="567" t="s">
        <v>114</v>
      </c>
      <c r="F171" s="568"/>
      <c r="G171" s="144"/>
      <c r="H171" s="144"/>
      <c r="I171" s="99">
        <f>H171/H7</f>
        <v>0</v>
      </c>
      <c r="J171" s="75">
        <f t="shared" si="43"/>
        <v>0</v>
      </c>
      <c r="K171" s="290" t="e">
        <f>H171/G171</f>
        <v>#DIV/0!</v>
      </c>
      <c r="L171" s="76"/>
      <c r="M171" s="289"/>
      <c r="N171" s="77"/>
      <c r="O171" s="144"/>
      <c r="P171" s="77"/>
      <c r="Q171" s="486"/>
      <c r="R171" s="288">
        <f t="shared" si="47"/>
        <v>0</v>
      </c>
      <c r="S171" s="289">
        <f t="shared" si="48"/>
        <v>0</v>
      </c>
      <c r="T171" s="77">
        <f t="shared" si="48"/>
        <v>0</v>
      </c>
      <c r="U171" s="289">
        <f t="shared" si="48"/>
        <v>0</v>
      </c>
      <c r="V171" s="77">
        <f t="shared" si="49"/>
        <v>0</v>
      </c>
      <c r="W171" s="290" t="e">
        <f t="shared" si="50"/>
        <v>#DIV/0!</v>
      </c>
    </row>
    <row r="172" spans="1:1144" s="3" customFormat="1" ht="30" hidden="1" customHeight="1" x14ac:dyDescent="0.25">
      <c r="A172" s="38"/>
      <c r="B172" s="33"/>
      <c r="C172" s="33"/>
      <c r="D172" s="33"/>
      <c r="E172" s="576" t="s">
        <v>456</v>
      </c>
      <c r="F172" s="568">
        <v>35</v>
      </c>
      <c r="G172" s="144">
        <v>35</v>
      </c>
      <c r="H172" s="144"/>
      <c r="I172" s="68">
        <f>H172/H7</f>
        <v>0</v>
      </c>
      <c r="J172" s="69">
        <f t="shared" si="43"/>
        <v>-35</v>
      </c>
      <c r="K172" s="92">
        <f>H172/G172</f>
        <v>0</v>
      </c>
      <c r="L172" s="76"/>
      <c r="M172" s="289"/>
      <c r="N172" s="77"/>
      <c r="O172" s="144"/>
      <c r="P172" s="77"/>
      <c r="Q172" s="486"/>
      <c r="R172" s="306">
        <f t="shared" si="47"/>
        <v>35</v>
      </c>
      <c r="S172" s="307">
        <f t="shared" si="48"/>
        <v>35</v>
      </c>
      <c r="T172" s="70">
        <f t="shared" si="48"/>
        <v>35</v>
      </c>
      <c r="U172" s="307">
        <f t="shared" si="48"/>
        <v>0</v>
      </c>
      <c r="V172" s="70">
        <f t="shared" si="49"/>
        <v>-35</v>
      </c>
      <c r="W172" s="92">
        <f t="shared" si="50"/>
        <v>0</v>
      </c>
    </row>
    <row r="173" spans="1:1144" s="3" customFormat="1" ht="30" hidden="1" customHeight="1" thickBot="1" x14ac:dyDescent="0.3">
      <c r="A173" s="40"/>
      <c r="B173" s="50"/>
      <c r="C173" s="50"/>
      <c r="D173" s="50"/>
      <c r="E173" s="526" t="s">
        <v>457</v>
      </c>
      <c r="F173" s="577"/>
      <c r="G173" s="97"/>
      <c r="H173" s="97"/>
      <c r="I173" s="98">
        <f>H173/H11</f>
        <v>0</v>
      </c>
      <c r="J173" s="87"/>
      <c r="K173" s="105"/>
      <c r="L173" s="117"/>
      <c r="M173" s="406">
        <v>2</v>
      </c>
      <c r="N173" s="90">
        <v>2</v>
      </c>
      <c r="O173" s="97">
        <v>2</v>
      </c>
      <c r="P173" s="70">
        <f t="shared" ref="P173" si="51">O173-N173</f>
        <v>0</v>
      </c>
      <c r="Q173" s="479">
        <f>O173/N173</f>
        <v>1</v>
      </c>
      <c r="R173" s="405">
        <f t="shared" si="47"/>
        <v>0</v>
      </c>
      <c r="S173" s="406">
        <f t="shared" si="48"/>
        <v>2</v>
      </c>
      <c r="T173" s="90">
        <f t="shared" si="48"/>
        <v>2</v>
      </c>
      <c r="U173" s="406">
        <f t="shared" si="48"/>
        <v>2</v>
      </c>
      <c r="V173" s="90">
        <f t="shared" si="49"/>
        <v>0</v>
      </c>
      <c r="W173" s="93">
        <f t="shared" si="50"/>
        <v>1</v>
      </c>
    </row>
    <row r="174" spans="1:1144" s="566" customFormat="1" ht="12" hidden="1" customHeight="1" x14ac:dyDescent="0.25">
      <c r="A174" s="38">
        <v>20</v>
      </c>
      <c r="B174" s="536" t="s">
        <v>60</v>
      </c>
      <c r="C174" s="536"/>
      <c r="D174" s="536"/>
      <c r="E174" s="558" t="s">
        <v>68</v>
      </c>
      <c r="F174" s="578"/>
      <c r="G174" s="579"/>
      <c r="H174" s="579"/>
      <c r="I174" s="580">
        <f>H174/H7</f>
        <v>0</v>
      </c>
      <c r="J174" s="581"/>
      <c r="K174" s="145" t="e">
        <f>H174/G174</f>
        <v>#DIV/0!</v>
      </c>
      <c r="L174" s="484"/>
      <c r="M174" s="485"/>
      <c r="N174" s="286"/>
      <c r="O174" s="579"/>
      <c r="P174" s="286"/>
      <c r="Q174" s="486"/>
      <c r="R174" s="288">
        <f t="shared" si="47"/>
        <v>0</v>
      </c>
      <c r="S174" s="289">
        <f t="shared" si="48"/>
        <v>0</v>
      </c>
      <c r="T174" s="77">
        <f t="shared" si="48"/>
        <v>0</v>
      </c>
      <c r="U174" s="289">
        <f t="shared" si="48"/>
        <v>0</v>
      </c>
      <c r="V174" s="77">
        <f t="shared" si="49"/>
        <v>0</v>
      </c>
      <c r="W174" s="290" t="e">
        <f t="shared" si="50"/>
        <v>#DIV/0!</v>
      </c>
    </row>
    <row r="175" spans="1:1144" s="566" customFormat="1" ht="20.25" customHeight="1" thickBot="1" x14ac:dyDescent="0.3">
      <c r="A175" s="156">
        <v>24</v>
      </c>
      <c r="B175" s="49" t="s">
        <v>75</v>
      </c>
      <c r="C175" s="49" t="s">
        <v>458</v>
      </c>
      <c r="D175" s="49" t="s">
        <v>379</v>
      </c>
      <c r="E175" s="582" t="s">
        <v>459</v>
      </c>
      <c r="F175" s="583">
        <f>SUM(F176:F179)</f>
        <v>434.7</v>
      </c>
      <c r="G175" s="583">
        <f t="shared" ref="G175:H175" si="52">SUM(G176:G179)</f>
        <v>434.7</v>
      </c>
      <c r="H175" s="583">
        <f t="shared" si="52"/>
        <v>368.5</v>
      </c>
      <c r="I175" s="52">
        <f>H175/H7</f>
        <v>9.2496535458804136E-4</v>
      </c>
      <c r="J175" s="53">
        <f t="shared" ref="J175:J180" si="53">H175-G175</f>
        <v>-66.199999999999989</v>
      </c>
      <c r="K175" s="94">
        <f t="shared" ref="K175" si="54">H175/G175</f>
        <v>0.84771106510236949</v>
      </c>
      <c r="L175" s="583">
        <f>SUM(L176:L179)</f>
        <v>1062</v>
      </c>
      <c r="M175" s="584">
        <f t="shared" ref="M175:O175" si="55">SUM(M176:M179)</f>
        <v>1062</v>
      </c>
      <c r="N175" s="583">
        <f t="shared" si="55"/>
        <v>1062</v>
      </c>
      <c r="O175" s="583">
        <f t="shared" si="55"/>
        <v>986.7</v>
      </c>
      <c r="P175" s="56">
        <f t="shared" ref="P175:P176" si="56">O175-N175</f>
        <v>-75.299999999999955</v>
      </c>
      <c r="Q175" s="274">
        <f>O175/N175</f>
        <v>0.92909604519774014</v>
      </c>
      <c r="R175" s="104">
        <f t="shared" si="47"/>
        <v>1496.7</v>
      </c>
      <c r="S175" s="463">
        <f t="shared" si="48"/>
        <v>1496.7</v>
      </c>
      <c r="T175" s="78">
        <f t="shared" si="48"/>
        <v>1496.7</v>
      </c>
      <c r="U175" s="463">
        <f t="shared" si="48"/>
        <v>1355.2</v>
      </c>
      <c r="V175" s="78">
        <f t="shared" si="49"/>
        <v>-141.5</v>
      </c>
      <c r="W175" s="105">
        <f t="shared" si="50"/>
        <v>0.90545867575332395</v>
      </c>
    </row>
    <row r="176" spans="1:1144" s="3" customFormat="1" ht="32.25" hidden="1" customHeight="1" x14ac:dyDescent="0.25">
      <c r="A176" s="36"/>
      <c r="B176" s="19"/>
      <c r="C176" s="19"/>
      <c r="D176" s="19"/>
      <c r="E176" s="573" t="s">
        <v>460</v>
      </c>
      <c r="F176" s="575"/>
      <c r="G176" s="67"/>
      <c r="H176" s="67"/>
      <c r="I176" s="68">
        <f>H176/H7</f>
        <v>0</v>
      </c>
      <c r="J176" s="69">
        <f t="shared" si="53"/>
        <v>0</v>
      </c>
      <c r="K176" s="92"/>
      <c r="L176" s="72">
        <v>1062</v>
      </c>
      <c r="M176" s="307">
        <v>1062</v>
      </c>
      <c r="N176" s="70">
        <v>1062</v>
      </c>
      <c r="O176" s="67">
        <v>986.7</v>
      </c>
      <c r="P176" s="70">
        <f t="shared" si="56"/>
        <v>-75.299999999999955</v>
      </c>
      <c r="Q176" s="301">
        <f>O176/N176</f>
        <v>0.92909604519774014</v>
      </c>
      <c r="R176" s="306">
        <f t="shared" si="47"/>
        <v>1062</v>
      </c>
      <c r="S176" s="307">
        <f t="shared" si="48"/>
        <v>1062</v>
      </c>
      <c r="T176" s="70">
        <f t="shared" si="48"/>
        <v>1062</v>
      </c>
      <c r="U176" s="307">
        <f t="shared" si="48"/>
        <v>986.7</v>
      </c>
      <c r="V176" s="70">
        <f t="shared" si="49"/>
        <v>-75.299999999999955</v>
      </c>
      <c r="W176" s="92">
        <f t="shared" si="50"/>
        <v>0.92909604519774014</v>
      </c>
    </row>
    <row r="177" spans="1:1144" s="3" customFormat="1" ht="57" hidden="1" customHeight="1" x14ac:dyDescent="0.25">
      <c r="A177" s="36"/>
      <c r="B177" s="19"/>
      <c r="C177" s="19"/>
      <c r="D177" s="19"/>
      <c r="E177" s="585" t="s">
        <v>461</v>
      </c>
      <c r="F177" s="575">
        <v>19.5</v>
      </c>
      <c r="G177" s="67">
        <v>19.5</v>
      </c>
      <c r="H177" s="67">
        <v>19.5</v>
      </c>
      <c r="I177" s="68">
        <f>H177/H7</f>
        <v>4.894660628077831E-5</v>
      </c>
      <c r="J177" s="69">
        <f t="shared" si="53"/>
        <v>0</v>
      </c>
      <c r="K177" s="92">
        <f>H177/G177</f>
        <v>1</v>
      </c>
      <c r="L177" s="72"/>
      <c r="M177" s="307"/>
      <c r="N177" s="70"/>
      <c r="O177" s="67"/>
      <c r="P177" s="129"/>
      <c r="Q177" s="509"/>
      <c r="R177" s="306">
        <f t="shared" si="47"/>
        <v>19.5</v>
      </c>
      <c r="S177" s="307">
        <f t="shared" si="48"/>
        <v>19.5</v>
      </c>
      <c r="T177" s="70">
        <f t="shared" si="48"/>
        <v>19.5</v>
      </c>
      <c r="U177" s="307">
        <f t="shared" si="48"/>
        <v>19.5</v>
      </c>
      <c r="V177" s="70">
        <f t="shared" si="49"/>
        <v>0</v>
      </c>
      <c r="W177" s="92">
        <f t="shared" si="50"/>
        <v>1</v>
      </c>
    </row>
    <row r="178" spans="1:1144" s="3" customFormat="1" ht="56.25" hidden="1" customHeight="1" x14ac:dyDescent="0.25">
      <c r="A178" s="36"/>
      <c r="B178" s="19"/>
      <c r="C178" s="19"/>
      <c r="D178" s="19"/>
      <c r="E178" s="319" t="s">
        <v>462</v>
      </c>
      <c r="F178" s="575">
        <v>400</v>
      </c>
      <c r="G178" s="67">
        <v>400</v>
      </c>
      <c r="H178" s="67">
        <v>333.8</v>
      </c>
      <c r="I178" s="68">
        <f>H178/H7</f>
        <v>8.3786549623198977E-4</v>
      </c>
      <c r="J178" s="69">
        <f t="shared" si="53"/>
        <v>-66.199999999999989</v>
      </c>
      <c r="K178" s="92">
        <f>H178/G178</f>
        <v>0.83450000000000002</v>
      </c>
      <c r="L178" s="72"/>
      <c r="M178" s="307"/>
      <c r="N178" s="70"/>
      <c r="O178" s="67"/>
      <c r="P178" s="129"/>
      <c r="Q178" s="500"/>
      <c r="R178" s="306">
        <f t="shared" si="47"/>
        <v>400</v>
      </c>
      <c r="S178" s="307">
        <f t="shared" si="48"/>
        <v>400</v>
      </c>
      <c r="T178" s="70">
        <f t="shared" si="48"/>
        <v>400</v>
      </c>
      <c r="U178" s="307">
        <f t="shared" si="48"/>
        <v>333.8</v>
      </c>
      <c r="V178" s="70">
        <f t="shared" si="49"/>
        <v>-66.199999999999989</v>
      </c>
      <c r="W178" s="92">
        <f t="shared" si="50"/>
        <v>0.83450000000000002</v>
      </c>
    </row>
    <row r="179" spans="1:1144" s="3" customFormat="1" ht="30" hidden="1" customHeight="1" thickBot="1" x14ac:dyDescent="0.3">
      <c r="A179" s="40"/>
      <c r="B179" s="50"/>
      <c r="C179" s="50"/>
      <c r="D179" s="50"/>
      <c r="E179" s="586" t="s">
        <v>463</v>
      </c>
      <c r="F179" s="577">
        <v>15.2</v>
      </c>
      <c r="G179" s="97">
        <v>15.2</v>
      </c>
      <c r="H179" s="97">
        <v>15.2</v>
      </c>
      <c r="I179" s="98">
        <f>H179/H7</f>
        <v>3.8153252075273346E-5</v>
      </c>
      <c r="J179" s="87">
        <f t="shared" si="53"/>
        <v>0</v>
      </c>
      <c r="K179" s="93">
        <f>H179/G179</f>
        <v>1</v>
      </c>
      <c r="L179" s="117"/>
      <c r="M179" s="406"/>
      <c r="N179" s="90"/>
      <c r="O179" s="97"/>
      <c r="P179" s="90">
        <f t="shared" ref="P179" si="57">O179-N179</f>
        <v>0</v>
      </c>
      <c r="Q179" s="525"/>
      <c r="R179" s="117">
        <f t="shared" si="47"/>
        <v>15.2</v>
      </c>
      <c r="S179" s="406">
        <f t="shared" si="48"/>
        <v>15.2</v>
      </c>
      <c r="T179" s="90">
        <f t="shared" si="48"/>
        <v>15.2</v>
      </c>
      <c r="U179" s="406">
        <f t="shared" si="48"/>
        <v>15.2</v>
      </c>
      <c r="V179" s="90">
        <f t="shared" si="49"/>
        <v>0</v>
      </c>
      <c r="W179" s="93">
        <f t="shared" si="50"/>
        <v>1</v>
      </c>
    </row>
    <row r="180" spans="1:1144" s="6" customFormat="1" ht="25.5" customHeight="1" thickBot="1" x14ac:dyDescent="0.3">
      <c r="A180" s="156">
        <v>25</v>
      </c>
      <c r="B180" s="49"/>
      <c r="C180" s="49" t="s">
        <v>464</v>
      </c>
      <c r="D180" s="49" t="s">
        <v>376</v>
      </c>
      <c r="E180" s="587" t="s">
        <v>465</v>
      </c>
      <c r="F180" s="583">
        <v>2.7</v>
      </c>
      <c r="G180" s="583">
        <v>2.7</v>
      </c>
      <c r="H180" s="583">
        <v>2.7</v>
      </c>
      <c r="I180" s="61">
        <f>H180/H7</f>
        <v>6.7772224081077664E-6</v>
      </c>
      <c r="J180" s="87">
        <f t="shared" si="53"/>
        <v>0</v>
      </c>
      <c r="K180" s="94">
        <f>H180/G180</f>
        <v>1</v>
      </c>
      <c r="L180" s="54"/>
      <c r="M180" s="588"/>
      <c r="N180" s="54"/>
      <c r="O180" s="583"/>
      <c r="P180" s="286"/>
      <c r="Q180" s="535"/>
      <c r="R180" s="465">
        <f t="shared" si="47"/>
        <v>2.7</v>
      </c>
      <c r="S180" s="463">
        <f t="shared" si="48"/>
        <v>2.7</v>
      </c>
      <c r="T180" s="78">
        <f t="shared" si="48"/>
        <v>2.7</v>
      </c>
      <c r="U180" s="463">
        <f t="shared" si="48"/>
        <v>2.7</v>
      </c>
      <c r="V180" s="78">
        <f t="shared" si="49"/>
        <v>0</v>
      </c>
      <c r="W180" s="105">
        <f t="shared" si="50"/>
        <v>1</v>
      </c>
    </row>
    <row r="181" spans="1:1144" s="3" customFormat="1" ht="24" customHeight="1" thickBot="1" x14ac:dyDescent="0.3">
      <c r="A181" s="630" t="s">
        <v>5</v>
      </c>
      <c r="B181" s="631"/>
      <c r="C181" s="631"/>
      <c r="D181" s="631"/>
      <c r="E181" s="632"/>
      <c r="F181" s="54">
        <f>SUM(F9,F49,F72,F82,F87,F93:F95,F110,F129,F130,F131,F135,F137,F138,F143,F144,F146,F148,F150,F151,F152,F153,F155,F163,F165,F175,F180)</f>
        <v>421576.2</v>
      </c>
      <c r="G181" s="54">
        <f>SUM(G9,G49,G72,G82,G87,G93,G94,G95,G110,G129,G131,G135,G137,G138,G143,G144,G148,G150,G151:G165,G175,G180)</f>
        <v>421576.2</v>
      </c>
      <c r="H181" s="54">
        <f>SUM(H9,H49,H72,H82,H87,H93:H95,H110,H129,H130,H131,H135,H137,H138,H143,H144,H146,H148,H150,H151,H152,H153,H155,H163,H165,H175,H180)</f>
        <v>398393.30000000005</v>
      </c>
      <c r="I181" s="52">
        <f>H181/H7</f>
        <v>1</v>
      </c>
      <c r="J181" s="54">
        <f>SUM(J9,J49,J72,J82,J87,J93:J95,J110,J129,J130,J131,J135,J137,J138,J143,J144,J146,J148,J150,J151,J152,J153,J155,J163,J165,J175,J180)</f>
        <v>-23182.900000000067</v>
      </c>
      <c r="K181" s="95">
        <f>H181/G181</f>
        <v>0.94500899244312186</v>
      </c>
      <c r="L181" s="54">
        <f>SUM(L9,L49,L72,L82,L87,L93:L95,L110,L129,L130,L131,L135,L137,L138,L143,L144,L146,L148,L150,L151,L152,L153,L155,L163,L165,L175,L180)</f>
        <v>114051.20000000001</v>
      </c>
      <c r="M181" s="588">
        <f>SUM(M9,M49,M72,M82,M87,M93:M95,M110,M129,M130,M131,M135,M137,M138,M143,M144,M146,M148,M150,M151,M152,M153,M155,M163,M165,M175,M180)</f>
        <v>122188.3</v>
      </c>
      <c r="N181" s="54">
        <f>SUM(N9,N49,N72,N82,N87,N93:N95,N110,N129,N130,N131,N135,N137,N138,N143,N144,N146,N148,N150,N151,N152,N153,N155,N163,N165,N175,N180)</f>
        <v>122188.3</v>
      </c>
      <c r="O181" s="54">
        <f>SUM(O9,O49,O72,O82,O87,O93:O95,O110,O129,O130,O131,O135,O137,O138,O143,O144,O146,O148,O150,O151,O152,O153,O155,O163,O165,O175,O180)</f>
        <v>99969.8</v>
      </c>
      <c r="P181" s="60">
        <f>SUM(P9,P49,P72,P82,P87,P93:P95,P110,P129,P130,P131,P135,P137,P138,P143,P144,P146,P148,P150,P151,P152,P153,P155,P163,P165,P175,P180)</f>
        <v>-22218.499999999993</v>
      </c>
      <c r="Q181" s="535">
        <f>O181/N181</f>
        <v>0.81816180436261088</v>
      </c>
      <c r="R181" s="54">
        <f>SUM(R9,R49,R72,R82,R87,R93:R95,R110,R129,R130,R131,R135,R137,R138,R143,R144,R146,R148,R150,R151,R152,R153,R155,R163,R165,R175,R180)</f>
        <v>535627.39999999991</v>
      </c>
      <c r="S181" s="588">
        <f>SUM(S9,S49,S72,S82,S87,S93:S95,S110,S129,S130,S131,S135,S137,S138,S143,S144,S146,S148,S150,S151,S152,S153,S155,S163,S165,S175,S180)</f>
        <v>543764.5</v>
      </c>
      <c r="T181" s="54">
        <f>SUM(T9,T49,T72,T82,T87,T93:T95,T110,T129,T130,T131,T135,T137,T138,T143,T144,T146,T148,T150,T151,T152,T153,T155,T163,T165,T175,T180)</f>
        <v>543764.5</v>
      </c>
      <c r="U181" s="588">
        <f>SUM(U9,U49,U72,U82,U87,U93:U95,U110,U129,U130,U131,U135,U137,U138,U143,U144,U146,U148,U150,U151,U152,U153,U155,U163,U165,U175,U180)</f>
        <v>498363.10000000009</v>
      </c>
      <c r="V181" s="78">
        <f t="shared" si="49"/>
        <v>-45401.399999999907</v>
      </c>
      <c r="W181" s="105">
        <f t="shared" si="50"/>
        <v>0.9165053989364883</v>
      </c>
    </row>
    <row r="182" spans="1:1144" s="565" customFormat="1" ht="40.5" hidden="1" customHeight="1" thickBot="1" x14ac:dyDescent="0.3">
      <c r="A182" s="34">
        <v>21</v>
      </c>
      <c r="B182" s="32">
        <v>250908</v>
      </c>
      <c r="C182" s="32"/>
      <c r="D182" s="32"/>
      <c r="E182" s="272" t="s">
        <v>43</v>
      </c>
      <c r="F182" s="563"/>
      <c r="G182" s="141"/>
      <c r="H182" s="141"/>
      <c r="I182" s="61"/>
      <c r="J182" s="58"/>
      <c r="K182" s="94"/>
      <c r="L182" s="142"/>
      <c r="M182" s="490"/>
      <c r="N182" s="56"/>
      <c r="O182" s="141"/>
      <c r="P182" s="56">
        <f>O182-N182</f>
        <v>0</v>
      </c>
      <c r="Q182" s="274" t="e">
        <f>O182/N182</f>
        <v>#DIV/0!</v>
      </c>
      <c r="R182" s="135">
        <f t="shared" si="47"/>
        <v>0</v>
      </c>
      <c r="S182" s="351">
        <f t="shared" si="48"/>
        <v>0</v>
      </c>
      <c r="T182" s="66">
        <f t="shared" si="48"/>
        <v>0</v>
      </c>
      <c r="U182" s="351">
        <f t="shared" si="48"/>
        <v>0</v>
      </c>
      <c r="V182" s="66">
        <f t="shared" si="49"/>
        <v>0</v>
      </c>
      <c r="W182" s="91" t="e">
        <f t="shared" si="50"/>
        <v>#DIV/0!</v>
      </c>
    </row>
    <row r="183" spans="1:1144" s="591" customFormat="1" ht="32.25" customHeight="1" thickBot="1" x14ac:dyDescent="0.3">
      <c r="A183" s="34">
        <v>26</v>
      </c>
      <c r="B183" s="32">
        <v>250909</v>
      </c>
      <c r="C183" s="32">
        <v>8104</v>
      </c>
      <c r="D183" s="32">
        <v>1060</v>
      </c>
      <c r="E183" s="589" t="s">
        <v>466</v>
      </c>
      <c r="F183" s="143"/>
      <c r="G183" s="120"/>
      <c r="H183" s="120"/>
      <c r="I183" s="153"/>
      <c r="J183" s="154"/>
      <c r="K183" s="94"/>
      <c r="L183" s="142"/>
      <c r="M183" s="490"/>
      <c r="N183" s="56"/>
      <c r="O183" s="141">
        <v>-58.5</v>
      </c>
      <c r="P183" s="56">
        <f>O183-N183</f>
        <v>-58.5</v>
      </c>
      <c r="Q183" s="590"/>
      <c r="R183" s="117">
        <f t="shared" si="47"/>
        <v>0</v>
      </c>
      <c r="S183" s="406">
        <f t="shared" si="48"/>
        <v>0</v>
      </c>
      <c r="T183" s="90">
        <f t="shared" si="48"/>
        <v>0</v>
      </c>
      <c r="U183" s="406">
        <f t="shared" si="48"/>
        <v>-58.5</v>
      </c>
      <c r="V183" s="90">
        <f t="shared" si="49"/>
        <v>-58.5</v>
      </c>
      <c r="W183" s="93"/>
      <c r="X183" s="565"/>
      <c r="Y183" s="565"/>
      <c r="Z183" s="565"/>
      <c r="AA183" s="565"/>
      <c r="AB183" s="565"/>
      <c r="AC183" s="565"/>
      <c r="AD183" s="565"/>
      <c r="AE183" s="565"/>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5"/>
      <c r="BC183" s="565"/>
      <c r="BD183" s="565"/>
      <c r="BE183" s="565"/>
      <c r="BF183" s="565"/>
      <c r="BG183" s="565"/>
      <c r="BH183" s="565"/>
      <c r="BI183" s="565"/>
      <c r="BJ183" s="565"/>
      <c r="BK183" s="565"/>
      <c r="BL183" s="565"/>
      <c r="BM183" s="565"/>
      <c r="BN183" s="565"/>
      <c r="BO183" s="565"/>
      <c r="BP183" s="565"/>
      <c r="BQ183" s="565"/>
      <c r="BR183" s="565"/>
      <c r="BS183" s="565"/>
      <c r="BT183" s="565"/>
      <c r="BU183" s="565"/>
      <c r="BV183" s="565"/>
      <c r="BW183" s="565"/>
      <c r="BX183" s="565"/>
      <c r="BY183" s="565"/>
      <c r="BZ183" s="565"/>
      <c r="CA183" s="565"/>
      <c r="CB183" s="565"/>
      <c r="CC183" s="565"/>
      <c r="CD183" s="565"/>
      <c r="CE183" s="565"/>
      <c r="CF183" s="565"/>
      <c r="CG183" s="565"/>
      <c r="CH183" s="565"/>
      <c r="CI183" s="565"/>
      <c r="CJ183" s="565"/>
      <c r="CK183" s="565"/>
      <c r="CL183" s="565"/>
      <c r="CM183" s="565"/>
      <c r="CN183" s="565"/>
      <c r="CO183" s="565"/>
      <c r="CP183" s="565"/>
      <c r="CQ183" s="565"/>
      <c r="CR183" s="565"/>
      <c r="CS183" s="565"/>
      <c r="CT183" s="565"/>
      <c r="CU183" s="565"/>
      <c r="CV183" s="565"/>
      <c r="CW183" s="565"/>
      <c r="CX183" s="565"/>
      <c r="CY183" s="565"/>
      <c r="CZ183" s="565"/>
      <c r="DA183" s="565"/>
      <c r="DB183" s="565"/>
      <c r="DC183" s="565"/>
      <c r="DD183" s="565"/>
      <c r="DE183" s="565"/>
      <c r="DF183" s="565"/>
      <c r="DG183" s="565"/>
      <c r="DH183" s="565"/>
      <c r="DI183" s="565"/>
      <c r="DJ183" s="565"/>
      <c r="DK183" s="565"/>
      <c r="DL183" s="565"/>
      <c r="DM183" s="565"/>
      <c r="DN183" s="565"/>
      <c r="DO183" s="565"/>
      <c r="DP183" s="565"/>
      <c r="DQ183" s="565"/>
      <c r="DR183" s="565"/>
      <c r="DS183" s="565"/>
      <c r="DT183" s="565"/>
      <c r="DU183" s="565"/>
      <c r="DV183" s="565"/>
      <c r="DW183" s="565"/>
      <c r="DX183" s="565"/>
      <c r="DY183" s="565"/>
      <c r="DZ183" s="565"/>
      <c r="EA183" s="565"/>
      <c r="EB183" s="565"/>
      <c r="EC183" s="565"/>
      <c r="ED183" s="565"/>
      <c r="EE183" s="565"/>
      <c r="EF183" s="565"/>
      <c r="EG183" s="565"/>
      <c r="EH183" s="565"/>
      <c r="EI183" s="565"/>
      <c r="EJ183" s="565"/>
      <c r="EK183" s="565"/>
      <c r="EL183" s="565"/>
      <c r="EM183" s="565"/>
      <c r="EN183" s="565"/>
      <c r="EO183" s="565"/>
      <c r="EP183" s="565"/>
      <c r="EQ183" s="565"/>
      <c r="ER183" s="565"/>
      <c r="ES183" s="565"/>
      <c r="ET183" s="565"/>
      <c r="EU183" s="565"/>
      <c r="EV183" s="565"/>
      <c r="EW183" s="565"/>
      <c r="EX183" s="565"/>
      <c r="EY183" s="565"/>
      <c r="EZ183" s="565"/>
      <c r="FA183" s="565"/>
      <c r="FB183" s="565"/>
      <c r="FC183" s="565"/>
      <c r="FD183" s="565"/>
      <c r="FE183" s="565"/>
      <c r="FF183" s="565"/>
      <c r="FG183" s="565"/>
      <c r="FH183" s="565"/>
      <c r="FI183" s="565"/>
      <c r="FJ183" s="565"/>
      <c r="FK183" s="565"/>
      <c r="FL183" s="565"/>
      <c r="FM183" s="565"/>
      <c r="FN183" s="565"/>
      <c r="FO183" s="565"/>
      <c r="FP183" s="565"/>
      <c r="FQ183" s="565"/>
      <c r="FR183" s="565"/>
      <c r="FS183" s="565"/>
      <c r="FT183" s="565"/>
      <c r="FU183" s="565"/>
      <c r="FV183" s="565"/>
      <c r="FW183" s="565"/>
      <c r="FX183" s="565"/>
      <c r="FY183" s="565"/>
      <c r="FZ183" s="565"/>
      <c r="GA183" s="565"/>
      <c r="GB183" s="565"/>
      <c r="GC183" s="565"/>
      <c r="GD183" s="565"/>
      <c r="GE183" s="565"/>
      <c r="GF183" s="565"/>
      <c r="GG183" s="565"/>
      <c r="GH183" s="565"/>
      <c r="GI183" s="565"/>
      <c r="GJ183" s="565"/>
      <c r="GK183" s="565"/>
      <c r="GL183" s="565"/>
      <c r="GM183" s="565"/>
      <c r="GN183" s="565"/>
      <c r="GO183" s="565"/>
      <c r="GP183" s="565"/>
      <c r="GQ183" s="565"/>
      <c r="GR183" s="565"/>
      <c r="GS183" s="565"/>
      <c r="GT183" s="565"/>
      <c r="GU183" s="565"/>
      <c r="GV183" s="565"/>
      <c r="GW183" s="565"/>
      <c r="GX183" s="565"/>
      <c r="GY183" s="565"/>
      <c r="GZ183" s="565"/>
      <c r="HA183" s="565"/>
      <c r="HB183" s="565"/>
      <c r="HC183" s="565"/>
      <c r="HD183" s="565"/>
      <c r="HE183" s="565"/>
      <c r="HF183" s="565"/>
      <c r="HG183" s="565"/>
      <c r="HH183" s="565"/>
      <c r="HI183" s="565"/>
      <c r="HJ183" s="565"/>
      <c r="HK183" s="565"/>
      <c r="HL183" s="565"/>
      <c r="HM183" s="565"/>
      <c r="HN183" s="565"/>
      <c r="HO183" s="565"/>
      <c r="HP183" s="565"/>
      <c r="HQ183" s="565"/>
      <c r="HR183" s="565"/>
      <c r="HS183" s="565"/>
      <c r="HT183" s="565"/>
      <c r="HU183" s="565"/>
      <c r="HV183" s="565"/>
      <c r="HW183" s="565"/>
      <c r="HX183" s="565"/>
      <c r="HY183" s="565"/>
      <c r="HZ183" s="565"/>
      <c r="IA183" s="565"/>
      <c r="IB183" s="565"/>
      <c r="IC183" s="565"/>
      <c r="ID183" s="565"/>
      <c r="IE183" s="565"/>
      <c r="IF183" s="565"/>
      <c r="IG183" s="565"/>
      <c r="IH183" s="565"/>
      <c r="II183" s="565"/>
      <c r="IJ183" s="565"/>
      <c r="IK183" s="565"/>
      <c r="IL183" s="565"/>
      <c r="IM183" s="565"/>
      <c r="IN183" s="565"/>
      <c r="IO183" s="565"/>
      <c r="IP183" s="565"/>
      <c r="IQ183" s="565"/>
      <c r="IR183" s="565"/>
      <c r="IS183" s="565"/>
      <c r="IT183" s="565"/>
      <c r="IU183" s="565"/>
      <c r="IV183" s="565"/>
      <c r="IW183" s="565"/>
      <c r="IX183" s="565"/>
      <c r="IY183" s="565"/>
      <c r="IZ183" s="565"/>
      <c r="JA183" s="565"/>
      <c r="JB183" s="565"/>
      <c r="JC183" s="565"/>
      <c r="JD183" s="565"/>
      <c r="JE183" s="565"/>
      <c r="JF183" s="565"/>
      <c r="JG183" s="565"/>
      <c r="JH183" s="565"/>
      <c r="JI183" s="565"/>
      <c r="JJ183" s="565"/>
      <c r="JK183" s="565"/>
      <c r="JL183" s="565"/>
      <c r="JM183" s="565"/>
      <c r="JN183" s="565"/>
      <c r="JO183" s="565"/>
      <c r="JP183" s="565"/>
      <c r="JQ183" s="565"/>
      <c r="JR183" s="565"/>
      <c r="JS183" s="565"/>
      <c r="JT183" s="565"/>
      <c r="JU183" s="565"/>
      <c r="JV183" s="565"/>
      <c r="JW183" s="565"/>
      <c r="JX183" s="565"/>
      <c r="JY183" s="565"/>
      <c r="JZ183" s="565"/>
      <c r="KA183" s="565"/>
      <c r="KB183" s="565"/>
      <c r="KC183" s="565"/>
      <c r="KD183" s="565"/>
      <c r="KE183" s="565"/>
      <c r="KF183" s="565"/>
      <c r="KG183" s="565"/>
      <c r="KH183" s="565"/>
      <c r="KI183" s="565"/>
      <c r="KJ183" s="565"/>
      <c r="KK183" s="565"/>
      <c r="KL183" s="565"/>
      <c r="KM183" s="565"/>
      <c r="KN183" s="565"/>
      <c r="KO183" s="565"/>
      <c r="KP183" s="565"/>
      <c r="KQ183" s="565"/>
      <c r="KR183" s="565"/>
      <c r="KS183" s="565"/>
      <c r="KT183" s="565"/>
      <c r="KU183" s="565"/>
      <c r="KV183" s="565"/>
      <c r="KW183" s="565"/>
      <c r="KX183" s="565"/>
      <c r="KY183" s="565"/>
      <c r="KZ183" s="565"/>
      <c r="LA183" s="565"/>
      <c r="LB183" s="565"/>
      <c r="LC183" s="565"/>
      <c r="LD183" s="565"/>
      <c r="LE183" s="565"/>
      <c r="LF183" s="565"/>
      <c r="LG183" s="565"/>
      <c r="LH183" s="565"/>
      <c r="LI183" s="565"/>
      <c r="LJ183" s="565"/>
      <c r="LK183" s="565"/>
      <c r="LL183" s="565"/>
      <c r="LM183" s="565"/>
      <c r="LN183" s="565"/>
      <c r="LO183" s="565"/>
      <c r="LP183" s="565"/>
      <c r="LQ183" s="565"/>
      <c r="LR183" s="565"/>
      <c r="LS183" s="565"/>
      <c r="LT183" s="565"/>
      <c r="LU183" s="565"/>
      <c r="LV183" s="565"/>
      <c r="LW183" s="565"/>
      <c r="LX183" s="565"/>
      <c r="LY183" s="565"/>
      <c r="LZ183" s="565"/>
      <c r="MA183" s="565"/>
      <c r="MB183" s="565"/>
      <c r="MC183" s="565"/>
      <c r="MD183" s="565"/>
      <c r="ME183" s="565"/>
      <c r="MF183" s="565"/>
      <c r="MG183" s="565"/>
      <c r="MH183" s="565"/>
      <c r="MI183" s="565"/>
      <c r="MJ183" s="565"/>
      <c r="MK183" s="565"/>
      <c r="ML183" s="565"/>
      <c r="MM183" s="565"/>
      <c r="MN183" s="565"/>
      <c r="MO183" s="565"/>
      <c r="MP183" s="565"/>
      <c r="MQ183" s="565"/>
      <c r="MR183" s="565"/>
      <c r="MS183" s="565"/>
      <c r="MT183" s="565"/>
      <c r="MU183" s="565"/>
      <c r="MV183" s="565"/>
      <c r="MW183" s="565"/>
      <c r="MX183" s="565"/>
      <c r="MY183" s="565"/>
      <c r="MZ183" s="565"/>
      <c r="NA183" s="565"/>
      <c r="NB183" s="565"/>
      <c r="NC183" s="565"/>
      <c r="ND183" s="565"/>
      <c r="NE183" s="565"/>
      <c r="NF183" s="565"/>
      <c r="NG183" s="565"/>
      <c r="NH183" s="565"/>
      <c r="NI183" s="565"/>
      <c r="NJ183" s="565"/>
      <c r="NK183" s="565"/>
      <c r="NL183" s="565"/>
      <c r="NM183" s="565"/>
      <c r="NN183" s="565"/>
      <c r="NO183" s="565"/>
      <c r="NP183" s="565"/>
      <c r="NQ183" s="565"/>
      <c r="NR183" s="565"/>
      <c r="NS183" s="565"/>
      <c r="NT183" s="565"/>
      <c r="NU183" s="565"/>
      <c r="NV183" s="565"/>
      <c r="NW183" s="565"/>
      <c r="NX183" s="565"/>
      <c r="NY183" s="565"/>
      <c r="NZ183" s="565"/>
      <c r="OA183" s="565"/>
      <c r="OB183" s="565"/>
      <c r="OC183" s="565"/>
      <c r="OD183" s="565"/>
      <c r="OE183" s="565"/>
      <c r="OF183" s="565"/>
      <c r="OG183" s="565"/>
      <c r="OH183" s="565"/>
      <c r="OI183" s="565"/>
      <c r="OJ183" s="565"/>
      <c r="OK183" s="565"/>
      <c r="OL183" s="565"/>
      <c r="OM183" s="565"/>
      <c r="ON183" s="565"/>
      <c r="OO183" s="565"/>
      <c r="OP183" s="565"/>
      <c r="OQ183" s="565"/>
      <c r="OR183" s="565"/>
      <c r="OS183" s="565"/>
      <c r="OT183" s="565"/>
      <c r="OU183" s="565"/>
      <c r="OV183" s="565"/>
      <c r="OW183" s="565"/>
      <c r="OX183" s="565"/>
      <c r="OY183" s="565"/>
      <c r="OZ183" s="565"/>
      <c r="PA183" s="565"/>
      <c r="PB183" s="565"/>
      <c r="PC183" s="565"/>
      <c r="PD183" s="565"/>
      <c r="PE183" s="565"/>
      <c r="PF183" s="565"/>
      <c r="PG183" s="565"/>
      <c r="PH183" s="565"/>
      <c r="PI183" s="565"/>
      <c r="PJ183" s="565"/>
      <c r="PK183" s="565"/>
      <c r="PL183" s="565"/>
      <c r="PM183" s="565"/>
      <c r="PN183" s="565"/>
      <c r="PO183" s="565"/>
      <c r="PP183" s="565"/>
      <c r="PQ183" s="565"/>
      <c r="PR183" s="565"/>
      <c r="PS183" s="565"/>
      <c r="PT183" s="565"/>
      <c r="PU183" s="565"/>
      <c r="PV183" s="565"/>
      <c r="PW183" s="565"/>
      <c r="PX183" s="565"/>
      <c r="PY183" s="565"/>
      <c r="PZ183" s="565"/>
      <c r="QA183" s="565"/>
      <c r="QB183" s="565"/>
      <c r="QC183" s="565"/>
      <c r="QD183" s="565"/>
      <c r="QE183" s="565"/>
      <c r="QF183" s="565"/>
      <c r="QG183" s="565"/>
      <c r="QH183" s="565"/>
      <c r="QI183" s="565"/>
      <c r="QJ183" s="565"/>
      <c r="QK183" s="565"/>
      <c r="QL183" s="565"/>
      <c r="QM183" s="565"/>
      <c r="QN183" s="565"/>
      <c r="QO183" s="565"/>
      <c r="QP183" s="565"/>
      <c r="QQ183" s="565"/>
      <c r="QR183" s="565"/>
      <c r="QS183" s="565"/>
      <c r="QT183" s="565"/>
      <c r="QU183" s="565"/>
      <c r="QV183" s="565"/>
      <c r="QW183" s="565"/>
      <c r="QX183" s="565"/>
      <c r="QY183" s="565"/>
      <c r="QZ183" s="565"/>
      <c r="RA183" s="565"/>
      <c r="RB183" s="565"/>
      <c r="RC183" s="565"/>
      <c r="RD183" s="565"/>
      <c r="RE183" s="565"/>
      <c r="RF183" s="565"/>
      <c r="RG183" s="565"/>
      <c r="RH183" s="565"/>
      <c r="RI183" s="565"/>
      <c r="RJ183" s="565"/>
      <c r="RK183" s="565"/>
      <c r="RL183" s="565"/>
      <c r="RM183" s="565"/>
      <c r="RN183" s="565"/>
      <c r="RO183" s="565"/>
      <c r="RP183" s="565"/>
      <c r="RQ183" s="565"/>
      <c r="RR183" s="565"/>
      <c r="RS183" s="565"/>
      <c r="RT183" s="565"/>
      <c r="RU183" s="565"/>
      <c r="RV183" s="565"/>
      <c r="RW183" s="565"/>
      <c r="RX183" s="565"/>
      <c r="RY183" s="565"/>
      <c r="RZ183" s="565"/>
      <c r="SA183" s="565"/>
      <c r="SB183" s="565"/>
      <c r="SC183" s="565"/>
      <c r="SD183" s="565"/>
      <c r="SE183" s="565"/>
      <c r="SF183" s="565"/>
      <c r="SG183" s="565"/>
      <c r="SH183" s="565"/>
      <c r="SI183" s="565"/>
      <c r="SJ183" s="565"/>
      <c r="SK183" s="565"/>
      <c r="SL183" s="565"/>
      <c r="SM183" s="565"/>
      <c r="SN183" s="565"/>
      <c r="SO183" s="565"/>
      <c r="SP183" s="565"/>
      <c r="SQ183" s="565"/>
      <c r="SR183" s="565"/>
      <c r="SS183" s="565"/>
      <c r="ST183" s="565"/>
      <c r="SU183" s="565"/>
      <c r="SV183" s="565"/>
      <c r="SW183" s="565"/>
      <c r="SX183" s="565"/>
      <c r="SY183" s="565"/>
      <c r="SZ183" s="565"/>
      <c r="TA183" s="565"/>
      <c r="TB183" s="565"/>
      <c r="TC183" s="565"/>
      <c r="TD183" s="565"/>
      <c r="TE183" s="565"/>
      <c r="TF183" s="565"/>
      <c r="TG183" s="565"/>
      <c r="TH183" s="565"/>
      <c r="TI183" s="565"/>
      <c r="TJ183" s="565"/>
      <c r="TK183" s="565"/>
      <c r="TL183" s="565"/>
      <c r="TM183" s="565"/>
      <c r="TN183" s="565"/>
      <c r="TO183" s="565"/>
      <c r="TP183" s="565"/>
      <c r="TQ183" s="565"/>
      <c r="TR183" s="565"/>
      <c r="TS183" s="565"/>
      <c r="TT183" s="565"/>
      <c r="TU183" s="565"/>
      <c r="TV183" s="565"/>
      <c r="TW183" s="565"/>
      <c r="TX183" s="565"/>
      <c r="TY183" s="565"/>
      <c r="TZ183" s="565"/>
      <c r="UA183" s="565"/>
      <c r="UB183" s="565"/>
      <c r="UC183" s="565"/>
      <c r="UD183" s="565"/>
      <c r="UE183" s="565"/>
      <c r="UF183" s="565"/>
      <c r="UG183" s="565"/>
      <c r="UH183" s="565"/>
      <c r="UI183" s="565"/>
      <c r="UJ183" s="565"/>
      <c r="UK183" s="565"/>
      <c r="UL183" s="565"/>
      <c r="UM183" s="565"/>
      <c r="UN183" s="565"/>
      <c r="UO183" s="565"/>
      <c r="UP183" s="565"/>
      <c r="UQ183" s="565"/>
      <c r="UR183" s="565"/>
      <c r="US183" s="565"/>
      <c r="UT183" s="565"/>
      <c r="UU183" s="565"/>
      <c r="UV183" s="565"/>
      <c r="UW183" s="565"/>
      <c r="UX183" s="565"/>
      <c r="UY183" s="565"/>
      <c r="UZ183" s="565"/>
      <c r="VA183" s="565"/>
      <c r="VB183" s="565"/>
      <c r="VC183" s="565"/>
      <c r="VD183" s="565"/>
      <c r="VE183" s="565"/>
      <c r="VF183" s="565"/>
      <c r="VG183" s="565"/>
      <c r="VH183" s="565"/>
      <c r="VI183" s="565"/>
      <c r="VJ183" s="565"/>
      <c r="VK183" s="565"/>
      <c r="VL183" s="565"/>
      <c r="VM183" s="565"/>
      <c r="VN183" s="565"/>
      <c r="VO183" s="565"/>
      <c r="VP183" s="565"/>
      <c r="VQ183" s="565"/>
      <c r="VR183" s="565"/>
      <c r="VS183" s="565"/>
      <c r="VT183" s="565"/>
      <c r="VU183" s="565"/>
      <c r="VV183" s="565"/>
      <c r="VW183" s="565"/>
      <c r="VX183" s="565"/>
      <c r="VY183" s="565"/>
      <c r="VZ183" s="565"/>
      <c r="WA183" s="565"/>
      <c r="WB183" s="565"/>
      <c r="WC183" s="565"/>
      <c r="WD183" s="565"/>
      <c r="WE183" s="565"/>
      <c r="WF183" s="565"/>
      <c r="WG183" s="565"/>
      <c r="WH183" s="565"/>
      <c r="WI183" s="565"/>
      <c r="WJ183" s="565"/>
      <c r="WK183" s="565"/>
      <c r="WL183" s="565"/>
      <c r="WM183" s="565"/>
      <c r="WN183" s="565"/>
      <c r="WO183" s="565"/>
      <c r="WP183" s="565"/>
      <c r="WQ183" s="565"/>
      <c r="WR183" s="565"/>
      <c r="WS183" s="565"/>
      <c r="WT183" s="565"/>
      <c r="WU183" s="565"/>
      <c r="WV183" s="565"/>
      <c r="WW183" s="565"/>
      <c r="WX183" s="565"/>
      <c r="WY183" s="565"/>
      <c r="WZ183" s="565"/>
      <c r="XA183" s="565"/>
      <c r="XB183" s="565"/>
      <c r="XC183" s="565"/>
      <c r="XD183" s="565"/>
      <c r="XE183" s="565"/>
      <c r="XF183" s="565"/>
      <c r="XG183" s="565"/>
      <c r="XH183" s="565"/>
      <c r="XI183" s="565"/>
      <c r="XJ183" s="565"/>
      <c r="XK183" s="565"/>
      <c r="XL183" s="565"/>
      <c r="XM183" s="565"/>
      <c r="XN183" s="565"/>
      <c r="XO183" s="565"/>
      <c r="XP183" s="565"/>
      <c r="XQ183" s="565"/>
      <c r="XR183" s="565"/>
      <c r="XS183" s="565"/>
      <c r="XT183" s="565"/>
      <c r="XU183" s="565"/>
      <c r="XV183" s="565"/>
      <c r="XW183" s="565"/>
      <c r="XX183" s="565"/>
      <c r="XY183" s="565"/>
      <c r="XZ183" s="565"/>
      <c r="YA183" s="565"/>
      <c r="YB183" s="565"/>
      <c r="YC183" s="565"/>
      <c r="YD183" s="565"/>
      <c r="YE183" s="565"/>
      <c r="YF183" s="565"/>
      <c r="YG183" s="565"/>
      <c r="YH183" s="565"/>
      <c r="YI183" s="565"/>
      <c r="YJ183" s="565"/>
      <c r="YK183" s="565"/>
      <c r="YL183" s="565"/>
      <c r="YM183" s="565"/>
      <c r="YN183" s="565"/>
      <c r="YO183" s="565"/>
      <c r="YP183" s="565"/>
      <c r="YQ183" s="565"/>
      <c r="YR183" s="565"/>
      <c r="YS183" s="565"/>
      <c r="YT183" s="565"/>
      <c r="YU183" s="565"/>
      <c r="YV183" s="565"/>
      <c r="YW183" s="565"/>
      <c r="YX183" s="565"/>
      <c r="YY183" s="565"/>
      <c r="YZ183" s="565"/>
      <c r="ZA183" s="565"/>
      <c r="ZB183" s="565"/>
      <c r="ZC183" s="565"/>
      <c r="ZD183" s="565"/>
      <c r="ZE183" s="565"/>
      <c r="ZF183" s="565"/>
      <c r="ZG183" s="565"/>
      <c r="ZH183" s="565"/>
      <c r="ZI183" s="565"/>
      <c r="ZJ183" s="565"/>
      <c r="ZK183" s="565"/>
      <c r="ZL183" s="565"/>
      <c r="ZM183" s="565"/>
      <c r="ZN183" s="565"/>
      <c r="ZO183" s="565"/>
      <c r="ZP183" s="565"/>
      <c r="ZQ183" s="565"/>
      <c r="ZR183" s="565"/>
      <c r="ZS183" s="565"/>
      <c r="ZT183" s="565"/>
      <c r="ZU183" s="565"/>
      <c r="ZV183" s="565"/>
      <c r="ZW183" s="565"/>
      <c r="ZX183" s="565"/>
      <c r="ZY183" s="565"/>
      <c r="ZZ183" s="565"/>
      <c r="AAA183" s="565"/>
      <c r="AAB183" s="565"/>
      <c r="AAC183" s="565"/>
      <c r="AAD183" s="565"/>
      <c r="AAE183" s="565"/>
      <c r="AAF183" s="565"/>
      <c r="AAG183" s="565"/>
      <c r="AAH183" s="565"/>
      <c r="AAI183" s="565"/>
      <c r="AAJ183" s="565"/>
      <c r="AAK183" s="565"/>
      <c r="AAL183" s="565"/>
      <c r="AAM183" s="565"/>
      <c r="AAN183" s="565"/>
      <c r="AAO183" s="565"/>
      <c r="AAP183" s="565"/>
      <c r="AAQ183" s="565"/>
      <c r="AAR183" s="565"/>
      <c r="AAS183" s="565"/>
      <c r="AAT183" s="565"/>
      <c r="AAU183" s="565"/>
      <c r="AAV183" s="565"/>
      <c r="AAW183" s="565"/>
      <c r="AAX183" s="565"/>
      <c r="AAY183" s="565"/>
      <c r="AAZ183" s="565"/>
      <c r="ABA183" s="565"/>
      <c r="ABB183" s="565"/>
      <c r="ABC183" s="565"/>
      <c r="ABD183" s="565"/>
      <c r="ABE183" s="565"/>
      <c r="ABF183" s="565"/>
      <c r="ABG183" s="565"/>
      <c r="ABH183" s="565"/>
      <c r="ABI183" s="565"/>
      <c r="ABJ183" s="565"/>
      <c r="ABK183" s="565"/>
      <c r="ABL183" s="565"/>
      <c r="ABM183" s="565"/>
      <c r="ABN183" s="565"/>
      <c r="ABO183" s="565"/>
      <c r="ABP183" s="565"/>
      <c r="ABQ183" s="565"/>
      <c r="ABR183" s="565"/>
      <c r="ABS183" s="565"/>
      <c r="ABT183" s="565"/>
      <c r="ABU183" s="565"/>
      <c r="ABV183" s="565"/>
      <c r="ABW183" s="565"/>
      <c r="ABX183" s="565"/>
      <c r="ABY183" s="565"/>
      <c r="ABZ183" s="565"/>
      <c r="ACA183" s="565"/>
      <c r="ACB183" s="565"/>
      <c r="ACC183" s="565"/>
      <c r="ACD183" s="565"/>
      <c r="ACE183" s="565"/>
      <c r="ACF183" s="565"/>
      <c r="ACG183" s="565"/>
      <c r="ACH183" s="565"/>
      <c r="ACI183" s="565"/>
      <c r="ACJ183" s="565"/>
      <c r="ACK183" s="565"/>
      <c r="ACL183" s="565"/>
      <c r="ACM183" s="565"/>
      <c r="ACN183" s="565"/>
      <c r="ACO183" s="565"/>
      <c r="ACP183" s="565"/>
      <c r="ACQ183" s="565"/>
      <c r="ACR183" s="565"/>
      <c r="ACS183" s="565"/>
      <c r="ACT183" s="565"/>
      <c r="ACU183" s="565"/>
      <c r="ACV183" s="565"/>
      <c r="ACW183" s="565"/>
      <c r="ACX183" s="565"/>
      <c r="ACY183" s="565"/>
      <c r="ACZ183" s="565"/>
      <c r="ADA183" s="565"/>
      <c r="ADB183" s="565"/>
      <c r="ADC183" s="565"/>
      <c r="ADD183" s="565"/>
      <c r="ADE183" s="565"/>
      <c r="ADF183" s="565"/>
      <c r="ADG183" s="565"/>
      <c r="ADH183" s="565"/>
      <c r="ADI183" s="565"/>
      <c r="ADJ183" s="565"/>
      <c r="ADK183" s="565"/>
      <c r="ADL183" s="565"/>
      <c r="ADM183" s="565"/>
      <c r="ADN183" s="565"/>
      <c r="ADO183" s="565"/>
      <c r="ADP183" s="565"/>
      <c r="ADQ183" s="565"/>
      <c r="ADR183" s="565"/>
      <c r="ADS183" s="565"/>
      <c r="ADT183" s="565"/>
      <c r="ADU183" s="565"/>
      <c r="ADV183" s="565"/>
      <c r="ADW183" s="565"/>
      <c r="ADX183" s="565"/>
      <c r="ADY183" s="565"/>
      <c r="ADZ183" s="565"/>
      <c r="AEA183" s="565"/>
      <c r="AEB183" s="565"/>
      <c r="AEC183" s="565"/>
      <c r="AED183" s="565"/>
      <c r="AEE183" s="565"/>
      <c r="AEF183" s="565"/>
      <c r="AEG183" s="565"/>
      <c r="AEH183" s="565"/>
      <c r="AEI183" s="565"/>
      <c r="AEJ183" s="565"/>
      <c r="AEK183" s="565"/>
      <c r="AEL183" s="565"/>
      <c r="AEM183" s="565"/>
      <c r="AEN183" s="565"/>
      <c r="AEO183" s="565"/>
      <c r="AEP183" s="565"/>
      <c r="AEQ183" s="565"/>
      <c r="AER183" s="565"/>
      <c r="AES183" s="565"/>
      <c r="AET183" s="565"/>
      <c r="AEU183" s="565"/>
      <c r="AEV183" s="565"/>
      <c r="AEW183" s="565"/>
      <c r="AEX183" s="565"/>
      <c r="AEY183" s="565"/>
      <c r="AEZ183" s="565"/>
      <c r="AFA183" s="565"/>
      <c r="AFB183" s="565"/>
      <c r="AFC183" s="565"/>
      <c r="AFD183" s="565"/>
      <c r="AFE183" s="565"/>
      <c r="AFF183" s="565"/>
      <c r="AFG183" s="565"/>
      <c r="AFH183" s="565"/>
      <c r="AFI183" s="565"/>
      <c r="AFJ183" s="565"/>
      <c r="AFK183" s="565"/>
      <c r="AFL183" s="565"/>
      <c r="AFM183" s="565"/>
      <c r="AFN183" s="565"/>
      <c r="AFO183" s="565"/>
      <c r="AFP183" s="565"/>
      <c r="AFQ183" s="565"/>
      <c r="AFR183" s="565"/>
      <c r="AFS183" s="565"/>
      <c r="AFT183" s="565"/>
      <c r="AFU183" s="565"/>
      <c r="AFV183" s="565"/>
      <c r="AFW183" s="565"/>
      <c r="AFX183" s="565"/>
      <c r="AFY183" s="565"/>
      <c r="AFZ183" s="565"/>
      <c r="AGA183" s="565"/>
      <c r="AGB183" s="565"/>
      <c r="AGC183" s="565"/>
      <c r="AGD183" s="565"/>
      <c r="AGE183" s="565"/>
      <c r="AGF183" s="565"/>
      <c r="AGG183" s="565"/>
      <c r="AGH183" s="565"/>
      <c r="AGI183" s="565"/>
      <c r="AGJ183" s="565"/>
      <c r="AGK183" s="565"/>
      <c r="AGL183" s="565"/>
      <c r="AGM183" s="565"/>
      <c r="AGN183" s="565"/>
      <c r="AGO183" s="565"/>
      <c r="AGP183" s="565"/>
      <c r="AGQ183" s="565"/>
      <c r="AGR183" s="565"/>
      <c r="AGS183" s="565"/>
      <c r="AGT183" s="565"/>
      <c r="AGU183" s="565"/>
      <c r="AGV183" s="565"/>
      <c r="AGW183" s="565"/>
      <c r="AGX183" s="565"/>
      <c r="AGY183" s="565"/>
      <c r="AGZ183" s="565"/>
      <c r="AHA183" s="565"/>
      <c r="AHB183" s="565"/>
      <c r="AHC183" s="565"/>
      <c r="AHD183" s="565"/>
      <c r="AHE183" s="565"/>
      <c r="AHF183" s="565"/>
      <c r="AHG183" s="565"/>
      <c r="AHH183" s="565"/>
      <c r="AHI183" s="565"/>
      <c r="AHJ183" s="565"/>
      <c r="AHK183" s="565"/>
      <c r="AHL183" s="565"/>
      <c r="AHM183" s="565"/>
      <c r="AHN183" s="565"/>
      <c r="AHO183" s="565"/>
      <c r="AHP183" s="565"/>
      <c r="AHQ183" s="565"/>
      <c r="AHR183" s="565"/>
      <c r="AHS183" s="565"/>
      <c r="AHT183" s="565"/>
      <c r="AHU183" s="565"/>
      <c r="AHV183" s="565"/>
      <c r="AHW183" s="565"/>
      <c r="AHX183" s="565"/>
      <c r="AHY183" s="565"/>
      <c r="AHZ183" s="565"/>
      <c r="AIA183" s="565"/>
      <c r="AIB183" s="565"/>
      <c r="AIC183" s="565"/>
      <c r="AID183" s="565"/>
      <c r="AIE183" s="565"/>
      <c r="AIF183" s="565"/>
      <c r="AIG183" s="565"/>
      <c r="AIH183" s="565"/>
      <c r="AII183" s="565"/>
      <c r="AIJ183" s="565"/>
      <c r="AIK183" s="565"/>
      <c r="AIL183" s="565"/>
      <c r="AIM183" s="565"/>
      <c r="AIN183" s="565"/>
      <c r="AIO183" s="565"/>
      <c r="AIP183" s="565"/>
      <c r="AIQ183" s="565"/>
      <c r="AIR183" s="565"/>
      <c r="AIS183" s="565"/>
      <c r="AIT183" s="565"/>
      <c r="AIU183" s="565"/>
      <c r="AIV183" s="565"/>
      <c r="AIW183" s="565"/>
      <c r="AIX183" s="565"/>
      <c r="AIY183" s="565"/>
      <c r="AIZ183" s="565"/>
      <c r="AJA183" s="565"/>
      <c r="AJB183" s="565"/>
      <c r="AJC183" s="565"/>
      <c r="AJD183" s="565"/>
      <c r="AJE183" s="565"/>
      <c r="AJF183" s="565"/>
      <c r="AJG183" s="565"/>
      <c r="AJH183" s="565"/>
      <c r="AJI183" s="565"/>
      <c r="AJJ183" s="565"/>
      <c r="AJK183" s="565"/>
      <c r="AJL183" s="565"/>
      <c r="AJM183" s="565"/>
      <c r="AJN183" s="565"/>
      <c r="AJO183" s="565"/>
      <c r="AJP183" s="565"/>
      <c r="AJQ183" s="565"/>
      <c r="AJR183" s="565"/>
      <c r="AJS183" s="565"/>
      <c r="AJT183" s="565"/>
      <c r="AJU183" s="565"/>
      <c r="AJV183" s="565"/>
      <c r="AJW183" s="565"/>
      <c r="AJX183" s="565"/>
      <c r="AJY183" s="565"/>
      <c r="AJZ183" s="565"/>
      <c r="AKA183" s="565"/>
      <c r="AKB183" s="565"/>
      <c r="AKC183" s="565"/>
      <c r="AKD183" s="565"/>
      <c r="AKE183" s="565"/>
      <c r="AKF183" s="565"/>
      <c r="AKG183" s="565"/>
      <c r="AKH183" s="565"/>
      <c r="AKI183" s="565"/>
      <c r="AKJ183" s="565"/>
      <c r="AKK183" s="565"/>
      <c r="AKL183" s="565"/>
      <c r="AKM183" s="565"/>
      <c r="AKN183" s="565"/>
      <c r="AKO183" s="565"/>
      <c r="AKP183" s="565"/>
      <c r="AKQ183" s="565"/>
      <c r="AKR183" s="565"/>
      <c r="AKS183" s="565"/>
      <c r="AKT183" s="565"/>
      <c r="AKU183" s="565"/>
      <c r="AKV183" s="565"/>
      <c r="AKW183" s="565"/>
      <c r="AKX183" s="565"/>
      <c r="AKY183" s="565"/>
      <c r="AKZ183" s="565"/>
      <c r="ALA183" s="565"/>
      <c r="ALB183" s="565"/>
      <c r="ALC183" s="565"/>
      <c r="ALD183" s="565"/>
      <c r="ALE183" s="565"/>
      <c r="ALF183" s="565"/>
      <c r="ALG183" s="565"/>
      <c r="ALH183" s="565"/>
      <c r="ALI183" s="565"/>
      <c r="ALJ183" s="565"/>
      <c r="ALK183" s="565"/>
      <c r="ALL183" s="565"/>
      <c r="ALM183" s="565"/>
      <c r="ALN183" s="565"/>
      <c r="ALO183" s="565"/>
      <c r="ALP183" s="565"/>
      <c r="ALQ183" s="565"/>
      <c r="ALR183" s="565"/>
      <c r="ALS183" s="565"/>
      <c r="ALT183" s="565"/>
      <c r="ALU183" s="565"/>
      <c r="ALV183" s="565"/>
      <c r="ALW183" s="565"/>
      <c r="ALX183" s="565"/>
      <c r="ALY183" s="565"/>
      <c r="ALZ183" s="565"/>
      <c r="AMA183" s="565"/>
      <c r="AMB183" s="565"/>
      <c r="AMC183" s="565"/>
      <c r="AMD183" s="565"/>
      <c r="AME183" s="565"/>
      <c r="AMF183" s="565"/>
      <c r="AMG183" s="565"/>
      <c r="AMH183" s="565"/>
      <c r="AMI183" s="565"/>
      <c r="AMJ183" s="565"/>
      <c r="AMK183" s="565"/>
      <c r="AML183" s="565"/>
      <c r="AMM183" s="565"/>
      <c r="AMN183" s="565"/>
      <c r="AMO183" s="565"/>
      <c r="AMP183" s="565"/>
      <c r="AMQ183" s="565"/>
      <c r="AMR183" s="565"/>
      <c r="AMS183" s="565"/>
      <c r="AMT183" s="565"/>
      <c r="AMU183" s="565"/>
      <c r="AMV183" s="565"/>
      <c r="AMW183" s="565"/>
      <c r="AMX183" s="565"/>
      <c r="AMY183" s="565"/>
      <c r="AMZ183" s="565"/>
      <c r="ANA183" s="565"/>
      <c r="ANB183" s="565"/>
      <c r="ANC183" s="565"/>
      <c r="AND183" s="565"/>
      <c r="ANE183" s="565"/>
      <c r="ANF183" s="565"/>
      <c r="ANG183" s="565"/>
      <c r="ANH183" s="565"/>
      <c r="ANI183" s="565"/>
      <c r="ANJ183" s="565"/>
      <c r="ANK183" s="565"/>
      <c r="ANL183" s="565"/>
      <c r="ANM183" s="565"/>
      <c r="ANN183" s="565"/>
      <c r="ANO183" s="565"/>
      <c r="ANP183" s="565"/>
      <c r="ANQ183" s="565"/>
      <c r="ANR183" s="565"/>
      <c r="ANS183" s="565"/>
      <c r="ANT183" s="565"/>
      <c r="ANU183" s="565"/>
      <c r="ANV183" s="565"/>
      <c r="ANW183" s="565"/>
      <c r="ANX183" s="565"/>
      <c r="ANY183" s="565"/>
      <c r="ANZ183" s="565"/>
      <c r="AOA183" s="565"/>
      <c r="AOB183" s="565"/>
      <c r="AOC183" s="565"/>
      <c r="AOD183" s="565"/>
      <c r="AOE183" s="565"/>
      <c r="AOF183" s="565"/>
      <c r="AOG183" s="565"/>
      <c r="AOH183" s="565"/>
      <c r="AOI183" s="565"/>
      <c r="AOJ183" s="565"/>
      <c r="AOK183" s="565"/>
      <c r="AOL183" s="565"/>
      <c r="AOM183" s="565"/>
      <c r="AON183" s="565"/>
      <c r="AOO183" s="565"/>
      <c r="AOP183" s="565"/>
      <c r="AOQ183" s="565"/>
      <c r="AOR183" s="565"/>
      <c r="AOS183" s="565"/>
      <c r="AOT183" s="565"/>
      <c r="AOU183" s="565"/>
      <c r="AOV183" s="565"/>
      <c r="AOW183" s="565"/>
      <c r="AOX183" s="565"/>
      <c r="AOY183" s="565"/>
      <c r="AOZ183" s="565"/>
      <c r="APA183" s="565"/>
      <c r="APB183" s="565"/>
      <c r="APC183" s="565"/>
      <c r="APD183" s="565"/>
      <c r="APE183" s="565"/>
      <c r="APF183" s="565"/>
      <c r="APG183" s="565"/>
      <c r="APH183" s="565"/>
      <c r="API183" s="565"/>
      <c r="APJ183" s="565"/>
      <c r="APK183" s="565"/>
      <c r="APL183" s="565"/>
      <c r="APM183" s="565"/>
      <c r="APN183" s="565"/>
      <c r="APO183" s="565"/>
      <c r="APP183" s="565"/>
      <c r="APQ183" s="565"/>
      <c r="APR183" s="565"/>
      <c r="APS183" s="565"/>
      <c r="APT183" s="565"/>
      <c r="APU183" s="565"/>
      <c r="APV183" s="565"/>
      <c r="APW183" s="565"/>
      <c r="APX183" s="565"/>
      <c r="APY183" s="565"/>
      <c r="APZ183" s="565"/>
      <c r="AQA183" s="565"/>
      <c r="AQB183" s="565"/>
      <c r="AQC183" s="565"/>
      <c r="AQD183" s="565"/>
      <c r="AQE183" s="565"/>
      <c r="AQF183" s="565"/>
      <c r="AQG183" s="565"/>
      <c r="AQH183" s="565"/>
      <c r="AQI183" s="565"/>
      <c r="AQJ183" s="565"/>
      <c r="AQK183" s="565"/>
      <c r="AQL183" s="565"/>
      <c r="AQM183" s="565"/>
      <c r="AQN183" s="565"/>
      <c r="AQO183" s="565"/>
      <c r="AQP183" s="565"/>
      <c r="AQQ183" s="565"/>
      <c r="AQR183" s="565"/>
      <c r="AQS183" s="565"/>
      <c r="AQT183" s="565"/>
      <c r="AQU183" s="565"/>
      <c r="AQV183" s="565"/>
      <c r="AQW183" s="565"/>
      <c r="AQX183" s="565"/>
      <c r="AQY183" s="565"/>
      <c r="AQZ183" s="565"/>
    </row>
    <row r="184" spans="1:1144" s="594" customFormat="1" ht="30" customHeight="1" thickBot="1" x14ac:dyDescent="0.35">
      <c r="A184" s="157"/>
      <c r="B184" s="32"/>
      <c r="C184" s="32"/>
      <c r="D184" s="32"/>
      <c r="E184" s="592" t="s">
        <v>78</v>
      </c>
      <c r="F184" s="155">
        <f>SUM(F181:F183)</f>
        <v>421576.2</v>
      </c>
      <c r="G184" s="122">
        <f>SUM(G181:G183)</f>
        <v>421576.2</v>
      </c>
      <c r="H184" s="122">
        <f>SUM(H181:H183)</f>
        <v>398393.30000000005</v>
      </c>
      <c r="I184" s="61">
        <v>1</v>
      </c>
      <c r="J184" s="62">
        <f>H184-G184</f>
        <v>-23182.899999999965</v>
      </c>
      <c r="K184" s="94">
        <f>H184/G184</f>
        <v>0.94500899244312186</v>
      </c>
      <c r="L184" s="155">
        <f>SUM(L181:L183)</f>
        <v>114051.20000000001</v>
      </c>
      <c r="M184" s="593">
        <f>SUM(M181:M183)</f>
        <v>122188.3</v>
      </c>
      <c r="N184" s="122">
        <f>SUM(N181:N183)</f>
        <v>122188.3</v>
      </c>
      <c r="O184" s="122">
        <f>SUM(O181:O183)</f>
        <v>99911.3</v>
      </c>
      <c r="P184" s="122">
        <f>SUM(P181:P183)</f>
        <v>-22276.999999999993</v>
      </c>
      <c r="Q184" s="355">
        <f>O184/N184</f>
        <v>0.81768303511874707</v>
      </c>
      <c r="R184" s="96">
        <f t="shared" si="47"/>
        <v>535627.4</v>
      </c>
      <c r="S184" s="275">
        <f t="shared" si="48"/>
        <v>543764.5</v>
      </c>
      <c r="T184" s="60">
        <f t="shared" si="48"/>
        <v>543764.5</v>
      </c>
      <c r="U184" s="275">
        <f t="shared" si="48"/>
        <v>498304.60000000003</v>
      </c>
      <c r="V184" s="60">
        <f t="shared" si="49"/>
        <v>-45459.899999999965</v>
      </c>
      <c r="W184" s="94">
        <f t="shared" si="50"/>
        <v>0.91639781559848066</v>
      </c>
      <c r="X184" s="566"/>
      <c r="Y184" s="566"/>
      <c r="Z184" s="566"/>
      <c r="AA184" s="566"/>
      <c r="AB184" s="566"/>
      <c r="AC184" s="566"/>
      <c r="AD184" s="566"/>
      <c r="AE184" s="566"/>
      <c r="AF184" s="566"/>
      <c r="AG184" s="566"/>
      <c r="AH184" s="566"/>
      <c r="AI184" s="566"/>
      <c r="AJ184" s="566"/>
      <c r="AK184" s="566"/>
      <c r="AL184" s="566"/>
      <c r="AM184" s="566"/>
      <c r="AN184" s="566"/>
      <c r="AO184" s="566"/>
      <c r="AP184" s="566"/>
      <c r="AQ184" s="566"/>
      <c r="AR184" s="566"/>
      <c r="AS184" s="566"/>
      <c r="AT184" s="566"/>
      <c r="AU184" s="566"/>
      <c r="AV184" s="566"/>
      <c r="AW184" s="566"/>
      <c r="AX184" s="566"/>
      <c r="AY184" s="566"/>
      <c r="AZ184" s="566"/>
      <c r="BA184" s="566"/>
      <c r="BB184" s="566"/>
      <c r="BC184" s="566"/>
      <c r="BD184" s="566"/>
      <c r="BE184" s="566"/>
      <c r="BF184" s="566"/>
      <c r="BG184" s="566"/>
      <c r="BH184" s="566"/>
      <c r="BI184" s="566"/>
      <c r="BJ184" s="566"/>
      <c r="BK184" s="566"/>
      <c r="BL184" s="566"/>
      <c r="BM184" s="566"/>
      <c r="BN184" s="566"/>
      <c r="BO184" s="566"/>
      <c r="BP184" s="566"/>
      <c r="BQ184" s="566"/>
      <c r="BR184" s="566"/>
      <c r="BS184" s="566"/>
      <c r="BT184" s="566"/>
      <c r="BU184" s="566"/>
      <c r="BV184" s="566"/>
      <c r="BW184" s="566"/>
      <c r="BX184" s="566"/>
      <c r="BY184" s="566"/>
      <c r="BZ184" s="566"/>
      <c r="CA184" s="566"/>
      <c r="CB184" s="566"/>
      <c r="CC184" s="566"/>
      <c r="CD184" s="566"/>
      <c r="CE184" s="566"/>
      <c r="CF184" s="566"/>
      <c r="CG184" s="566"/>
      <c r="CH184" s="566"/>
      <c r="CI184" s="566"/>
      <c r="CJ184" s="566"/>
      <c r="CK184" s="566"/>
      <c r="CL184" s="566"/>
      <c r="CM184" s="566"/>
      <c r="CN184" s="566"/>
      <c r="CO184" s="566"/>
      <c r="CP184" s="566"/>
      <c r="CQ184" s="566"/>
      <c r="CR184" s="566"/>
      <c r="CS184" s="566"/>
      <c r="CT184" s="566"/>
      <c r="CU184" s="566"/>
      <c r="CV184" s="566"/>
      <c r="CW184" s="566"/>
      <c r="CX184" s="566"/>
      <c r="CY184" s="566"/>
      <c r="CZ184" s="566"/>
      <c r="DA184" s="566"/>
      <c r="DB184" s="566"/>
      <c r="DC184" s="566"/>
      <c r="DD184" s="566"/>
      <c r="DE184" s="566"/>
      <c r="DF184" s="566"/>
      <c r="DG184" s="566"/>
      <c r="DH184" s="566"/>
      <c r="DI184" s="566"/>
      <c r="DJ184" s="566"/>
      <c r="DK184" s="566"/>
      <c r="DL184" s="566"/>
      <c r="DM184" s="566"/>
      <c r="DN184" s="566"/>
      <c r="DO184" s="566"/>
      <c r="DP184" s="566"/>
      <c r="DQ184" s="566"/>
      <c r="DR184" s="566"/>
      <c r="DS184" s="566"/>
      <c r="DT184" s="566"/>
      <c r="DU184" s="566"/>
      <c r="DV184" s="566"/>
      <c r="DW184" s="566"/>
      <c r="DX184" s="566"/>
      <c r="DY184" s="566"/>
      <c r="DZ184" s="566"/>
      <c r="EA184" s="566"/>
      <c r="EB184" s="566"/>
      <c r="EC184" s="566"/>
      <c r="ED184" s="566"/>
      <c r="EE184" s="566"/>
      <c r="EF184" s="566"/>
      <c r="EG184" s="566"/>
      <c r="EH184" s="566"/>
      <c r="EI184" s="566"/>
      <c r="EJ184" s="566"/>
      <c r="EK184" s="566"/>
      <c r="EL184" s="566"/>
      <c r="EM184" s="566"/>
      <c r="EN184" s="566"/>
      <c r="EO184" s="566"/>
      <c r="EP184" s="566"/>
      <c r="EQ184" s="566"/>
      <c r="ER184" s="566"/>
      <c r="ES184" s="566"/>
      <c r="ET184" s="566"/>
      <c r="EU184" s="566"/>
      <c r="EV184" s="566"/>
      <c r="EW184" s="566"/>
      <c r="EX184" s="566"/>
      <c r="EY184" s="566"/>
      <c r="EZ184" s="566"/>
      <c r="FA184" s="566"/>
      <c r="FB184" s="566"/>
      <c r="FC184" s="566"/>
      <c r="FD184" s="566"/>
      <c r="FE184" s="566"/>
      <c r="FF184" s="566"/>
      <c r="FG184" s="566"/>
      <c r="FH184" s="566"/>
      <c r="FI184" s="566"/>
      <c r="FJ184" s="566"/>
      <c r="FK184" s="566"/>
      <c r="FL184" s="566"/>
      <c r="FM184" s="566"/>
      <c r="FN184" s="566"/>
      <c r="FO184" s="566"/>
      <c r="FP184" s="566"/>
      <c r="FQ184" s="566"/>
      <c r="FR184" s="566"/>
      <c r="FS184" s="566"/>
      <c r="FT184" s="566"/>
      <c r="FU184" s="566"/>
      <c r="FV184" s="566"/>
      <c r="FW184" s="566"/>
      <c r="FX184" s="566"/>
      <c r="FY184" s="566"/>
      <c r="FZ184" s="566"/>
      <c r="GA184" s="566"/>
      <c r="GB184" s="566"/>
      <c r="GC184" s="566"/>
      <c r="GD184" s="566"/>
      <c r="GE184" s="566"/>
      <c r="GF184" s="566"/>
      <c r="GG184" s="566"/>
      <c r="GH184" s="566"/>
      <c r="GI184" s="566"/>
      <c r="GJ184" s="566"/>
      <c r="GK184" s="566"/>
      <c r="GL184" s="566"/>
      <c r="GM184" s="566"/>
      <c r="GN184" s="566"/>
      <c r="GO184" s="566"/>
      <c r="GP184" s="566"/>
      <c r="GQ184" s="566"/>
      <c r="GR184" s="566"/>
      <c r="GS184" s="566"/>
      <c r="GT184" s="566"/>
      <c r="GU184" s="566"/>
      <c r="GV184" s="566"/>
      <c r="GW184" s="566"/>
      <c r="GX184" s="566"/>
      <c r="GY184" s="566"/>
      <c r="GZ184" s="566"/>
      <c r="HA184" s="566"/>
      <c r="HB184" s="566"/>
      <c r="HC184" s="566"/>
      <c r="HD184" s="566"/>
      <c r="HE184" s="566"/>
      <c r="HF184" s="566"/>
      <c r="HG184" s="566"/>
      <c r="HH184" s="566"/>
      <c r="HI184" s="566"/>
      <c r="HJ184" s="566"/>
      <c r="HK184" s="566"/>
      <c r="HL184" s="566"/>
      <c r="HM184" s="566"/>
      <c r="HN184" s="566"/>
      <c r="HO184" s="566"/>
      <c r="HP184" s="566"/>
      <c r="HQ184" s="566"/>
      <c r="HR184" s="566"/>
      <c r="HS184" s="566"/>
      <c r="HT184" s="566"/>
      <c r="HU184" s="566"/>
      <c r="HV184" s="566"/>
      <c r="HW184" s="566"/>
      <c r="HX184" s="566"/>
      <c r="HY184" s="566"/>
      <c r="HZ184" s="566"/>
      <c r="IA184" s="566"/>
      <c r="IB184" s="566"/>
      <c r="IC184" s="566"/>
      <c r="ID184" s="566"/>
      <c r="IE184" s="566"/>
      <c r="IF184" s="566"/>
      <c r="IG184" s="566"/>
      <c r="IH184" s="566"/>
      <c r="II184" s="566"/>
      <c r="IJ184" s="566"/>
      <c r="IK184" s="566"/>
      <c r="IL184" s="566"/>
      <c r="IM184" s="566"/>
      <c r="IN184" s="566"/>
      <c r="IO184" s="566"/>
      <c r="IP184" s="566"/>
      <c r="IQ184" s="566"/>
      <c r="IR184" s="566"/>
      <c r="IS184" s="566"/>
      <c r="IT184" s="566"/>
      <c r="IU184" s="566"/>
      <c r="IV184" s="566"/>
      <c r="IW184" s="566"/>
      <c r="IX184" s="566"/>
      <c r="IY184" s="566"/>
      <c r="IZ184" s="566"/>
      <c r="JA184" s="566"/>
      <c r="JB184" s="566"/>
      <c r="JC184" s="566"/>
      <c r="JD184" s="566"/>
      <c r="JE184" s="566"/>
      <c r="JF184" s="566"/>
      <c r="JG184" s="566"/>
      <c r="JH184" s="566"/>
      <c r="JI184" s="566"/>
      <c r="JJ184" s="566"/>
      <c r="JK184" s="566"/>
      <c r="JL184" s="566"/>
      <c r="JM184" s="566"/>
      <c r="JN184" s="566"/>
      <c r="JO184" s="566"/>
      <c r="JP184" s="566"/>
      <c r="JQ184" s="566"/>
      <c r="JR184" s="566"/>
      <c r="JS184" s="566"/>
      <c r="JT184" s="566"/>
      <c r="JU184" s="566"/>
      <c r="JV184" s="566"/>
      <c r="JW184" s="566"/>
      <c r="JX184" s="566"/>
      <c r="JY184" s="566"/>
      <c r="JZ184" s="566"/>
      <c r="KA184" s="566"/>
      <c r="KB184" s="566"/>
      <c r="KC184" s="566"/>
      <c r="KD184" s="566"/>
      <c r="KE184" s="566"/>
      <c r="KF184" s="566"/>
      <c r="KG184" s="566"/>
      <c r="KH184" s="566"/>
      <c r="KI184" s="566"/>
      <c r="KJ184" s="566"/>
      <c r="KK184" s="566"/>
      <c r="KL184" s="566"/>
      <c r="KM184" s="566"/>
      <c r="KN184" s="566"/>
      <c r="KO184" s="566"/>
      <c r="KP184" s="566"/>
      <c r="KQ184" s="566"/>
      <c r="KR184" s="566"/>
      <c r="KS184" s="566"/>
      <c r="KT184" s="566"/>
      <c r="KU184" s="566"/>
      <c r="KV184" s="566"/>
      <c r="KW184" s="566"/>
      <c r="KX184" s="566"/>
      <c r="KY184" s="566"/>
      <c r="KZ184" s="566"/>
      <c r="LA184" s="566"/>
      <c r="LB184" s="566"/>
      <c r="LC184" s="566"/>
      <c r="LD184" s="566"/>
      <c r="LE184" s="566"/>
      <c r="LF184" s="566"/>
      <c r="LG184" s="566"/>
      <c r="LH184" s="566"/>
      <c r="LI184" s="566"/>
      <c r="LJ184" s="566"/>
      <c r="LK184" s="566"/>
      <c r="LL184" s="566"/>
      <c r="LM184" s="566"/>
      <c r="LN184" s="566"/>
      <c r="LO184" s="566"/>
      <c r="LP184" s="566"/>
      <c r="LQ184" s="566"/>
      <c r="LR184" s="566"/>
      <c r="LS184" s="566"/>
      <c r="LT184" s="566"/>
      <c r="LU184" s="566"/>
      <c r="LV184" s="566"/>
      <c r="LW184" s="566"/>
      <c r="LX184" s="566"/>
      <c r="LY184" s="566"/>
      <c r="LZ184" s="566"/>
      <c r="MA184" s="566"/>
      <c r="MB184" s="566"/>
      <c r="MC184" s="566"/>
      <c r="MD184" s="566"/>
      <c r="ME184" s="566"/>
      <c r="MF184" s="566"/>
      <c r="MG184" s="566"/>
      <c r="MH184" s="566"/>
      <c r="MI184" s="566"/>
      <c r="MJ184" s="566"/>
      <c r="MK184" s="566"/>
      <c r="ML184" s="566"/>
      <c r="MM184" s="566"/>
      <c r="MN184" s="566"/>
      <c r="MO184" s="566"/>
      <c r="MP184" s="566"/>
      <c r="MQ184" s="566"/>
      <c r="MR184" s="566"/>
      <c r="MS184" s="566"/>
      <c r="MT184" s="566"/>
      <c r="MU184" s="566"/>
      <c r="MV184" s="566"/>
      <c r="MW184" s="566"/>
      <c r="MX184" s="566"/>
      <c r="MY184" s="566"/>
      <c r="MZ184" s="566"/>
      <c r="NA184" s="566"/>
      <c r="NB184" s="566"/>
      <c r="NC184" s="566"/>
      <c r="ND184" s="566"/>
      <c r="NE184" s="566"/>
      <c r="NF184" s="566"/>
      <c r="NG184" s="566"/>
      <c r="NH184" s="566"/>
      <c r="NI184" s="566"/>
      <c r="NJ184" s="566"/>
      <c r="NK184" s="566"/>
      <c r="NL184" s="566"/>
      <c r="NM184" s="566"/>
      <c r="NN184" s="566"/>
      <c r="NO184" s="566"/>
      <c r="NP184" s="566"/>
      <c r="NQ184" s="566"/>
      <c r="NR184" s="566"/>
      <c r="NS184" s="566"/>
      <c r="NT184" s="566"/>
      <c r="NU184" s="566"/>
      <c r="NV184" s="566"/>
      <c r="NW184" s="566"/>
      <c r="NX184" s="566"/>
      <c r="NY184" s="566"/>
      <c r="NZ184" s="566"/>
      <c r="OA184" s="566"/>
      <c r="OB184" s="566"/>
      <c r="OC184" s="566"/>
      <c r="OD184" s="566"/>
      <c r="OE184" s="566"/>
      <c r="OF184" s="566"/>
      <c r="OG184" s="566"/>
      <c r="OH184" s="566"/>
      <c r="OI184" s="566"/>
      <c r="OJ184" s="566"/>
      <c r="OK184" s="566"/>
      <c r="OL184" s="566"/>
      <c r="OM184" s="566"/>
      <c r="ON184" s="566"/>
      <c r="OO184" s="566"/>
      <c r="OP184" s="566"/>
      <c r="OQ184" s="566"/>
      <c r="OR184" s="566"/>
      <c r="OS184" s="566"/>
      <c r="OT184" s="566"/>
      <c r="OU184" s="566"/>
      <c r="OV184" s="566"/>
      <c r="OW184" s="566"/>
      <c r="OX184" s="566"/>
      <c r="OY184" s="566"/>
      <c r="OZ184" s="566"/>
      <c r="PA184" s="566"/>
      <c r="PB184" s="566"/>
      <c r="PC184" s="566"/>
      <c r="PD184" s="566"/>
      <c r="PE184" s="566"/>
      <c r="PF184" s="566"/>
      <c r="PG184" s="566"/>
      <c r="PH184" s="566"/>
      <c r="PI184" s="566"/>
      <c r="PJ184" s="566"/>
      <c r="PK184" s="566"/>
      <c r="PL184" s="566"/>
      <c r="PM184" s="566"/>
      <c r="PN184" s="566"/>
      <c r="PO184" s="566"/>
      <c r="PP184" s="566"/>
      <c r="PQ184" s="566"/>
      <c r="PR184" s="566"/>
      <c r="PS184" s="566"/>
      <c r="PT184" s="566"/>
      <c r="PU184" s="566"/>
      <c r="PV184" s="566"/>
      <c r="PW184" s="566"/>
      <c r="PX184" s="566"/>
      <c r="PY184" s="566"/>
      <c r="PZ184" s="566"/>
      <c r="QA184" s="566"/>
      <c r="QB184" s="566"/>
      <c r="QC184" s="566"/>
      <c r="QD184" s="566"/>
      <c r="QE184" s="566"/>
      <c r="QF184" s="566"/>
      <c r="QG184" s="566"/>
      <c r="QH184" s="566"/>
      <c r="QI184" s="566"/>
      <c r="QJ184" s="566"/>
      <c r="QK184" s="566"/>
      <c r="QL184" s="566"/>
      <c r="QM184" s="566"/>
      <c r="QN184" s="566"/>
      <c r="QO184" s="566"/>
      <c r="QP184" s="566"/>
      <c r="QQ184" s="566"/>
      <c r="QR184" s="566"/>
      <c r="QS184" s="566"/>
      <c r="QT184" s="566"/>
      <c r="QU184" s="566"/>
      <c r="QV184" s="566"/>
      <c r="QW184" s="566"/>
      <c r="QX184" s="566"/>
      <c r="QY184" s="566"/>
      <c r="QZ184" s="566"/>
      <c r="RA184" s="566"/>
      <c r="RB184" s="566"/>
      <c r="RC184" s="566"/>
      <c r="RD184" s="566"/>
      <c r="RE184" s="566"/>
      <c r="RF184" s="566"/>
      <c r="RG184" s="566"/>
      <c r="RH184" s="566"/>
      <c r="RI184" s="566"/>
      <c r="RJ184" s="566"/>
      <c r="RK184" s="566"/>
      <c r="RL184" s="566"/>
      <c r="RM184" s="566"/>
      <c r="RN184" s="566"/>
      <c r="RO184" s="566"/>
      <c r="RP184" s="566"/>
      <c r="RQ184" s="566"/>
      <c r="RR184" s="566"/>
      <c r="RS184" s="566"/>
      <c r="RT184" s="566"/>
      <c r="RU184" s="566"/>
      <c r="RV184" s="566"/>
      <c r="RW184" s="566"/>
      <c r="RX184" s="566"/>
      <c r="RY184" s="566"/>
      <c r="RZ184" s="566"/>
      <c r="SA184" s="566"/>
      <c r="SB184" s="566"/>
      <c r="SC184" s="566"/>
      <c r="SD184" s="566"/>
      <c r="SE184" s="566"/>
      <c r="SF184" s="566"/>
      <c r="SG184" s="566"/>
      <c r="SH184" s="566"/>
      <c r="SI184" s="566"/>
      <c r="SJ184" s="566"/>
      <c r="SK184" s="566"/>
      <c r="SL184" s="566"/>
      <c r="SM184" s="566"/>
      <c r="SN184" s="566"/>
      <c r="SO184" s="566"/>
      <c r="SP184" s="566"/>
      <c r="SQ184" s="566"/>
      <c r="SR184" s="566"/>
      <c r="SS184" s="566"/>
      <c r="ST184" s="566"/>
      <c r="SU184" s="566"/>
      <c r="SV184" s="566"/>
      <c r="SW184" s="566"/>
      <c r="SX184" s="566"/>
      <c r="SY184" s="566"/>
      <c r="SZ184" s="566"/>
      <c r="TA184" s="566"/>
      <c r="TB184" s="566"/>
      <c r="TC184" s="566"/>
      <c r="TD184" s="566"/>
      <c r="TE184" s="566"/>
      <c r="TF184" s="566"/>
      <c r="TG184" s="566"/>
      <c r="TH184" s="566"/>
      <c r="TI184" s="566"/>
      <c r="TJ184" s="566"/>
      <c r="TK184" s="566"/>
      <c r="TL184" s="566"/>
      <c r="TM184" s="566"/>
      <c r="TN184" s="566"/>
      <c r="TO184" s="566"/>
      <c r="TP184" s="566"/>
      <c r="TQ184" s="566"/>
      <c r="TR184" s="566"/>
      <c r="TS184" s="566"/>
      <c r="TT184" s="566"/>
      <c r="TU184" s="566"/>
      <c r="TV184" s="566"/>
      <c r="TW184" s="566"/>
      <c r="TX184" s="566"/>
      <c r="TY184" s="566"/>
      <c r="TZ184" s="566"/>
      <c r="UA184" s="566"/>
      <c r="UB184" s="566"/>
      <c r="UC184" s="566"/>
      <c r="UD184" s="566"/>
      <c r="UE184" s="566"/>
      <c r="UF184" s="566"/>
      <c r="UG184" s="566"/>
      <c r="UH184" s="566"/>
      <c r="UI184" s="566"/>
      <c r="UJ184" s="566"/>
      <c r="UK184" s="566"/>
      <c r="UL184" s="566"/>
      <c r="UM184" s="566"/>
      <c r="UN184" s="566"/>
      <c r="UO184" s="566"/>
      <c r="UP184" s="566"/>
      <c r="UQ184" s="566"/>
      <c r="UR184" s="566"/>
      <c r="US184" s="566"/>
      <c r="UT184" s="566"/>
      <c r="UU184" s="566"/>
      <c r="UV184" s="566"/>
      <c r="UW184" s="566"/>
      <c r="UX184" s="566"/>
      <c r="UY184" s="566"/>
      <c r="UZ184" s="566"/>
      <c r="VA184" s="566"/>
      <c r="VB184" s="566"/>
      <c r="VC184" s="566"/>
      <c r="VD184" s="566"/>
      <c r="VE184" s="566"/>
      <c r="VF184" s="566"/>
      <c r="VG184" s="566"/>
      <c r="VH184" s="566"/>
      <c r="VI184" s="566"/>
      <c r="VJ184" s="566"/>
      <c r="VK184" s="566"/>
      <c r="VL184" s="566"/>
      <c r="VM184" s="566"/>
      <c r="VN184" s="566"/>
      <c r="VO184" s="566"/>
      <c r="VP184" s="566"/>
      <c r="VQ184" s="566"/>
      <c r="VR184" s="566"/>
      <c r="VS184" s="566"/>
      <c r="VT184" s="566"/>
      <c r="VU184" s="566"/>
      <c r="VV184" s="566"/>
      <c r="VW184" s="566"/>
      <c r="VX184" s="566"/>
      <c r="VY184" s="566"/>
      <c r="VZ184" s="566"/>
      <c r="WA184" s="566"/>
      <c r="WB184" s="566"/>
      <c r="WC184" s="566"/>
      <c r="WD184" s="566"/>
      <c r="WE184" s="566"/>
      <c r="WF184" s="566"/>
      <c r="WG184" s="566"/>
      <c r="WH184" s="566"/>
      <c r="WI184" s="566"/>
      <c r="WJ184" s="566"/>
      <c r="WK184" s="566"/>
      <c r="WL184" s="566"/>
      <c r="WM184" s="566"/>
      <c r="WN184" s="566"/>
      <c r="WO184" s="566"/>
      <c r="WP184" s="566"/>
      <c r="WQ184" s="566"/>
      <c r="WR184" s="566"/>
      <c r="WS184" s="566"/>
      <c r="WT184" s="566"/>
      <c r="WU184" s="566"/>
      <c r="WV184" s="566"/>
      <c r="WW184" s="566"/>
      <c r="WX184" s="566"/>
      <c r="WY184" s="566"/>
      <c r="WZ184" s="566"/>
      <c r="XA184" s="566"/>
      <c r="XB184" s="566"/>
      <c r="XC184" s="566"/>
      <c r="XD184" s="566"/>
      <c r="XE184" s="566"/>
      <c r="XF184" s="566"/>
      <c r="XG184" s="566"/>
      <c r="XH184" s="566"/>
      <c r="XI184" s="566"/>
      <c r="XJ184" s="566"/>
      <c r="XK184" s="566"/>
      <c r="XL184" s="566"/>
      <c r="XM184" s="566"/>
      <c r="XN184" s="566"/>
      <c r="XO184" s="566"/>
      <c r="XP184" s="566"/>
      <c r="XQ184" s="566"/>
      <c r="XR184" s="566"/>
      <c r="XS184" s="566"/>
      <c r="XT184" s="566"/>
      <c r="XU184" s="566"/>
      <c r="XV184" s="566"/>
      <c r="XW184" s="566"/>
      <c r="XX184" s="566"/>
      <c r="XY184" s="566"/>
      <c r="XZ184" s="566"/>
      <c r="YA184" s="566"/>
      <c r="YB184" s="566"/>
      <c r="YC184" s="566"/>
      <c r="YD184" s="566"/>
      <c r="YE184" s="566"/>
      <c r="YF184" s="566"/>
      <c r="YG184" s="566"/>
      <c r="YH184" s="566"/>
      <c r="YI184" s="566"/>
      <c r="YJ184" s="566"/>
      <c r="YK184" s="566"/>
      <c r="YL184" s="566"/>
      <c r="YM184" s="566"/>
      <c r="YN184" s="566"/>
      <c r="YO184" s="566"/>
      <c r="YP184" s="566"/>
      <c r="YQ184" s="566"/>
      <c r="YR184" s="566"/>
      <c r="YS184" s="566"/>
      <c r="YT184" s="566"/>
      <c r="YU184" s="566"/>
      <c r="YV184" s="566"/>
      <c r="YW184" s="566"/>
      <c r="YX184" s="566"/>
      <c r="YY184" s="566"/>
      <c r="YZ184" s="566"/>
      <c r="ZA184" s="566"/>
      <c r="ZB184" s="566"/>
      <c r="ZC184" s="566"/>
      <c r="ZD184" s="566"/>
      <c r="ZE184" s="566"/>
      <c r="ZF184" s="566"/>
      <c r="ZG184" s="566"/>
      <c r="ZH184" s="566"/>
      <c r="ZI184" s="566"/>
      <c r="ZJ184" s="566"/>
      <c r="ZK184" s="566"/>
      <c r="ZL184" s="566"/>
      <c r="ZM184" s="566"/>
      <c r="ZN184" s="566"/>
      <c r="ZO184" s="566"/>
      <c r="ZP184" s="566"/>
      <c r="ZQ184" s="566"/>
      <c r="ZR184" s="566"/>
      <c r="ZS184" s="566"/>
      <c r="ZT184" s="566"/>
      <c r="ZU184" s="566"/>
      <c r="ZV184" s="566"/>
      <c r="ZW184" s="566"/>
      <c r="ZX184" s="566"/>
      <c r="ZY184" s="566"/>
      <c r="ZZ184" s="566"/>
      <c r="AAA184" s="566"/>
      <c r="AAB184" s="566"/>
      <c r="AAC184" s="566"/>
      <c r="AAD184" s="566"/>
      <c r="AAE184" s="566"/>
      <c r="AAF184" s="566"/>
      <c r="AAG184" s="566"/>
      <c r="AAH184" s="566"/>
      <c r="AAI184" s="566"/>
      <c r="AAJ184" s="566"/>
      <c r="AAK184" s="566"/>
      <c r="AAL184" s="566"/>
      <c r="AAM184" s="566"/>
      <c r="AAN184" s="566"/>
      <c r="AAO184" s="566"/>
      <c r="AAP184" s="566"/>
      <c r="AAQ184" s="566"/>
      <c r="AAR184" s="566"/>
      <c r="AAS184" s="566"/>
      <c r="AAT184" s="566"/>
      <c r="AAU184" s="566"/>
      <c r="AAV184" s="566"/>
      <c r="AAW184" s="566"/>
      <c r="AAX184" s="566"/>
      <c r="AAY184" s="566"/>
      <c r="AAZ184" s="566"/>
      <c r="ABA184" s="566"/>
      <c r="ABB184" s="566"/>
      <c r="ABC184" s="566"/>
      <c r="ABD184" s="566"/>
      <c r="ABE184" s="566"/>
      <c r="ABF184" s="566"/>
      <c r="ABG184" s="566"/>
      <c r="ABH184" s="566"/>
      <c r="ABI184" s="566"/>
      <c r="ABJ184" s="566"/>
      <c r="ABK184" s="566"/>
      <c r="ABL184" s="566"/>
      <c r="ABM184" s="566"/>
      <c r="ABN184" s="566"/>
      <c r="ABO184" s="566"/>
      <c r="ABP184" s="566"/>
      <c r="ABQ184" s="566"/>
      <c r="ABR184" s="566"/>
      <c r="ABS184" s="566"/>
      <c r="ABT184" s="566"/>
      <c r="ABU184" s="566"/>
      <c r="ABV184" s="566"/>
      <c r="ABW184" s="566"/>
      <c r="ABX184" s="566"/>
      <c r="ABY184" s="566"/>
      <c r="ABZ184" s="566"/>
      <c r="ACA184" s="566"/>
      <c r="ACB184" s="566"/>
      <c r="ACC184" s="566"/>
      <c r="ACD184" s="566"/>
      <c r="ACE184" s="566"/>
      <c r="ACF184" s="566"/>
      <c r="ACG184" s="566"/>
      <c r="ACH184" s="566"/>
      <c r="ACI184" s="566"/>
      <c r="ACJ184" s="566"/>
      <c r="ACK184" s="566"/>
      <c r="ACL184" s="566"/>
      <c r="ACM184" s="566"/>
      <c r="ACN184" s="566"/>
      <c r="ACO184" s="566"/>
      <c r="ACP184" s="566"/>
      <c r="ACQ184" s="566"/>
      <c r="ACR184" s="566"/>
      <c r="ACS184" s="566"/>
      <c r="ACT184" s="566"/>
      <c r="ACU184" s="566"/>
      <c r="ACV184" s="566"/>
      <c r="ACW184" s="566"/>
      <c r="ACX184" s="566"/>
      <c r="ACY184" s="566"/>
      <c r="ACZ184" s="566"/>
      <c r="ADA184" s="566"/>
      <c r="ADB184" s="566"/>
      <c r="ADC184" s="566"/>
      <c r="ADD184" s="566"/>
      <c r="ADE184" s="566"/>
      <c r="ADF184" s="566"/>
      <c r="ADG184" s="566"/>
      <c r="ADH184" s="566"/>
      <c r="ADI184" s="566"/>
      <c r="ADJ184" s="566"/>
      <c r="ADK184" s="566"/>
      <c r="ADL184" s="566"/>
      <c r="ADM184" s="566"/>
      <c r="ADN184" s="566"/>
      <c r="ADO184" s="566"/>
      <c r="ADP184" s="566"/>
      <c r="ADQ184" s="566"/>
      <c r="ADR184" s="566"/>
      <c r="ADS184" s="566"/>
      <c r="ADT184" s="566"/>
      <c r="ADU184" s="566"/>
      <c r="ADV184" s="566"/>
      <c r="ADW184" s="566"/>
      <c r="ADX184" s="566"/>
      <c r="ADY184" s="566"/>
      <c r="ADZ184" s="566"/>
      <c r="AEA184" s="566"/>
      <c r="AEB184" s="566"/>
      <c r="AEC184" s="566"/>
      <c r="AED184" s="566"/>
      <c r="AEE184" s="566"/>
      <c r="AEF184" s="566"/>
      <c r="AEG184" s="566"/>
      <c r="AEH184" s="566"/>
      <c r="AEI184" s="566"/>
      <c r="AEJ184" s="566"/>
      <c r="AEK184" s="566"/>
      <c r="AEL184" s="566"/>
      <c r="AEM184" s="566"/>
      <c r="AEN184" s="566"/>
      <c r="AEO184" s="566"/>
      <c r="AEP184" s="566"/>
      <c r="AEQ184" s="566"/>
      <c r="AER184" s="566"/>
      <c r="AES184" s="566"/>
      <c r="AET184" s="566"/>
      <c r="AEU184" s="566"/>
      <c r="AEV184" s="566"/>
      <c r="AEW184" s="566"/>
      <c r="AEX184" s="566"/>
      <c r="AEY184" s="566"/>
      <c r="AEZ184" s="566"/>
      <c r="AFA184" s="566"/>
      <c r="AFB184" s="566"/>
      <c r="AFC184" s="566"/>
      <c r="AFD184" s="566"/>
      <c r="AFE184" s="566"/>
      <c r="AFF184" s="566"/>
      <c r="AFG184" s="566"/>
      <c r="AFH184" s="566"/>
      <c r="AFI184" s="566"/>
      <c r="AFJ184" s="566"/>
      <c r="AFK184" s="566"/>
      <c r="AFL184" s="566"/>
      <c r="AFM184" s="566"/>
      <c r="AFN184" s="566"/>
      <c r="AFO184" s="566"/>
      <c r="AFP184" s="566"/>
      <c r="AFQ184" s="566"/>
      <c r="AFR184" s="566"/>
      <c r="AFS184" s="566"/>
      <c r="AFT184" s="566"/>
      <c r="AFU184" s="566"/>
      <c r="AFV184" s="566"/>
      <c r="AFW184" s="566"/>
      <c r="AFX184" s="566"/>
      <c r="AFY184" s="566"/>
      <c r="AFZ184" s="566"/>
      <c r="AGA184" s="566"/>
      <c r="AGB184" s="566"/>
      <c r="AGC184" s="566"/>
      <c r="AGD184" s="566"/>
      <c r="AGE184" s="566"/>
      <c r="AGF184" s="566"/>
      <c r="AGG184" s="566"/>
      <c r="AGH184" s="566"/>
      <c r="AGI184" s="566"/>
      <c r="AGJ184" s="566"/>
      <c r="AGK184" s="566"/>
      <c r="AGL184" s="566"/>
      <c r="AGM184" s="566"/>
      <c r="AGN184" s="566"/>
      <c r="AGO184" s="566"/>
      <c r="AGP184" s="566"/>
      <c r="AGQ184" s="566"/>
      <c r="AGR184" s="566"/>
      <c r="AGS184" s="566"/>
      <c r="AGT184" s="566"/>
      <c r="AGU184" s="566"/>
      <c r="AGV184" s="566"/>
      <c r="AGW184" s="566"/>
      <c r="AGX184" s="566"/>
      <c r="AGY184" s="566"/>
      <c r="AGZ184" s="566"/>
      <c r="AHA184" s="566"/>
      <c r="AHB184" s="566"/>
      <c r="AHC184" s="566"/>
      <c r="AHD184" s="566"/>
      <c r="AHE184" s="566"/>
      <c r="AHF184" s="566"/>
      <c r="AHG184" s="566"/>
      <c r="AHH184" s="566"/>
      <c r="AHI184" s="566"/>
      <c r="AHJ184" s="566"/>
      <c r="AHK184" s="566"/>
      <c r="AHL184" s="566"/>
      <c r="AHM184" s="566"/>
      <c r="AHN184" s="566"/>
      <c r="AHO184" s="566"/>
      <c r="AHP184" s="566"/>
      <c r="AHQ184" s="566"/>
      <c r="AHR184" s="566"/>
      <c r="AHS184" s="566"/>
      <c r="AHT184" s="566"/>
      <c r="AHU184" s="566"/>
      <c r="AHV184" s="566"/>
      <c r="AHW184" s="566"/>
      <c r="AHX184" s="566"/>
      <c r="AHY184" s="566"/>
      <c r="AHZ184" s="566"/>
      <c r="AIA184" s="566"/>
      <c r="AIB184" s="566"/>
      <c r="AIC184" s="566"/>
      <c r="AID184" s="566"/>
      <c r="AIE184" s="566"/>
      <c r="AIF184" s="566"/>
      <c r="AIG184" s="566"/>
      <c r="AIH184" s="566"/>
      <c r="AII184" s="566"/>
      <c r="AIJ184" s="566"/>
      <c r="AIK184" s="566"/>
      <c r="AIL184" s="566"/>
      <c r="AIM184" s="566"/>
      <c r="AIN184" s="566"/>
      <c r="AIO184" s="566"/>
      <c r="AIP184" s="566"/>
      <c r="AIQ184" s="566"/>
      <c r="AIR184" s="566"/>
      <c r="AIS184" s="566"/>
      <c r="AIT184" s="566"/>
      <c r="AIU184" s="566"/>
      <c r="AIV184" s="566"/>
      <c r="AIW184" s="566"/>
      <c r="AIX184" s="566"/>
      <c r="AIY184" s="566"/>
      <c r="AIZ184" s="566"/>
      <c r="AJA184" s="566"/>
      <c r="AJB184" s="566"/>
      <c r="AJC184" s="566"/>
      <c r="AJD184" s="566"/>
      <c r="AJE184" s="566"/>
      <c r="AJF184" s="566"/>
      <c r="AJG184" s="566"/>
      <c r="AJH184" s="566"/>
      <c r="AJI184" s="566"/>
      <c r="AJJ184" s="566"/>
      <c r="AJK184" s="566"/>
      <c r="AJL184" s="566"/>
      <c r="AJM184" s="566"/>
      <c r="AJN184" s="566"/>
      <c r="AJO184" s="566"/>
      <c r="AJP184" s="566"/>
      <c r="AJQ184" s="566"/>
      <c r="AJR184" s="566"/>
      <c r="AJS184" s="566"/>
      <c r="AJT184" s="566"/>
      <c r="AJU184" s="566"/>
      <c r="AJV184" s="566"/>
      <c r="AJW184" s="566"/>
      <c r="AJX184" s="566"/>
      <c r="AJY184" s="566"/>
      <c r="AJZ184" s="566"/>
      <c r="AKA184" s="566"/>
      <c r="AKB184" s="566"/>
      <c r="AKC184" s="566"/>
      <c r="AKD184" s="566"/>
      <c r="AKE184" s="566"/>
      <c r="AKF184" s="566"/>
      <c r="AKG184" s="566"/>
      <c r="AKH184" s="566"/>
      <c r="AKI184" s="566"/>
      <c r="AKJ184" s="566"/>
      <c r="AKK184" s="566"/>
      <c r="AKL184" s="566"/>
      <c r="AKM184" s="566"/>
      <c r="AKN184" s="566"/>
      <c r="AKO184" s="566"/>
      <c r="AKP184" s="566"/>
      <c r="AKQ184" s="566"/>
      <c r="AKR184" s="566"/>
      <c r="AKS184" s="566"/>
      <c r="AKT184" s="566"/>
      <c r="AKU184" s="566"/>
      <c r="AKV184" s="566"/>
      <c r="AKW184" s="566"/>
      <c r="AKX184" s="566"/>
      <c r="AKY184" s="566"/>
      <c r="AKZ184" s="566"/>
      <c r="ALA184" s="566"/>
      <c r="ALB184" s="566"/>
      <c r="ALC184" s="566"/>
      <c r="ALD184" s="566"/>
      <c r="ALE184" s="566"/>
      <c r="ALF184" s="566"/>
      <c r="ALG184" s="566"/>
      <c r="ALH184" s="566"/>
      <c r="ALI184" s="566"/>
      <c r="ALJ184" s="566"/>
      <c r="ALK184" s="566"/>
      <c r="ALL184" s="566"/>
      <c r="ALM184" s="566"/>
      <c r="ALN184" s="566"/>
      <c r="ALO184" s="566"/>
      <c r="ALP184" s="566"/>
      <c r="ALQ184" s="566"/>
      <c r="ALR184" s="566"/>
      <c r="ALS184" s="566"/>
      <c r="ALT184" s="566"/>
      <c r="ALU184" s="566"/>
      <c r="ALV184" s="566"/>
      <c r="ALW184" s="566"/>
      <c r="ALX184" s="566"/>
      <c r="ALY184" s="566"/>
      <c r="ALZ184" s="566"/>
      <c r="AMA184" s="566"/>
      <c r="AMB184" s="566"/>
      <c r="AMC184" s="566"/>
      <c r="AMD184" s="566"/>
      <c r="AME184" s="566"/>
      <c r="AMF184" s="566"/>
      <c r="AMG184" s="566"/>
      <c r="AMH184" s="566"/>
      <c r="AMI184" s="566"/>
      <c r="AMJ184" s="566"/>
      <c r="AMK184" s="566"/>
      <c r="AML184" s="566"/>
      <c r="AMM184" s="566"/>
      <c r="AMN184" s="566"/>
      <c r="AMO184" s="566"/>
      <c r="AMP184" s="566"/>
      <c r="AMQ184" s="566"/>
      <c r="AMR184" s="566"/>
      <c r="AMS184" s="566"/>
      <c r="AMT184" s="566"/>
      <c r="AMU184" s="566"/>
      <c r="AMV184" s="566"/>
      <c r="AMW184" s="566"/>
      <c r="AMX184" s="566"/>
      <c r="AMY184" s="566"/>
      <c r="AMZ184" s="566"/>
      <c r="ANA184" s="566"/>
      <c r="ANB184" s="566"/>
      <c r="ANC184" s="566"/>
      <c r="AND184" s="566"/>
      <c r="ANE184" s="566"/>
      <c r="ANF184" s="566"/>
      <c r="ANG184" s="566"/>
      <c r="ANH184" s="566"/>
      <c r="ANI184" s="566"/>
      <c r="ANJ184" s="566"/>
      <c r="ANK184" s="566"/>
      <c r="ANL184" s="566"/>
      <c r="ANM184" s="566"/>
      <c r="ANN184" s="566"/>
      <c r="ANO184" s="566"/>
      <c r="ANP184" s="566"/>
      <c r="ANQ184" s="566"/>
      <c r="ANR184" s="566"/>
      <c r="ANS184" s="566"/>
      <c r="ANT184" s="566"/>
      <c r="ANU184" s="566"/>
      <c r="ANV184" s="566"/>
      <c r="ANW184" s="566"/>
      <c r="ANX184" s="566"/>
      <c r="ANY184" s="566"/>
      <c r="ANZ184" s="566"/>
      <c r="AOA184" s="566"/>
      <c r="AOB184" s="566"/>
      <c r="AOC184" s="566"/>
      <c r="AOD184" s="566"/>
      <c r="AOE184" s="566"/>
      <c r="AOF184" s="566"/>
      <c r="AOG184" s="566"/>
      <c r="AOH184" s="566"/>
      <c r="AOI184" s="566"/>
      <c r="AOJ184" s="566"/>
      <c r="AOK184" s="566"/>
      <c r="AOL184" s="566"/>
      <c r="AOM184" s="566"/>
      <c r="AON184" s="566"/>
      <c r="AOO184" s="566"/>
      <c r="AOP184" s="566"/>
      <c r="AOQ184" s="566"/>
      <c r="AOR184" s="566"/>
      <c r="AOS184" s="566"/>
      <c r="AOT184" s="566"/>
      <c r="AOU184" s="566"/>
      <c r="AOV184" s="566"/>
      <c r="AOW184" s="566"/>
      <c r="AOX184" s="566"/>
      <c r="AOY184" s="566"/>
      <c r="AOZ184" s="566"/>
      <c r="APA184" s="566"/>
      <c r="APB184" s="566"/>
      <c r="APC184" s="566"/>
      <c r="APD184" s="566"/>
      <c r="APE184" s="566"/>
      <c r="APF184" s="566"/>
      <c r="APG184" s="566"/>
      <c r="APH184" s="566"/>
      <c r="API184" s="566"/>
      <c r="APJ184" s="566"/>
      <c r="APK184" s="566"/>
      <c r="APL184" s="566"/>
      <c r="APM184" s="566"/>
      <c r="APN184" s="566"/>
      <c r="APO184" s="566"/>
      <c r="APP184" s="566"/>
      <c r="APQ184" s="566"/>
      <c r="APR184" s="566"/>
      <c r="APS184" s="566"/>
      <c r="APT184" s="566"/>
      <c r="APU184" s="566"/>
      <c r="APV184" s="566"/>
      <c r="APW184" s="566"/>
      <c r="APX184" s="566"/>
      <c r="APY184" s="566"/>
      <c r="APZ184" s="566"/>
      <c r="AQA184" s="566"/>
      <c r="AQB184" s="566"/>
      <c r="AQC184" s="566"/>
      <c r="AQD184" s="566"/>
      <c r="AQE184" s="566"/>
      <c r="AQF184" s="566"/>
      <c r="AQG184" s="566"/>
      <c r="AQH184" s="566"/>
      <c r="AQI184" s="566"/>
      <c r="AQJ184" s="566"/>
      <c r="AQK184" s="566"/>
      <c r="AQL184" s="566"/>
      <c r="AQM184" s="566"/>
      <c r="AQN184" s="566"/>
      <c r="AQO184" s="566"/>
      <c r="AQP184" s="566"/>
      <c r="AQQ184" s="566"/>
      <c r="AQR184" s="566"/>
      <c r="AQS184" s="566"/>
      <c r="AQT184" s="566"/>
      <c r="AQU184" s="566"/>
      <c r="AQV184" s="566"/>
      <c r="AQW184" s="566"/>
      <c r="AQX184" s="566"/>
      <c r="AQY184" s="566"/>
      <c r="AQZ184" s="566"/>
    </row>
    <row r="185" spans="1:1144" x14ac:dyDescent="0.2">
      <c r="A185" s="2"/>
      <c r="B185" s="2"/>
      <c r="C185" s="2"/>
      <c r="D185" s="2"/>
      <c r="E185" s="2"/>
      <c r="F185" s="12"/>
      <c r="G185" s="12"/>
      <c r="H185" s="15"/>
      <c r="I185" s="1"/>
      <c r="J185" s="1"/>
      <c r="K185" s="10"/>
      <c r="L185" s="15"/>
      <c r="M185" s="600"/>
      <c r="N185" s="15"/>
      <c r="O185" s="15"/>
      <c r="P185" s="601"/>
      <c r="Q185" s="15"/>
      <c r="R185" s="15"/>
      <c r="S185" s="600"/>
      <c r="T185" s="15"/>
      <c r="U185" s="600"/>
      <c r="V185" s="1"/>
      <c r="W185" s="1"/>
    </row>
    <row r="186" spans="1:1144" x14ac:dyDescent="0.2">
      <c r="A186" s="2"/>
      <c r="B186" s="2"/>
      <c r="C186" s="2"/>
      <c r="D186" s="2"/>
      <c r="E186" s="2"/>
      <c r="F186" s="12"/>
      <c r="G186" s="12"/>
      <c r="H186" s="15"/>
      <c r="I186" s="1"/>
      <c r="J186" s="1"/>
      <c r="K186" s="10"/>
      <c r="L186" s="15"/>
      <c r="M186" s="600"/>
      <c r="N186" s="15"/>
      <c r="O186" s="15"/>
      <c r="P186" s="601"/>
      <c r="Q186" s="15"/>
      <c r="R186" s="15"/>
      <c r="S186" s="600"/>
      <c r="T186" s="15"/>
      <c r="U186" s="600"/>
      <c r="V186" s="1"/>
      <c r="W186" s="1"/>
    </row>
    <row r="187" spans="1:1144" x14ac:dyDescent="0.2">
      <c r="A187" s="2"/>
      <c r="B187" s="2"/>
      <c r="C187" s="2"/>
      <c r="D187" s="2"/>
      <c r="E187" s="2"/>
      <c r="F187" s="12"/>
      <c r="G187" s="12"/>
      <c r="H187" s="15"/>
      <c r="I187" s="1"/>
      <c r="J187" s="1"/>
      <c r="K187" s="10"/>
      <c r="L187" s="15"/>
      <c r="M187" s="600"/>
      <c r="N187" s="15"/>
      <c r="O187" s="15"/>
      <c r="P187" s="601"/>
      <c r="Q187" s="15"/>
      <c r="R187" s="15"/>
      <c r="S187" s="600"/>
      <c r="T187" s="15"/>
      <c r="U187" s="600"/>
      <c r="V187" s="1"/>
      <c r="W187" s="1"/>
    </row>
    <row r="188" spans="1:1144" x14ac:dyDescent="0.2">
      <c r="A188" s="2"/>
      <c r="B188" s="2"/>
      <c r="C188" s="2"/>
      <c r="D188" s="2"/>
      <c r="E188" s="2"/>
      <c r="F188" s="12"/>
      <c r="G188" s="12"/>
      <c r="H188" s="15"/>
      <c r="I188" s="1"/>
      <c r="J188" s="1"/>
      <c r="K188" s="10"/>
      <c r="L188" s="15"/>
      <c r="M188" s="602"/>
      <c r="N188" s="15"/>
      <c r="O188" s="603"/>
      <c r="P188" s="601"/>
      <c r="Q188" s="15"/>
      <c r="R188" s="15"/>
      <c r="S188" s="600"/>
      <c r="T188" s="15"/>
      <c r="U188" s="600"/>
      <c r="V188" s="1"/>
      <c r="W188" s="1"/>
    </row>
    <row r="189" spans="1:1144" x14ac:dyDescent="0.2">
      <c r="A189" s="2"/>
      <c r="B189" s="2"/>
      <c r="C189" s="2"/>
      <c r="D189" s="2"/>
      <c r="E189" s="2"/>
      <c r="F189" s="12"/>
      <c r="G189" s="12"/>
      <c r="H189" s="15"/>
      <c r="I189" s="1"/>
      <c r="J189" s="1"/>
      <c r="K189" s="10"/>
      <c r="L189" s="15"/>
      <c r="M189" s="602"/>
      <c r="N189" s="15"/>
      <c r="O189" s="603"/>
      <c r="P189" s="601"/>
      <c r="Q189" s="15"/>
      <c r="R189" s="15"/>
      <c r="S189" s="600"/>
      <c r="T189" s="15"/>
      <c r="U189" s="600"/>
      <c r="V189" s="1"/>
      <c r="W189" s="1"/>
    </row>
    <row r="190" spans="1:1144" x14ac:dyDescent="0.2">
      <c r="A190" s="2"/>
      <c r="B190" s="2"/>
      <c r="C190" s="2"/>
      <c r="D190" s="2"/>
      <c r="E190" s="2"/>
      <c r="F190" s="12"/>
      <c r="G190" s="12"/>
      <c r="H190" s="15"/>
      <c r="I190" s="1"/>
      <c r="J190" s="1"/>
      <c r="K190" s="10"/>
      <c r="L190" s="15"/>
      <c r="M190" s="602"/>
      <c r="N190" s="15"/>
      <c r="O190" s="603"/>
      <c r="P190" s="601"/>
      <c r="Q190" s="15"/>
      <c r="R190" s="15"/>
      <c r="S190" s="600"/>
      <c r="T190" s="15"/>
      <c r="U190" s="600"/>
      <c r="V190" s="1"/>
      <c r="W190" s="1"/>
    </row>
    <row r="191" spans="1:1144" x14ac:dyDescent="0.2">
      <c r="A191" s="2"/>
      <c r="B191" s="2"/>
      <c r="C191" s="2"/>
      <c r="D191" s="2"/>
      <c r="E191" s="2"/>
      <c r="F191" s="12"/>
      <c r="G191" s="12"/>
      <c r="H191" s="15"/>
      <c r="I191" s="1"/>
      <c r="J191" s="1"/>
      <c r="K191" s="10"/>
      <c r="L191" s="15"/>
      <c r="M191" s="602"/>
      <c r="N191" s="15"/>
      <c r="O191" s="603"/>
      <c r="P191" s="601"/>
      <c r="Q191" s="15"/>
      <c r="R191" s="15"/>
      <c r="S191" s="600"/>
      <c r="T191" s="15"/>
      <c r="U191" s="600"/>
      <c r="V191" s="1"/>
      <c r="W191" s="1"/>
    </row>
    <row r="192" spans="1:1144" x14ac:dyDescent="0.2">
      <c r="A192" s="2"/>
      <c r="B192" s="2"/>
      <c r="C192" s="2"/>
      <c r="D192" s="2"/>
      <c r="E192" s="2"/>
      <c r="F192" s="12"/>
      <c r="G192" s="12"/>
      <c r="H192" s="15"/>
      <c r="I192" s="1"/>
      <c r="J192" s="1"/>
      <c r="K192" s="10"/>
      <c r="L192" s="15"/>
      <c r="M192" s="602"/>
      <c r="N192" s="15"/>
      <c r="O192" s="603"/>
      <c r="P192" s="601"/>
      <c r="Q192" s="15"/>
      <c r="R192" s="15"/>
      <c r="S192" s="600"/>
      <c r="T192" s="15"/>
      <c r="U192" s="600"/>
      <c r="V192" s="1"/>
      <c r="W192" s="1"/>
    </row>
    <row r="193" spans="6:23" s="2" customFormat="1" x14ac:dyDescent="0.2">
      <c r="F193" s="12"/>
      <c r="G193" s="12"/>
      <c r="H193" s="15"/>
      <c r="I193" s="1"/>
      <c r="J193" s="1"/>
      <c r="K193" s="10"/>
      <c r="L193" s="15"/>
      <c r="M193" s="602"/>
      <c r="N193" s="15"/>
      <c r="O193" s="603"/>
      <c r="P193" s="601"/>
      <c r="Q193" s="15"/>
      <c r="R193" s="15"/>
      <c r="S193" s="600"/>
      <c r="T193" s="15"/>
      <c r="U193" s="600"/>
      <c r="V193" s="1"/>
      <c r="W193" s="1"/>
    </row>
    <row r="194" spans="6:23" s="2" customFormat="1" x14ac:dyDescent="0.2">
      <c r="F194" s="12"/>
      <c r="G194" s="12"/>
      <c r="H194" s="15"/>
      <c r="I194" s="1"/>
      <c r="J194" s="1"/>
      <c r="K194" s="10"/>
      <c r="L194" s="15"/>
      <c r="M194" s="602"/>
      <c r="N194" s="15"/>
      <c r="O194" s="603"/>
      <c r="P194" s="601"/>
      <c r="Q194" s="15"/>
      <c r="R194" s="15"/>
      <c r="S194" s="600"/>
      <c r="T194" s="15"/>
      <c r="U194" s="600"/>
      <c r="V194" s="1"/>
      <c r="W194" s="1"/>
    </row>
    <row r="195" spans="6:23" s="2" customFormat="1" x14ac:dyDescent="0.2">
      <c r="F195" s="12"/>
      <c r="G195" s="12"/>
      <c r="H195" s="15"/>
      <c r="I195" s="1"/>
      <c r="J195" s="1"/>
      <c r="K195" s="10"/>
      <c r="L195" s="15"/>
      <c r="M195" s="602"/>
      <c r="N195" s="15"/>
      <c r="O195" s="603"/>
      <c r="P195" s="601"/>
      <c r="Q195" s="15"/>
      <c r="R195" s="15"/>
      <c r="S195" s="600"/>
      <c r="T195" s="15"/>
      <c r="U195" s="600"/>
      <c r="V195" s="1"/>
      <c r="W195" s="1"/>
    </row>
    <row r="196" spans="6:23" s="2" customFormat="1" x14ac:dyDescent="0.2">
      <c r="F196" s="12"/>
      <c r="G196" s="12"/>
      <c r="H196" s="15"/>
      <c r="I196" s="1"/>
      <c r="J196" s="1"/>
      <c r="K196" s="10"/>
      <c r="L196" s="15"/>
      <c r="M196" s="602"/>
      <c r="N196" s="15"/>
      <c r="O196" s="603"/>
      <c r="P196" s="601"/>
      <c r="Q196" s="15"/>
      <c r="R196" s="15"/>
      <c r="S196" s="600"/>
      <c r="T196" s="15"/>
      <c r="U196" s="600"/>
      <c r="V196" s="1"/>
      <c r="W196" s="1"/>
    </row>
    <row r="197" spans="6:23" s="2" customFormat="1" x14ac:dyDescent="0.2">
      <c r="F197" s="12"/>
      <c r="G197" s="12"/>
      <c r="H197" s="15"/>
      <c r="I197" s="1"/>
      <c r="J197" s="1"/>
      <c r="K197" s="10"/>
      <c r="L197" s="15"/>
      <c r="M197" s="602"/>
      <c r="N197" s="15"/>
      <c r="O197" s="603"/>
      <c r="P197" s="601"/>
      <c r="Q197" s="15"/>
      <c r="R197" s="15"/>
      <c r="S197" s="600"/>
      <c r="T197" s="15"/>
      <c r="U197" s="600"/>
      <c r="V197" s="1"/>
      <c r="W197" s="1"/>
    </row>
    <row r="198" spans="6:23" s="2" customFormat="1" x14ac:dyDescent="0.2">
      <c r="F198" s="12"/>
      <c r="G198" s="12"/>
      <c r="H198" s="15"/>
      <c r="I198" s="1"/>
      <c r="J198" s="1"/>
      <c r="K198" s="10"/>
      <c r="L198" s="15"/>
      <c r="M198" s="602"/>
      <c r="N198" s="15"/>
      <c r="O198" s="603"/>
      <c r="P198" s="601"/>
      <c r="Q198" s="15"/>
      <c r="R198" s="15"/>
      <c r="S198" s="600"/>
      <c r="T198" s="15"/>
      <c r="U198" s="600"/>
      <c r="V198" s="1"/>
      <c r="W198" s="1"/>
    </row>
    <row r="199" spans="6:23" s="2" customFormat="1" x14ac:dyDescent="0.2">
      <c r="F199" s="12"/>
      <c r="G199" s="12"/>
      <c r="H199" s="15"/>
      <c r="I199" s="1"/>
      <c r="J199" s="1"/>
      <c r="K199" s="10"/>
      <c r="L199" s="15"/>
      <c r="M199" s="602"/>
      <c r="N199" s="15"/>
      <c r="O199" s="603"/>
      <c r="P199" s="601"/>
      <c r="Q199" s="15"/>
      <c r="R199" s="15"/>
      <c r="S199" s="600"/>
      <c r="T199" s="15"/>
      <c r="U199" s="600"/>
      <c r="V199" s="1"/>
      <c r="W199" s="1"/>
    </row>
    <row r="200" spans="6:23" s="2" customFormat="1" x14ac:dyDescent="0.2">
      <c r="F200" s="12"/>
      <c r="G200" s="12"/>
      <c r="H200" s="15"/>
      <c r="I200" s="1"/>
      <c r="J200" s="1"/>
      <c r="K200" s="10"/>
      <c r="L200" s="15"/>
      <c r="M200" s="602"/>
      <c r="N200" s="15"/>
      <c r="O200" s="603"/>
      <c r="P200" s="601"/>
      <c r="Q200" s="15"/>
      <c r="R200" s="15"/>
      <c r="S200" s="600"/>
      <c r="T200" s="15"/>
      <c r="U200" s="600"/>
      <c r="V200" s="1"/>
      <c r="W200" s="1"/>
    </row>
    <row r="201" spans="6:23" s="2" customFormat="1" x14ac:dyDescent="0.2">
      <c r="F201" s="12"/>
      <c r="G201" s="12"/>
      <c r="H201" s="15"/>
      <c r="I201" s="1"/>
      <c r="J201" s="1"/>
      <c r="K201" s="10"/>
      <c r="L201" s="15"/>
      <c r="M201" s="602"/>
      <c r="N201" s="15"/>
      <c r="O201" s="603"/>
      <c r="P201" s="601"/>
      <c r="Q201" s="15"/>
      <c r="R201" s="15"/>
      <c r="S201" s="600"/>
      <c r="T201" s="15"/>
      <c r="U201" s="600"/>
      <c r="V201" s="1"/>
      <c r="W201" s="1"/>
    </row>
    <row r="202" spans="6:23" s="2" customFormat="1" x14ac:dyDescent="0.2">
      <c r="F202" s="12"/>
      <c r="G202" s="12"/>
      <c r="H202" s="15"/>
      <c r="I202" s="1"/>
      <c r="J202" s="1"/>
      <c r="K202" s="10"/>
      <c r="L202" s="15"/>
      <c r="M202" s="602"/>
      <c r="N202" s="15"/>
      <c r="O202" s="603"/>
      <c r="P202" s="601"/>
      <c r="Q202" s="15"/>
      <c r="R202" s="15"/>
      <c r="S202" s="600"/>
      <c r="T202" s="15"/>
      <c r="U202" s="600"/>
      <c r="V202" s="1"/>
      <c r="W202" s="1"/>
    </row>
    <row r="203" spans="6:23" s="2" customFormat="1" x14ac:dyDescent="0.2">
      <c r="F203" s="12"/>
      <c r="G203" s="12"/>
      <c r="H203" s="15"/>
      <c r="I203" s="1"/>
      <c r="J203" s="1"/>
      <c r="K203" s="10"/>
      <c r="L203" s="15"/>
      <c r="M203" s="602"/>
      <c r="N203" s="15"/>
      <c r="O203" s="603"/>
      <c r="P203" s="601"/>
      <c r="Q203" s="15"/>
      <c r="R203" s="15"/>
      <c r="S203" s="600"/>
      <c r="T203" s="15"/>
      <c r="U203" s="600"/>
      <c r="V203" s="1"/>
      <c r="W203" s="1"/>
    </row>
    <row r="204" spans="6:23" s="2" customFormat="1" x14ac:dyDescent="0.2">
      <c r="F204" s="12"/>
      <c r="G204" s="12"/>
      <c r="H204" s="15"/>
      <c r="I204" s="1"/>
      <c r="J204" s="1"/>
      <c r="K204" s="10"/>
      <c r="L204" s="15"/>
      <c r="M204" s="602"/>
      <c r="N204" s="15"/>
      <c r="O204" s="603"/>
      <c r="P204" s="601"/>
      <c r="Q204" s="15"/>
      <c r="R204" s="15"/>
      <c r="S204" s="600"/>
      <c r="T204" s="15"/>
      <c r="U204" s="600"/>
      <c r="V204" s="1"/>
      <c r="W204" s="1"/>
    </row>
    <row r="205" spans="6:23" s="2" customFormat="1" x14ac:dyDescent="0.2">
      <c r="F205" s="12"/>
      <c r="G205" s="12"/>
      <c r="H205" s="15"/>
      <c r="I205" s="1"/>
      <c r="J205" s="1"/>
      <c r="K205" s="10"/>
      <c r="L205" s="15"/>
      <c r="M205" s="602"/>
      <c r="N205" s="15"/>
      <c r="O205" s="603"/>
      <c r="P205" s="601"/>
      <c r="Q205" s="15"/>
      <c r="R205" s="15"/>
      <c r="S205" s="600"/>
      <c r="T205" s="15"/>
      <c r="U205" s="600"/>
      <c r="V205" s="1"/>
      <c r="W205" s="1"/>
    </row>
    <row r="206" spans="6:23" s="2" customFormat="1" x14ac:dyDescent="0.2">
      <c r="F206" s="12"/>
      <c r="G206" s="12"/>
      <c r="H206" s="15"/>
      <c r="I206" s="1"/>
      <c r="J206" s="1"/>
      <c r="K206" s="10"/>
      <c r="L206" s="15"/>
      <c r="M206" s="602"/>
      <c r="N206" s="15"/>
      <c r="O206" s="603"/>
      <c r="P206" s="601"/>
      <c r="Q206" s="15"/>
      <c r="R206" s="15"/>
      <c r="S206" s="600"/>
      <c r="T206" s="15"/>
      <c r="U206" s="600"/>
      <c r="V206" s="1"/>
      <c r="W206" s="1"/>
    </row>
    <row r="207" spans="6:23" s="2" customFormat="1" x14ac:dyDescent="0.2">
      <c r="F207" s="12"/>
      <c r="G207" s="12"/>
      <c r="H207" s="15"/>
      <c r="I207" s="1"/>
      <c r="J207" s="1"/>
      <c r="K207" s="10"/>
      <c r="L207" s="15"/>
      <c r="M207" s="602"/>
      <c r="N207" s="15"/>
      <c r="O207" s="603"/>
      <c r="P207" s="601"/>
      <c r="Q207" s="15"/>
      <c r="R207" s="15"/>
      <c r="S207" s="600"/>
      <c r="T207" s="15"/>
      <c r="U207" s="600"/>
      <c r="V207" s="1"/>
      <c r="W207" s="1"/>
    </row>
    <row r="208" spans="6:23" s="2" customFormat="1" x14ac:dyDescent="0.2">
      <c r="F208" s="12"/>
      <c r="G208" s="12"/>
      <c r="H208" s="15"/>
      <c r="I208" s="1"/>
      <c r="J208" s="1"/>
      <c r="K208" s="10"/>
      <c r="L208" s="15"/>
      <c r="M208" s="602"/>
      <c r="N208" s="15"/>
      <c r="O208" s="603"/>
      <c r="P208" s="601"/>
      <c r="Q208" s="15"/>
      <c r="R208" s="15"/>
      <c r="S208" s="600"/>
      <c r="T208" s="15"/>
      <c r="U208" s="600"/>
      <c r="V208" s="1"/>
      <c r="W208" s="1"/>
    </row>
    <row r="209" spans="6:23" s="2" customFormat="1" x14ac:dyDescent="0.2">
      <c r="F209" s="12"/>
      <c r="G209" s="12"/>
      <c r="H209" s="15"/>
      <c r="I209" s="1"/>
      <c r="J209" s="1"/>
      <c r="K209" s="10"/>
      <c r="L209" s="15"/>
      <c r="M209" s="602"/>
      <c r="N209" s="15"/>
      <c r="O209" s="603"/>
      <c r="P209" s="601"/>
      <c r="Q209" s="15"/>
      <c r="R209" s="15"/>
      <c r="S209" s="600"/>
      <c r="T209" s="15"/>
      <c r="U209" s="600"/>
      <c r="V209" s="1"/>
      <c r="W209" s="1"/>
    </row>
    <row r="210" spans="6:23" s="2" customFormat="1" x14ac:dyDescent="0.2">
      <c r="F210" s="12"/>
      <c r="G210" s="12"/>
      <c r="H210" s="15"/>
      <c r="I210" s="1"/>
      <c r="J210" s="1"/>
      <c r="K210" s="10"/>
      <c r="L210" s="15"/>
      <c r="M210" s="602"/>
      <c r="N210" s="15"/>
      <c r="O210" s="603"/>
      <c r="P210" s="601"/>
      <c r="Q210" s="15"/>
      <c r="R210" s="15"/>
      <c r="S210" s="600"/>
      <c r="T210" s="15"/>
      <c r="U210" s="600"/>
      <c r="V210" s="1"/>
      <c r="W210" s="1"/>
    </row>
    <row r="211" spans="6:23" s="2" customFormat="1" x14ac:dyDescent="0.2">
      <c r="F211" s="12"/>
      <c r="G211" s="12"/>
      <c r="H211" s="15"/>
      <c r="I211" s="1"/>
      <c r="J211" s="1"/>
      <c r="K211" s="10"/>
      <c r="L211" s="15"/>
      <c r="M211" s="602"/>
      <c r="N211" s="15"/>
      <c r="O211" s="603"/>
      <c r="P211" s="601"/>
      <c r="Q211" s="15"/>
      <c r="R211" s="15"/>
      <c r="S211" s="600"/>
      <c r="T211" s="15"/>
      <c r="U211" s="600"/>
      <c r="V211" s="1"/>
      <c r="W211" s="1"/>
    </row>
    <row r="212" spans="6:23" s="2" customFormat="1" x14ac:dyDescent="0.2">
      <c r="F212" s="12"/>
      <c r="G212" s="12"/>
      <c r="H212" s="15"/>
      <c r="I212" s="1"/>
      <c r="J212" s="1"/>
      <c r="K212" s="10"/>
      <c r="L212" s="15"/>
      <c r="M212" s="602"/>
      <c r="N212" s="15"/>
      <c r="O212" s="603"/>
      <c r="P212" s="601"/>
      <c r="Q212" s="15"/>
      <c r="R212" s="15"/>
      <c r="S212" s="600"/>
      <c r="T212" s="15"/>
      <c r="U212" s="600"/>
      <c r="V212" s="1"/>
      <c r="W212" s="1"/>
    </row>
    <row r="213" spans="6:23" s="2" customFormat="1" x14ac:dyDescent="0.2">
      <c r="F213" s="12"/>
      <c r="G213" s="12"/>
      <c r="H213" s="15"/>
      <c r="I213" s="1"/>
      <c r="J213" s="1"/>
      <c r="K213" s="10"/>
      <c r="L213" s="15"/>
      <c r="M213" s="602"/>
      <c r="N213" s="15"/>
      <c r="O213" s="603"/>
      <c r="P213" s="601"/>
      <c r="Q213" s="15"/>
      <c r="R213" s="15"/>
      <c r="S213" s="600"/>
      <c r="T213" s="15"/>
      <c r="U213" s="600"/>
      <c r="V213" s="1"/>
      <c r="W213" s="1"/>
    </row>
    <row r="214" spans="6:23" s="2" customFormat="1" x14ac:dyDescent="0.2">
      <c r="F214" s="12"/>
      <c r="G214" s="12"/>
      <c r="H214" s="15"/>
      <c r="I214" s="1"/>
      <c r="J214" s="1"/>
      <c r="K214" s="10"/>
      <c r="L214" s="15"/>
      <c r="M214" s="602"/>
      <c r="N214" s="15"/>
      <c r="O214" s="603"/>
      <c r="P214" s="601"/>
      <c r="Q214" s="15"/>
      <c r="R214" s="15"/>
      <c r="S214" s="600"/>
      <c r="T214" s="15"/>
      <c r="U214" s="600"/>
      <c r="V214" s="1"/>
      <c r="W214" s="1"/>
    </row>
    <row r="215" spans="6:23" s="2" customFormat="1" x14ac:dyDescent="0.2">
      <c r="F215" s="12"/>
      <c r="G215" s="12"/>
      <c r="H215" s="15"/>
      <c r="I215" s="1"/>
      <c r="J215" s="1"/>
      <c r="K215" s="10"/>
      <c r="L215" s="15"/>
      <c r="M215" s="602"/>
      <c r="N215" s="15"/>
      <c r="O215" s="603"/>
      <c r="P215" s="601"/>
      <c r="Q215" s="15"/>
      <c r="R215" s="15"/>
      <c r="S215" s="600"/>
      <c r="T215" s="15"/>
      <c r="U215" s="600"/>
      <c r="V215" s="1"/>
      <c r="W215" s="1"/>
    </row>
    <row r="216" spans="6:23" s="2" customFormat="1" x14ac:dyDescent="0.2">
      <c r="F216" s="12"/>
      <c r="G216" s="12"/>
      <c r="H216" s="15"/>
      <c r="I216" s="1"/>
      <c r="J216" s="1"/>
      <c r="K216" s="10"/>
      <c r="L216" s="15"/>
      <c r="M216" s="602"/>
      <c r="N216" s="15"/>
      <c r="O216" s="603"/>
      <c r="P216" s="601"/>
      <c r="Q216" s="15"/>
      <c r="R216" s="15"/>
      <c r="S216" s="600"/>
      <c r="T216" s="15"/>
      <c r="U216" s="600"/>
      <c r="V216" s="1"/>
      <c r="W216" s="1"/>
    </row>
    <row r="217" spans="6:23" s="2" customFormat="1" x14ac:dyDescent="0.2">
      <c r="F217" s="12"/>
      <c r="G217" s="12"/>
      <c r="H217" s="15"/>
      <c r="I217" s="1"/>
      <c r="J217" s="1"/>
      <c r="K217" s="10"/>
      <c r="L217" s="15"/>
      <c r="M217" s="602"/>
      <c r="N217" s="15"/>
      <c r="O217" s="603"/>
      <c r="P217" s="601"/>
      <c r="Q217" s="15"/>
      <c r="R217" s="15"/>
      <c r="S217" s="600"/>
      <c r="T217" s="15"/>
      <c r="U217" s="600"/>
      <c r="V217" s="1"/>
      <c r="W217" s="1"/>
    </row>
    <row r="218" spans="6:23" s="2" customFormat="1" x14ac:dyDescent="0.2">
      <c r="F218" s="12"/>
      <c r="G218" s="12"/>
      <c r="H218" s="15"/>
      <c r="I218" s="1"/>
      <c r="J218" s="1"/>
      <c r="K218" s="10"/>
      <c r="L218" s="15"/>
      <c r="M218" s="602"/>
      <c r="N218" s="15"/>
      <c r="O218" s="603"/>
      <c r="P218" s="601"/>
      <c r="Q218" s="15"/>
      <c r="R218" s="15"/>
      <c r="S218" s="600"/>
      <c r="T218" s="15"/>
      <c r="U218" s="600"/>
      <c r="V218" s="1"/>
      <c r="W218" s="1"/>
    </row>
    <row r="219" spans="6:23" s="2" customFormat="1" x14ac:dyDescent="0.2">
      <c r="F219" s="12"/>
      <c r="G219" s="12"/>
      <c r="H219" s="15"/>
      <c r="I219" s="1"/>
      <c r="J219" s="1"/>
      <c r="K219" s="10"/>
      <c r="L219" s="15"/>
      <c r="M219" s="602"/>
      <c r="N219" s="15"/>
      <c r="O219" s="603"/>
      <c r="P219" s="601"/>
      <c r="Q219" s="15"/>
      <c r="R219" s="15"/>
      <c r="S219" s="600"/>
      <c r="T219" s="15"/>
      <c r="U219" s="600"/>
      <c r="V219" s="1"/>
      <c r="W219" s="1"/>
    </row>
    <row r="220" spans="6:23" s="2" customFormat="1" x14ac:dyDescent="0.2">
      <c r="F220" s="12"/>
      <c r="G220" s="12"/>
      <c r="H220" s="15"/>
      <c r="I220" s="1"/>
      <c r="J220" s="1"/>
      <c r="K220" s="10"/>
      <c r="L220" s="15"/>
      <c r="M220" s="602"/>
      <c r="N220" s="15"/>
      <c r="O220" s="603"/>
      <c r="P220" s="601"/>
      <c r="Q220" s="15"/>
      <c r="R220" s="15"/>
      <c r="S220" s="600"/>
      <c r="T220" s="15"/>
      <c r="U220" s="600"/>
      <c r="V220" s="1"/>
      <c r="W220" s="1"/>
    </row>
    <row r="221" spans="6:23" s="2" customFormat="1" x14ac:dyDescent="0.2">
      <c r="F221" s="12"/>
      <c r="G221" s="12"/>
      <c r="H221" s="15"/>
      <c r="I221" s="1"/>
      <c r="J221" s="1"/>
      <c r="K221" s="10"/>
      <c r="L221" s="15"/>
      <c r="M221" s="602"/>
      <c r="N221" s="15"/>
      <c r="O221" s="603"/>
      <c r="P221" s="601"/>
      <c r="Q221" s="15"/>
      <c r="R221" s="15"/>
      <c r="S221" s="600"/>
      <c r="T221" s="15"/>
      <c r="U221" s="600"/>
      <c r="V221" s="1"/>
      <c r="W221" s="1"/>
    </row>
    <row r="222" spans="6:23" s="2" customFormat="1" x14ac:dyDescent="0.2">
      <c r="F222" s="12"/>
      <c r="G222" s="12"/>
      <c r="H222" s="15"/>
      <c r="I222" s="1"/>
      <c r="J222" s="1"/>
      <c r="K222" s="10"/>
      <c r="L222" s="15"/>
      <c r="M222" s="602"/>
      <c r="N222" s="15"/>
      <c r="O222" s="603"/>
      <c r="P222" s="601"/>
      <c r="Q222" s="15"/>
      <c r="R222" s="15"/>
      <c r="S222" s="600"/>
      <c r="T222" s="15"/>
      <c r="U222" s="600"/>
      <c r="V222" s="1"/>
      <c r="W222" s="1"/>
    </row>
    <row r="223" spans="6:23" s="2" customFormat="1" x14ac:dyDescent="0.2">
      <c r="F223" s="12"/>
      <c r="G223" s="12"/>
      <c r="H223" s="15"/>
      <c r="I223" s="1"/>
      <c r="J223" s="1"/>
      <c r="K223" s="10"/>
      <c r="L223" s="15"/>
      <c r="M223" s="602"/>
      <c r="N223" s="15"/>
      <c r="O223" s="603"/>
      <c r="P223" s="601"/>
      <c r="Q223" s="15"/>
      <c r="R223" s="15"/>
      <c r="S223" s="600"/>
      <c r="T223" s="15"/>
      <c r="U223" s="600"/>
      <c r="V223" s="1"/>
      <c r="W223" s="1"/>
    </row>
    <row r="224" spans="6:23" s="2" customFormat="1" x14ac:dyDescent="0.2">
      <c r="F224" s="12"/>
      <c r="G224" s="12"/>
      <c r="H224" s="15"/>
      <c r="I224" s="1"/>
      <c r="J224" s="1"/>
      <c r="K224" s="10"/>
      <c r="L224" s="15"/>
      <c r="M224" s="602"/>
      <c r="N224" s="15"/>
      <c r="O224" s="603"/>
      <c r="P224" s="601"/>
      <c r="Q224" s="15"/>
      <c r="R224" s="15"/>
      <c r="S224" s="600"/>
      <c r="T224" s="15"/>
      <c r="U224" s="600"/>
      <c r="V224" s="1"/>
      <c r="W224" s="1"/>
    </row>
    <row r="225" spans="6:23" s="2" customFormat="1" x14ac:dyDescent="0.2">
      <c r="F225" s="12"/>
      <c r="G225" s="12"/>
      <c r="H225" s="15"/>
      <c r="I225" s="1"/>
      <c r="J225" s="1"/>
      <c r="K225" s="10"/>
      <c r="L225" s="15"/>
      <c r="M225" s="602"/>
      <c r="N225" s="15"/>
      <c r="O225" s="603"/>
      <c r="P225" s="601"/>
      <c r="Q225" s="15"/>
      <c r="R225" s="15"/>
      <c r="S225" s="600"/>
      <c r="T225" s="15"/>
      <c r="U225" s="600"/>
      <c r="V225" s="1"/>
      <c r="W225" s="1"/>
    </row>
    <row r="226" spans="6:23" s="2" customFormat="1" x14ac:dyDescent="0.2">
      <c r="F226" s="12"/>
      <c r="G226" s="12"/>
      <c r="H226" s="15"/>
      <c r="I226" s="1"/>
      <c r="J226" s="1"/>
      <c r="K226" s="10"/>
      <c r="L226" s="15"/>
      <c r="M226" s="602"/>
      <c r="N226" s="15"/>
      <c r="O226" s="603"/>
      <c r="P226" s="601"/>
      <c r="Q226" s="15"/>
      <c r="R226" s="15"/>
      <c r="S226" s="600"/>
      <c r="T226" s="15"/>
      <c r="U226" s="600"/>
      <c r="V226" s="1"/>
      <c r="W226" s="1"/>
    </row>
    <row r="227" spans="6:23" s="2" customFormat="1" x14ac:dyDescent="0.2">
      <c r="F227" s="12"/>
      <c r="G227" s="12"/>
      <c r="H227" s="15"/>
      <c r="I227" s="1"/>
      <c r="J227" s="1"/>
      <c r="K227" s="10"/>
      <c r="L227" s="15"/>
      <c r="M227" s="602"/>
      <c r="N227" s="15"/>
      <c r="O227" s="603"/>
      <c r="P227" s="601"/>
      <c r="Q227" s="15"/>
      <c r="R227" s="15"/>
      <c r="S227" s="600"/>
      <c r="T227" s="15"/>
      <c r="U227" s="600"/>
      <c r="V227" s="1"/>
      <c r="W227" s="1"/>
    </row>
    <row r="228" spans="6:23" s="2" customFormat="1" x14ac:dyDescent="0.2">
      <c r="F228" s="12"/>
      <c r="G228" s="12"/>
      <c r="H228" s="15"/>
      <c r="I228" s="1"/>
      <c r="J228" s="1"/>
      <c r="K228" s="10"/>
      <c r="L228" s="15"/>
      <c r="M228" s="602"/>
      <c r="N228" s="15"/>
      <c r="O228" s="603"/>
      <c r="P228" s="601"/>
      <c r="Q228" s="15"/>
      <c r="R228" s="15"/>
      <c r="S228" s="600"/>
      <c r="T228" s="15"/>
      <c r="U228" s="600"/>
      <c r="V228" s="1"/>
      <c r="W228" s="1"/>
    </row>
    <row r="229" spans="6:23" s="2" customFormat="1" x14ac:dyDescent="0.2">
      <c r="F229" s="12"/>
      <c r="G229" s="12"/>
      <c r="H229" s="15"/>
      <c r="I229" s="1"/>
      <c r="J229" s="1"/>
      <c r="K229" s="10"/>
      <c r="L229" s="15"/>
      <c r="M229" s="602"/>
      <c r="N229" s="15"/>
      <c r="O229" s="603"/>
      <c r="P229" s="601"/>
      <c r="Q229" s="15"/>
      <c r="R229" s="15"/>
      <c r="S229" s="600"/>
      <c r="T229" s="15"/>
      <c r="U229" s="600"/>
      <c r="V229" s="1"/>
      <c r="W229" s="1"/>
    </row>
    <row r="230" spans="6:23" s="2" customFormat="1" x14ac:dyDescent="0.2">
      <c r="F230" s="12"/>
      <c r="G230" s="12"/>
      <c r="H230" s="15"/>
      <c r="I230" s="1"/>
      <c r="J230" s="1"/>
      <c r="K230" s="10"/>
      <c r="L230" s="15"/>
      <c r="M230" s="602"/>
      <c r="N230" s="15"/>
      <c r="O230" s="603"/>
      <c r="P230" s="601"/>
      <c r="Q230" s="15"/>
      <c r="R230" s="15"/>
      <c r="S230" s="600"/>
      <c r="T230" s="15"/>
      <c r="U230" s="600"/>
      <c r="V230" s="1"/>
      <c r="W230" s="1"/>
    </row>
    <row r="231" spans="6:23" s="2" customFormat="1" x14ac:dyDescent="0.2">
      <c r="F231" s="12"/>
      <c r="G231" s="12"/>
      <c r="H231" s="15"/>
      <c r="I231" s="1"/>
      <c r="J231" s="1"/>
      <c r="K231" s="10"/>
      <c r="L231" s="15"/>
      <c r="M231" s="602"/>
      <c r="N231" s="15"/>
      <c r="O231" s="603"/>
      <c r="P231" s="601"/>
      <c r="Q231" s="15"/>
      <c r="R231" s="15"/>
      <c r="S231" s="600"/>
      <c r="T231" s="15"/>
      <c r="U231" s="600"/>
      <c r="V231" s="1"/>
      <c r="W231" s="1"/>
    </row>
    <row r="232" spans="6:23" s="2" customFormat="1" x14ac:dyDescent="0.2">
      <c r="F232" s="12"/>
      <c r="G232" s="12"/>
      <c r="H232" s="15"/>
      <c r="I232" s="1"/>
      <c r="J232" s="1"/>
      <c r="K232" s="10"/>
      <c r="L232" s="15"/>
      <c r="M232" s="602"/>
      <c r="N232" s="15"/>
      <c r="O232" s="603"/>
      <c r="P232" s="601"/>
      <c r="Q232" s="15"/>
      <c r="R232" s="15"/>
      <c r="S232" s="600"/>
      <c r="T232" s="15"/>
      <c r="U232" s="600"/>
      <c r="V232" s="1"/>
      <c r="W232" s="1"/>
    </row>
    <row r="233" spans="6:23" s="2" customFormat="1" x14ac:dyDescent="0.2">
      <c r="F233" s="12"/>
      <c r="G233" s="12"/>
      <c r="H233" s="15"/>
      <c r="I233" s="1"/>
      <c r="J233" s="1"/>
      <c r="K233" s="10"/>
      <c r="L233" s="15"/>
      <c r="M233" s="602"/>
      <c r="N233" s="15"/>
      <c r="O233" s="603"/>
      <c r="P233" s="601"/>
      <c r="Q233" s="15"/>
      <c r="R233" s="15"/>
      <c r="S233" s="600"/>
      <c r="T233" s="15"/>
      <c r="U233" s="600"/>
      <c r="V233" s="1"/>
      <c r="W233" s="1"/>
    </row>
    <row r="234" spans="6:23" s="2" customFormat="1" x14ac:dyDescent="0.2">
      <c r="F234" s="12"/>
      <c r="G234" s="12"/>
      <c r="H234" s="15"/>
      <c r="I234" s="1"/>
      <c r="J234" s="1"/>
      <c r="K234" s="10"/>
      <c r="L234" s="15"/>
      <c r="M234" s="602"/>
      <c r="N234" s="15"/>
      <c r="O234" s="603"/>
      <c r="P234" s="601"/>
      <c r="Q234" s="15"/>
      <c r="R234" s="15"/>
      <c r="S234" s="600"/>
      <c r="T234" s="15"/>
      <c r="U234" s="600"/>
      <c r="V234" s="1"/>
      <c r="W234" s="1"/>
    </row>
    <row r="235" spans="6:23" s="2" customFormat="1" x14ac:dyDescent="0.2">
      <c r="F235" s="12"/>
      <c r="G235" s="12"/>
      <c r="H235" s="15"/>
      <c r="I235" s="1"/>
      <c r="J235" s="1"/>
      <c r="K235" s="10"/>
      <c r="L235" s="15"/>
      <c r="M235" s="602"/>
      <c r="N235" s="15"/>
      <c r="O235" s="603"/>
      <c r="P235" s="601"/>
      <c r="Q235" s="15"/>
      <c r="R235" s="15"/>
      <c r="S235" s="600"/>
      <c r="T235" s="15"/>
      <c r="U235" s="600"/>
      <c r="V235" s="1"/>
      <c r="W235" s="1"/>
    </row>
    <row r="236" spans="6:23" s="2" customFormat="1" x14ac:dyDescent="0.2">
      <c r="F236" s="12"/>
      <c r="G236" s="12"/>
      <c r="H236" s="15"/>
      <c r="I236" s="1"/>
      <c r="J236" s="1"/>
      <c r="K236" s="10"/>
      <c r="L236" s="15"/>
      <c r="M236" s="602"/>
      <c r="N236" s="15"/>
      <c r="O236" s="603"/>
      <c r="P236" s="601"/>
      <c r="Q236" s="15"/>
      <c r="R236" s="15"/>
      <c r="S236" s="600"/>
      <c r="T236" s="15"/>
      <c r="U236" s="600"/>
      <c r="V236" s="1"/>
      <c r="W236" s="1"/>
    </row>
    <row r="237" spans="6:23" s="2" customFormat="1" x14ac:dyDescent="0.2">
      <c r="F237" s="12"/>
      <c r="G237" s="12"/>
      <c r="H237" s="15"/>
      <c r="I237" s="1"/>
      <c r="J237" s="1"/>
      <c r="K237" s="10"/>
      <c r="L237" s="15"/>
      <c r="M237" s="602"/>
      <c r="N237" s="15"/>
      <c r="O237" s="603"/>
      <c r="P237" s="601"/>
      <c r="Q237" s="15"/>
      <c r="R237" s="15"/>
      <c r="S237" s="600"/>
      <c r="T237" s="15"/>
      <c r="U237" s="600"/>
      <c r="V237" s="1"/>
      <c r="W237" s="1"/>
    </row>
    <row r="238" spans="6:23" s="2" customFormat="1" x14ac:dyDescent="0.2">
      <c r="F238" s="12"/>
      <c r="G238" s="12"/>
      <c r="H238" s="15"/>
      <c r="I238" s="1"/>
      <c r="J238" s="1"/>
      <c r="K238" s="10"/>
      <c r="L238" s="15"/>
      <c r="M238" s="602"/>
      <c r="N238" s="15"/>
      <c r="O238" s="603"/>
      <c r="P238" s="601"/>
      <c r="Q238" s="15"/>
      <c r="R238" s="15"/>
      <c r="S238" s="600"/>
      <c r="T238" s="15"/>
      <c r="U238" s="600"/>
      <c r="V238" s="1"/>
      <c r="W238" s="1"/>
    </row>
    <row r="239" spans="6:23" s="2" customFormat="1" x14ac:dyDescent="0.2">
      <c r="F239" s="12"/>
      <c r="G239" s="12"/>
      <c r="H239" s="15"/>
      <c r="I239" s="1"/>
      <c r="J239" s="1"/>
      <c r="K239" s="10"/>
      <c r="L239" s="15"/>
      <c r="M239" s="602"/>
      <c r="N239" s="15"/>
      <c r="O239" s="603"/>
      <c r="P239" s="601"/>
      <c r="Q239" s="15"/>
      <c r="R239" s="15"/>
      <c r="S239" s="600"/>
      <c r="T239" s="15"/>
      <c r="U239" s="600"/>
      <c r="V239" s="1"/>
      <c r="W239" s="1"/>
    </row>
    <row r="240" spans="6:23" s="2" customFormat="1" x14ac:dyDescent="0.2">
      <c r="F240" s="12"/>
      <c r="G240" s="12"/>
      <c r="H240" s="15"/>
      <c r="I240" s="1"/>
      <c r="J240" s="1"/>
      <c r="K240" s="10"/>
      <c r="L240" s="15"/>
      <c r="M240" s="602"/>
      <c r="N240" s="15"/>
      <c r="O240" s="603"/>
      <c r="P240" s="601"/>
      <c r="Q240" s="15"/>
      <c r="R240" s="15"/>
      <c r="S240" s="600"/>
      <c r="T240" s="15"/>
      <c r="U240" s="600"/>
      <c r="V240" s="1"/>
      <c r="W240" s="1"/>
    </row>
    <row r="241" spans="6:23" s="2" customFormat="1" x14ac:dyDescent="0.2">
      <c r="F241" s="12"/>
      <c r="G241" s="12"/>
      <c r="H241" s="15"/>
      <c r="I241" s="1"/>
      <c r="J241" s="1"/>
      <c r="K241" s="10"/>
      <c r="L241" s="15"/>
      <c r="M241" s="602"/>
      <c r="N241" s="15"/>
      <c r="O241" s="603"/>
      <c r="P241" s="601"/>
      <c r="Q241" s="15"/>
      <c r="R241" s="15"/>
      <c r="S241" s="600"/>
      <c r="T241" s="15"/>
      <c r="U241" s="600"/>
      <c r="V241" s="1"/>
      <c r="W241" s="1"/>
    </row>
    <row r="242" spans="6:23" s="2" customFormat="1" x14ac:dyDescent="0.2">
      <c r="F242" s="12"/>
      <c r="G242" s="12"/>
      <c r="H242" s="15"/>
      <c r="I242" s="1"/>
      <c r="J242" s="1"/>
      <c r="K242" s="10"/>
      <c r="L242" s="15"/>
      <c r="M242" s="602"/>
      <c r="N242" s="15"/>
      <c r="O242" s="603"/>
      <c r="P242" s="601"/>
      <c r="Q242" s="15"/>
      <c r="R242" s="15"/>
      <c r="S242" s="600"/>
      <c r="T242" s="15"/>
      <c r="U242" s="600"/>
      <c r="V242" s="1"/>
      <c r="W242" s="1"/>
    </row>
    <row r="243" spans="6:23" s="2" customFormat="1" x14ac:dyDescent="0.2">
      <c r="F243" s="12"/>
      <c r="G243" s="12"/>
      <c r="H243" s="15"/>
      <c r="I243" s="1"/>
      <c r="J243" s="1"/>
      <c r="K243" s="10"/>
      <c r="L243" s="15"/>
      <c r="M243" s="602"/>
      <c r="N243" s="15"/>
      <c r="O243" s="603"/>
      <c r="P243" s="601"/>
      <c r="Q243" s="15"/>
      <c r="R243" s="15"/>
      <c r="S243" s="600"/>
      <c r="T243" s="15"/>
      <c r="U243" s="600"/>
      <c r="V243" s="1"/>
      <c r="W243" s="1"/>
    </row>
    <row r="244" spans="6:23" s="2" customFormat="1" x14ac:dyDescent="0.2">
      <c r="F244" s="12"/>
      <c r="G244" s="12"/>
      <c r="H244" s="15"/>
      <c r="I244" s="1"/>
      <c r="J244" s="1"/>
      <c r="K244" s="10"/>
      <c r="L244" s="15"/>
      <c r="M244" s="602"/>
      <c r="N244" s="15"/>
      <c r="O244" s="603"/>
      <c r="P244" s="601"/>
      <c r="Q244" s="15"/>
      <c r="R244" s="15"/>
      <c r="S244" s="600"/>
      <c r="T244" s="15"/>
      <c r="U244" s="600"/>
      <c r="V244" s="1"/>
      <c r="W244" s="1"/>
    </row>
    <row r="245" spans="6:23" s="2" customFormat="1" x14ac:dyDescent="0.2">
      <c r="F245" s="12"/>
      <c r="G245" s="12"/>
      <c r="H245" s="15"/>
      <c r="I245" s="1"/>
      <c r="J245" s="1"/>
      <c r="K245" s="10"/>
      <c r="L245" s="15"/>
      <c r="M245" s="602"/>
      <c r="N245" s="15"/>
      <c r="O245" s="603"/>
      <c r="P245" s="601"/>
      <c r="Q245" s="15"/>
      <c r="R245" s="15"/>
      <c r="S245" s="600"/>
      <c r="T245" s="15"/>
      <c r="U245" s="600"/>
      <c r="V245" s="1"/>
      <c r="W245" s="1"/>
    </row>
    <row r="246" spans="6:23" s="2" customFormat="1" x14ac:dyDescent="0.2">
      <c r="F246" s="12"/>
      <c r="G246" s="12"/>
      <c r="H246" s="15"/>
      <c r="I246" s="1"/>
      <c r="J246" s="1"/>
      <c r="K246" s="10"/>
      <c r="L246" s="15"/>
      <c r="M246" s="602"/>
      <c r="N246" s="15"/>
      <c r="O246" s="603"/>
      <c r="P246" s="601"/>
      <c r="Q246" s="15"/>
      <c r="R246" s="15"/>
      <c r="S246" s="600"/>
      <c r="T246" s="15"/>
      <c r="U246" s="600"/>
      <c r="V246" s="1"/>
      <c r="W246" s="1"/>
    </row>
    <row r="247" spans="6:23" s="2" customFormat="1" x14ac:dyDescent="0.2">
      <c r="F247" s="12"/>
      <c r="G247" s="12"/>
      <c r="H247" s="15"/>
      <c r="I247" s="1"/>
      <c r="J247" s="1"/>
      <c r="K247" s="10"/>
      <c r="L247" s="15"/>
      <c r="M247" s="602"/>
      <c r="N247" s="15"/>
      <c r="O247" s="603"/>
      <c r="P247" s="601"/>
      <c r="Q247" s="15"/>
      <c r="R247" s="15"/>
      <c r="S247" s="600"/>
      <c r="T247" s="15"/>
      <c r="U247" s="600"/>
      <c r="V247" s="1"/>
      <c r="W247" s="1"/>
    </row>
    <row r="248" spans="6:23" s="2" customFormat="1" x14ac:dyDescent="0.2">
      <c r="F248" s="12"/>
      <c r="G248" s="12"/>
      <c r="H248" s="15"/>
      <c r="I248" s="1"/>
      <c r="J248" s="1"/>
      <c r="K248" s="10"/>
      <c r="L248" s="15"/>
      <c r="M248" s="602"/>
      <c r="N248" s="15"/>
      <c r="O248" s="603"/>
      <c r="P248" s="601"/>
      <c r="Q248" s="15"/>
      <c r="R248" s="15"/>
      <c r="S248" s="600"/>
      <c r="T248" s="15"/>
      <c r="U248" s="600"/>
      <c r="V248" s="1"/>
      <c r="W248" s="1"/>
    </row>
    <row r="249" spans="6:23" s="2" customFormat="1" x14ac:dyDescent="0.2">
      <c r="F249" s="12"/>
      <c r="G249" s="12"/>
      <c r="H249" s="15"/>
      <c r="I249" s="1"/>
      <c r="J249" s="1"/>
      <c r="K249" s="10"/>
      <c r="L249" s="15"/>
      <c r="M249" s="602"/>
      <c r="N249" s="15"/>
      <c r="O249" s="603"/>
      <c r="P249" s="601"/>
      <c r="Q249" s="15"/>
      <c r="R249" s="15"/>
      <c r="S249" s="600"/>
      <c r="T249" s="15"/>
      <c r="U249" s="600"/>
      <c r="V249" s="1"/>
      <c r="W249" s="1"/>
    </row>
    <row r="250" spans="6:23" s="2" customFormat="1" x14ac:dyDescent="0.2">
      <c r="F250" s="12"/>
      <c r="G250" s="12"/>
      <c r="H250" s="15"/>
      <c r="I250" s="1"/>
      <c r="J250" s="1"/>
      <c r="K250" s="10"/>
      <c r="L250" s="15"/>
      <c r="M250" s="602"/>
      <c r="N250" s="15"/>
      <c r="O250" s="603"/>
      <c r="P250" s="601"/>
      <c r="Q250" s="15"/>
      <c r="R250" s="15"/>
      <c r="S250" s="600"/>
      <c r="T250" s="15"/>
      <c r="U250" s="600"/>
      <c r="V250" s="1"/>
      <c r="W250" s="1"/>
    </row>
    <row r="251" spans="6:23" s="2" customFormat="1" x14ac:dyDescent="0.2">
      <c r="F251" s="12"/>
      <c r="G251" s="12"/>
      <c r="H251" s="15"/>
      <c r="I251" s="1"/>
      <c r="J251" s="1"/>
      <c r="K251" s="10"/>
      <c r="L251" s="15"/>
      <c r="M251" s="602"/>
      <c r="N251" s="15"/>
      <c r="O251" s="603"/>
      <c r="P251" s="601"/>
      <c r="Q251" s="15"/>
      <c r="R251" s="15"/>
      <c r="S251" s="600"/>
      <c r="T251" s="15"/>
      <c r="U251" s="600"/>
      <c r="V251" s="1"/>
      <c r="W251" s="1"/>
    </row>
    <row r="252" spans="6:23" s="2" customFormat="1" x14ac:dyDescent="0.2">
      <c r="F252" s="12"/>
      <c r="G252" s="12"/>
      <c r="H252" s="15"/>
      <c r="I252" s="1"/>
      <c r="J252" s="1"/>
      <c r="K252" s="10"/>
      <c r="L252" s="15"/>
      <c r="M252" s="602"/>
      <c r="N252" s="15"/>
      <c r="O252" s="603"/>
      <c r="P252" s="601"/>
      <c r="Q252" s="15"/>
      <c r="R252" s="15"/>
      <c r="S252" s="600"/>
      <c r="T252" s="15"/>
      <c r="U252" s="600"/>
      <c r="V252" s="1"/>
      <c r="W252" s="1"/>
    </row>
    <row r="253" spans="6:23" s="2" customFormat="1" x14ac:dyDescent="0.2">
      <c r="F253" s="12"/>
      <c r="G253" s="12"/>
      <c r="H253" s="15"/>
      <c r="I253" s="1"/>
      <c r="J253" s="1"/>
      <c r="K253" s="10"/>
      <c r="L253" s="15"/>
      <c r="M253" s="602"/>
      <c r="N253" s="15"/>
      <c r="O253" s="603"/>
      <c r="P253" s="601"/>
      <c r="Q253" s="15"/>
      <c r="R253" s="15"/>
      <c r="S253" s="600"/>
      <c r="T253" s="15"/>
      <c r="U253" s="600"/>
      <c r="V253" s="1"/>
      <c r="W253" s="1"/>
    </row>
    <row r="254" spans="6:23" s="2" customFormat="1" x14ac:dyDescent="0.2">
      <c r="F254" s="12"/>
      <c r="G254" s="12"/>
      <c r="H254" s="15"/>
      <c r="I254" s="1"/>
      <c r="J254" s="1"/>
      <c r="K254" s="10"/>
      <c r="L254" s="15"/>
      <c r="M254" s="602"/>
      <c r="N254" s="15"/>
      <c r="O254" s="603"/>
      <c r="P254" s="601"/>
      <c r="Q254" s="15"/>
      <c r="R254" s="15"/>
      <c r="S254" s="600"/>
      <c r="T254" s="15"/>
      <c r="U254" s="600"/>
      <c r="V254" s="1"/>
      <c r="W254" s="1"/>
    </row>
    <row r="255" spans="6:23" s="2" customFormat="1" x14ac:dyDescent="0.2">
      <c r="F255" s="12"/>
      <c r="G255" s="12"/>
      <c r="H255" s="15"/>
      <c r="I255" s="1"/>
      <c r="J255" s="1"/>
      <c r="K255" s="10"/>
      <c r="L255" s="15"/>
      <c r="M255" s="602"/>
      <c r="N255" s="15"/>
      <c r="O255" s="603"/>
      <c r="P255" s="601"/>
      <c r="Q255" s="15"/>
      <c r="R255" s="15"/>
      <c r="S255" s="600"/>
      <c r="T255" s="15"/>
      <c r="U255" s="600"/>
      <c r="V255" s="1"/>
      <c r="W255" s="1"/>
    </row>
    <row r="256" spans="6:23" s="2" customFormat="1" x14ac:dyDescent="0.2">
      <c r="F256" s="12"/>
      <c r="G256" s="12"/>
      <c r="H256" s="15"/>
      <c r="I256" s="1"/>
      <c r="J256" s="1"/>
      <c r="K256" s="10"/>
      <c r="L256" s="15"/>
      <c r="M256" s="602"/>
      <c r="N256" s="15"/>
      <c r="O256" s="603"/>
      <c r="P256" s="601"/>
      <c r="Q256" s="15"/>
      <c r="R256" s="15"/>
      <c r="S256" s="600"/>
      <c r="T256" s="15"/>
      <c r="U256" s="600"/>
      <c r="V256" s="1"/>
      <c r="W256" s="1"/>
    </row>
    <row r="257" spans="6:23" s="2" customFormat="1" x14ac:dyDescent="0.2">
      <c r="F257" s="12"/>
      <c r="G257" s="12"/>
      <c r="H257" s="15"/>
      <c r="I257" s="1"/>
      <c r="J257" s="1"/>
      <c r="K257" s="10"/>
      <c r="L257" s="15"/>
      <c r="M257" s="602"/>
      <c r="N257" s="15"/>
      <c r="O257" s="603"/>
      <c r="P257" s="601"/>
      <c r="Q257" s="15"/>
      <c r="R257" s="15"/>
      <c r="S257" s="600"/>
      <c r="T257" s="15"/>
      <c r="U257" s="600"/>
      <c r="V257" s="1"/>
      <c r="W257" s="1"/>
    </row>
    <row r="258" spans="6:23" s="2" customFormat="1" x14ac:dyDescent="0.2">
      <c r="F258" s="12"/>
      <c r="G258" s="12"/>
      <c r="H258" s="15"/>
      <c r="I258" s="1"/>
      <c r="J258" s="1"/>
      <c r="K258" s="10"/>
      <c r="L258" s="15"/>
      <c r="M258" s="602"/>
      <c r="N258" s="15"/>
      <c r="O258" s="603"/>
      <c r="P258" s="601"/>
      <c r="Q258" s="15"/>
      <c r="R258" s="15"/>
      <c r="S258" s="600"/>
      <c r="T258" s="15"/>
      <c r="U258" s="600"/>
      <c r="V258" s="1"/>
      <c r="W258" s="1"/>
    </row>
    <row r="259" spans="6:23" s="2" customFormat="1" x14ac:dyDescent="0.2">
      <c r="F259" s="12"/>
      <c r="G259" s="12"/>
      <c r="H259" s="15"/>
      <c r="I259" s="1"/>
      <c r="J259" s="1"/>
      <c r="K259" s="10"/>
      <c r="L259" s="15"/>
      <c r="M259" s="602"/>
      <c r="N259" s="15"/>
      <c r="O259" s="603"/>
      <c r="P259" s="601"/>
      <c r="Q259" s="15"/>
      <c r="R259" s="15"/>
      <c r="S259" s="600"/>
      <c r="T259" s="15"/>
      <c r="U259" s="600"/>
      <c r="V259" s="1"/>
      <c r="W259" s="1"/>
    </row>
    <row r="260" spans="6:23" s="2" customFormat="1" x14ac:dyDescent="0.2">
      <c r="F260" s="12"/>
      <c r="G260" s="12"/>
      <c r="H260" s="15"/>
      <c r="I260" s="1"/>
      <c r="J260" s="1"/>
      <c r="K260" s="10"/>
      <c r="L260" s="15"/>
      <c r="M260" s="602"/>
      <c r="N260" s="15"/>
      <c r="O260" s="603"/>
      <c r="P260" s="601"/>
      <c r="Q260" s="15"/>
      <c r="R260" s="15"/>
      <c r="S260" s="600"/>
      <c r="T260" s="15"/>
      <c r="U260" s="600"/>
      <c r="V260" s="1"/>
      <c r="W260" s="1"/>
    </row>
    <row r="261" spans="6:23" s="2" customFormat="1" x14ac:dyDescent="0.2">
      <c r="F261" s="12"/>
      <c r="G261" s="12"/>
      <c r="H261" s="15"/>
      <c r="I261" s="1"/>
      <c r="J261" s="1"/>
      <c r="K261" s="10"/>
      <c r="L261" s="15"/>
      <c r="M261" s="602"/>
      <c r="N261" s="15"/>
      <c r="O261" s="603"/>
      <c r="P261" s="601"/>
      <c r="Q261" s="15"/>
      <c r="R261" s="15"/>
      <c r="S261" s="600"/>
      <c r="T261" s="15"/>
      <c r="U261" s="600"/>
      <c r="V261" s="1"/>
      <c r="W261" s="1"/>
    </row>
    <row r="262" spans="6:23" s="2" customFormat="1" x14ac:dyDescent="0.2">
      <c r="F262" s="12"/>
      <c r="G262" s="12"/>
      <c r="H262" s="15"/>
      <c r="I262" s="1"/>
      <c r="J262" s="1"/>
      <c r="K262" s="10"/>
      <c r="L262" s="15"/>
      <c r="M262" s="602"/>
      <c r="N262" s="15"/>
      <c r="O262" s="603"/>
      <c r="P262" s="601"/>
      <c r="Q262" s="15"/>
      <c r="R262" s="15"/>
      <c r="S262" s="600"/>
      <c r="T262" s="15"/>
      <c r="U262" s="600"/>
      <c r="V262" s="1"/>
      <c r="W262" s="1"/>
    </row>
    <row r="263" spans="6:23" s="2" customFormat="1" x14ac:dyDescent="0.2">
      <c r="F263" s="12"/>
      <c r="G263" s="12"/>
      <c r="H263" s="15"/>
      <c r="I263" s="1"/>
      <c r="J263" s="1"/>
      <c r="K263" s="10"/>
      <c r="L263" s="15"/>
      <c r="M263" s="602"/>
      <c r="N263" s="15"/>
      <c r="O263" s="603"/>
      <c r="P263" s="601"/>
      <c r="Q263" s="15"/>
      <c r="R263" s="15"/>
      <c r="S263" s="600"/>
      <c r="T263" s="15"/>
      <c r="U263" s="600"/>
      <c r="V263" s="1"/>
      <c r="W263" s="1"/>
    </row>
    <row r="264" spans="6:23" s="2" customFormat="1" x14ac:dyDescent="0.2">
      <c r="F264" s="12"/>
      <c r="G264" s="12"/>
      <c r="H264" s="15"/>
      <c r="I264" s="1"/>
      <c r="J264" s="1"/>
      <c r="K264" s="10"/>
      <c r="L264" s="15"/>
      <c r="M264" s="602"/>
      <c r="N264" s="15"/>
      <c r="O264" s="603"/>
      <c r="P264" s="601"/>
      <c r="Q264" s="15"/>
      <c r="R264" s="15"/>
      <c r="S264" s="600"/>
      <c r="T264" s="15"/>
      <c r="U264" s="600"/>
      <c r="V264" s="1"/>
      <c r="W264" s="1"/>
    </row>
    <row r="265" spans="6:23" s="2" customFormat="1" x14ac:dyDescent="0.2">
      <c r="F265" s="12"/>
      <c r="G265" s="12"/>
      <c r="H265" s="15"/>
      <c r="I265" s="1"/>
      <c r="J265" s="1"/>
      <c r="K265" s="10"/>
      <c r="L265" s="15"/>
      <c r="M265" s="602"/>
      <c r="N265" s="15"/>
      <c r="O265" s="603"/>
      <c r="P265" s="601"/>
      <c r="Q265" s="15"/>
      <c r="R265" s="15"/>
      <c r="S265" s="600"/>
      <c r="T265" s="15"/>
      <c r="U265" s="600"/>
      <c r="V265" s="1"/>
      <c r="W265" s="1"/>
    </row>
    <row r="266" spans="6:23" s="2" customFormat="1" x14ac:dyDescent="0.2">
      <c r="F266" s="12"/>
      <c r="G266" s="12"/>
      <c r="H266" s="15"/>
      <c r="I266" s="1"/>
      <c r="J266" s="1"/>
      <c r="K266" s="10"/>
      <c r="L266" s="15"/>
      <c r="M266" s="602"/>
      <c r="N266" s="15"/>
      <c r="O266" s="603"/>
      <c r="P266" s="601"/>
      <c r="Q266" s="15"/>
      <c r="R266" s="15"/>
      <c r="S266" s="600"/>
      <c r="T266" s="15"/>
      <c r="U266" s="600"/>
      <c r="V266" s="1"/>
      <c r="W266" s="1"/>
    </row>
    <row r="267" spans="6:23" s="2" customFormat="1" x14ac:dyDescent="0.2">
      <c r="F267" s="12"/>
      <c r="G267" s="12"/>
      <c r="H267" s="15"/>
      <c r="I267" s="1"/>
      <c r="J267" s="1"/>
      <c r="K267" s="10"/>
      <c r="L267" s="15"/>
      <c r="M267" s="602"/>
      <c r="N267" s="15"/>
      <c r="O267" s="603"/>
      <c r="P267" s="601"/>
      <c r="Q267" s="15"/>
      <c r="R267" s="15"/>
      <c r="S267" s="600"/>
      <c r="T267" s="15"/>
      <c r="U267" s="600"/>
      <c r="V267" s="1"/>
      <c r="W267" s="1"/>
    </row>
    <row r="268" spans="6:23" s="2" customFormat="1" x14ac:dyDescent="0.2">
      <c r="F268" s="12"/>
      <c r="G268" s="12"/>
      <c r="H268" s="15"/>
      <c r="I268" s="1"/>
      <c r="J268" s="1"/>
      <c r="K268" s="10"/>
      <c r="L268" s="15"/>
      <c r="M268" s="602"/>
      <c r="N268" s="15"/>
      <c r="O268" s="603"/>
      <c r="P268" s="601"/>
      <c r="Q268" s="15"/>
      <c r="R268" s="15"/>
      <c r="S268" s="600"/>
      <c r="T268" s="15"/>
      <c r="U268" s="600"/>
      <c r="V268" s="1"/>
      <c r="W268" s="1"/>
    </row>
    <row r="269" spans="6:23" s="2" customFormat="1" x14ac:dyDescent="0.2">
      <c r="F269" s="12"/>
      <c r="G269" s="12"/>
      <c r="H269" s="15"/>
      <c r="I269" s="1"/>
      <c r="J269" s="1"/>
      <c r="K269" s="10"/>
      <c r="L269" s="15"/>
      <c r="M269" s="602"/>
      <c r="N269" s="15"/>
      <c r="O269" s="603"/>
      <c r="P269" s="601"/>
      <c r="Q269" s="15"/>
      <c r="R269" s="15"/>
      <c r="S269" s="600"/>
      <c r="T269" s="15"/>
      <c r="U269" s="600"/>
      <c r="V269" s="1"/>
      <c r="W269" s="1"/>
    </row>
    <row r="270" spans="6:23" s="2" customFormat="1" x14ac:dyDescent="0.2">
      <c r="F270" s="12"/>
      <c r="G270" s="12"/>
      <c r="H270" s="15"/>
      <c r="I270" s="1"/>
      <c r="J270" s="1"/>
      <c r="K270" s="10"/>
      <c r="L270" s="15"/>
      <c r="M270" s="602"/>
      <c r="N270" s="15"/>
      <c r="O270" s="603"/>
      <c r="P270" s="601"/>
      <c r="Q270" s="15"/>
      <c r="R270" s="15"/>
      <c r="S270" s="600"/>
      <c r="T270" s="15"/>
      <c r="U270" s="600"/>
      <c r="V270" s="1"/>
      <c r="W270" s="1"/>
    </row>
    <row r="271" spans="6:23" s="2" customFormat="1" x14ac:dyDescent="0.2">
      <c r="F271" s="12"/>
      <c r="G271" s="12"/>
      <c r="H271" s="15"/>
      <c r="I271" s="1"/>
      <c r="J271" s="1"/>
      <c r="K271" s="10"/>
      <c r="L271" s="15"/>
      <c r="M271" s="602"/>
      <c r="N271" s="15"/>
      <c r="O271" s="603"/>
      <c r="P271" s="601"/>
      <c r="Q271" s="15"/>
      <c r="R271" s="15"/>
      <c r="S271" s="600"/>
      <c r="T271" s="15"/>
      <c r="U271" s="600"/>
      <c r="V271" s="1"/>
      <c r="W271" s="1"/>
    </row>
    <row r="272" spans="6:23" s="2" customFormat="1" x14ac:dyDescent="0.2">
      <c r="F272" s="12"/>
      <c r="G272" s="12"/>
      <c r="H272" s="15"/>
      <c r="I272" s="1"/>
      <c r="J272" s="1"/>
      <c r="K272" s="10"/>
      <c r="L272" s="15"/>
      <c r="M272" s="602"/>
      <c r="N272" s="15"/>
      <c r="O272" s="603"/>
      <c r="P272" s="601"/>
      <c r="Q272" s="15"/>
      <c r="R272" s="15"/>
      <c r="S272" s="600"/>
      <c r="T272" s="15"/>
      <c r="U272" s="600"/>
      <c r="V272" s="1"/>
      <c r="W272" s="1"/>
    </row>
    <row r="273" spans="6:23" s="2" customFormat="1" x14ac:dyDescent="0.2">
      <c r="F273" s="12"/>
      <c r="G273" s="12"/>
      <c r="H273" s="15"/>
      <c r="I273" s="1"/>
      <c r="J273" s="1"/>
      <c r="K273" s="10"/>
      <c r="L273" s="15"/>
      <c r="M273" s="602"/>
      <c r="N273" s="15"/>
      <c r="O273" s="603"/>
      <c r="P273" s="601"/>
      <c r="Q273" s="15"/>
      <c r="R273" s="15"/>
      <c r="S273" s="600"/>
      <c r="T273" s="15"/>
      <c r="U273" s="600"/>
      <c r="V273" s="1"/>
      <c r="W273" s="1"/>
    </row>
    <row r="274" spans="6:23" s="2" customFormat="1" x14ac:dyDescent="0.2">
      <c r="F274" s="12"/>
      <c r="G274" s="12"/>
      <c r="H274" s="15"/>
      <c r="I274" s="1"/>
      <c r="J274" s="1"/>
      <c r="K274" s="10"/>
      <c r="L274" s="15"/>
      <c r="M274" s="602"/>
      <c r="N274" s="15"/>
      <c r="O274" s="603"/>
      <c r="P274" s="601"/>
      <c r="Q274" s="15"/>
      <c r="R274" s="15"/>
      <c r="S274" s="600"/>
      <c r="T274" s="15"/>
      <c r="U274" s="600"/>
      <c r="V274" s="1"/>
      <c r="W274" s="1"/>
    </row>
    <row r="275" spans="6:23" s="2" customFormat="1" x14ac:dyDescent="0.2">
      <c r="F275" s="12"/>
      <c r="G275" s="12"/>
      <c r="H275" s="15"/>
      <c r="I275" s="1"/>
      <c r="J275" s="1"/>
      <c r="K275" s="10"/>
      <c r="L275" s="15"/>
      <c r="M275" s="602"/>
      <c r="N275" s="15"/>
      <c r="O275" s="603"/>
      <c r="P275" s="601"/>
      <c r="Q275" s="15"/>
      <c r="R275" s="15"/>
      <c r="S275" s="600"/>
      <c r="T275" s="15"/>
      <c r="U275" s="600"/>
      <c r="V275" s="1"/>
      <c r="W275" s="1"/>
    </row>
    <row r="276" spans="6:23" s="2" customFormat="1" x14ac:dyDescent="0.2">
      <c r="F276" s="12"/>
      <c r="G276" s="12"/>
      <c r="H276" s="15"/>
      <c r="I276" s="1"/>
      <c r="J276" s="1"/>
      <c r="K276" s="10"/>
      <c r="L276" s="15"/>
      <c r="M276" s="602"/>
      <c r="N276" s="15"/>
      <c r="O276" s="603"/>
      <c r="P276" s="601"/>
      <c r="Q276" s="15"/>
      <c r="R276" s="15"/>
      <c r="S276" s="600"/>
      <c r="T276" s="15"/>
      <c r="U276" s="600"/>
      <c r="V276" s="1"/>
      <c r="W276" s="1"/>
    </row>
    <row r="277" spans="6:23" s="2" customFormat="1" x14ac:dyDescent="0.2">
      <c r="F277" s="12"/>
      <c r="G277" s="12"/>
      <c r="H277" s="15"/>
      <c r="I277" s="1"/>
      <c r="J277" s="1"/>
      <c r="K277" s="10"/>
      <c r="L277" s="15"/>
      <c r="M277" s="602"/>
      <c r="N277" s="15"/>
      <c r="O277" s="603"/>
      <c r="P277" s="601"/>
      <c r="Q277" s="15"/>
      <c r="R277" s="15"/>
      <c r="S277" s="600"/>
      <c r="T277" s="15"/>
      <c r="U277" s="600"/>
      <c r="V277" s="1"/>
      <c r="W277" s="1"/>
    </row>
    <row r="278" spans="6:23" s="2" customFormat="1" x14ac:dyDescent="0.2">
      <c r="F278" s="12"/>
      <c r="G278" s="12"/>
      <c r="H278" s="15"/>
      <c r="I278" s="1"/>
      <c r="J278" s="1"/>
      <c r="K278" s="10"/>
      <c r="L278" s="15"/>
      <c r="M278" s="602"/>
      <c r="N278" s="15"/>
      <c r="O278" s="603"/>
      <c r="P278" s="601"/>
      <c r="Q278" s="15"/>
      <c r="R278" s="15"/>
      <c r="S278" s="600"/>
      <c r="T278" s="15"/>
      <c r="U278" s="600"/>
      <c r="V278" s="1"/>
      <c r="W278" s="1"/>
    </row>
    <row r="279" spans="6:23" s="2" customFormat="1" x14ac:dyDescent="0.2">
      <c r="F279" s="12"/>
      <c r="G279" s="12"/>
      <c r="H279" s="15"/>
      <c r="I279" s="1"/>
      <c r="J279" s="1"/>
      <c r="K279" s="10"/>
      <c r="L279" s="15"/>
      <c r="M279" s="602"/>
      <c r="N279" s="15"/>
      <c r="O279" s="603"/>
      <c r="P279" s="601"/>
      <c r="Q279" s="15"/>
      <c r="R279" s="15"/>
      <c r="S279" s="600"/>
      <c r="T279" s="15"/>
      <c r="U279" s="600"/>
      <c r="V279" s="1"/>
      <c r="W279" s="1"/>
    </row>
    <row r="280" spans="6:23" s="2" customFormat="1" x14ac:dyDescent="0.2">
      <c r="F280" s="12"/>
      <c r="G280" s="12"/>
      <c r="H280" s="15"/>
      <c r="I280" s="1"/>
      <c r="J280" s="1"/>
      <c r="K280" s="10"/>
      <c r="L280" s="15"/>
      <c r="M280" s="602"/>
      <c r="N280" s="15"/>
      <c r="O280" s="603"/>
      <c r="P280" s="601"/>
      <c r="Q280" s="15"/>
      <c r="R280" s="15"/>
      <c r="S280" s="600"/>
      <c r="T280" s="15"/>
      <c r="U280" s="600"/>
      <c r="V280" s="1"/>
      <c r="W280" s="1"/>
    </row>
    <row r="281" spans="6:23" s="2" customFormat="1" x14ac:dyDescent="0.2">
      <c r="F281" s="12"/>
      <c r="G281" s="12"/>
      <c r="H281" s="15"/>
      <c r="I281" s="1"/>
      <c r="J281" s="1"/>
      <c r="K281" s="10"/>
      <c r="L281" s="15"/>
      <c r="M281" s="602"/>
      <c r="N281" s="15"/>
      <c r="O281" s="603"/>
      <c r="P281" s="601"/>
      <c r="Q281" s="15"/>
      <c r="R281" s="15"/>
      <c r="S281" s="600"/>
      <c r="T281" s="15"/>
      <c r="U281" s="600"/>
      <c r="V281" s="1"/>
      <c r="W281" s="1"/>
    </row>
    <row r="282" spans="6:23" s="2" customFormat="1" x14ac:dyDescent="0.2">
      <c r="F282" s="12"/>
      <c r="G282" s="12"/>
      <c r="H282" s="15"/>
      <c r="I282" s="1"/>
      <c r="J282" s="1"/>
      <c r="K282" s="10"/>
      <c r="L282" s="15"/>
      <c r="M282" s="602"/>
      <c r="N282" s="15"/>
      <c r="O282" s="603"/>
      <c r="P282" s="601"/>
      <c r="Q282" s="15"/>
      <c r="R282" s="15"/>
      <c r="S282" s="600"/>
      <c r="T282" s="15"/>
      <c r="U282" s="600"/>
      <c r="V282" s="1"/>
      <c r="W282" s="1"/>
    </row>
    <row r="283" spans="6:23" s="2" customFormat="1" x14ac:dyDescent="0.2">
      <c r="F283" s="12"/>
      <c r="G283" s="12"/>
      <c r="H283" s="15"/>
      <c r="I283" s="1"/>
      <c r="J283" s="1"/>
      <c r="K283" s="10"/>
      <c r="L283" s="15"/>
      <c r="M283" s="602"/>
      <c r="N283" s="15"/>
      <c r="O283" s="603"/>
      <c r="P283" s="601"/>
      <c r="Q283" s="15"/>
      <c r="R283" s="15"/>
      <c r="S283" s="600"/>
      <c r="T283" s="15"/>
      <c r="U283" s="600"/>
      <c r="V283" s="1"/>
      <c r="W283" s="1"/>
    </row>
    <row r="284" spans="6:23" s="2" customFormat="1" x14ac:dyDescent="0.2">
      <c r="F284" s="12"/>
      <c r="G284" s="12"/>
      <c r="H284" s="15"/>
      <c r="I284" s="1"/>
      <c r="J284" s="1"/>
      <c r="K284" s="10"/>
      <c r="L284" s="15"/>
      <c r="M284" s="602"/>
      <c r="N284" s="15"/>
      <c r="O284" s="603"/>
      <c r="P284" s="601"/>
      <c r="Q284" s="15"/>
      <c r="R284" s="15"/>
      <c r="S284" s="600"/>
      <c r="T284" s="15"/>
      <c r="U284" s="600"/>
      <c r="V284" s="1"/>
      <c r="W284" s="1"/>
    </row>
    <row r="285" spans="6:23" s="2" customFormat="1" x14ac:dyDescent="0.2">
      <c r="F285" s="12"/>
      <c r="G285" s="12"/>
      <c r="H285" s="15"/>
      <c r="I285" s="1"/>
      <c r="J285" s="1"/>
      <c r="K285" s="10"/>
      <c r="L285" s="15"/>
      <c r="M285" s="602"/>
      <c r="N285" s="15"/>
      <c r="O285" s="603"/>
      <c r="P285" s="601"/>
      <c r="Q285" s="15"/>
      <c r="R285" s="15"/>
      <c r="S285" s="600"/>
      <c r="T285" s="15"/>
      <c r="U285" s="600"/>
      <c r="V285" s="1"/>
      <c r="W285" s="1"/>
    </row>
    <row r="286" spans="6:23" s="2" customFormat="1" x14ac:dyDescent="0.2">
      <c r="F286" s="12"/>
      <c r="G286" s="12"/>
      <c r="H286" s="15"/>
      <c r="I286" s="1"/>
      <c r="J286" s="1"/>
      <c r="K286" s="10"/>
      <c r="L286" s="15"/>
      <c r="M286" s="602"/>
      <c r="N286" s="15"/>
      <c r="O286" s="603"/>
      <c r="P286" s="601"/>
      <c r="Q286" s="15"/>
      <c r="R286" s="15"/>
      <c r="S286" s="600"/>
      <c r="T286" s="15"/>
      <c r="U286" s="600"/>
      <c r="V286" s="1"/>
      <c r="W286" s="1"/>
    </row>
    <row r="287" spans="6:23" s="2" customFormat="1" x14ac:dyDescent="0.2">
      <c r="F287" s="12"/>
      <c r="G287" s="12"/>
      <c r="H287" s="15"/>
      <c r="I287" s="1"/>
      <c r="J287" s="1"/>
      <c r="K287" s="10"/>
      <c r="L287" s="15"/>
      <c r="M287" s="602"/>
      <c r="N287" s="15"/>
      <c r="O287" s="603"/>
      <c r="P287" s="601"/>
      <c r="Q287" s="15"/>
      <c r="R287" s="15"/>
      <c r="S287" s="600"/>
      <c r="T287" s="15"/>
      <c r="U287" s="600"/>
      <c r="V287" s="1"/>
      <c r="W287" s="1"/>
    </row>
    <row r="288" spans="6:23" s="2" customFormat="1" x14ac:dyDescent="0.2">
      <c r="F288" s="12"/>
      <c r="G288" s="12"/>
      <c r="H288" s="15"/>
      <c r="I288" s="1"/>
      <c r="J288" s="1"/>
      <c r="K288" s="10"/>
      <c r="L288" s="15"/>
      <c r="M288" s="602"/>
      <c r="N288" s="15"/>
      <c r="O288" s="603"/>
      <c r="P288" s="601"/>
      <c r="Q288" s="15"/>
      <c r="R288" s="15"/>
      <c r="S288" s="600"/>
      <c r="T288" s="15"/>
      <c r="U288" s="600"/>
      <c r="V288" s="1"/>
      <c r="W288" s="1"/>
    </row>
    <row r="289" spans="6:23" s="2" customFormat="1" x14ac:dyDescent="0.2">
      <c r="F289" s="12"/>
      <c r="G289" s="12"/>
      <c r="H289" s="15"/>
      <c r="I289" s="1"/>
      <c r="J289" s="1"/>
      <c r="K289" s="10"/>
      <c r="L289" s="15"/>
      <c r="M289" s="602"/>
      <c r="N289" s="15"/>
      <c r="O289" s="603"/>
      <c r="P289" s="601"/>
      <c r="Q289" s="15"/>
      <c r="R289" s="15"/>
      <c r="S289" s="600"/>
      <c r="T289" s="15"/>
      <c r="U289" s="600"/>
      <c r="V289" s="1"/>
      <c r="W289" s="1"/>
    </row>
    <row r="290" spans="6:23" s="2" customFormat="1" x14ac:dyDescent="0.2">
      <c r="F290" s="12"/>
      <c r="G290" s="12"/>
      <c r="H290" s="15"/>
      <c r="I290" s="1"/>
      <c r="J290" s="1"/>
      <c r="K290" s="10"/>
      <c r="L290" s="15"/>
      <c r="M290" s="602"/>
      <c r="N290" s="15"/>
      <c r="O290" s="603"/>
      <c r="P290" s="601"/>
      <c r="Q290" s="15"/>
      <c r="R290" s="15"/>
      <c r="S290" s="600"/>
      <c r="T290" s="15"/>
      <c r="U290" s="600"/>
      <c r="V290" s="1"/>
      <c r="W290" s="1"/>
    </row>
    <row r="291" spans="6:23" s="2" customFormat="1" x14ac:dyDescent="0.2">
      <c r="F291" s="12"/>
      <c r="G291" s="12"/>
      <c r="H291" s="15"/>
      <c r="I291" s="1"/>
      <c r="J291" s="1"/>
      <c r="K291" s="10"/>
      <c r="L291" s="15"/>
      <c r="M291" s="602"/>
      <c r="N291" s="15"/>
      <c r="O291" s="603"/>
      <c r="P291" s="601"/>
      <c r="Q291" s="15"/>
      <c r="R291" s="15"/>
      <c r="S291" s="600"/>
      <c r="T291" s="15"/>
      <c r="U291" s="600"/>
      <c r="V291" s="1"/>
      <c r="W291" s="1"/>
    </row>
    <row r="292" spans="6:23" s="2" customFormat="1" x14ac:dyDescent="0.2">
      <c r="F292" s="12"/>
      <c r="G292" s="12"/>
      <c r="H292" s="15"/>
      <c r="I292" s="1"/>
      <c r="J292" s="1"/>
      <c r="K292" s="10"/>
      <c r="L292" s="15"/>
      <c r="M292" s="602"/>
      <c r="N292" s="15"/>
      <c r="O292" s="603"/>
      <c r="P292" s="601"/>
      <c r="Q292" s="15"/>
      <c r="R292" s="15"/>
      <c r="S292" s="600"/>
      <c r="T292" s="15"/>
      <c r="U292" s="600"/>
      <c r="V292" s="1"/>
      <c r="W292" s="1"/>
    </row>
    <row r="293" spans="6:23" s="2" customFormat="1" x14ac:dyDescent="0.2">
      <c r="F293" s="12"/>
      <c r="G293" s="12"/>
      <c r="H293" s="15"/>
      <c r="I293" s="1"/>
      <c r="J293" s="1"/>
      <c r="K293" s="10"/>
      <c r="L293" s="15"/>
      <c r="M293" s="602"/>
      <c r="N293" s="15"/>
      <c r="O293" s="603"/>
      <c r="P293" s="601"/>
      <c r="Q293" s="15"/>
      <c r="R293" s="15"/>
      <c r="S293" s="600"/>
      <c r="T293" s="15"/>
      <c r="U293" s="600"/>
      <c r="V293" s="1"/>
      <c r="W293" s="1"/>
    </row>
    <row r="294" spans="6:23" s="2" customFormat="1" x14ac:dyDescent="0.2">
      <c r="F294" s="12"/>
      <c r="G294" s="12"/>
      <c r="H294" s="15"/>
      <c r="I294" s="1"/>
      <c r="J294" s="1"/>
      <c r="K294" s="10"/>
      <c r="L294" s="15"/>
      <c r="M294" s="602"/>
      <c r="N294" s="15"/>
      <c r="O294" s="603"/>
      <c r="P294" s="601"/>
      <c r="Q294" s="15"/>
      <c r="R294" s="15"/>
      <c r="S294" s="600"/>
      <c r="T294" s="15"/>
      <c r="U294" s="600"/>
      <c r="V294" s="1"/>
      <c r="W294" s="1"/>
    </row>
    <row r="295" spans="6:23" s="2" customFormat="1" x14ac:dyDescent="0.2">
      <c r="F295" s="12"/>
      <c r="G295" s="12"/>
      <c r="H295" s="15"/>
      <c r="I295" s="1"/>
      <c r="J295" s="1"/>
      <c r="K295" s="10"/>
      <c r="L295" s="15"/>
      <c r="M295" s="602"/>
      <c r="N295" s="15"/>
      <c r="O295" s="603"/>
      <c r="P295" s="601"/>
      <c r="Q295" s="15"/>
      <c r="R295" s="15"/>
      <c r="S295" s="600"/>
      <c r="T295" s="15"/>
      <c r="U295" s="600"/>
      <c r="V295" s="1"/>
      <c r="W295" s="1"/>
    </row>
    <row r="296" spans="6:23" s="2" customFormat="1" x14ac:dyDescent="0.2">
      <c r="F296" s="12"/>
      <c r="G296" s="12"/>
      <c r="H296" s="15"/>
      <c r="I296" s="1"/>
      <c r="J296" s="1"/>
      <c r="K296" s="10"/>
      <c r="L296" s="15"/>
      <c r="M296" s="602"/>
      <c r="N296" s="15"/>
      <c r="O296" s="603"/>
      <c r="P296" s="601"/>
      <c r="Q296" s="15"/>
      <c r="R296" s="15"/>
      <c r="S296" s="600"/>
      <c r="T296" s="15"/>
      <c r="U296" s="600"/>
      <c r="V296" s="1"/>
      <c r="W296" s="1"/>
    </row>
    <row r="297" spans="6:23" s="2" customFormat="1" x14ac:dyDescent="0.2">
      <c r="F297" s="12"/>
      <c r="G297" s="12"/>
      <c r="H297" s="15"/>
      <c r="I297" s="1"/>
      <c r="J297" s="1"/>
      <c r="K297" s="10"/>
      <c r="L297" s="15"/>
      <c r="M297" s="602"/>
      <c r="N297" s="15"/>
      <c r="O297" s="603"/>
      <c r="P297" s="601"/>
      <c r="Q297" s="15"/>
      <c r="R297" s="15"/>
      <c r="S297" s="600"/>
      <c r="T297" s="15"/>
      <c r="U297" s="600"/>
      <c r="V297" s="1"/>
      <c r="W297" s="1"/>
    </row>
    <row r="298" spans="6:23" s="2" customFormat="1" x14ac:dyDescent="0.2">
      <c r="F298" s="12"/>
      <c r="G298" s="12"/>
      <c r="H298" s="15"/>
      <c r="I298" s="1"/>
      <c r="J298" s="1"/>
      <c r="K298" s="10"/>
      <c r="L298" s="15"/>
      <c r="M298" s="602"/>
      <c r="N298" s="15"/>
      <c r="O298" s="603"/>
      <c r="P298" s="601"/>
      <c r="Q298" s="15"/>
      <c r="R298" s="15"/>
      <c r="S298" s="600"/>
      <c r="T298" s="15"/>
      <c r="U298" s="600"/>
      <c r="V298" s="1"/>
      <c r="W298" s="1"/>
    </row>
    <row r="299" spans="6:23" s="2" customFormat="1" x14ac:dyDescent="0.2">
      <c r="F299" s="12"/>
      <c r="G299" s="12"/>
      <c r="H299" s="15"/>
      <c r="I299" s="1"/>
      <c r="J299" s="1"/>
      <c r="K299" s="10"/>
      <c r="L299" s="15"/>
      <c r="M299" s="602"/>
      <c r="N299" s="15"/>
      <c r="O299" s="603"/>
      <c r="P299" s="601"/>
      <c r="Q299" s="15"/>
      <c r="R299" s="15"/>
      <c r="S299" s="600"/>
      <c r="T299" s="15"/>
      <c r="U299" s="600"/>
      <c r="V299" s="1"/>
      <c r="W299" s="1"/>
    </row>
    <row r="300" spans="6:23" s="2" customFormat="1" x14ac:dyDescent="0.2">
      <c r="F300" s="12"/>
      <c r="G300" s="12"/>
      <c r="H300" s="15"/>
      <c r="I300" s="1"/>
      <c r="J300" s="1"/>
      <c r="K300" s="10"/>
      <c r="L300" s="15"/>
      <c r="M300" s="602"/>
      <c r="N300" s="15"/>
      <c r="O300" s="603"/>
      <c r="P300" s="601"/>
      <c r="Q300" s="15"/>
      <c r="R300" s="15"/>
      <c r="S300" s="600"/>
      <c r="T300" s="15"/>
      <c r="U300" s="600"/>
      <c r="V300" s="1"/>
      <c r="W300" s="1"/>
    </row>
    <row r="301" spans="6:23" s="2" customFormat="1" x14ac:dyDescent="0.2">
      <c r="F301" s="12"/>
      <c r="G301" s="12"/>
      <c r="H301" s="15"/>
      <c r="I301" s="1"/>
      <c r="J301" s="1"/>
      <c r="K301" s="10"/>
      <c r="L301" s="15"/>
      <c r="M301" s="602"/>
      <c r="N301" s="15"/>
      <c r="O301" s="603"/>
      <c r="P301" s="601"/>
      <c r="Q301" s="15"/>
      <c r="R301" s="15"/>
      <c r="S301" s="600"/>
      <c r="T301" s="15"/>
      <c r="U301" s="600"/>
      <c r="V301" s="1"/>
      <c r="W301" s="1"/>
    </row>
    <row r="302" spans="6:23" s="2" customFormat="1" x14ac:dyDescent="0.2">
      <c r="F302" s="12"/>
      <c r="G302" s="12"/>
      <c r="H302" s="15"/>
      <c r="I302" s="1"/>
      <c r="J302" s="1"/>
      <c r="K302" s="10"/>
      <c r="L302" s="15"/>
      <c r="M302" s="602"/>
      <c r="N302" s="15"/>
      <c r="O302" s="603"/>
      <c r="P302" s="601"/>
      <c r="Q302" s="15"/>
      <c r="R302" s="15"/>
      <c r="S302" s="600"/>
      <c r="T302" s="15"/>
      <c r="U302" s="600"/>
      <c r="V302" s="1"/>
      <c r="W302" s="1"/>
    </row>
    <row r="303" spans="6:23" s="2" customFormat="1" x14ac:dyDescent="0.2">
      <c r="F303" s="12"/>
      <c r="G303" s="12"/>
      <c r="H303" s="15"/>
      <c r="I303" s="1"/>
      <c r="J303" s="1"/>
      <c r="K303" s="10"/>
      <c r="L303" s="15"/>
      <c r="M303" s="602"/>
      <c r="N303" s="15"/>
      <c r="O303" s="603"/>
      <c r="P303" s="601"/>
      <c r="Q303" s="15"/>
      <c r="R303" s="15"/>
      <c r="S303" s="600"/>
      <c r="T303" s="15"/>
      <c r="U303" s="600"/>
      <c r="V303" s="1"/>
      <c r="W303" s="1"/>
    </row>
    <row r="304" spans="6:23" s="2" customFormat="1" x14ac:dyDescent="0.2">
      <c r="F304" s="12"/>
      <c r="G304" s="12"/>
      <c r="H304" s="15"/>
      <c r="I304" s="1"/>
      <c r="J304" s="1"/>
      <c r="K304" s="10"/>
      <c r="L304" s="15"/>
      <c r="M304" s="602"/>
      <c r="N304" s="15"/>
      <c r="O304" s="603"/>
      <c r="P304" s="601"/>
      <c r="Q304" s="15"/>
      <c r="R304" s="15"/>
      <c r="S304" s="600"/>
      <c r="T304" s="15"/>
      <c r="U304" s="600"/>
      <c r="V304" s="1"/>
      <c r="W304" s="1"/>
    </row>
    <row r="305" spans="6:23" s="2" customFormat="1" x14ac:dyDescent="0.2">
      <c r="F305" s="12"/>
      <c r="G305" s="12"/>
      <c r="H305" s="15"/>
      <c r="I305" s="1"/>
      <c r="J305" s="1"/>
      <c r="K305" s="10"/>
      <c r="L305" s="15"/>
      <c r="M305" s="602"/>
      <c r="N305" s="15"/>
      <c r="O305" s="603"/>
      <c r="P305" s="601"/>
      <c r="Q305" s="15"/>
      <c r="R305" s="15"/>
      <c r="S305" s="600"/>
      <c r="T305" s="15"/>
      <c r="U305" s="600"/>
      <c r="V305" s="1"/>
      <c r="W305" s="1"/>
    </row>
    <row r="306" spans="6:23" s="2" customFormat="1" x14ac:dyDescent="0.2">
      <c r="F306" s="12"/>
      <c r="G306" s="12"/>
      <c r="H306" s="15"/>
      <c r="I306" s="1"/>
      <c r="J306" s="1"/>
      <c r="K306" s="10"/>
      <c r="L306" s="15"/>
      <c r="M306" s="602"/>
      <c r="N306" s="15"/>
      <c r="O306" s="603"/>
      <c r="P306" s="601"/>
      <c r="Q306" s="15"/>
      <c r="R306" s="15"/>
      <c r="S306" s="600"/>
      <c r="T306" s="15"/>
      <c r="U306" s="600"/>
      <c r="V306" s="1"/>
      <c r="W306" s="1"/>
    </row>
    <row r="307" spans="6:23" s="2" customFormat="1" x14ac:dyDescent="0.2">
      <c r="F307" s="12"/>
      <c r="G307" s="12"/>
      <c r="H307" s="15"/>
      <c r="I307" s="1"/>
      <c r="J307" s="1"/>
      <c r="K307" s="10"/>
      <c r="L307" s="15"/>
      <c r="M307" s="602"/>
      <c r="N307" s="15"/>
      <c r="O307" s="603"/>
      <c r="P307" s="601"/>
      <c r="Q307" s="15"/>
      <c r="R307" s="15"/>
      <c r="S307" s="600"/>
      <c r="T307" s="15"/>
      <c r="U307" s="600"/>
      <c r="V307" s="1"/>
      <c r="W307" s="1"/>
    </row>
    <row r="308" spans="6:23" s="2" customFormat="1" x14ac:dyDescent="0.2">
      <c r="F308" s="12"/>
      <c r="G308" s="12"/>
      <c r="H308" s="15"/>
      <c r="I308" s="1"/>
      <c r="J308" s="1"/>
      <c r="K308" s="10"/>
      <c r="L308" s="15"/>
      <c r="M308" s="602"/>
      <c r="N308" s="15"/>
      <c r="O308" s="603"/>
      <c r="P308" s="601"/>
      <c r="Q308" s="15"/>
      <c r="R308" s="15"/>
      <c r="S308" s="600"/>
      <c r="T308" s="15"/>
      <c r="U308" s="600"/>
      <c r="V308" s="1"/>
      <c r="W308" s="1"/>
    </row>
    <row r="309" spans="6:23" s="2" customFormat="1" x14ac:dyDescent="0.2">
      <c r="F309" s="12"/>
      <c r="G309" s="12"/>
      <c r="H309" s="15"/>
      <c r="I309" s="1"/>
      <c r="J309" s="1"/>
      <c r="K309" s="10"/>
      <c r="L309" s="15"/>
      <c r="M309" s="602"/>
      <c r="N309" s="15"/>
      <c r="O309" s="603"/>
      <c r="P309" s="601"/>
      <c r="Q309" s="15"/>
      <c r="R309" s="15"/>
      <c r="S309" s="600"/>
      <c r="T309" s="15"/>
      <c r="U309" s="600"/>
      <c r="V309" s="1"/>
      <c r="W309" s="1"/>
    </row>
    <row r="310" spans="6:23" s="2" customFormat="1" x14ac:dyDescent="0.2">
      <c r="F310" s="12"/>
      <c r="G310" s="12"/>
      <c r="H310" s="15"/>
      <c r="I310" s="1"/>
      <c r="J310" s="1"/>
      <c r="K310" s="10"/>
      <c r="L310" s="15"/>
      <c r="M310" s="602"/>
      <c r="N310" s="15"/>
      <c r="O310" s="603"/>
      <c r="P310" s="601"/>
      <c r="Q310" s="15"/>
      <c r="R310" s="15"/>
      <c r="S310" s="600"/>
      <c r="T310" s="15"/>
      <c r="U310" s="600"/>
      <c r="V310" s="1"/>
      <c r="W310" s="1"/>
    </row>
    <row r="311" spans="6:23" s="2" customFormat="1" x14ac:dyDescent="0.2">
      <c r="F311" s="12"/>
      <c r="G311" s="12"/>
      <c r="H311" s="15"/>
      <c r="I311" s="1"/>
      <c r="J311" s="1"/>
      <c r="K311" s="10"/>
      <c r="L311" s="15"/>
      <c r="M311" s="602"/>
      <c r="N311" s="15"/>
      <c r="O311" s="603"/>
      <c r="P311" s="601"/>
      <c r="Q311" s="15"/>
      <c r="R311" s="15"/>
      <c r="S311" s="600"/>
      <c r="T311" s="15"/>
      <c r="U311" s="600"/>
      <c r="V311" s="1"/>
      <c r="W311" s="1"/>
    </row>
    <row r="312" spans="6:23" s="2" customFormat="1" x14ac:dyDescent="0.2">
      <c r="F312" s="12"/>
      <c r="G312" s="12"/>
      <c r="H312" s="15"/>
      <c r="I312" s="1"/>
      <c r="J312" s="1"/>
      <c r="K312" s="10"/>
      <c r="L312" s="15"/>
      <c r="M312" s="602"/>
      <c r="N312" s="15"/>
      <c r="O312" s="603"/>
      <c r="P312" s="601"/>
      <c r="Q312" s="15"/>
      <c r="R312" s="15"/>
      <c r="S312" s="600"/>
      <c r="T312" s="15"/>
      <c r="U312" s="600"/>
      <c r="V312" s="1"/>
      <c r="W312" s="1"/>
    </row>
    <row r="313" spans="6:23" s="2" customFormat="1" x14ac:dyDescent="0.2">
      <c r="F313" s="12"/>
      <c r="G313" s="12"/>
      <c r="H313" s="15"/>
      <c r="I313" s="1"/>
      <c r="J313" s="1"/>
      <c r="K313" s="10"/>
      <c r="L313" s="15"/>
      <c r="M313" s="602"/>
      <c r="N313" s="15"/>
      <c r="O313" s="603"/>
      <c r="P313" s="601"/>
      <c r="Q313" s="15"/>
      <c r="R313" s="15"/>
      <c r="S313" s="600"/>
      <c r="T313" s="15"/>
      <c r="U313" s="600"/>
      <c r="V313" s="1"/>
      <c r="W313" s="1"/>
    </row>
    <row r="314" spans="6:23" s="2" customFormat="1" x14ac:dyDescent="0.2">
      <c r="F314" s="12"/>
      <c r="G314" s="12"/>
      <c r="H314" s="15"/>
      <c r="I314" s="1"/>
      <c r="J314" s="1"/>
      <c r="K314" s="10"/>
      <c r="L314" s="15"/>
      <c r="M314" s="602"/>
      <c r="N314" s="15"/>
      <c r="O314" s="603"/>
      <c r="P314" s="601"/>
      <c r="Q314" s="15"/>
      <c r="R314" s="15"/>
      <c r="S314" s="600"/>
      <c r="T314" s="15"/>
      <c r="U314" s="600"/>
      <c r="V314" s="1"/>
      <c r="W314" s="1"/>
    </row>
    <row r="315" spans="6:23" s="2" customFormat="1" x14ac:dyDescent="0.2">
      <c r="F315" s="12"/>
      <c r="G315" s="12"/>
      <c r="H315" s="15"/>
      <c r="I315" s="1"/>
      <c r="J315" s="1"/>
      <c r="K315" s="10"/>
      <c r="L315" s="15"/>
      <c r="M315" s="602"/>
      <c r="N315" s="15"/>
      <c r="O315" s="603"/>
      <c r="P315" s="601"/>
      <c r="Q315" s="15"/>
      <c r="R315" s="15"/>
      <c r="S315" s="600"/>
      <c r="T315" s="15"/>
      <c r="U315" s="600"/>
      <c r="V315" s="1"/>
      <c r="W315" s="1"/>
    </row>
    <row r="316" spans="6:23" s="2" customFormat="1" x14ac:dyDescent="0.2">
      <c r="F316" s="12"/>
      <c r="G316" s="12"/>
      <c r="H316" s="15"/>
      <c r="I316" s="1"/>
      <c r="J316" s="1"/>
      <c r="K316" s="10"/>
      <c r="L316" s="15"/>
      <c r="M316" s="602"/>
      <c r="N316" s="15"/>
      <c r="O316" s="603"/>
      <c r="P316" s="601"/>
      <c r="Q316" s="15"/>
      <c r="R316" s="15"/>
      <c r="S316" s="600"/>
      <c r="T316" s="15"/>
      <c r="U316" s="600"/>
      <c r="V316" s="1"/>
      <c r="W316" s="1"/>
    </row>
    <row r="317" spans="6:23" s="2" customFormat="1" x14ac:dyDescent="0.2">
      <c r="F317" s="12"/>
      <c r="G317" s="12"/>
      <c r="H317" s="15"/>
      <c r="I317" s="1"/>
      <c r="J317" s="1"/>
      <c r="K317" s="10"/>
      <c r="L317" s="15"/>
      <c r="M317" s="602"/>
      <c r="N317" s="15"/>
      <c r="O317" s="603"/>
      <c r="P317" s="601"/>
      <c r="Q317" s="15"/>
      <c r="R317" s="15"/>
      <c r="S317" s="600"/>
      <c r="T317" s="15"/>
      <c r="U317" s="600"/>
      <c r="V317" s="1"/>
      <c r="W317" s="1"/>
    </row>
    <row r="318" spans="6:23" s="2" customFormat="1" x14ac:dyDescent="0.2">
      <c r="F318" s="12"/>
      <c r="G318" s="12"/>
      <c r="H318" s="15"/>
      <c r="I318" s="1"/>
      <c r="J318" s="1"/>
      <c r="K318" s="10"/>
      <c r="L318" s="15"/>
      <c r="M318" s="602"/>
      <c r="N318" s="15"/>
      <c r="O318" s="603"/>
      <c r="P318" s="601"/>
      <c r="Q318" s="15"/>
      <c r="R318" s="15"/>
      <c r="S318" s="600"/>
      <c r="T318" s="15"/>
      <c r="U318" s="600"/>
      <c r="V318" s="1"/>
      <c r="W318" s="1"/>
    </row>
    <row r="319" spans="6:23" s="2" customFormat="1" x14ac:dyDescent="0.2">
      <c r="F319" s="12"/>
      <c r="G319" s="12"/>
      <c r="H319" s="15"/>
      <c r="I319" s="1"/>
      <c r="J319" s="1"/>
      <c r="K319" s="10"/>
      <c r="L319" s="15"/>
      <c r="M319" s="602"/>
      <c r="N319" s="15"/>
      <c r="O319" s="603"/>
      <c r="P319" s="601"/>
      <c r="Q319" s="15"/>
      <c r="R319" s="15"/>
      <c r="S319" s="600"/>
      <c r="T319" s="15"/>
      <c r="U319" s="600"/>
      <c r="V319" s="1"/>
      <c r="W319" s="1"/>
    </row>
    <row r="320" spans="6:23" s="2" customFormat="1" x14ac:dyDescent="0.2">
      <c r="F320" s="12"/>
      <c r="G320" s="12"/>
      <c r="H320" s="15"/>
      <c r="I320" s="1"/>
      <c r="J320" s="1"/>
      <c r="K320" s="10"/>
      <c r="L320" s="15"/>
      <c r="M320" s="602"/>
      <c r="N320" s="15"/>
      <c r="O320" s="603"/>
      <c r="P320" s="601"/>
      <c r="Q320" s="15"/>
      <c r="R320" s="15"/>
      <c r="S320" s="600"/>
      <c r="T320" s="15"/>
      <c r="U320" s="600"/>
      <c r="V320" s="1"/>
      <c r="W320" s="1"/>
    </row>
    <row r="321" spans="6:23" s="2" customFormat="1" x14ac:dyDescent="0.2">
      <c r="F321" s="12"/>
      <c r="G321" s="12"/>
      <c r="H321" s="15"/>
      <c r="I321" s="1"/>
      <c r="J321" s="1"/>
      <c r="K321" s="10"/>
      <c r="L321" s="15"/>
      <c r="M321" s="602"/>
      <c r="N321" s="15"/>
      <c r="O321" s="603"/>
      <c r="P321" s="601"/>
      <c r="Q321" s="15"/>
      <c r="R321" s="15"/>
      <c r="S321" s="600"/>
      <c r="T321" s="15"/>
      <c r="U321" s="600"/>
      <c r="V321" s="1"/>
      <c r="W321" s="1"/>
    </row>
    <row r="322" spans="6:23" s="2" customFormat="1" x14ac:dyDescent="0.2">
      <c r="F322" s="12"/>
      <c r="G322" s="12"/>
      <c r="H322" s="15"/>
      <c r="I322" s="1"/>
      <c r="J322" s="1"/>
      <c r="K322" s="10"/>
      <c r="L322" s="15"/>
      <c r="M322" s="602"/>
      <c r="N322" s="15"/>
      <c r="O322" s="603"/>
      <c r="P322" s="601"/>
      <c r="Q322" s="15"/>
      <c r="R322" s="15"/>
      <c r="S322" s="600"/>
      <c r="T322" s="15"/>
      <c r="U322" s="600"/>
      <c r="V322" s="1"/>
      <c r="W322" s="1"/>
    </row>
    <row r="323" spans="6:23" s="2" customFormat="1" x14ac:dyDescent="0.2">
      <c r="F323" s="12"/>
      <c r="G323" s="12"/>
      <c r="H323" s="15"/>
      <c r="I323" s="1"/>
      <c r="J323" s="1"/>
      <c r="K323" s="10"/>
      <c r="L323" s="15"/>
      <c r="M323" s="602"/>
      <c r="N323" s="15"/>
      <c r="O323" s="603"/>
      <c r="P323" s="601"/>
      <c r="Q323" s="15"/>
      <c r="R323" s="15"/>
      <c r="S323" s="600"/>
      <c r="T323" s="15"/>
      <c r="U323" s="600"/>
      <c r="V323" s="1"/>
      <c r="W323" s="1"/>
    </row>
    <row r="324" spans="6:23" s="2" customFormat="1" x14ac:dyDescent="0.2">
      <c r="F324" s="12"/>
      <c r="G324" s="12"/>
      <c r="H324" s="15"/>
      <c r="I324" s="1"/>
      <c r="J324" s="1"/>
      <c r="K324" s="10"/>
      <c r="L324" s="15"/>
      <c r="M324" s="602"/>
      <c r="N324" s="15"/>
      <c r="O324" s="603"/>
      <c r="P324" s="601"/>
      <c r="Q324" s="15"/>
      <c r="R324" s="15"/>
      <c r="S324" s="600"/>
      <c r="T324" s="15"/>
      <c r="U324" s="600"/>
      <c r="V324" s="1"/>
      <c r="W324" s="1"/>
    </row>
    <row r="325" spans="6:23" s="2" customFormat="1" x14ac:dyDescent="0.2">
      <c r="F325" s="12"/>
      <c r="G325" s="12"/>
      <c r="H325" s="15"/>
      <c r="I325" s="1"/>
      <c r="J325" s="1"/>
      <c r="K325" s="10"/>
      <c r="L325" s="15"/>
      <c r="M325" s="602"/>
      <c r="N325" s="15"/>
      <c r="O325" s="603"/>
      <c r="P325" s="601"/>
      <c r="Q325" s="15"/>
      <c r="R325" s="15"/>
      <c r="S325" s="600"/>
      <c r="T325" s="15"/>
      <c r="U325" s="600"/>
      <c r="V325" s="1"/>
      <c r="W325" s="1"/>
    </row>
    <row r="326" spans="6:23" s="2" customFormat="1" x14ac:dyDescent="0.2">
      <c r="F326" s="12"/>
      <c r="G326" s="12"/>
      <c r="H326" s="15"/>
      <c r="I326" s="1"/>
      <c r="J326" s="1"/>
      <c r="K326" s="10"/>
      <c r="L326" s="15"/>
      <c r="M326" s="602"/>
      <c r="N326" s="15"/>
      <c r="O326" s="603"/>
      <c r="P326" s="601"/>
      <c r="Q326" s="15"/>
      <c r="R326" s="15"/>
      <c r="S326" s="600"/>
      <c r="T326" s="15"/>
      <c r="U326" s="600"/>
      <c r="V326" s="1"/>
      <c r="W326" s="1"/>
    </row>
    <row r="327" spans="6:23" s="2" customFormat="1" x14ac:dyDescent="0.2">
      <c r="F327" s="12"/>
      <c r="G327" s="12"/>
      <c r="H327" s="15"/>
      <c r="I327" s="1"/>
      <c r="J327" s="1"/>
      <c r="K327" s="10"/>
      <c r="L327" s="15"/>
      <c r="M327" s="602"/>
      <c r="N327" s="15"/>
      <c r="O327" s="603"/>
      <c r="P327" s="601"/>
      <c r="Q327" s="15"/>
      <c r="R327" s="15"/>
      <c r="S327" s="600"/>
      <c r="T327" s="15"/>
      <c r="U327" s="600"/>
      <c r="V327" s="1"/>
      <c r="W327" s="1"/>
    </row>
    <row r="328" spans="6:23" s="2" customFormat="1" x14ac:dyDescent="0.2">
      <c r="F328" s="12"/>
      <c r="G328" s="12"/>
      <c r="H328" s="15"/>
      <c r="I328" s="1"/>
      <c r="J328" s="1"/>
      <c r="K328" s="10"/>
      <c r="L328" s="15"/>
      <c r="M328" s="602"/>
      <c r="N328" s="15"/>
      <c r="O328" s="603"/>
      <c r="P328" s="601"/>
      <c r="Q328" s="15"/>
      <c r="R328" s="15"/>
      <c r="S328" s="600"/>
      <c r="T328" s="15"/>
      <c r="U328" s="600"/>
      <c r="V328" s="1"/>
      <c r="W328" s="1"/>
    </row>
    <row r="329" spans="6:23" s="2" customFormat="1" x14ac:dyDescent="0.2">
      <c r="F329" s="12"/>
      <c r="G329" s="12"/>
      <c r="H329" s="15"/>
      <c r="I329" s="1"/>
      <c r="J329" s="1"/>
      <c r="K329" s="10"/>
      <c r="L329" s="15"/>
      <c r="M329" s="602"/>
      <c r="N329" s="15"/>
      <c r="O329" s="603"/>
      <c r="P329" s="601"/>
      <c r="Q329" s="15"/>
      <c r="R329" s="15"/>
      <c r="S329" s="600"/>
      <c r="T329" s="15"/>
      <c r="U329" s="600"/>
      <c r="V329" s="1"/>
      <c r="W329" s="1"/>
    </row>
    <row r="330" spans="6:23" s="2" customFormat="1" x14ac:dyDescent="0.2">
      <c r="F330" s="12"/>
      <c r="G330" s="12"/>
      <c r="H330" s="15"/>
      <c r="I330" s="1"/>
      <c r="J330" s="1"/>
      <c r="K330" s="10"/>
      <c r="L330" s="15"/>
      <c r="M330" s="602"/>
      <c r="N330" s="15"/>
      <c r="O330" s="603"/>
      <c r="P330" s="601"/>
      <c r="Q330" s="15"/>
      <c r="R330" s="15"/>
      <c r="S330" s="600"/>
      <c r="T330" s="15"/>
      <c r="U330" s="600"/>
      <c r="V330" s="1"/>
      <c r="W330" s="1"/>
    </row>
    <row r="331" spans="6:23" s="2" customFormat="1" x14ac:dyDescent="0.2">
      <c r="F331" s="12"/>
      <c r="G331" s="12"/>
      <c r="H331" s="15"/>
      <c r="I331" s="1"/>
      <c r="J331" s="1"/>
      <c r="K331" s="10"/>
      <c r="L331" s="15"/>
      <c r="M331" s="602"/>
      <c r="N331" s="15"/>
      <c r="O331" s="603"/>
      <c r="P331" s="601"/>
      <c r="Q331" s="15"/>
      <c r="R331" s="15"/>
      <c r="S331" s="600"/>
      <c r="T331" s="15"/>
      <c r="U331" s="600"/>
      <c r="V331" s="1"/>
      <c r="W331" s="1"/>
    </row>
    <row r="332" spans="6:23" s="2" customFormat="1" x14ac:dyDescent="0.2">
      <c r="F332" s="12"/>
      <c r="G332" s="12"/>
      <c r="H332" s="15"/>
      <c r="I332" s="1"/>
      <c r="J332" s="1"/>
      <c r="K332" s="10"/>
      <c r="L332" s="15"/>
      <c r="M332" s="602"/>
      <c r="N332" s="15"/>
      <c r="O332" s="603"/>
      <c r="P332" s="601"/>
      <c r="Q332" s="15"/>
      <c r="R332" s="15"/>
      <c r="S332" s="600"/>
      <c r="T332" s="15"/>
      <c r="U332" s="600"/>
      <c r="V332" s="1"/>
      <c r="W332" s="1"/>
    </row>
    <row r="333" spans="6:23" s="2" customFormat="1" x14ac:dyDescent="0.2">
      <c r="F333" s="12"/>
      <c r="G333" s="12"/>
      <c r="H333" s="15"/>
      <c r="I333" s="1"/>
      <c r="J333" s="1"/>
      <c r="K333" s="10"/>
      <c r="L333" s="15"/>
      <c r="M333" s="602"/>
      <c r="N333" s="15"/>
      <c r="O333" s="603"/>
      <c r="P333" s="601"/>
      <c r="Q333" s="15"/>
      <c r="R333" s="15"/>
      <c r="S333" s="600"/>
      <c r="T333" s="15"/>
      <c r="U333" s="600"/>
      <c r="V333" s="1"/>
      <c r="W333" s="1"/>
    </row>
    <row r="334" spans="6:23" s="2" customFormat="1" x14ac:dyDescent="0.2">
      <c r="F334" s="12"/>
      <c r="G334" s="12"/>
      <c r="H334" s="15"/>
      <c r="I334" s="1"/>
      <c r="J334" s="1"/>
      <c r="K334" s="10"/>
      <c r="L334" s="15"/>
      <c r="M334" s="602"/>
      <c r="N334" s="15"/>
      <c r="O334" s="603"/>
      <c r="P334" s="601"/>
      <c r="Q334" s="15"/>
      <c r="R334" s="15"/>
      <c r="S334" s="600"/>
      <c r="T334" s="15"/>
      <c r="U334" s="600"/>
      <c r="V334" s="1"/>
      <c r="W334" s="1"/>
    </row>
    <row r="335" spans="6:23" s="2" customFormat="1" x14ac:dyDescent="0.2">
      <c r="F335" s="12"/>
      <c r="G335" s="12"/>
      <c r="H335" s="15"/>
      <c r="I335" s="1"/>
      <c r="J335" s="1"/>
      <c r="K335" s="10"/>
      <c r="L335" s="15"/>
      <c r="M335" s="602"/>
      <c r="N335" s="15"/>
      <c r="O335" s="603"/>
      <c r="P335" s="601"/>
      <c r="Q335" s="15"/>
      <c r="R335" s="15"/>
      <c r="S335" s="600"/>
      <c r="T335" s="15"/>
      <c r="U335" s="600"/>
      <c r="V335" s="1"/>
      <c r="W335" s="1"/>
    </row>
    <row r="336" spans="6:23" s="2" customFormat="1" x14ac:dyDescent="0.2">
      <c r="F336" s="12"/>
      <c r="G336" s="12"/>
      <c r="H336" s="15"/>
      <c r="I336" s="1"/>
      <c r="J336" s="1"/>
      <c r="K336" s="10"/>
      <c r="L336" s="15"/>
      <c r="M336" s="602"/>
      <c r="N336" s="15"/>
      <c r="O336" s="603"/>
      <c r="P336" s="601"/>
      <c r="Q336" s="15"/>
      <c r="R336" s="15"/>
      <c r="S336" s="600"/>
      <c r="T336" s="15"/>
      <c r="U336" s="600"/>
      <c r="V336" s="1"/>
      <c r="W336" s="1"/>
    </row>
    <row r="337" spans="6:23" s="2" customFormat="1" x14ac:dyDescent="0.2">
      <c r="F337" s="12"/>
      <c r="G337" s="12"/>
      <c r="H337" s="15"/>
      <c r="I337" s="1"/>
      <c r="J337" s="1"/>
      <c r="K337" s="10"/>
      <c r="L337" s="15"/>
      <c r="M337" s="602"/>
      <c r="N337" s="15"/>
      <c r="O337" s="603"/>
      <c r="P337" s="601"/>
      <c r="Q337" s="15"/>
      <c r="R337" s="15"/>
      <c r="S337" s="600"/>
      <c r="T337" s="15"/>
      <c r="U337" s="600"/>
      <c r="V337" s="1"/>
      <c r="W337" s="1"/>
    </row>
    <row r="338" spans="6:23" s="2" customFormat="1" x14ac:dyDescent="0.2">
      <c r="F338" s="12"/>
      <c r="G338" s="12"/>
      <c r="H338" s="15"/>
      <c r="I338" s="1"/>
      <c r="J338" s="1"/>
      <c r="K338" s="10"/>
      <c r="L338" s="15"/>
      <c r="M338" s="602"/>
      <c r="N338" s="15"/>
      <c r="O338" s="603"/>
      <c r="P338" s="601"/>
      <c r="Q338" s="15"/>
      <c r="R338" s="15"/>
      <c r="S338" s="600"/>
      <c r="T338" s="15"/>
      <c r="U338" s="600"/>
      <c r="V338" s="1"/>
      <c r="W338" s="1"/>
    </row>
    <row r="339" spans="6:23" s="2" customFormat="1" x14ac:dyDescent="0.2">
      <c r="F339" s="12"/>
      <c r="G339" s="12"/>
      <c r="H339" s="15"/>
      <c r="I339" s="1"/>
      <c r="J339" s="1"/>
      <c r="K339" s="10"/>
      <c r="L339" s="15"/>
      <c r="M339" s="602"/>
      <c r="N339" s="15"/>
      <c r="O339" s="603"/>
      <c r="P339" s="601"/>
      <c r="Q339" s="15"/>
      <c r="R339" s="15"/>
      <c r="S339" s="600"/>
      <c r="T339" s="15"/>
      <c r="U339" s="600"/>
      <c r="V339" s="1"/>
      <c r="W339" s="1"/>
    </row>
    <row r="340" spans="6:23" s="2" customFormat="1" x14ac:dyDescent="0.2">
      <c r="F340" s="12"/>
      <c r="G340" s="12"/>
      <c r="H340" s="15"/>
      <c r="I340" s="1"/>
      <c r="J340" s="1"/>
      <c r="K340" s="10"/>
      <c r="L340" s="15"/>
      <c r="M340" s="602"/>
      <c r="N340" s="15"/>
      <c r="O340" s="603"/>
      <c r="P340" s="601"/>
      <c r="Q340" s="15"/>
      <c r="R340" s="15"/>
      <c r="S340" s="600"/>
      <c r="T340" s="15"/>
      <c r="U340" s="600"/>
      <c r="V340" s="1"/>
      <c r="W340" s="1"/>
    </row>
    <row r="341" spans="6:23" s="2" customFormat="1" x14ac:dyDescent="0.2">
      <c r="F341" s="12"/>
      <c r="G341" s="12"/>
      <c r="H341" s="15"/>
      <c r="I341" s="1"/>
      <c r="J341" s="1"/>
      <c r="K341" s="10"/>
      <c r="L341" s="15"/>
      <c r="M341" s="602"/>
      <c r="N341" s="15"/>
      <c r="O341" s="603"/>
      <c r="P341" s="601"/>
      <c r="Q341" s="15"/>
      <c r="R341" s="15"/>
      <c r="S341" s="600"/>
      <c r="T341" s="15"/>
      <c r="U341" s="600"/>
      <c r="V341" s="1"/>
      <c r="W341" s="1"/>
    </row>
    <row r="342" spans="6:23" s="2" customFormat="1" x14ac:dyDescent="0.2">
      <c r="F342" s="12"/>
      <c r="G342" s="12"/>
      <c r="H342" s="15"/>
      <c r="I342" s="1"/>
      <c r="J342" s="1"/>
      <c r="K342" s="10"/>
      <c r="L342" s="15"/>
      <c r="M342" s="602"/>
      <c r="N342" s="15"/>
      <c r="O342" s="603"/>
      <c r="P342" s="601"/>
      <c r="Q342" s="15"/>
      <c r="R342" s="15"/>
      <c r="S342" s="600"/>
      <c r="T342" s="15"/>
      <c r="U342" s="600"/>
      <c r="V342" s="1"/>
      <c r="W342" s="1"/>
    </row>
    <row r="343" spans="6:23" s="2" customFormat="1" x14ac:dyDescent="0.2">
      <c r="F343" s="12"/>
      <c r="G343" s="12"/>
      <c r="H343" s="15"/>
      <c r="I343" s="1"/>
      <c r="J343" s="1"/>
      <c r="K343" s="10"/>
      <c r="L343" s="15"/>
      <c r="M343" s="602"/>
      <c r="N343" s="15"/>
      <c r="O343" s="603"/>
      <c r="P343" s="601"/>
      <c r="Q343" s="15"/>
      <c r="R343" s="15"/>
      <c r="S343" s="600"/>
      <c r="T343" s="15"/>
      <c r="U343" s="600"/>
      <c r="V343" s="1"/>
      <c r="W343" s="1"/>
    </row>
    <row r="344" spans="6:23" s="2" customFormat="1" x14ac:dyDescent="0.2">
      <c r="F344" s="12"/>
      <c r="G344" s="12"/>
      <c r="H344" s="15"/>
      <c r="I344" s="1"/>
      <c r="J344" s="1"/>
      <c r="K344" s="10"/>
      <c r="L344" s="15"/>
      <c r="M344" s="602"/>
      <c r="N344" s="15"/>
      <c r="O344" s="603"/>
      <c r="P344" s="601"/>
      <c r="Q344" s="15"/>
      <c r="R344" s="15"/>
      <c r="S344" s="600"/>
      <c r="T344" s="15"/>
      <c r="U344" s="600"/>
      <c r="V344" s="1"/>
      <c r="W344" s="1"/>
    </row>
    <row r="345" spans="6:23" s="2" customFormat="1" x14ac:dyDescent="0.2">
      <c r="F345" s="12"/>
      <c r="G345" s="12"/>
      <c r="H345" s="15"/>
      <c r="I345" s="1"/>
      <c r="J345" s="1"/>
      <c r="K345" s="10"/>
      <c r="L345" s="15"/>
      <c r="M345" s="602"/>
      <c r="N345" s="15"/>
      <c r="O345" s="603"/>
      <c r="P345" s="601"/>
      <c r="Q345" s="15"/>
      <c r="R345" s="15"/>
      <c r="S345" s="600"/>
      <c r="T345" s="15"/>
      <c r="U345" s="600"/>
      <c r="V345" s="1"/>
      <c r="W345" s="1"/>
    </row>
    <row r="346" spans="6:23" s="2" customFormat="1" x14ac:dyDescent="0.2">
      <c r="F346" s="12"/>
      <c r="G346" s="12"/>
      <c r="H346" s="15"/>
      <c r="I346" s="1"/>
      <c r="J346" s="1"/>
      <c r="K346" s="10"/>
      <c r="L346" s="15"/>
      <c r="M346" s="602"/>
      <c r="N346" s="15"/>
      <c r="O346" s="603"/>
      <c r="P346" s="601"/>
      <c r="Q346" s="15"/>
      <c r="R346" s="15"/>
      <c r="S346" s="600"/>
      <c r="T346" s="15"/>
      <c r="U346" s="600"/>
      <c r="V346" s="1"/>
      <c r="W346" s="1"/>
    </row>
    <row r="347" spans="6:23" s="2" customFormat="1" x14ac:dyDescent="0.2">
      <c r="F347" s="12"/>
      <c r="G347" s="12"/>
      <c r="H347" s="15"/>
      <c r="I347" s="1"/>
      <c r="J347" s="1"/>
      <c r="K347" s="10"/>
      <c r="L347" s="15"/>
      <c r="M347" s="602"/>
      <c r="N347" s="15"/>
      <c r="O347" s="603"/>
      <c r="P347" s="601"/>
      <c r="Q347" s="15"/>
      <c r="R347" s="15"/>
      <c r="S347" s="600"/>
      <c r="T347" s="15"/>
      <c r="U347" s="600"/>
      <c r="V347" s="1"/>
      <c r="W347" s="1"/>
    </row>
    <row r="348" spans="6:23" s="2" customFormat="1" x14ac:dyDescent="0.2">
      <c r="F348" s="12"/>
      <c r="G348" s="12"/>
      <c r="H348" s="15"/>
      <c r="I348" s="1"/>
      <c r="J348" s="1"/>
      <c r="K348" s="10"/>
      <c r="L348" s="15"/>
      <c r="M348" s="602"/>
      <c r="N348" s="15"/>
      <c r="O348" s="603"/>
      <c r="P348" s="601"/>
      <c r="Q348" s="15"/>
      <c r="R348" s="15"/>
      <c r="S348" s="600"/>
      <c r="T348" s="15"/>
      <c r="U348" s="600"/>
      <c r="V348" s="1"/>
      <c r="W348" s="1"/>
    </row>
    <row r="349" spans="6:23" s="2" customFormat="1" x14ac:dyDescent="0.2">
      <c r="F349" s="12"/>
      <c r="G349" s="12"/>
      <c r="H349" s="15"/>
      <c r="I349" s="1"/>
      <c r="J349" s="1"/>
      <c r="K349" s="10"/>
      <c r="L349" s="15"/>
      <c r="M349" s="602"/>
      <c r="N349" s="15"/>
      <c r="O349" s="603"/>
      <c r="P349" s="601"/>
      <c r="Q349" s="15"/>
      <c r="R349" s="15"/>
      <c r="S349" s="600"/>
      <c r="T349" s="15"/>
      <c r="U349" s="600"/>
      <c r="V349" s="1"/>
      <c r="W349" s="1"/>
    </row>
    <row r="350" spans="6:23" s="2" customFormat="1" x14ac:dyDescent="0.2">
      <c r="F350" s="12"/>
      <c r="G350" s="12"/>
      <c r="H350" s="15"/>
      <c r="I350" s="1"/>
      <c r="J350" s="1"/>
      <c r="K350" s="10"/>
      <c r="L350" s="15"/>
      <c r="M350" s="602"/>
      <c r="N350" s="15"/>
      <c r="O350" s="603"/>
      <c r="P350" s="601"/>
      <c r="Q350" s="15"/>
      <c r="R350" s="15"/>
      <c r="S350" s="600"/>
      <c r="T350" s="15"/>
      <c r="U350" s="600"/>
      <c r="V350" s="1"/>
      <c r="W350" s="1"/>
    </row>
    <row r="351" spans="6:23" s="2" customFormat="1" x14ac:dyDescent="0.2">
      <c r="F351" s="12"/>
      <c r="G351" s="12"/>
      <c r="H351" s="15"/>
      <c r="I351" s="1"/>
      <c r="J351" s="1"/>
      <c r="K351" s="10"/>
      <c r="L351" s="15"/>
      <c r="M351" s="602"/>
      <c r="N351" s="15"/>
      <c r="O351" s="603"/>
      <c r="P351" s="601"/>
      <c r="Q351" s="15"/>
      <c r="R351" s="15"/>
      <c r="S351" s="600"/>
      <c r="T351" s="15"/>
      <c r="U351" s="600"/>
      <c r="V351" s="1"/>
      <c r="W351" s="1"/>
    </row>
    <row r="352" spans="6:23" s="2" customFormat="1" x14ac:dyDescent="0.2">
      <c r="F352" s="12"/>
      <c r="G352" s="12"/>
      <c r="H352" s="15"/>
      <c r="I352" s="1"/>
      <c r="J352" s="1"/>
      <c r="K352" s="10"/>
      <c r="L352" s="15"/>
      <c r="M352" s="602"/>
      <c r="N352" s="15"/>
      <c r="O352" s="603"/>
      <c r="P352" s="601"/>
      <c r="Q352" s="15"/>
      <c r="R352" s="15"/>
      <c r="S352" s="600"/>
      <c r="T352" s="15"/>
      <c r="U352" s="600"/>
      <c r="V352" s="1"/>
      <c r="W352" s="1"/>
    </row>
    <row r="353" spans="6:23" s="2" customFormat="1" x14ac:dyDescent="0.2">
      <c r="F353" s="12"/>
      <c r="G353" s="12"/>
      <c r="H353" s="15"/>
      <c r="I353" s="1"/>
      <c r="J353" s="1"/>
      <c r="K353" s="10"/>
      <c r="L353" s="15"/>
      <c r="M353" s="602"/>
      <c r="N353" s="15"/>
      <c r="O353" s="603"/>
      <c r="P353" s="601"/>
      <c r="Q353" s="15"/>
      <c r="R353" s="15"/>
      <c r="S353" s="600"/>
      <c r="T353" s="15"/>
      <c r="U353" s="600"/>
      <c r="V353" s="1"/>
      <c r="W353" s="1"/>
    </row>
    <row r="354" spans="6:23" s="2" customFormat="1" x14ac:dyDescent="0.2">
      <c r="F354" s="12"/>
      <c r="G354" s="12"/>
      <c r="H354" s="15"/>
      <c r="I354" s="1"/>
      <c r="J354" s="1"/>
      <c r="K354" s="10"/>
      <c r="L354" s="15"/>
      <c r="M354" s="602"/>
      <c r="N354" s="15"/>
      <c r="O354" s="603"/>
      <c r="P354" s="601"/>
      <c r="Q354" s="15"/>
      <c r="R354" s="15"/>
      <c r="S354" s="600"/>
      <c r="T354" s="15"/>
      <c r="U354" s="600"/>
      <c r="V354" s="1"/>
      <c r="W354" s="1"/>
    </row>
    <row r="355" spans="6:23" s="2" customFormat="1" x14ac:dyDescent="0.2">
      <c r="F355" s="12"/>
      <c r="G355" s="12"/>
      <c r="H355" s="15"/>
      <c r="I355" s="1"/>
      <c r="J355" s="1"/>
      <c r="K355" s="10"/>
      <c r="L355" s="15"/>
      <c r="M355" s="602"/>
      <c r="N355" s="15"/>
      <c r="O355" s="603"/>
      <c r="P355" s="601"/>
      <c r="Q355" s="15"/>
      <c r="R355" s="15"/>
      <c r="S355" s="600"/>
      <c r="T355" s="15"/>
      <c r="U355" s="600"/>
      <c r="V355" s="1"/>
      <c r="W355" s="1"/>
    </row>
    <row r="356" spans="6:23" s="2" customFormat="1" x14ac:dyDescent="0.2">
      <c r="F356" s="12"/>
      <c r="G356" s="12"/>
      <c r="H356" s="15"/>
      <c r="I356" s="1"/>
      <c r="J356" s="1"/>
      <c r="K356" s="10"/>
      <c r="L356" s="15"/>
      <c r="M356" s="602"/>
      <c r="N356" s="15"/>
      <c r="O356" s="603"/>
      <c r="P356" s="601"/>
      <c r="Q356" s="15"/>
      <c r="R356" s="15"/>
      <c r="S356" s="600"/>
      <c r="T356" s="15"/>
      <c r="U356" s="600"/>
      <c r="V356" s="1"/>
      <c r="W356" s="1"/>
    </row>
    <row r="357" spans="6:23" s="2" customFormat="1" x14ac:dyDescent="0.2">
      <c r="F357" s="12"/>
      <c r="G357" s="12"/>
      <c r="H357" s="15"/>
      <c r="I357" s="1"/>
      <c r="J357" s="1"/>
      <c r="K357" s="10"/>
      <c r="L357" s="15"/>
      <c r="M357" s="602"/>
      <c r="N357" s="15"/>
      <c r="O357" s="603"/>
      <c r="P357" s="601"/>
      <c r="Q357" s="15"/>
      <c r="R357" s="15"/>
      <c r="S357" s="600"/>
      <c r="T357" s="15"/>
      <c r="U357" s="600"/>
      <c r="V357" s="1"/>
      <c r="W357" s="1"/>
    </row>
    <row r="358" spans="6:23" s="2" customFormat="1" x14ac:dyDescent="0.2">
      <c r="F358" s="12"/>
      <c r="G358" s="12"/>
      <c r="H358" s="15"/>
      <c r="I358" s="1"/>
      <c r="J358" s="1"/>
      <c r="K358" s="10"/>
      <c r="L358" s="15"/>
      <c r="M358" s="602"/>
      <c r="N358" s="15"/>
      <c r="O358" s="603"/>
      <c r="P358" s="601"/>
      <c r="Q358" s="15"/>
      <c r="R358" s="15"/>
      <c r="S358" s="600"/>
      <c r="T358" s="15"/>
      <c r="U358" s="600"/>
      <c r="V358" s="1"/>
      <c r="W358" s="1"/>
    </row>
    <row r="359" spans="6:23" s="2" customFormat="1" x14ac:dyDescent="0.2">
      <c r="F359" s="12"/>
      <c r="G359" s="12"/>
      <c r="H359" s="15"/>
      <c r="I359" s="1"/>
      <c r="J359" s="1"/>
      <c r="K359" s="10"/>
      <c r="L359" s="15"/>
      <c r="M359" s="602"/>
      <c r="N359" s="15"/>
      <c r="O359" s="603"/>
      <c r="P359" s="601"/>
      <c r="Q359" s="15"/>
      <c r="R359" s="15"/>
      <c r="S359" s="600"/>
      <c r="T359" s="15"/>
      <c r="U359" s="600"/>
      <c r="V359" s="1"/>
      <c r="W359" s="1"/>
    </row>
    <row r="360" spans="6:23" s="2" customFormat="1" x14ac:dyDescent="0.2">
      <c r="F360" s="12"/>
      <c r="G360" s="12"/>
      <c r="H360" s="15"/>
      <c r="I360" s="1"/>
      <c r="J360" s="1"/>
      <c r="K360" s="10"/>
      <c r="L360" s="15"/>
      <c r="M360" s="602"/>
      <c r="N360" s="15"/>
      <c r="O360" s="603"/>
      <c r="P360" s="601"/>
      <c r="Q360" s="15"/>
      <c r="R360" s="15"/>
      <c r="S360" s="600"/>
      <c r="T360" s="15"/>
      <c r="U360" s="600"/>
      <c r="V360" s="1"/>
      <c r="W360" s="1"/>
    </row>
    <row r="361" spans="6:23" s="2" customFormat="1" x14ac:dyDescent="0.2">
      <c r="F361" s="12"/>
      <c r="G361" s="12"/>
      <c r="H361" s="15"/>
      <c r="I361" s="1"/>
      <c r="J361" s="1"/>
      <c r="K361" s="10"/>
      <c r="L361" s="15"/>
      <c r="M361" s="602"/>
      <c r="N361" s="15"/>
      <c r="O361" s="603"/>
      <c r="P361" s="601"/>
      <c r="Q361" s="15"/>
      <c r="R361" s="15"/>
      <c r="S361" s="600"/>
      <c r="T361" s="15"/>
      <c r="U361" s="600"/>
      <c r="V361" s="1"/>
      <c r="W361" s="1"/>
    </row>
    <row r="362" spans="6:23" s="2" customFormat="1" x14ac:dyDescent="0.2">
      <c r="F362" s="12"/>
      <c r="G362" s="12"/>
      <c r="H362" s="15"/>
      <c r="I362" s="1"/>
      <c r="J362" s="1"/>
      <c r="K362" s="10"/>
      <c r="L362" s="15"/>
      <c r="M362" s="602"/>
      <c r="N362" s="15"/>
      <c r="O362" s="603"/>
      <c r="P362" s="601"/>
      <c r="Q362" s="15"/>
      <c r="R362" s="15"/>
      <c r="S362" s="600"/>
      <c r="T362" s="15"/>
      <c r="U362" s="600"/>
      <c r="V362" s="1"/>
      <c r="W362" s="1"/>
    </row>
    <row r="363" spans="6:23" s="2" customFormat="1" x14ac:dyDescent="0.2">
      <c r="F363" s="12"/>
      <c r="G363" s="12"/>
      <c r="H363" s="15"/>
      <c r="I363" s="1"/>
      <c r="J363" s="1"/>
      <c r="K363" s="10"/>
      <c r="L363" s="15"/>
      <c r="M363" s="602"/>
      <c r="N363" s="15"/>
      <c r="O363" s="603"/>
      <c r="P363" s="601"/>
      <c r="Q363" s="15"/>
      <c r="R363" s="15"/>
      <c r="S363" s="600"/>
      <c r="T363" s="15"/>
      <c r="U363" s="600"/>
      <c r="V363" s="1"/>
      <c r="W363" s="1"/>
    </row>
    <row r="364" spans="6:23" s="2" customFormat="1" x14ac:dyDescent="0.2">
      <c r="F364" s="12"/>
      <c r="G364" s="12"/>
      <c r="H364" s="15"/>
      <c r="I364" s="1"/>
      <c r="J364" s="1"/>
      <c r="K364" s="10"/>
      <c r="L364" s="15"/>
      <c r="M364" s="602"/>
      <c r="N364" s="15"/>
      <c r="O364" s="603"/>
      <c r="P364" s="601"/>
      <c r="Q364" s="15"/>
      <c r="R364" s="15"/>
      <c r="S364" s="600"/>
      <c r="T364" s="15"/>
      <c r="U364" s="600"/>
      <c r="V364" s="1"/>
      <c r="W364" s="1"/>
    </row>
    <row r="365" spans="6:23" s="2" customFormat="1" x14ac:dyDescent="0.2">
      <c r="F365" s="12"/>
      <c r="G365" s="12"/>
      <c r="H365" s="15"/>
      <c r="I365" s="1"/>
      <c r="J365" s="1"/>
      <c r="K365" s="10"/>
      <c r="L365" s="15"/>
      <c r="M365" s="602"/>
      <c r="N365" s="15"/>
      <c r="O365" s="603"/>
      <c r="P365" s="601"/>
      <c r="Q365" s="15"/>
      <c r="R365" s="15"/>
      <c r="S365" s="600"/>
      <c r="T365" s="15"/>
      <c r="U365" s="600"/>
      <c r="V365" s="1"/>
      <c r="W365" s="1"/>
    </row>
    <row r="366" spans="6:23" s="2" customFormat="1" x14ac:dyDescent="0.2">
      <c r="F366" s="12"/>
      <c r="G366" s="12"/>
      <c r="H366" s="15"/>
      <c r="I366" s="1"/>
      <c r="J366" s="1"/>
      <c r="K366" s="10"/>
      <c r="L366" s="15"/>
      <c r="M366" s="602"/>
      <c r="N366" s="15"/>
      <c r="O366" s="603"/>
      <c r="P366" s="601"/>
      <c r="Q366" s="15"/>
      <c r="R366" s="15"/>
      <c r="S366" s="600"/>
      <c r="T366" s="15"/>
      <c r="U366" s="600"/>
      <c r="V366" s="1"/>
      <c r="W366" s="1"/>
    </row>
    <row r="367" spans="6:23" s="2" customFormat="1" x14ac:dyDescent="0.2">
      <c r="F367" s="12"/>
      <c r="G367" s="12"/>
      <c r="H367" s="15"/>
      <c r="I367" s="1"/>
      <c r="J367" s="1"/>
      <c r="K367" s="10"/>
      <c r="L367" s="15"/>
      <c r="M367" s="602"/>
      <c r="N367" s="15"/>
      <c r="O367" s="603"/>
      <c r="P367" s="601"/>
      <c r="Q367" s="15"/>
      <c r="R367" s="15"/>
      <c r="S367" s="600"/>
      <c r="T367" s="15"/>
      <c r="U367" s="600"/>
      <c r="V367" s="1"/>
      <c r="W367" s="1"/>
    </row>
    <row r="368" spans="6:23" s="2" customFormat="1" x14ac:dyDescent="0.2">
      <c r="F368" s="12"/>
      <c r="G368" s="12"/>
      <c r="H368" s="15"/>
      <c r="I368" s="1"/>
      <c r="J368" s="1"/>
      <c r="K368" s="10"/>
      <c r="L368" s="15"/>
      <c r="M368" s="602"/>
      <c r="N368" s="15"/>
      <c r="O368" s="603"/>
      <c r="P368" s="601"/>
      <c r="Q368" s="15"/>
      <c r="R368" s="15"/>
      <c r="S368" s="600"/>
      <c r="T368" s="15"/>
      <c r="U368" s="600"/>
      <c r="V368" s="1"/>
      <c r="W368" s="1"/>
    </row>
    <row r="369" spans="6:23" s="2" customFormat="1" x14ac:dyDescent="0.2">
      <c r="F369" s="12"/>
      <c r="G369" s="12"/>
      <c r="H369" s="15"/>
      <c r="I369" s="1"/>
      <c r="J369" s="1"/>
      <c r="K369" s="10"/>
      <c r="L369" s="15"/>
      <c r="M369" s="602"/>
      <c r="N369" s="15"/>
      <c r="O369" s="603"/>
      <c r="P369" s="601"/>
      <c r="Q369" s="15"/>
      <c r="R369" s="15"/>
      <c r="S369" s="600"/>
      <c r="T369" s="15"/>
      <c r="U369" s="600"/>
      <c r="V369" s="1"/>
      <c r="W369" s="1"/>
    </row>
    <row r="370" spans="6:23" s="2" customFormat="1" x14ac:dyDescent="0.2">
      <c r="F370" s="12"/>
      <c r="G370" s="12"/>
      <c r="H370" s="15"/>
      <c r="I370" s="1"/>
      <c r="J370" s="1"/>
      <c r="K370" s="10"/>
      <c r="L370" s="15"/>
      <c r="M370" s="602"/>
      <c r="N370" s="15"/>
      <c r="O370" s="603"/>
      <c r="P370" s="601"/>
      <c r="Q370" s="15"/>
      <c r="R370" s="15"/>
      <c r="S370" s="600"/>
      <c r="T370" s="15"/>
      <c r="U370" s="600"/>
      <c r="V370" s="1"/>
      <c r="W370" s="1"/>
    </row>
    <row r="371" spans="6:23" s="2" customFormat="1" x14ac:dyDescent="0.2">
      <c r="F371" s="12"/>
      <c r="G371" s="12"/>
      <c r="H371" s="15"/>
      <c r="I371" s="1"/>
      <c r="J371" s="1"/>
      <c r="K371" s="10"/>
      <c r="L371" s="15"/>
      <c r="M371" s="602"/>
      <c r="N371" s="15"/>
      <c r="O371" s="603"/>
      <c r="P371" s="601"/>
      <c r="Q371" s="15"/>
      <c r="R371" s="15"/>
      <c r="S371" s="600"/>
      <c r="T371" s="15"/>
      <c r="U371" s="600"/>
      <c r="V371" s="1"/>
      <c r="W371" s="1"/>
    </row>
    <row r="372" spans="6:23" s="2" customFormat="1" x14ac:dyDescent="0.2">
      <c r="F372" s="12"/>
      <c r="G372" s="12"/>
      <c r="H372" s="15"/>
      <c r="I372" s="1"/>
      <c r="J372" s="1"/>
      <c r="K372" s="10"/>
      <c r="L372" s="15"/>
      <c r="M372" s="602"/>
      <c r="N372" s="15"/>
      <c r="O372" s="603"/>
      <c r="P372" s="601"/>
      <c r="Q372" s="15"/>
      <c r="R372" s="15"/>
      <c r="S372" s="600"/>
      <c r="T372" s="15"/>
      <c r="U372" s="600"/>
      <c r="V372" s="1"/>
      <c r="W372" s="1"/>
    </row>
    <row r="373" spans="6:23" s="2" customFormat="1" x14ac:dyDescent="0.2">
      <c r="F373" s="13"/>
      <c r="G373" s="13"/>
      <c r="H373" s="14"/>
      <c r="K373" s="9"/>
      <c r="L373" s="14"/>
      <c r="M373" s="596"/>
      <c r="N373" s="14"/>
      <c r="O373" s="597"/>
      <c r="P373" s="598"/>
      <c r="Q373" s="14"/>
      <c r="R373" s="14"/>
      <c r="S373" s="599"/>
      <c r="T373" s="14"/>
      <c r="U373" s="599"/>
    </row>
    <row r="374" spans="6:23" s="2" customFormat="1" x14ac:dyDescent="0.2">
      <c r="F374" s="13"/>
      <c r="G374" s="13"/>
      <c r="H374" s="14"/>
      <c r="K374" s="9"/>
      <c r="L374" s="14"/>
      <c r="M374" s="596"/>
      <c r="N374" s="14"/>
      <c r="O374" s="597"/>
      <c r="P374" s="598"/>
      <c r="Q374" s="14"/>
      <c r="R374" s="14"/>
      <c r="S374" s="599"/>
      <c r="T374" s="14"/>
      <c r="U374" s="599"/>
    </row>
    <row r="375" spans="6:23" s="2" customFormat="1" x14ac:dyDescent="0.2">
      <c r="F375" s="13"/>
      <c r="G375" s="13"/>
      <c r="H375" s="14"/>
      <c r="K375" s="9"/>
      <c r="L375" s="14"/>
      <c r="M375" s="596"/>
      <c r="N375" s="14"/>
      <c r="O375" s="597"/>
      <c r="P375" s="598"/>
      <c r="Q375" s="14"/>
      <c r="R375" s="14"/>
      <c r="S375" s="599"/>
      <c r="T375" s="14"/>
      <c r="U375" s="599"/>
    </row>
    <row r="376" spans="6:23" s="2" customFormat="1" x14ac:dyDescent="0.2">
      <c r="F376" s="13"/>
      <c r="G376" s="13"/>
      <c r="H376" s="14"/>
      <c r="K376" s="9"/>
      <c r="L376" s="14"/>
      <c r="M376" s="596"/>
      <c r="N376" s="14"/>
      <c r="O376" s="597"/>
      <c r="P376" s="598"/>
      <c r="Q376" s="14"/>
      <c r="R376" s="14"/>
      <c r="S376" s="599"/>
      <c r="T376" s="14"/>
      <c r="U376" s="599"/>
    </row>
    <row r="377" spans="6:23" s="2" customFormat="1" x14ac:dyDescent="0.2">
      <c r="F377" s="13"/>
      <c r="G377" s="13"/>
    </row>
    <row r="378" spans="6:23" s="2" customFormat="1" x14ac:dyDescent="0.2">
      <c r="F378" s="13"/>
      <c r="G378" s="13"/>
    </row>
    <row r="379" spans="6:23" s="2" customFormat="1" x14ac:dyDescent="0.2">
      <c r="F379" s="13"/>
      <c r="G379" s="13"/>
    </row>
    <row r="380" spans="6:23" s="2" customFormat="1" x14ac:dyDescent="0.2">
      <c r="F380" s="13"/>
      <c r="G380" s="13"/>
    </row>
    <row r="381" spans="6:23" s="2" customFormat="1" x14ac:dyDescent="0.2">
      <c r="F381" s="13"/>
      <c r="G381" s="13"/>
    </row>
    <row r="382" spans="6:23" s="2" customFormat="1" x14ac:dyDescent="0.2">
      <c r="F382" s="13"/>
      <c r="G382" s="13"/>
    </row>
    <row r="383" spans="6:23" s="2" customFormat="1" x14ac:dyDescent="0.2">
      <c r="F383" s="13"/>
      <c r="G383" s="13"/>
    </row>
    <row r="384" spans="6:23" s="2" customFormat="1" x14ac:dyDescent="0.2">
      <c r="F384" s="13"/>
      <c r="G384" s="13"/>
    </row>
    <row r="385" spans="6:7" s="2" customFormat="1" x14ac:dyDescent="0.2">
      <c r="F385" s="13"/>
      <c r="G385" s="13"/>
    </row>
    <row r="386" spans="6:7" s="2" customFormat="1" x14ac:dyDescent="0.2">
      <c r="F386" s="13"/>
      <c r="G386" s="13"/>
    </row>
    <row r="387" spans="6:7" s="2" customFormat="1" x14ac:dyDescent="0.2">
      <c r="F387" s="13"/>
      <c r="G387" s="13"/>
    </row>
    <row r="388" spans="6:7" s="2" customFormat="1" x14ac:dyDescent="0.2">
      <c r="F388" s="13"/>
      <c r="G388" s="13"/>
    </row>
    <row r="389" spans="6:7" s="2" customFormat="1" x14ac:dyDescent="0.2">
      <c r="F389" s="13"/>
      <c r="G389" s="13"/>
    </row>
    <row r="390" spans="6:7" s="2" customFormat="1" x14ac:dyDescent="0.2">
      <c r="F390" s="13"/>
      <c r="G390" s="13"/>
    </row>
    <row r="391" spans="6:7" s="2" customFormat="1" x14ac:dyDescent="0.2">
      <c r="F391" s="13"/>
      <c r="G391" s="13"/>
    </row>
    <row r="392" spans="6:7" s="2" customFormat="1" x14ac:dyDescent="0.2">
      <c r="F392" s="13"/>
      <c r="G392" s="13"/>
    </row>
    <row r="393" spans="6:7" s="2" customFormat="1" x14ac:dyDescent="0.2">
      <c r="F393" s="13"/>
      <c r="G393" s="13"/>
    </row>
    <row r="394" spans="6:7" s="2" customFormat="1" x14ac:dyDescent="0.2">
      <c r="F394" s="13"/>
      <c r="G394" s="13"/>
    </row>
    <row r="395" spans="6:7" s="2" customFormat="1" x14ac:dyDescent="0.2">
      <c r="F395" s="13"/>
      <c r="G395" s="13"/>
    </row>
    <row r="396" spans="6:7" s="2" customFormat="1" x14ac:dyDescent="0.2">
      <c r="F396" s="13"/>
      <c r="G396" s="13"/>
    </row>
    <row r="397" spans="6:7" s="2" customFormat="1" x14ac:dyDescent="0.2">
      <c r="F397" s="13"/>
      <c r="G397" s="13"/>
    </row>
    <row r="398" spans="6:7" s="2" customFormat="1" x14ac:dyDescent="0.2">
      <c r="F398" s="13"/>
      <c r="G398" s="13"/>
    </row>
    <row r="399" spans="6:7" s="2" customFormat="1" x14ac:dyDescent="0.2">
      <c r="F399" s="13"/>
      <c r="G399" s="13"/>
    </row>
    <row r="400" spans="6:7" s="2" customFormat="1" x14ac:dyDescent="0.2">
      <c r="F400" s="13"/>
      <c r="G400" s="13"/>
    </row>
    <row r="401" spans="6:7" s="2" customFormat="1" x14ac:dyDescent="0.2">
      <c r="F401" s="13"/>
      <c r="G401" s="13"/>
    </row>
    <row r="402" spans="6:7" s="2" customFormat="1" x14ac:dyDescent="0.2">
      <c r="F402" s="13"/>
      <c r="G402" s="13"/>
    </row>
    <row r="403" spans="6:7" s="2" customFormat="1" x14ac:dyDescent="0.2">
      <c r="F403" s="13"/>
      <c r="G403" s="13"/>
    </row>
    <row r="404" spans="6:7" s="2" customFormat="1" x14ac:dyDescent="0.2">
      <c r="F404" s="13"/>
      <c r="G404" s="13"/>
    </row>
    <row r="405" spans="6:7" s="2" customFormat="1" x14ac:dyDescent="0.2">
      <c r="F405" s="13"/>
      <c r="G405" s="13"/>
    </row>
    <row r="406" spans="6:7" s="2" customFormat="1" x14ac:dyDescent="0.2">
      <c r="F406" s="13"/>
      <c r="G406" s="13"/>
    </row>
    <row r="407" spans="6:7" s="2" customFormat="1" x14ac:dyDescent="0.2">
      <c r="F407" s="13"/>
      <c r="G407" s="13"/>
    </row>
    <row r="408" spans="6:7" s="2" customFormat="1" x14ac:dyDescent="0.2">
      <c r="F408" s="13"/>
      <c r="G408" s="13"/>
    </row>
    <row r="409" spans="6:7" s="2" customFormat="1" x14ac:dyDescent="0.2">
      <c r="F409" s="13"/>
      <c r="G409" s="13"/>
    </row>
    <row r="410" spans="6:7" s="2" customFormat="1" x14ac:dyDescent="0.2">
      <c r="F410" s="13"/>
      <c r="G410" s="13"/>
    </row>
    <row r="411" spans="6:7" s="2" customFormat="1" x14ac:dyDescent="0.2">
      <c r="F411" s="13"/>
      <c r="G411" s="13"/>
    </row>
    <row r="412" spans="6:7" s="2" customFormat="1" x14ac:dyDescent="0.2">
      <c r="F412" s="13"/>
      <c r="G412" s="13"/>
    </row>
    <row r="413" spans="6:7" s="2" customFormat="1" x14ac:dyDescent="0.2">
      <c r="F413" s="13"/>
      <c r="G413" s="13"/>
    </row>
    <row r="414" spans="6:7" s="2" customFormat="1" x14ac:dyDescent="0.2">
      <c r="F414" s="13"/>
      <c r="G414" s="13"/>
    </row>
    <row r="415" spans="6:7" s="2" customFormat="1" x14ac:dyDescent="0.2">
      <c r="F415" s="13"/>
      <c r="G415" s="13"/>
    </row>
    <row r="416" spans="6:7" s="2" customFormat="1" x14ac:dyDescent="0.2">
      <c r="F416" s="13"/>
      <c r="G416" s="13"/>
    </row>
    <row r="417" spans="6:7" s="2" customFormat="1" x14ac:dyDescent="0.2">
      <c r="F417" s="13"/>
      <c r="G417" s="13"/>
    </row>
    <row r="418" spans="6:7" s="2" customFormat="1" x14ac:dyDescent="0.2">
      <c r="F418" s="13"/>
      <c r="G418" s="13"/>
    </row>
    <row r="419" spans="6:7" s="2" customFormat="1" x14ac:dyDescent="0.2">
      <c r="F419" s="13"/>
      <c r="G419" s="13"/>
    </row>
    <row r="420" spans="6:7" s="2" customFormat="1" x14ac:dyDescent="0.2">
      <c r="F420" s="13"/>
      <c r="G420" s="13"/>
    </row>
    <row r="421" spans="6:7" s="2" customFormat="1" x14ac:dyDescent="0.2">
      <c r="F421" s="13"/>
      <c r="G421" s="13"/>
    </row>
    <row r="422" spans="6:7" s="2" customFormat="1" x14ac:dyDescent="0.2">
      <c r="F422" s="13"/>
      <c r="G422" s="13"/>
    </row>
    <row r="423" spans="6:7" s="2" customFormat="1" x14ac:dyDescent="0.2">
      <c r="F423" s="13"/>
      <c r="G423" s="13"/>
    </row>
    <row r="424" spans="6:7" s="2" customFormat="1" x14ac:dyDescent="0.2">
      <c r="F424" s="13"/>
      <c r="G424" s="13"/>
    </row>
    <row r="425" spans="6:7" s="2" customFormat="1" x14ac:dyDescent="0.2">
      <c r="F425" s="13"/>
      <c r="G425" s="13"/>
    </row>
    <row r="426" spans="6:7" s="2" customFormat="1" x14ac:dyDescent="0.2">
      <c r="F426" s="13"/>
      <c r="G426" s="13"/>
    </row>
    <row r="427" spans="6:7" s="2" customFormat="1" x14ac:dyDescent="0.2">
      <c r="F427" s="13"/>
      <c r="G427" s="13"/>
    </row>
    <row r="428" spans="6:7" s="2" customFormat="1" x14ac:dyDescent="0.2">
      <c r="F428" s="13"/>
      <c r="G428" s="13"/>
    </row>
    <row r="429" spans="6:7" s="2" customFormat="1" x14ac:dyDescent="0.2">
      <c r="F429" s="13"/>
      <c r="G429" s="13"/>
    </row>
    <row r="430" spans="6:7" s="2" customFormat="1" x14ac:dyDescent="0.2">
      <c r="F430" s="13"/>
      <c r="G430" s="13"/>
    </row>
    <row r="431" spans="6:7" s="2" customFormat="1" x14ac:dyDescent="0.2">
      <c r="F431" s="13"/>
      <c r="G431" s="13"/>
    </row>
    <row r="432" spans="6:7" s="2" customFormat="1" x14ac:dyDescent="0.2">
      <c r="F432" s="13"/>
      <c r="G432" s="13"/>
    </row>
    <row r="433" spans="6:7" s="2" customFormat="1" x14ac:dyDescent="0.2">
      <c r="F433" s="13"/>
      <c r="G433" s="13"/>
    </row>
    <row r="434" spans="6:7" s="2" customFormat="1" x14ac:dyDescent="0.2">
      <c r="F434" s="13"/>
      <c r="G434" s="13"/>
    </row>
    <row r="435" spans="6:7" s="2" customFormat="1" x14ac:dyDescent="0.2">
      <c r="F435" s="13"/>
      <c r="G435" s="13"/>
    </row>
    <row r="436" spans="6:7" s="2" customFormat="1" x14ac:dyDescent="0.2">
      <c r="F436" s="13"/>
      <c r="G436" s="13"/>
    </row>
    <row r="437" spans="6:7" s="2" customFormat="1" x14ac:dyDescent="0.2">
      <c r="F437" s="13"/>
      <c r="G437" s="13"/>
    </row>
    <row r="438" spans="6:7" s="2" customFormat="1" x14ac:dyDescent="0.2">
      <c r="F438" s="13"/>
      <c r="G438" s="13"/>
    </row>
    <row r="439" spans="6:7" s="2" customFormat="1" x14ac:dyDescent="0.2">
      <c r="F439" s="13"/>
      <c r="G439" s="13"/>
    </row>
    <row r="440" spans="6:7" s="2" customFormat="1" x14ac:dyDescent="0.2">
      <c r="F440" s="13"/>
      <c r="G440" s="13"/>
    </row>
    <row r="441" spans="6:7" s="2" customFormat="1" x14ac:dyDescent="0.2">
      <c r="F441" s="13"/>
      <c r="G441" s="13"/>
    </row>
    <row r="442" spans="6:7" s="2" customFormat="1" x14ac:dyDescent="0.2">
      <c r="F442" s="13"/>
      <c r="G442" s="13"/>
    </row>
    <row r="443" spans="6:7" s="2" customFormat="1" x14ac:dyDescent="0.2">
      <c r="F443" s="13"/>
      <c r="G443" s="13"/>
    </row>
    <row r="444" spans="6:7" s="2" customFormat="1" x14ac:dyDescent="0.2">
      <c r="F444" s="13"/>
      <c r="G444" s="13"/>
    </row>
    <row r="445" spans="6:7" s="2" customFormat="1" x14ac:dyDescent="0.2">
      <c r="F445" s="13"/>
      <c r="G445" s="13"/>
    </row>
    <row r="446" spans="6:7" s="2" customFormat="1" x14ac:dyDescent="0.2">
      <c r="F446" s="13"/>
      <c r="G446" s="13"/>
    </row>
    <row r="447" spans="6:7" s="2" customFormat="1" x14ac:dyDescent="0.2">
      <c r="F447" s="13"/>
      <c r="G447" s="13"/>
    </row>
    <row r="448" spans="6:7" s="2" customFormat="1" x14ac:dyDescent="0.2">
      <c r="F448" s="13"/>
      <c r="G448" s="13"/>
    </row>
    <row r="449" spans="6:7" s="2" customFormat="1" x14ac:dyDescent="0.2">
      <c r="F449" s="13"/>
      <c r="G449" s="13"/>
    </row>
    <row r="450" spans="6:7" s="2" customFormat="1" x14ac:dyDescent="0.2">
      <c r="F450" s="13"/>
      <c r="G450" s="13"/>
    </row>
    <row r="451" spans="6:7" s="2" customFormat="1" x14ac:dyDescent="0.2">
      <c r="F451" s="13"/>
      <c r="G451" s="13"/>
    </row>
    <row r="452" spans="6:7" s="2" customFormat="1" x14ac:dyDescent="0.2">
      <c r="F452" s="13"/>
      <c r="G452" s="13"/>
    </row>
    <row r="453" spans="6:7" s="2" customFormat="1" x14ac:dyDescent="0.2">
      <c r="F453" s="13"/>
      <c r="G453" s="13"/>
    </row>
    <row r="454" spans="6:7" s="2" customFormat="1" x14ac:dyDescent="0.2">
      <c r="F454" s="13"/>
      <c r="G454" s="13"/>
    </row>
    <row r="455" spans="6:7" s="2" customFormat="1" x14ac:dyDescent="0.2">
      <c r="F455" s="13"/>
      <c r="G455" s="13"/>
    </row>
    <row r="456" spans="6:7" s="2" customFormat="1" x14ac:dyDescent="0.2">
      <c r="F456" s="13"/>
      <c r="G456" s="13"/>
    </row>
    <row r="457" spans="6:7" s="2" customFormat="1" x14ac:dyDescent="0.2">
      <c r="F457" s="13"/>
      <c r="G457" s="13"/>
    </row>
    <row r="458" spans="6:7" s="2" customFormat="1" x14ac:dyDescent="0.2">
      <c r="F458" s="13"/>
      <c r="G458" s="13"/>
    </row>
    <row r="459" spans="6:7" s="2" customFormat="1" x14ac:dyDescent="0.2">
      <c r="F459" s="13"/>
      <c r="G459" s="13"/>
    </row>
    <row r="460" spans="6:7" s="2" customFormat="1" x14ac:dyDescent="0.2">
      <c r="F460" s="13"/>
      <c r="G460" s="13"/>
    </row>
    <row r="461" spans="6:7" s="2" customFormat="1" x14ac:dyDescent="0.2">
      <c r="F461" s="13"/>
      <c r="G461" s="13"/>
    </row>
    <row r="462" spans="6:7" s="2" customFormat="1" x14ac:dyDescent="0.2">
      <c r="F462" s="13"/>
      <c r="G462" s="13"/>
    </row>
    <row r="463" spans="6:7" s="2" customFormat="1" x14ac:dyDescent="0.2">
      <c r="F463" s="13"/>
      <c r="G463" s="13"/>
    </row>
    <row r="464" spans="6:7" s="2" customFormat="1" x14ac:dyDescent="0.2">
      <c r="F464" s="13"/>
      <c r="G464" s="13"/>
    </row>
    <row r="465" spans="6:7" s="2" customFormat="1" x14ac:dyDescent="0.2">
      <c r="F465" s="13"/>
      <c r="G465" s="13"/>
    </row>
    <row r="466" spans="6:7" s="2" customFormat="1" x14ac:dyDescent="0.2">
      <c r="F466" s="13"/>
      <c r="G466" s="13"/>
    </row>
    <row r="467" spans="6:7" s="2" customFormat="1" x14ac:dyDescent="0.2">
      <c r="F467" s="13"/>
      <c r="G467" s="13"/>
    </row>
    <row r="468" spans="6:7" s="2" customFormat="1" x14ac:dyDescent="0.2">
      <c r="F468" s="13"/>
      <c r="G468" s="13"/>
    </row>
    <row r="469" spans="6:7" s="2" customFormat="1" x14ac:dyDescent="0.2">
      <c r="F469" s="13"/>
      <c r="G469" s="13"/>
    </row>
    <row r="470" spans="6:7" s="2" customFormat="1" x14ac:dyDescent="0.2">
      <c r="F470" s="13"/>
      <c r="G470" s="13"/>
    </row>
    <row r="471" spans="6:7" s="2" customFormat="1" x14ac:dyDescent="0.2">
      <c r="F471" s="13"/>
      <c r="G471" s="13"/>
    </row>
    <row r="472" spans="6:7" s="2" customFormat="1" x14ac:dyDescent="0.2">
      <c r="F472" s="13"/>
      <c r="G472" s="13"/>
    </row>
    <row r="473" spans="6:7" s="2" customFormat="1" x14ac:dyDescent="0.2">
      <c r="F473" s="13"/>
      <c r="G473" s="13"/>
    </row>
    <row r="474" spans="6:7" s="2" customFormat="1" x14ac:dyDescent="0.2">
      <c r="F474" s="13"/>
      <c r="G474" s="13"/>
    </row>
    <row r="475" spans="6:7" s="2" customFormat="1" x14ac:dyDescent="0.2">
      <c r="F475" s="13"/>
      <c r="G475" s="13"/>
    </row>
    <row r="476" spans="6:7" s="2" customFormat="1" x14ac:dyDescent="0.2">
      <c r="F476" s="13"/>
      <c r="G476" s="13"/>
    </row>
    <row r="477" spans="6:7" s="2" customFormat="1" x14ac:dyDescent="0.2">
      <c r="F477" s="13"/>
      <c r="G477" s="13"/>
    </row>
    <row r="478" spans="6:7" s="2" customFormat="1" x14ac:dyDescent="0.2">
      <c r="F478" s="13"/>
      <c r="G478" s="13"/>
    </row>
    <row r="479" spans="6:7" s="2" customFormat="1" x14ac:dyDescent="0.2">
      <c r="F479" s="13"/>
      <c r="G479" s="13"/>
    </row>
    <row r="480" spans="6:7" s="2" customFormat="1" x14ac:dyDescent="0.2">
      <c r="F480" s="13"/>
      <c r="G480" s="13"/>
    </row>
    <row r="481" spans="6:7" s="2" customFormat="1" x14ac:dyDescent="0.2">
      <c r="F481" s="13"/>
      <c r="G481" s="13"/>
    </row>
    <row r="482" spans="6:7" s="2" customFormat="1" x14ac:dyDescent="0.2">
      <c r="F482" s="13"/>
      <c r="G482" s="13"/>
    </row>
    <row r="483" spans="6:7" s="2" customFormat="1" x14ac:dyDescent="0.2">
      <c r="F483" s="13"/>
      <c r="G483" s="13"/>
    </row>
    <row r="484" spans="6:7" s="2" customFormat="1" x14ac:dyDescent="0.2">
      <c r="F484" s="13"/>
      <c r="G484" s="13"/>
    </row>
    <row r="485" spans="6:7" s="2" customFormat="1" x14ac:dyDescent="0.2">
      <c r="F485" s="13"/>
      <c r="G485" s="13"/>
    </row>
    <row r="486" spans="6:7" s="2" customFormat="1" x14ac:dyDescent="0.2">
      <c r="F486" s="13"/>
      <c r="G486" s="13"/>
    </row>
    <row r="487" spans="6:7" s="2" customFormat="1" x14ac:dyDescent="0.2">
      <c r="F487" s="13"/>
      <c r="G487" s="13"/>
    </row>
    <row r="488" spans="6:7" s="2" customFormat="1" x14ac:dyDescent="0.2">
      <c r="F488" s="13"/>
      <c r="G488" s="13"/>
    </row>
    <row r="489" spans="6:7" s="2" customFormat="1" x14ac:dyDescent="0.2">
      <c r="F489" s="13"/>
      <c r="G489" s="13"/>
    </row>
    <row r="490" spans="6:7" s="2" customFormat="1" x14ac:dyDescent="0.2">
      <c r="F490" s="13"/>
      <c r="G490" s="13"/>
    </row>
    <row r="491" spans="6:7" s="2" customFormat="1" x14ac:dyDescent="0.2">
      <c r="F491" s="13"/>
      <c r="G491" s="13"/>
    </row>
    <row r="492" spans="6:7" s="2" customFormat="1" x14ac:dyDescent="0.2">
      <c r="F492" s="13"/>
      <c r="G492" s="13"/>
    </row>
    <row r="493" spans="6:7" s="2" customFormat="1" x14ac:dyDescent="0.2">
      <c r="F493" s="13"/>
      <c r="G493" s="13"/>
    </row>
    <row r="494" spans="6:7" s="2" customFormat="1" x14ac:dyDescent="0.2">
      <c r="F494" s="13"/>
      <c r="G494" s="13"/>
    </row>
    <row r="495" spans="6:7" s="2" customFormat="1" x14ac:dyDescent="0.2">
      <c r="F495" s="13"/>
      <c r="G495" s="13"/>
    </row>
    <row r="496" spans="6:7" s="2" customFormat="1" x14ac:dyDescent="0.2">
      <c r="F496" s="13"/>
      <c r="G496" s="13"/>
    </row>
    <row r="497" spans="6:7" s="2" customFormat="1" x14ac:dyDescent="0.2">
      <c r="F497" s="13"/>
      <c r="G497" s="13"/>
    </row>
    <row r="498" spans="6:7" s="2" customFormat="1" x14ac:dyDescent="0.2">
      <c r="F498" s="13"/>
      <c r="G498" s="13"/>
    </row>
    <row r="499" spans="6:7" s="2" customFormat="1" x14ac:dyDescent="0.2">
      <c r="F499" s="13"/>
      <c r="G499" s="13"/>
    </row>
    <row r="500" spans="6:7" s="2" customFormat="1" x14ac:dyDescent="0.2">
      <c r="F500" s="13"/>
      <c r="G500" s="13"/>
    </row>
    <row r="501" spans="6:7" s="2" customFormat="1" x14ac:dyDescent="0.2">
      <c r="F501" s="13"/>
      <c r="G501" s="13"/>
    </row>
    <row r="502" spans="6:7" s="2" customFormat="1" x14ac:dyDescent="0.2">
      <c r="F502" s="13"/>
      <c r="G502" s="13"/>
    </row>
    <row r="503" spans="6:7" s="2" customFormat="1" x14ac:dyDescent="0.2">
      <c r="F503" s="13"/>
      <c r="G503" s="13"/>
    </row>
    <row r="504" spans="6:7" s="2" customFormat="1" x14ac:dyDescent="0.2">
      <c r="F504" s="13"/>
      <c r="G504" s="13"/>
    </row>
    <row r="505" spans="6:7" s="2" customFormat="1" x14ac:dyDescent="0.2">
      <c r="F505" s="13"/>
      <c r="G505" s="13"/>
    </row>
    <row r="506" spans="6:7" s="2" customFormat="1" x14ac:dyDescent="0.2">
      <c r="F506" s="13"/>
      <c r="G506" s="13"/>
    </row>
    <row r="507" spans="6:7" s="2" customFormat="1" x14ac:dyDescent="0.2">
      <c r="F507" s="13"/>
      <c r="G507" s="13"/>
    </row>
    <row r="508" spans="6:7" s="2" customFormat="1" x14ac:dyDescent="0.2">
      <c r="F508" s="13"/>
      <c r="G508" s="13"/>
    </row>
    <row r="509" spans="6:7" s="2" customFormat="1" x14ac:dyDescent="0.2">
      <c r="F509" s="13"/>
      <c r="G509" s="13"/>
    </row>
    <row r="510" spans="6:7" s="2" customFormat="1" x14ac:dyDescent="0.2">
      <c r="F510" s="13"/>
      <c r="G510" s="13"/>
    </row>
    <row r="511" spans="6:7" s="2" customFormat="1" x14ac:dyDescent="0.2">
      <c r="F511" s="13"/>
      <c r="G511" s="13"/>
    </row>
    <row r="512" spans="6:7" s="2" customFormat="1" x14ac:dyDescent="0.2">
      <c r="F512" s="13"/>
      <c r="G512" s="13"/>
    </row>
    <row r="513" spans="6:7" s="2" customFormat="1" x14ac:dyDescent="0.2">
      <c r="F513" s="13"/>
      <c r="G513" s="13"/>
    </row>
    <row r="514" spans="6:7" s="2" customFormat="1" x14ac:dyDescent="0.2">
      <c r="F514" s="13"/>
      <c r="G514" s="13"/>
    </row>
    <row r="515" spans="6:7" s="2" customFormat="1" x14ac:dyDescent="0.2">
      <c r="F515" s="13"/>
      <c r="G515" s="13"/>
    </row>
    <row r="516" spans="6:7" s="2" customFormat="1" x14ac:dyDescent="0.2">
      <c r="F516" s="13"/>
      <c r="G516" s="13"/>
    </row>
    <row r="517" spans="6:7" s="2" customFormat="1" x14ac:dyDescent="0.2">
      <c r="F517" s="13"/>
      <c r="G517" s="13"/>
    </row>
    <row r="518" spans="6:7" s="2" customFormat="1" x14ac:dyDescent="0.2">
      <c r="F518" s="13"/>
      <c r="G518" s="13"/>
    </row>
    <row r="519" spans="6:7" s="2" customFormat="1" x14ac:dyDescent="0.2">
      <c r="F519" s="13"/>
      <c r="G519" s="13"/>
    </row>
    <row r="520" spans="6:7" s="2" customFormat="1" x14ac:dyDescent="0.2">
      <c r="F520" s="13"/>
      <c r="G520" s="13"/>
    </row>
    <row r="521" spans="6:7" s="2" customFormat="1" x14ac:dyDescent="0.2">
      <c r="F521" s="13"/>
      <c r="G521" s="13"/>
    </row>
    <row r="522" spans="6:7" s="2" customFormat="1" x14ac:dyDescent="0.2">
      <c r="F522" s="13"/>
      <c r="G522" s="13"/>
    </row>
    <row r="523" spans="6:7" s="2" customFormat="1" x14ac:dyDescent="0.2">
      <c r="F523" s="13"/>
      <c r="G523" s="13"/>
    </row>
    <row r="524" spans="6:7" s="2" customFormat="1" x14ac:dyDescent="0.2">
      <c r="F524" s="13"/>
      <c r="G524" s="13"/>
    </row>
    <row r="525" spans="6:7" s="2" customFormat="1" x14ac:dyDescent="0.2">
      <c r="F525" s="13"/>
      <c r="G525" s="13"/>
    </row>
    <row r="526" spans="6:7" s="2" customFormat="1" x14ac:dyDescent="0.2">
      <c r="F526" s="13"/>
      <c r="G526" s="13"/>
    </row>
    <row r="527" spans="6:7" s="2" customFormat="1" x14ac:dyDescent="0.2">
      <c r="F527" s="13"/>
      <c r="G527" s="13"/>
    </row>
    <row r="528" spans="6:7" s="2" customFormat="1" x14ac:dyDescent="0.2">
      <c r="F528" s="13"/>
      <c r="G528" s="13"/>
    </row>
    <row r="529" spans="6:7" s="2" customFormat="1" x14ac:dyDescent="0.2">
      <c r="F529" s="13"/>
      <c r="G529" s="13"/>
    </row>
    <row r="530" spans="6:7" s="2" customFormat="1" x14ac:dyDescent="0.2">
      <c r="F530" s="13"/>
      <c r="G530" s="13"/>
    </row>
    <row r="531" spans="6:7" s="2" customFormat="1" x14ac:dyDescent="0.2">
      <c r="F531" s="13"/>
      <c r="G531" s="13"/>
    </row>
    <row r="532" spans="6:7" s="2" customFormat="1" x14ac:dyDescent="0.2">
      <c r="F532" s="13"/>
      <c r="G532" s="13"/>
    </row>
    <row r="533" spans="6:7" s="2" customFormat="1" x14ac:dyDescent="0.2">
      <c r="F533" s="13"/>
      <c r="G533" s="13"/>
    </row>
    <row r="534" spans="6:7" s="2" customFormat="1" x14ac:dyDescent="0.2">
      <c r="F534" s="13"/>
      <c r="G534" s="13"/>
    </row>
    <row r="535" spans="6:7" s="2" customFormat="1" x14ac:dyDescent="0.2">
      <c r="F535" s="13"/>
      <c r="G535" s="13"/>
    </row>
    <row r="536" spans="6:7" s="2" customFormat="1" x14ac:dyDescent="0.2">
      <c r="F536" s="13"/>
      <c r="G536" s="13"/>
    </row>
    <row r="537" spans="6:7" s="2" customFormat="1" x14ac:dyDescent="0.2">
      <c r="F537" s="13"/>
      <c r="G537" s="13"/>
    </row>
    <row r="538" spans="6:7" s="2" customFormat="1" x14ac:dyDescent="0.2">
      <c r="F538" s="13"/>
      <c r="G538" s="13"/>
    </row>
    <row r="539" spans="6:7" s="2" customFormat="1" x14ac:dyDescent="0.2">
      <c r="F539" s="13"/>
      <c r="G539" s="13"/>
    </row>
    <row r="540" spans="6:7" s="2" customFormat="1" x14ac:dyDescent="0.2">
      <c r="F540" s="13"/>
      <c r="G540" s="13"/>
    </row>
    <row r="541" spans="6:7" s="2" customFormat="1" x14ac:dyDescent="0.2">
      <c r="F541" s="13"/>
      <c r="G541" s="13"/>
    </row>
    <row r="542" spans="6:7" s="2" customFormat="1" x14ac:dyDescent="0.2">
      <c r="F542" s="13"/>
      <c r="G542" s="13"/>
    </row>
    <row r="543" spans="6:7" s="2" customFormat="1" x14ac:dyDescent="0.2">
      <c r="F543" s="13"/>
      <c r="G543" s="13"/>
    </row>
    <row r="544" spans="6:7" s="2" customFormat="1" x14ac:dyDescent="0.2">
      <c r="F544" s="13"/>
      <c r="G544" s="13"/>
    </row>
    <row r="545" spans="6:7" s="2" customFormat="1" x14ac:dyDescent="0.2">
      <c r="F545" s="13"/>
      <c r="G545" s="13"/>
    </row>
    <row r="546" spans="6:7" s="2" customFormat="1" x14ac:dyDescent="0.2">
      <c r="F546" s="13"/>
      <c r="G546" s="13"/>
    </row>
    <row r="547" spans="6:7" s="2" customFormat="1" x14ac:dyDescent="0.2">
      <c r="F547" s="13"/>
      <c r="G547" s="13"/>
    </row>
    <row r="548" spans="6:7" s="2" customFormat="1" x14ac:dyDescent="0.2">
      <c r="F548" s="13"/>
      <c r="G548" s="13"/>
    </row>
    <row r="549" spans="6:7" s="2" customFormat="1" x14ac:dyDescent="0.2">
      <c r="F549" s="13"/>
      <c r="G549" s="13"/>
    </row>
    <row r="550" spans="6:7" s="2" customFormat="1" x14ac:dyDescent="0.2">
      <c r="F550" s="13"/>
      <c r="G550" s="13"/>
    </row>
    <row r="551" spans="6:7" s="2" customFormat="1" x14ac:dyDescent="0.2">
      <c r="F551" s="13"/>
      <c r="G551" s="13"/>
    </row>
    <row r="552" spans="6:7" s="2" customFormat="1" x14ac:dyDescent="0.2">
      <c r="F552" s="13"/>
      <c r="G552" s="13"/>
    </row>
    <row r="553" spans="6:7" s="2" customFormat="1" x14ac:dyDescent="0.2">
      <c r="F553" s="13"/>
      <c r="G553" s="13"/>
    </row>
    <row r="554" spans="6:7" s="2" customFormat="1" x14ac:dyDescent="0.2">
      <c r="F554" s="13"/>
      <c r="G554" s="13"/>
    </row>
    <row r="555" spans="6:7" s="2" customFormat="1" x14ac:dyDescent="0.2">
      <c r="F555" s="13"/>
      <c r="G555" s="13"/>
    </row>
    <row r="556" spans="6:7" s="2" customFormat="1" x14ac:dyDescent="0.2">
      <c r="F556" s="13"/>
      <c r="G556" s="13"/>
    </row>
    <row r="557" spans="6:7" s="2" customFormat="1" x14ac:dyDescent="0.2">
      <c r="F557" s="13"/>
      <c r="G557" s="13"/>
    </row>
    <row r="558" spans="6:7" s="2" customFormat="1" x14ac:dyDescent="0.2">
      <c r="F558" s="13"/>
      <c r="G558" s="13"/>
    </row>
    <row r="559" spans="6:7" s="2" customFormat="1" x14ac:dyDescent="0.2">
      <c r="F559" s="13"/>
      <c r="G559" s="13"/>
    </row>
    <row r="560" spans="6:7" s="2" customFormat="1" x14ac:dyDescent="0.2">
      <c r="F560" s="13"/>
      <c r="G560" s="13"/>
    </row>
    <row r="561" spans="6:7" s="2" customFormat="1" x14ac:dyDescent="0.2">
      <c r="F561" s="13"/>
      <c r="G561" s="13"/>
    </row>
    <row r="562" spans="6:7" s="2" customFormat="1" x14ac:dyDescent="0.2">
      <c r="F562" s="13"/>
      <c r="G562" s="13"/>
    </row>
    <row r="563" spans="6:7" s="2" customFormat="1" x14ac:dyDescent="0.2">
      <c r="F563" s="13"/>
      <c r="G563" s="13"/>
    </row>
    <row r="564" spans="6:7" s="2" customFormat="1" x14ac:dyDescent="0.2">
      <c r="F564" s="13"/>
      <c r="G564" s="13"/>
    </row>
    <row r="565" spans="6:7" s="2" customFormat="1" x14ac:dyDescent="0.2">
      <c r="F565" s="13"/>
      <c r="G565" s="13"/>
    </row>
    <row r="566" spans="6:7" s="2" customFormat="1" x14ac:dyDescent="0.2">
      <c r="F566" s="13"/>
      <c r="G566" s="13"/>
    </row>
    <row r="567" spans="6:7" s="2" customFormat="1" x14ac:dyDescent="0.2">
      <c r="F567" s="13"/>
      <c r="G567" s="13"/>
    </row>
    <row r="568" spans="6:7" s="2" customFormat="1" x14ac:dyDescent="0.2">
      <c r="F568" s="13"/>
      <c r="G568" s="13"/>
    </row>
    <row r="569" spans="6:7" s="2" customFormat="1" x14ac:dyDescent="0.2">
      <c r="F569" s="13"/>
      <c r="G569" s="13"/>
    </row>
    <row r="570" spans="6:7" s="2" customFormat="1" x14ac:dyDescent="0.2">
      <c r="F570" s="13"/>
      <c r="G570" s="13"/>
    </row>
    <row r="571" spans="6:7" s="2" customFormat="1" x14ac:dyDescent="0.2">
      <c r="F571" s="13"/>
      <c r="G571" s="13"/>
    </row>
    <row r="572" spans="6:7" s="2" customFormat="1" x14ac:dyDescent="0.2">
      <c r="F572" s="13"/>
      <c r="G572" s="13"/>
    </row>
    <row r="573" spans="6:7" s="2" customFormat="1" x14ac:dyDescent="0.2">
      <c r="F573" s="13"/>
      <c r="G573" s="13"/>
    </row>
    <row r="574" spans="6:7" s="2" customFormat="1" x14ac:dyDescent="0.2">
      <c r="F574" s="13"/>
      <c r="G574" s="13"/>
    </row>
    <row r="575" spans="6:7" s="2" customFormat="1" x14ac:dyDescent="0.2">
      <c r="F575" s="13"/>
      <c r="G575" s="13"/>
    </row>
    <row r="576" spans="6:7" s="2" customFormat="1" x14ac:dyDescent="0.2">
      <c r="F576" s="13"/>
      <c r="G576" s="13"/>
    </row>
    <row r="577" spans="6:7" s="2" customFormat="1" x14ac:dyDescent="0.2">
      <c r="F577" s="13"/>
      <c r="G577" s="13"/>
    </row>
    <row r="578" spans="6:7" s="2" customFormat="1" x14ac:dyDescent="0.2">
      <c r="F578" s="13"/>
      <c r="G578" s="13"/>
    </row>
    <row r="579" spans="6:7" s="2" customFormat="1" x14ac:dyDescent="0.2">
      <c r="F579" s="13"/>
      <c r="G579" s="13"/>
    </row>
    <row r="580" spans="6:7" s="2" customFormat="1" x14ac:dyDescent="0.2">
      <c r="F580" s="13"/>
      <c r="G580" s="13"/>
    </row>
    <row r="581" spans="6:7" s="2" customFormat="1" x14ac:dyDescent="0.2">
      <c r="F581" s="13"/>
      <c r="G581" s="13"/>
    </row>
    <row r="582" spans="6:7" s="2" customFormat="1" x14ac:dyDescent="0.2">
      <c r="F582" s="13"/>
      <c r="G582" s="13"/>
    </row>
    <row r="583" spans="6:7" s="2" customFormat="1" x14ac:dyDescent="0.2">
      <c r="F583" s="13"/>
      <c r="G583" s="13"/>
    </row>
    <row r="584" spans="6:7" s="2" customFormat="1" x14ac:dyDescent="0.2">
      <c r="F584" s="13"/>
      <c r="G584" s="13"/>
    </row>
    <row r="585" spans="6:7" s="2" customFormat="1" x14ac:dyDescent="0.2">
      <c r="F585" s="13"/>
      <c r="G585" s="13"/>
    </row>
    <row r="586" spans="6:7" s="2" customFormat="1" x14ac:dyDescent="0.2">
      <c r="F586" s="13"/>
      <c r="G586" s="13"/>
    </row>
    <row r="587" spans="6:7" s="2" customFormat="1" x14ac:dyDescent="0.2">
      <c r="F587" s="13"/>
      <c r="G587" s="13"/>
    </row>
    <row r="588" spans="6:7" s="2" customFormat="1" x14ac:dyDescent="0.2">
      <c r="F588" s="13"/>
      <c r="G588" s="13"/>
    </row>
    <row r="589" spans="6:7" s="2" customFormat="1" x14ac:dyDescent="0.2">
      <c r="F589" s="13"/>
      <c r="G589" s="13"/>
    </row>
    <row r="590" spans="6:7" s="2" customFormat="1" x14ac:dyDescent="0.2">
      <c r="F590" s="13"/>
      <c r="G590" s="13"/>
    </row>
    <row r="591" spans="6:7" s="2" customFormat="1" x14ac:dyDescent="0.2">
      <c r="F591" s="13"/>
      <c r="G591" s="13"/>
    </row>
    <row r="592" spans="6:7" s="2" customFormat="1" x14ac:dyDescent="0.2">
      <c r="F592" s="13"/>
      <c r="G592" s="13"/>
    </row>
    <row r="593" spans="6:7" s="2" customFormat="1" x14ac:dyDescent="0.2">
      <c r="F593" s="13"/>
      <c r="G593" s="13"/>
    </row>
    <row r="594" spans="6:7" s="2" customFormat="1" x14ac:dyDescent="0.2">
      <c r="F594" s="13"/>
      <c r="G594" s="13"/>
    </row>
    <row r="595" spans="6:7" s="2" customFormat="1" x14ac:dyDescent="0.2">
      <c r="F595" s="13"/>
      <c r="G595" s="13"/>
    </row>
    <row r="596" spans="6:7" s="2" customFormat="1" x14ac:dyDescent="0.2">
      <c r="F596" s="13"/>
      <c r="G596" s="13"/>
    </row>
    <row r="597" spans="6:7" s="2" customFormat="1" x14ac:dyDescent="0.2">
      <c r="F597" s="13"/>
      <c r="G597" s="13"/>
    </row>
    <row r="598" spans="6:7" s="2" customFormat="1" x14ac:dyDescent="0.2">
      <c r="F598" s="13"/>
      <c r="G598" s="13"/>
    </row>
    <row r="599" spans="6:7" s="2" customFormat="1" x14ac:dyDescent="0.2">
      <c r="F599" s="13"/>
      <c r="G599" s="13"/>
    </row>
    <row r="600" spans="6:7" s="2" customFormat="1" x14ac:dyDescent="0.2">
      <c r="F600" s="13"/>
      <c r="G600" s="13"/>
    </row>
    <row r="601" spans="6:7" s="2" customFormat="1" x14ac:dyDescent="0.2">
      <c r="F601" s="13"/>
      <c r="G601" s="13"/>
    </row>
    <row r="602" spans="6:7" s="2" customFormat="1" x14ac:dyDescent="0.2">
      <c r="F602" s="13"/>
      <c r="G602" s="13"/>
    </row>
    <row r="603" spans="6:7" s="2" customFormat="1" x14ac:dyDescent="0.2">
      <c r="F603" s="13"/>
      <c r="G603" s="13"/>
    </row>
    <row r="604" spans="6:7" s="2" customFormat="1" x14ac:dyDescent="0.2">
      <c r="F604" s="13"/>
      <c r="G604" s="13"/>
    </row>
    <row r="605" spans="6:7" s="2" customFormat="1" x14ac:dyDescent="0.2">
      <c r="F605" s="13"/>
      <c r="G605" s="13"/>
    </row>
    <row r="606" spans="6:7" s="2" customFormat="1" x14ac:dyDescent="0.2">
      <c r="F606" s="13"/>
      <c r="G606" s="13"/>
    </row>
    <row r="607" spans="6:7" s="2" customFormat="1" x14ac:dyDescent="0.2">
      <c r="F607" s="13"/>
      <c r="G607" s="13"/>
    </row>
    <row r="608" spans="6:7" s="2" customFormat="1" x14ac:dyDescent="0.2">
      <c r="F608" s="13"/>
      <c r="G608" s="13"/>
    </row>
    <row r="609" spans="6:7" s="2" customFormat="1" x14ac:dyDescent="0.2">
      <c r="F609" s="13"/>
      <c r="G609" s="13"/>
    </row>
    <row r="610" spans="6:7" s="2" customFormat="1" x14ac:dyDescent="0.2">
      <c r="F610" s="13"/>
      <c r="G610" s="13"/>
    </row>
    <row r="611" spans="6:7" s="2" customFormat="1" x14ac:dyDescent="0.2">
      <c r="F611" s="13"/>
      <c r="G611" s="13"/>
    </row>
    <row r="612" spans="6:7" s="2" customFormat="1" x14ac:dyDescent="0.2">
      <c r="F612" s="13"/>
      <c r="G612" s="13"/>
    </row>
    <row r="613" spans="6:7" s="2" customFormat="1" x14ac:dyDescent="0.2">
      <c r="F613" s="13"/>
      <c r="G613" s="13"/>
    </row>
    <row r="614" spans="6:7" s="2" customFormat="1" x14ac:dyDescent="0.2">
      <c r="F614" s="13"/>
      <c r="G614" s="13"/>
    </row>
    <row r="615" spans="6:7" s="2" customFormat="1" x14ac:dyDescent="0.2">
      <c r="F615" s="13"/>
      <c r="G615" s="13"/>
    </row>
    <row r="616" spans="6:7" s="2" customFormat="1" x14ac:dyDescent="0.2">
      <c r="F616" s="13"/>
      <c r="G616" s="13"/>
    </row>
    <row r="617" spans="6:7" s="2" customFormat="1" x14ac:dyDescent="0.2">
      <c r="F617" s="13"/>
      <c r="G617" s="13"/>
    </row>
    <row r="618" spans="6:7" s="2" customFormat="1" x14ac:dyDescent="0.2">
      <c r="F618" s="13"/>
      <c r="G618" s="13"/>
    </row>
    <row r="619" spans="6:7" s="2" customFormat="1" x14ac:dyDescent="0.2">
      <c r="F619" s="13"/>
      <c r="G619" s="13"/>
    </row>
    <row r="620" spans="6:7" s="2" customFormat="1" x14ac:dyDescent="0.2">
      <c r="F620" s="13"/>
      <c r="G620" s="13"/>
    </row>
    <row r="621" spans="6:7" s="2" customFormat="1" x14ac:dyDescent="0.2">
      <c r="F621" s="13"/>
      <c r="G621" s="13"/>
    </row>
    <row r="622" spans="6:7" s="2" customFormat="1" x14ac:dyDescent="0.2">
      <c r="F622" s="13"/>
      <c r="G622" s="13"/>
    </row>
    <row r="623" spans="6:7" s="2" customFormat="1" x14ac:dyDescent="0.2">
      <c r="F623" s="13"/>
      <c r="G623" s="13"/>
    </row>
    <row r="624" spans="6:7" s="2" customFormat="1" x14ac:dyDescent="0.2">
      <c r="F624" s="13"/>
      <c r="G624" s="13"/>
    </row>
    <row r="625" spans="6:7" s="2" customFormat="1" x14ac:dyDescent="0.2">
      <c r="F625" s="13"/>
      <c r="G625" s="13"/>
    </row>
    <row r="626" spans="6:7" s="2" customFormat="1" x14ac:dyDescent="0.2">
      <c r="F626" s="13"/>
      <c r="G626" s="13"/>
    </row>
    <row r="627" spans="6:7" s="2" customFormat="1" x14ac:dyDescent="0.2">
      <c r="F627" s="13"/>
      <c r="G627" s="13"/>
    </row>
    <row r="628" spans="6:7" s="2" customFormat="1" x14ac:dyDescent="0.2">
      <c r="F628" s="13"/>
      <c r="G628" s="13"/>
    </row>
    <row r="629" spans="6:7" s="2" customFormat="1" x14ac:dyDescent="0.2">
      <c r="F629" s="13"/>
      <c r="G629" s="13"/>
    </row>
    <row r="630" spans="6:7" s="2" customFormat="1" x14ac:dyDescent="0.2">
      <c r="F630" s="13"/>
      <c r="G630" s="13"/>
    </row>
    <row r="631" spans="6:7" s="2" customFormat="1" x14ac:dyDescent="0.2">
      <c r="F631" s="13"/>
      <c r="G631" s="13"/>
    </row>
    <row r="632" spans="6:7" s="2" customFormat="1" x14ac:dyDescent="0.2">
      <c r="F632" s="13"/>
      <c r="G632" s="13"/>
    </row>
    <row r="633" spans="6:7" s="2" customFormat="1" x14ac:dyDescent="0.2">
      <c r="F633" s="13"/>
      <c r="G633" s="13"/>
    </row>
    <row r="634" spans="6:7" s="2" customFormat="1" x14ac:dyDescent="0.2">
      <c r="F634" s="13"/>
      <c r="G634" s="13"/>
    </row>
    <row r="635" spans="6:7" s="2" customFormat="1" x14ac:dyDescent="0.2">
      <c r="F635" s="13"/>
      <c r="G635" s="13"/>
    </row>
    <row r="636" spans="6:7" s="2" customFormat="1" x14ac:dyDescent="0.2">
      <c r="F636" s="13"/>
      <c r="G636" s="13"/>
    </row>
    <row r="637" spans="6:7" s="2" customFormat="1" x14ac:dyDescent="0.2">
      <c r="F637" s="13"/>
      <c r="G637" s="13"/>
    </row>
    <row r="638" spans="6:7" s="2" customFormat="1" x14ac:dyDescent="0.2">
      <c r="F638" s="13"/>
      <c r="G638" s="13"/>
    </row>
    <row r="639" spans="6:7" s="2" customFormat="1" x14ac:dyDescent="0.2">
      <c r="F639" s="13"/>
      <c r="G639" s="13"/>
    </row>
    <row r="640" spans="6:7" s="2" customFormat="1" x14ac:dyDescent="0.2">
      <c r="F640" s="13"/>
      <c r="G640" s="13"/>
    </row>
    <row r="641" spans="6:7" s="2" customFormat="1" x14ac:dyDescent="0.2">
      <c r="F641" s="13"/>
      <c r="G641" s="13"/>
    </row>
    <row r="642" spans="6:7" s="2" customFormat="1" x14ac:dyDescent="0.2">
      <c r="F642" s="13"/>
      <c r="G642" s="13"/>
    </row>
    <row r="643" spans="6:7" s="2" customFormat="1" x14ac:dyDescent="0.2">
      <c r="F643" s="13"/>
      <c r="G643" s="13"/>
    </row>
    <row r="644" spans="6:7" s="2" customFormat="1" x14ac:dyDescent="0.2">
      <c r="F644" s="13"/>
      <c r="G644" s="13"/>
    </row>
    <row r="645" spans="6:7" s="2" customFormat="1" x14ac:dyDescent="0.2">
      <c r="F645" s="13"/>
      <c r="G645" s="13"/>
    </row>
    <row r="646" spans="6:7" s="2" customFormat="1" x14ac:dyDescent="0.2">
      <c r="F646" s="13"/>
      <c r="G646" s="13"/>
    </row>
    <row r="647" spans="6:7" s="2" customFormat="1" x14ac:dyDescent="0.2">
      <c r="F647" s="13"/>
      <c r="G647" s="13"/>
    </row>
    <row r="648" spans="6:7" s="2" customFormat="1" x14ac:dyDescent="0.2">
      <c r="F648" s="13"/>
      <c r="G648" s="13"/>
    </row>
    <row r="649" spans="6:7" s="2" customFormat="1" x14ac:dyDescent="0.2">
      <c r="F649" s="13"/>
      <c r="G649" s="13"/>
    </row>
    <row r="650" spans="6:7" s="2" customFormat="1" x14ac:dyDescent="0.2">
      <c r="F650" s="13"/>
      <c r="G650" s="13"/>
    </row>
    <row r="651" spans="6:7" s="2" customFormat="1" x14ac:dyDescent="0.2">
      <c r="F651" s="13"/>
      <c r="G651" s="13"/>
    </row>
    <row r="652" spans="6:7" s="2" customFormat="1" x14ac:dyDescent="0.2">
      <c r="F652" s="13"/>
      <c r="G652" s="13"/>
    </row>
    <row r="653" spans="6:7" s="2" customFormat="1" x14ac:dyDescent="0.2">
      <c r="F653" s="13"/>
      <c r="G653" s="13"/>
    </row>
    <row r="654" spans="6:7" s="2" customFormat="1" x14ac:dyDescent="0.2">
      <c r="F654" s="13"/>
      <c r="G654" s="13"/>
    </row>
    <row r="655" spans="6:7" s="2" customFormat="1" x14ac:dyDescent="0.2">
      <c r="F655" s="13"/>
      <c r="G655" s="13"/>
    </row>
    <row r="656" spans="6:7" s="2" customFormat="1" x14ac:dyDescent="0.2">
      <c r="F656" s="13"/>
      <c r="G656" s="13"/>
    </row>
    <row r="657" spans="6:7" s="2" customFormat="1" x14ac:dyDescent="0.2">
      <c r="F657" s="13"/>
      <c r="G657" s="13"/>
    </row>
    <row r="658" spans="6:7" s="2" customFormat="1" x14ac:dyDescent="0.2">
      <c r="F658" s="13"/>
      <c r="G658" s="13"/>
    </row>
    <row r="659" spans="6:7" s="2" customFormat="1" x14ac:dyDescent="0.2">
      <c r="F659" s="13"/>
      <c r="G659" s="13"/>
    </row>
    <row r="660" spans="6:7" s="2" customFormat="1" x14ac:dyDescent="0.2">
      <c r="F660" s="13"/>
      <c r="G660" s="13"/>
    </row>
    <row r="661" spans="6:7" s="2" customFormat="1" x14ac:dyDescent="0.2">
      <c r="F661" s="13"/>
      <c r="G661" s="13"/>
    </row>
    <row r="662" spans="6:7" s="2" customFormat="1" x14ac:dyDescent="0.2">
      <c r="F662" s="13"/>
      <c r="G662" s="13"/>
    </row>
    <row r="663" spans="6:7" s="2" customFormat="1" x14ac:dyDescent="0.2">
      <c r="F663" s="13"/>
      <c r="G663" s="13"/>
    </row>
    <row r="664" spans="6:7" s="2" customFormat="1" x14ac:dyDescent="0.2">
      <c r="F664" s="13"/>
      <c r="G664" s="13"/>
    </row>
    <row r="665" spans="6:7" s="2" customFormat="1" x14ac:dyDescent="0.2">
      <c r="F665" s="13"/>
      <c r="G665" s="13"/>
    </row>
    <row r="666" spans="6:7" s="2" customFormat="1" x14ac:dyDescent="0.2">
      <c r="F666" s="13"/>
      <c r="G666" s="13"/>
    </row>
    <row r="667" spans="6:7" s="2" customFormat="1" x14ac:dyDescent="0.2">
      <c r="F667" s="13"/>
      <c r="G667" s="13"/>
    </row>
    <row r="668" spans="6:7" s="2" customFormat="1" x14ac:dyDescent="0.2">
      <c r="F668" s="13"/>
      <c r="G668" s="13"/>
    </row>
    <row r="669" spans="6:7" s="2" customFormat="1" x14ac:dyDescent="0.2">
      <c r="F669" s="13"/>
      <c r="G669" s="13"/>
    </row>
    <row r="670" spans="6:7" s="2" customFormat="1" x14ac:dyDescent="0.2">
      <c r="F670" s="13"/>
      <c r="G670" s="13"/>
    </row>
    <row r="671" spans="6:7" s="2" customFormat="1" x14ac:dyDescent="0.2">
      <c r="F671" s="13"/>
      <c r="G671" s="13"/>
    </row>
    <row r="672" spans="6:7" s="2" customFormat="1" x14ac:dyDescent="0.2">
      <c r="F672" s="13"/>
      <c r="G672" s="13"/>
    </row>
    <row r="673" spans="6:7" s="2" customFormat="1" x14ac:dyDescent="0.2">
      <c r="F673" s="13"/>
      <c r="G673" s="13"/>
    </row>
    <row r="674" spans="6:7" s="2" customFormat="1" x14ac:dyDescent="0.2">
      <c r="F674" s="13"/>
      <c r="G674" s="13"/>
    </row>
    <row r="675" spans="6:7" s="2" customFormat="1" x14ac:dyDescent="0.2">
      <c r="F675" s="13"/>
      <c r="G675" s="13"/>
    </row>
    <row r="676" spans="6:7" s="2" customFormat="1" x14ac:dyDescent="0.2">
      <c r="F676" s="13"/>
      <c r="G676" s="13"/>
    </row>
    <row r="677" spans="6:7" s="2" customFormat="1" x14ac:dyDescent="0.2">
      <c r="F677" s="13"/>
      <c r="G677" s="13"/>
    </row>
    <row r="678" spans="6:7" s="2" customFormat="1" x14ac:dyDescent="0.2">
      <c r="F678" s="13"/>
      <c r="G678" s="13"/>
    </row>
    <row r="679" spans="6:7" s="2" customFormat="1" x14ac:dyDescent="0.2">
      <c r="F679" s="13"/>
      <c r="G679" s="13"/>
    </row>
    <row r="680" spans="6:7" s="2" customFormat="1" x14ac:dyDescent="0.2">
      <c r="F680" s="13"/>
      <c r="G680" s="13"/>
    </row>
    <row r="681" spans="6:7" s="2" customFormat="1" x14ac:dyDescent="0.2">
      <c r="F681" s="13"/>
      <c r="G681" s="13"/>
    </row>
    <row r="682" spans="6:7" s="2" customFormat="1" x14ac:dyDescent="0.2">
      <c r="F682" s="13"/>
      <c r="G682" s="13"/>
    </row>
    <row r="683" spans="6:7" s="2" customFormat="1" x14ac:dyDescent="0.2">
      <c r="F683" s="13"/>
      <c r="G683" s="13"/>
    </row>
    <row r="684" spans="6:7" s="2" customFormat="1" x14ac:dyDescent="0.2">
      <c r="F684" s="13"/>
      <c r="G684" s="13"/>
    </row>
    <row r="685" spans="6:7" s="2" customFormat="1" x14ac:dyDescent="0.2">
      <c r="F685" s="13"/>
      <c r="G685" s="13"/>
    </row>
    <row r="686" spans="6:7" s="2" customFormat="1" x14ac:dyDescent="0.2">
      <c r="F686" s="13"/>
      <c r="G686" s="13"/>
    </row>
    <row r="687" spans="6:7" s="2" customFormat="1" x14ac:dyDescent="0.2">
      <c r="F687" s="13"/>
      <c r="G687" s="13"/>
    </row>
    <row r="688" spans="6:7" s="2" customFormat="1" x14ac:dyDescent="0.2">
      <c r="F688" s="13"/>
      <c r="G688" s="13"/>
    </row>
    <row r="689" spans="6:7" s="2" customFormat="1" x14ac:dyDescent="0.2">
      <c r="F689" s="13"/>
      <c r="G689" s="13"/>
    </row>
    <row r="690" spans="6:7" s="2" customFormat="1" x14ac:dyDescent="0.2">
      <c r="F690" s="13"/>
      <c r="G690" s="13"/>
    </row>
    <row r="691" spans="6:7" s="2" customFormat="1" x14ac:dyDescent="0.2">
      <c r="F691" s="13"/>
      <c r="G691" s="13"/>
    </row>
    <row r="692" spans="6:7" s="2" customFormat="1" x14ac:dyDescent="0.2">
      <c r="F692" s="13"/>
      <c r="G692" s="13"/>
    </row>
    <row r="693" spans="6:7" s="2" customFormat="1" x14ac:dyDescent="0.2">
      <c r="F693" s="13"/>
      <c r="G693" s="13"/>
    </row>
    <row r="694" spans="6:7" s="2" customFormat="1" x14ac:dyDescent="0.2">
      <c r="F694" s="13"/>
      <c r="G694" s="13"/>
    </row>
    <row r="695" spans="6:7" s="2" customFormat="1" x14ac:dyDescent="0.2">
      <c r="F695" s="13"/>
      <c r="G695" s="13"/>
    </row>
    <row r="696" spans="6:7" s="2" customFormat="1" x14ac:dyDescent="0.2">
      <c r="F696" s="13"/>
      <c r="G696" s="13"/>
    </row>
    <row r="697" spans="6:7" s="2" customFormat="1" x14ac:dyDescent="0.2">
      <c r="F697" s="13"/>
      <c r="G697" s="13"/>
    </row>
    <row r="698" spans="6:7" s="2" customFormat="1" x14ac:dyDescent="0.2">
      <c r="F698" s="13"/>
      <c r="G698" s="13"/>
    </row>
    <row r="699" spans="6:7" s="2" customFormat="1" x14ac:dyDescent="0.2">
      <c r="F699" s="13"/>
      <c r="G699" s="13"/>
    </row>
    <row r="700" spans="6:7" s="2" customFormat="1" x14ac:dyDescent="0.2">
      <c r="F700" s="13"/>
      <c r="G700" s="13"/>
    </row>
    <row r="701" spans="6:7" s="2" customFormat="1" x14ac:dyDescent="0.2">
      <c r="F701" s="13"/>
      <c r="G701" s="13"/>
    </row>
    <row r="702" spans="6:7" s="2" customFormat="1" x14ac:dyDescent="0.2">
      <c r="F702" s="13"/>
      <c r="G702" s="13"/>
    </row>
    <row r="703" spans="6:7" s="2" customFormat="1" x14ac:dyDescent="0.2">
      <c r="F703" s="13"/>
      <c r="G703" s="13"/>
    </row>
    <row r="704" spans="6:7" s="2" customFormat="1" x14ac:dyDescent="0.2">
      <c r="F704" s="13"/>
      <c r="G704" s="13"/>
    </row>
    <row r="705" spans="6:7" s="2" customFormat="1" x14ac:dyDescent="0.2">
      <c r="F705" s="13"/>
      <c r="G705" s="13"/>
    </row>
    <row r="706" spans="6:7" s="2" customFormat="1" x14ac:dyDescent="0.2">
      <c r="F706" s="13"/>
      <c r="G706" s="13"/>
    </row>
    <row r="707" spans="6:7" s="2" customFormat="1" x14ac:dyDescent="0.2">
      <c r="F707" s="13"/>
      <c r="G707" s="13"/>
    </row>
    <row r="708" spans="6:7" s="2" customFormat="1" x14ac:dyDescent="0.2">
      <c r="F708" s="13"/>
      <c r="G708" s="13"/>
    </row>
    <row r="709" spans="6:7" s="2" customFormat="1" x14ac:dyDescent="0.2">
      <c r="F709" s="13"/>
      <c r="G709" s="13"/>
    </row>
    <row r="710" spans="6:7" s="2" customFormat="1" x14ac:dyDescent="0.2">
      <c r="F710" s="13"/>
      <c r="G710" s="13"/>
    </row>
    <row r="711" spans="6:7" s="2" customFormat="1" x14ac:dyDescent="0.2">
      <c r="F711" s="13"/>
      <c r="G711" s="13"/>
    </row>
    <row r="712" spans="6:7" s="2" customFormat="1" x14ac:dyDescent="0.2">
      <c r="F712" s="13"/>
      <c r="G712" s="13"/>
    </row>
    <row r="713" spans="6:7" s="2" customFormat="1" x14ac:dyDescent="0.2">
      <c r="F713" s="13"/>
      <c r="G713" s="13"/>
    </row>
    <row r="714" spans="6:7" s="2" customFormat="1" x14ac:dyDescent="0.2">
      <c r="F714" s="13"/>
      <c r="G714" s="13"/>
    </row>
    <row r="715" spans="6:7" s="2" customFormat="1" x14ac:dyDescent="0.2">
      <c r="F715" s="13"/>
      <c r="G715" s="13"/>
    </row>
    <row r="716" spans="6:7" s="2" customFormat="1" x14ac:dyDescent="0.2">
      <c r="F716" s="13"/>
      <c r="G716" s="13"/>
    </row>
    <row r="717" spans="6:7" s="2" customFormat="1" x14ac:dyDescent="0.2">
      <c r="F717" s="13"/>
      <c r="G717" s="13"/>
    </row>
    <row r="718" spans="6:7" s="2" customFormat="1" x14ac:dyDescent="0.2">
      <c r="F718" s="13"/>
      <c r="G718" s="13"/>
    </row>
    <row r="719" spans="6:7" s="2" customFormat="1" x14ac:dyDescent="0.2">
      <c r="F719" s="13"/>
      <c r="G719" s="13"/>
    </row>
    <row r="720" spans="6:7" s="2" customFormat="1" x14ac:dyDescent="0.2">
      <c r="F720" s="13"/>
      <c r="G720" s="13"/>
    </row>
    <row r="721" spans="6:7" s="2" customFormat="1" x14ac:dyDescent="0.2">
      <c r="F721" s="13"/>
      <c r="G721" s="13"/>
    </row>
    <row r="722" spans="6:7" s="2" customFormat="1" x14ac:dyDescent="0.2">
      <c r="F722" s="13"/>
      <c r="G722" s="13"/>
    </row>
    <row r="723" spans="6:7" s="2" customFormat="1" x14ac:dyDescent="0.2">
      <c r="F723" s="13"/>
      <c r="G723" s="13"/>
    </row>
    <row r="724" spans="6:7" s="2" customFormat="1" x14ac:dyDescent="0.2">
      <c r="F724" s="13"/>
      <c r="G724" s="13"/>
    </row>
    <row r="725" spans="6:7" s="2" customFormat="1" x14ac:dyDescent="0.2">
      <c r="F725" s="13"/>
      <c r="G725" s="13"/>
    </row>
    <row r="726" spans="6:7" s="2" customFormat="1" x14ac:dyDescent="0.2">
      <c r="F726" s="13"/>
      <c r="G726" s="13"/>
    </row>
    <row r="727" spans="6:7" s="2" customFormat="1" x14ac:dyDescent="0.2">
      <c r="F727" s="13"/>
      <c r="G727" s="13"/>
    </row>
    <row r="728" spans="6:7" s="2" customFormat="1" x14ac:dyDescent="0.2">
      <c r="F728" s="13"/>
      <c r="G728" s="13"/>
    </row>
    <row r="729" spans="6:7" s="2" customFormat="1" x14ac:dyDescent="0.2">
      <c r="F729" s="13"/>
      <c r="G729" s="13"/>
    </row>
    <row r="730" spans="6:7" s="2" customFormat="1" x14ac:dyDescent="0.2">
      <c r="F730" s="13"/>
      <c r="G730" s="13"/>
    </row>
    <row r="731" spans="6:7" s="2" customFormat="1" x14ac:dyDescent="0.2">
      <c r="F731" s="13"/>
      <c r="G731" s="13"/>
    </row>
    <row r="732" spans="6:7" s="2" customFormat="1" x14ac:dyDescent="0.2">
      <c r="F732" s="13"/>
      <c r="G732" s="13"/>
    </row>
    <row r="733" spans="6:7" s="2" customFormat="1" x14ac:dyDescent="0.2">
      <c r="F733" s="13"/>
      <c r="G733" s="13"/>
    </row>
    <row r="734" spans="6:7" s="2" customFormat="1" x14ac:dyDescent="0.2">
      <c r="F734" s="13"/>
      <c r="G734" s="13"/>
    </row>
    <row r="735" spans="6:7" s="2" customFormat="1" x14ac:dyDescent="0.2">
      <c r="F735" s="13"/>
      <c r="G735" s="13"/>
    </row>
    <row r="736" spans="6:7" s="2" customFormat="1" x14ac:dyDescent="0.2">
      <c r="F736" s="13"/>
      <c r="G736" s="13"/>
    </row>
    <row r="737" spans="6:7" s="2" customFormat="1" x14ac:dyDescent="0.2">
      <c r="F737" s="13"/>
      <c r="G737" s="13"/>
    </row>
    <row r="738" spans="6:7" s="2" customFormat="1" x14ac:dyDescent="0.2">
      <c r="F738" s="13"/>
      <c r="G738" s="13"/>
    </row>
    <row r="739" spans="6:7" s="2" customFormat="1" x14ac:dyDescent="0.2">
      <c r="F739" s="13"/>
      <c r="G739" s="13"/>
    </row>
    <row r="740" spans="6:7" s="2" customFormat="1" x14ac:dyDescent="0.2">
      <c r="F740" s="13"/>
      <c r="G740" s="13"/>
    </row>
    <row r="741" spans="6:7" s="2" customFormat="1" x14ac:dyDescent="0.2">
      <c r="F741" s="13"/>
      <c r="G741" s="13"/>
    </row>
    <row r="742" spans="6:7" s="2" customFormat="1" x14ac:dyDescent="0.2">
      <c r="F742" s="13"/>
      <c r="G742" s="13"/>
    </row>
    <row r="743" spans="6:7" s="2" customFormat="1" x14ac:dyDescent="0.2">
      <c r="F743" s="13"/>
      <c r="G743" s="13"/>
    </row>
    <row r="744" spans="6:7" s="2" customFormat="1" x14ac:dyDescent="0.2">
      <c r="F744" s="13"/>
      <c r="G744" s="13"/>
    </row>
    <row r="745" spans="6:7" s="2" customFormat="1" x14ac:dyDescent="0.2">
      <c r="F745" s="13"/>
      <c r="G745" s="13"/>
    </row>
    <row r="746" spans="6:7" s="2" customFormat="1" x14ac:dyDescent="0.2">
      <c r="F746" s="13"/>
      <c r="G746" s="13"/>
    </row>
    <row r="747" spans="6:7" s="2" customFormat="1" x14ac:dyDescent="0.2">
      <c r="F747" s="13"/>
      <c r="G747" s="13"/>
    </row>
    <row r="748" spans="6:7" s="2" customFormat="1" x14ac:dyDescent="0.2">
      <c r="F748" s="13"/>
      <c r="G748" s="13"/>
    </row>
    <row r="749" spans="6:7" s="2" customFormat="1" x14ac:dyDescent="0.2">
      <c r="F749" s="13"/>
      <c r="G749" s="13"/>
    </row>
    <row r="750" spans="6:7" s="2" customFormat="1" x14ac:dyDescent="0.2">
      <c r="F750" s="13"/>
      <c r="G750" s="13"/>
    </row>
    <row r="751" spans="6:7" s="2" customFormat="1" x14ac:dyDescent="0.2">
      <c r="F751" s="13"/>
      <c r="G751" s="13"/>
    </row>
    <row r="752" spans="6:7" s="2" customFormat="1" x14ac:dyDescent="0.2">
      <c r="F752" s="13"/>
      <c r="G752" s="13"/>
    </row>
    <row r="753" spans="6:7" s="2" customFormat="1" x14ac:dyDescent="0.2">
      <c r="F753" s="13"/>
      <c r="G753" s="13"/>
    </row>
    <row r="754" spans="6:7" s="2" customFormat="1" x14ac:dyDescent="0.2">
      <c r="F754" s="13"/>
      <c r="G754" s="13"/>
    </row>
    <row r="755" spans="6:7" s="2" customFormat="1" x14ac:dyDescent="0.2">
      <c r="F755" s="13"/>
      <c r="G755" s="13"/>
    </row>
    <row r="756" spans="6:7" s="2" customFormat="1" x14ac:dyDescent="0.2">
      <c r="F756" s="13"/>
      <c r="G756" s="13"/>
    </row>
    <row r="757" spans="6:7" s="2" customFormat="1" x14ac:dyDescent="0.2">
      <c r="F757" s="13"/>
      <c r="G757" s="13"/>
    </row>
    <row r="758" spans="6:7" s="2" customFormat="1" x14ac:dyDescent="0.2">
      <c r="F758" s="13"/>
      <c r="G758" s="13"/>
    </row>
    <row r="759" spans="6:7" s="2" customFormat="1" x14ac:dyDescent="0.2">
      <c r="F759" s="13"/>
      <c r="G759" s="13"/>
    </row>
    <row r="760" spans="6:7" s="2" customFormat="1" x14ac:dyDescent="0.2">
      <c r="F760" s="13"/>
      <c r="G760" s="13"/>
    </row>
    <row r="761" spans="6:7" s="2" customFormat="1" x14ac:dyDescent="0.2">
      <c r="F761" s="13"/>
      <c r="G761" s="13"/>
    </row>
    <row r="762" spans="6:7" s="2" customFormat="1" x14ac:dyDescent="0.2">
      <c r="F762" s="13"/>
      <c r="G762" s="13"/>
    </row>
    <row r="763" spans="6:7" s="2" customFormat="1" x14ac:dyDescent="0.2">
      <c r="F763" s="13"/>
      <c r="G763" s="13"/>
    </row>
    <row r="764" spans="6:7" s="2" customFormat="1" x14ac:dyDescent="0.2">
      <c r="F764" s="13"/>
      <c r="G764" s="13"/>
    </row>
    <row r="765" spans="6:7" s="2" customFormat="1" x14ac:dyDescent="0.2">
      <c r="F765" s="13"/>
      <c r="G765" s="13"/>
    </row>
    <row r="766" spans="6:7" s="2" customFormat="1" x14ac:dyDescent="0.2">
      <c r="F766" s="13"/>
      <c r="G766" s="13"/>
    </row>
    <row r="767" spans="6:7" s="2" customFormat="1" x14ac:dyDescent="0.2">
      <c r="F767" s="13"/>
      <c r="G767" s="13"/>
    </row>
    <row r="768" spans="6:7" s="2" customFormat="1" x14ac:dyDescent="0.2">
      <c r="F768" s="13"/>
      <c r="G768" s="13"/>
    </row>
    <row r="769" spans="6:7" s="2" customFormat="1" x14ac:dyDescent="0.2">
      <c r="F769" s="13"/>
      <c r="G769" s="13"/>
    </row>
    <row r="770" spans="6:7" s="2" customFormat="1" x14ac:dyDescent="0.2">
      <c r="F770" s="13"/>
      <c r="G770" s="13"/>
    </row>
    <row r="771" spans="6:7" s="2" customFormat="1" x14ac:dyDescent="0.2">
      <c r="F771" s="13"/>
      <c r="G771" s="13"/>
    </row>
    <row r="772" spans="6:7" s="2" customFormat="1" x14ac:dyDescent="0.2">
      <c r="F772" s="13"/>
      <c r="G772" s="13"/>
    </row>
    <row r="773" spans="6:7" s="2" customFormat="1" x14ac:dyDescent="0.2">
      <c r="F773" s="13"/>
      <c r="G773" s="13"/>
    </row>
    <row r="774" spans="6:7" s="2" customFormat="1" x14ac:dyDescent="0.2">
      <c r="F774" s="13"/>
      <c r="G774" s="13"/>
    </row>
    <row r="775" spans="6:7" s="2" customFormat="1" x14ac:dyDescent="0.2">
      <c r="F775" s="13"/>
      <c r="G775" s="13"/>
    </row>
    <row r="776" spans="6:7" s="2" customFormat="1" x14ac:dyDescent="0.2">
      <c r="F776" s="13"/>
      <c r="G776" s="13"/>
    </row>
    <row r="777" spans="6:7" s="2" customFormat="1" x14ac:dyDescent="0.2">
      <c r="F777" s="13"/>
      <c r="G777" s="13"/>
    </row>
    <row r="778" spans="6:7" s="2" customFormat="1" x14ac:dyDescent="0.2">
      <c r="F778" s="13"/>
      <c r="G778" s="13"/>
    </row>
    <row r="779" spans="6:7" s="2" customFormat="1" x14ac:dyDescent="0.2">
      <c r="F779" s="13"/>
      <c r="G779" s="13"/>
    </row>
    <row r="780" spans="6:7" s="2" customFormat="1" x14ac:dyDescent="0.2">
      <c r="F780" s="13"/>
      <c r="G780" s="13"/>
    </row>
    <row r="781" spans="6:7" s="2" customFormat="1" x14ac:dyDescent="0.2">
      <c r="F781" s="13"/>
      <c r="G781" s="13"/>
    </row>
    <row r="782" spans="6:7" s="2" customFormat="1" x14ac:dyDescent="0.2">
      <c r="F782" s="13"/>
      <c r="G782" s="13"/>
    </row>
    <row r="783" spans="6:7" s="2" customFormat="1" x14ac:dyDescent="0.2">
      <c r="F783" s="13"/>
      <c r="G783" s="13"/>
    </row>
    <row r="784" spans="6:7" s="2" customFormat="1" x14ac:dyDescent="0.2">
      <c r="F784" s="13"/>
      <c r="G784" s="13"/>
    </row>
    <row r="785" spans="6:7" s="2" customFormat="1" x14ac:dyDescent="0.2">
      <c r="F785" s="13"/>
      <c r="G785" s="13"/>
    </row>
    <row r="786" spans="6:7" s="2" customFormat="1" x14ac:dyDescent="0.2">
      <c r="F786" s="13"/>
      <c r="G786" s="13"/>
    </row>
    <row r="787" spans="6:7" s="2" customFormat="1" x14ac:dyDescent="0.2">
      <c r="F787" s="13"/>
      <c r="G787" s="13"/>
    </row>
    <row r="788" spans="6:7" s="2" customFormat="1" x14ac:dyDescent="0.2">
      <c r="F788" s="13"/>
      <c r="G788" s="13"/>
    </row>
    <row r="789" spans="6:7" s="2" customFormat="1" x14ac:dyDescent="0.2">
      <c r="F789" s="13"/>
      <c r="G789" s="13"/>
    </row>
    <row r="790" spans="6:7" s="2" customFormat="1" x14ac:dyDescent="0.2">
      <c r="F790" s="13"/>
      <c r="G790" s="13"/>
    </row>
    <row r="791" spans="6:7" s="2" customFormat="1" x14ac:dyDescent="0.2">
      <c r="F791" s="13"/>
      <c r="G791" s="13"/>
    </row>
    <row r="792" spans="6:7" s="2" customFormat="1" x14ac:dyDescent="0.2">
      <c r="F792" s="13"/>
      <c r="G792" s="13"/>
    </row>
    <row r="793" spans="6:7" s="2" customFormat="1" x14ac:dyDescent="0.2">
      <c r="F793" s="13"/>
      <c r="G793" s="13"/>
    </row>
    <row r="794" spans="6:7" s="2" customFormat="1" x14ac:dyDescent="0.2">
      <c r="F794" s="13"/>
      <c r="G794" s="13"/>
    </row>
    <row r="795" spans="6:7" s="2" customFormat="1" x14ac:dyDescent="0.2">
      <c r="F795" s="13"/>
      <c r="G795" s="13"/>
    </row>
    <row r="796" spans="6:7" s="2" customFormat="1" x14ac:dyDescent="0.2">
      <c r="F796" s="13"/>
      <c r="G796" s="13"/>
    </row>
    <row r="797" spans="6:7" s="2" customFormat="1" x14ac:dyDescent="0.2">
      <c r="F797" s="13"/>
      <c r="G797" s="13"/>
    </row>
    <row r="798" spans="6:7" s="2" customFormat="1" x14ac:dyDescent="0.2">
      <c r="F798" s="13"/>
      <c r="G798" s="13"/>
    </row>
    <row r="799" spans="6:7" s="2" customFormat="1" x14ac:dyDescent="0.2">
      <c r="F799" s="13"/>
      <c r="G799" s="13"/>
    </row>
    <row r="800" spans="6:7" s="2" customFormat="1" x14ac:dyDescent="0.2">
      <c r="F800" s="13"/>
      <c r="G800" s="13"/>
    </row>
    <row r="801" spans="6:7" s="2" customFormat="1" x14ac:dyDescent="0.2">
      <c r="F801" s="13"/>
      <c r="G801" s="13"/>
    </row>
    <row r="802" spans="6:7" s="2" customFormat="1" x14ac:dyDescent="0.2">
      <c r="F802" s="13"/>
      <c r="G802" s="13"/>
    </row>
    <row r="803" spans="6:7" s="2" customFormat="1" x14ac:dyDescent="0.2">
      <c r="F803" s="13"/>
      <c r="G803" s="13"/>
    </row>
    <row r="804" spans="6:7" s="2" customFormat="1" x14ac:dyDescent="0.2">
      <c r="F804" s="13"/>
      <c r="G804" s="13"/>
    </row>
    <row r="805" spans="6:7" s="2" customFormat="1" x14ac:dyDescent="0.2">
      <c r="F805" s="13"/>
      <c r="G805" s="13"/>
    </row>
    <row r="806" spans="6:7" s="2" customFormat="1" x14ac:dyDescent="0.2">
      <c r="F806" s="13"/>
      <c r="G806" s="13"/>
    </row>
    <row r="807" spans="6:7" s="2" customFormat="1" x14ac:dyDescent="0.2">
      <c r="F807" s="13"/>
      <c r="G807" s="13"/>
    </row>
    <row r="808" spans="6:7" s="2" customFormat="1" x14ac:dyDescent="0.2">
      <c r="F808" s="13"/>
      <c r="G808" s="13"/>
    </row>
    <row r="809" spans="6:7" s="2" customFormat="1" x14ac:dyDescent="0.2">
      <c r="F809" s="13"/>
      <c r="G809" s="13"/>
    </row>
    <row r="810" spans="6:7" s="2" customFormat="1" x14ac:dyDescent="0.2">
      <c r="F810" s="13"/>
      <c r="G810" s="13"/>
    </row>
    <row r="811" spans="6:7" s="2" customFormat="1" x14ac:dyDescent="0.2">
      <c r="F811" s="13"/>
      <c r="G811" s="13"/>
    </row>
    <row r="812" spans="6:7" s="2" customFormat="1" x14ac:dyDescent="0.2">
      <c r="F812" s="13"/>
      <c r="G812" s="13"/>
    </row>
    <row r="813" spans="6:7" s="2" customFormat="1" x14ac:dyDescent="0.2">
      <c r="F813" s="13"/>
      <c r="G813" s="13"/>
    </row>
    <row r="814" spans="6:7" s="2" customFormat="1" x14ac:dyDescent="0.2">
      <c r="F814" s="13"/>
      <c r="G814" s="13"/>
    </row>
    <row r="815" spans="6:7" s="2" customFormat="1" x14ac:dyDescent="0.2">
      <c r="F815" s="13"/>
      <c r="G815" s="13"/>
    </row>
    <row r="816" spans="6:7" s="2" customFormat="1" x14ac:dyDescent="0.2">
      <c r="F816" s="13"/>
      <c r="G816" s="13"/>
    </row>
    <row r="817" spans="6:7" s="2" customFormat="1" x14ac:dyDescent="0.2">
      <c r="F817" s="13"/>
      <c r="G817" s="13"/>
    </row>
    <row r="818" spans="6:7" s="2" customFormat="1" x14ac:dyDescent="0.2">
      <c r="F818" s="13"/>
      <c r="G818" s="13"/>
    </row>
    <row r="819" spans="6:7" s="2" customFormat="1" x14ac:dyDescent="0.2">
      <c r="F819" s="13"/>
      <c r="G819" s="13"/>
    </row>
    <row r="820" spans="6:7" s="2" customFormat="1" x14ac:dyDescent="0.2">
      <c r="F820" s="13"/>
      <c r="G820" s="13"/>
    </row>
    <row r="821" spans="6:7" s="2" customFormat="1" x14ac:dyDescent="0.2">
      <c r="F821" s="13"/>
      <c r="G821" s="13"/>
    </row>
    <row r="822" spans="6:7" s="2" customFormat="1" x14ac:dyDescent="0.2">
      <c r="F822" s="13"/>
      <c r="G822" s="13"/>
    </row>
    <row r="823" spans="6:7" s="2" customFormat="1" x14ac:dyDescent="0.2">
      <c r="F823" s="13"/>
      <c r="G823" s="13"/>
    </row>
    <row r="824" spans="6:7" s="2" customFormat="1" x14ac:dyDescent="0.2">
      <c r="F824" s="13"/>
      <c r="G824" s="13"/>
    </row>
    <row r="825" spans="6:7" s="2" customFormat="1" x14ac:dyDescent="0.2">
      <c r="F825" s="13"/>
      <c r="G825" s="13"/>
    </row>
    <row r="826" spans="6:7" s="2" customFormat="1" x14ac:dyDescent="0.2">
      <c r="F826" s="13"/>
      <c r="G826" s="13"/>
    </row>
    <row r="827" spans="6:7" s="2" customFormat="1" x14ac:dyDescent="0.2">
      <c r="F827" s="13"/>
      <c r="G827" s="13"/>
    </row>
    <row r="828" spans="6:7" s="2" customFormat="1" x14ac:dyDescent="0.2">
      <c r="F828" s="13"/>
      <c r="G828" s="13"/>
    </row>
    <row r="829" spans="6:7" s="2" customFormat="1" x14ac:dyDescent="0.2">
      <c r="F829" s="13"/>
      <c r="G829" s="13"/>
    </row>
    <row r="830" spans="6:7" s="2" customFormat="1" x14ac:dyDescent="0.2">
      <c r="F830" s="13"/>
      <c r="G830" s="13"/>
    </row>
    <row r="831" spans="6:7" s="2" customFormat="1" x14ac:dyDescent="0.2">
      <c r="F831" s="13"/>
      <c r="G831" s="13"/>
    </row>
    <row r="832" spans="6:7" s="2" customFormat="1" x14ac:dyDescent="0.2">
      <c r="F832" s="13"/>
      <c r="G832" s="13"/>
    </row>
    <row r="833" spans="6:7" s="2" customFormat="1" x14ac:dyDescent="0.2">
      <c r="F833" s="13"/>
      <c r="G833" s="13"/>
    </row>
    <row r="834" spans="6:7" s="2" customFormat="1" x14ac:dyDescent="0.2">
      <c r="F834" s="13"/>
      <c r="G834" s="13"/>
    </row>
    <row r="835" spans="6:7" s="2" customFormat="1" x14ac:dyDescent="0.2">
      <c r="F835" s="13"/>
      <c r="G835" s="13"/>
    </row>
    <row r="836" spans="6:7" s="2" customFormat="1" x14ac:dyDescent="0.2">
      <c r="F836" s="13"/>
      <c r="G836" s="13"/>
    </row>
    <row r="837" spans="6:7" s="2" customFormat="1" x14ac:dyDescent="0.2">
      <c r="F837" s="13"/>
      <c r="G837" s="13"/>
    </row>
    <row r="838" spans="6:7" s="2" customFormat="1" x14ac:dyDescent="0.2">
      <c r="F838" s="13"/>
      <c r="G838" s="13"/>
    </row>
    <row r="839" spans="6:7" s="2" customFormat="1" x14ac:dyDescent="0.2">
      <c r="F839" s="13"/>
      <c r="G839" s="13"/>
    </row>
    <row r="840" spans="6:7" s="2" customFormat="1" x14ac:dyDescent="0.2">
      <c r="F840" s="13"/>
      <c r="G840" s="13"/>
    </row>
    <row r="841" spans="6:7" s="2" customFormat="1" x14ac:dyDescent="0.2">
      <c r="F841" s="13"/>
      <c r="G841" s="13"/>
    </row>
    <row r="842" spans="6:7" s="2" customFormat="1" x14ac:dyDescent="0.2">
      <c r="F842" s="13"/>
      <c r="G842" s="13"/>
    </row>
    <row r="843" spans="6:7" s="2" customFormat="1" x14ac:dyDescent="0.2">
      <c r="F843" s="13"/>
      <c r="G843" s="13"/>
    </row>
    <row r="844" spans="6:7" s="2" customFormat="1" x14ac:dyDescent="0.2">
      <c r="F844" s="13"/>
      <c r="G844" s="13"/>
    </row>
    <row r="845" spans="6:7" s="2" customFormat="1" x14ac:dyDescent="0.2">
      <c r="F845" s="13"/>
      <c r="G845" s="13"/>
    </row>
    <row r="846" spans="6:7" s="2" customFormat="1" x14ac:dyDescent="0.2">
      <c r="F846" s="13"/>
      <c r="G846" s="13"/>
    </row>
    <row r="847" spans="6:7" s="2" customFormat="1" x14ac:dyDescent="0.2">
      <c r="F847" s="13"/>
      <c r="G847" s="13"/>
    </row>
    <row r="848" spans="6:7" s="2" customFormat="1" x14ac:dyDescent="0.2">
      <c r="F848" s="13"/>
      <c r="G848" s="13"/>
    </row>
    <row r="849" spans="6:7" s="2" customFormat="1" x14ac:dyDescent="0.2">
      <c r="F849" s="13"/>
      <c r="G849" s="13"/>
    </row>
    <row r="850" spans="6:7" s="2" customFormat="1" x14ac:dyDescent="0.2">
      <c r="F850" s="13"/>
      <c r="G850" s="13"/>
    </row>
    <row r="851" spans="6:7" s="2" customFormat="1" x14ac:dyDescent="0.2">
      <c r="F851" s="13"/>
      <c r="G851" s="13"/>
    </row>
    <row r="852" spans="6:7" s="2" customFormat="1" x14ac:dyDescent="0.2">
      <c r="F852" s="13"/>
      <c r="G852" s="13"/>
    </row>
    <row r="853" spans="6:7" s="2" customFormat="1" x14ac:dyDescent="0.2">
      <c r="F853" s="13"/>
      <c r="G853" s="13"/>
    </row>
    <row r="854" spans="6:7" s="2" customFormat="1" x14ac:dyDescent="0.2">
      <c r="F854" s="13"/>
      <c r="G854" s="13"/>
    </row>
    <row r="855" spans="6:7" s="2" customFormat="1" x14ac:dyDescent="0.2">
      <c r="F855" s="13"/>
      <c r="G855" s="13"/>
    </row>
    <row r="856" spans="6:7" s="2" customFormat="1" x14ac:dyDescent="0.2">
      <c r="F856" s="13"/>
      <c r="G856" s="13"/>
    </row>
    <row r="857" spans="6:7" s="2" customFormat="1" x14ac:dyDescent="0.2">
      <c r="F857" s="13"/>
      <c r="G857" s="13"/>
    </row>
    <row r="858" spans="6:7" s="2" customFormat="1" x14ac:dyDescent="0.2">
      <c r="F858" s="13"/>
      <c r="G858" s="13"/>
    </row>
    <row r="859" spans="6:7" s="2" customFormat="1" x14ac:dyDescent="0.2">
      <c r="F859" s="13"/>
      <c r="G859" s="13"/>
    </row>
    <row r="860" spans="6:7" s="2" customFormat="1" x14ac:dyDescent="0.2">
      <c r="F860" s="13"/>
      <c r="G860" s="13"/>
    </row>
    <row r="861" spans="6:7" s="2" customFormat="1" x14ac:dyDescent="0.2">
      <c r="F861" s="13"/>
      <c r="G861" s="13"/>
    </row>
    <row r="862" spans="6:7" s="2" customFormat="1" x14ac:dyDescent="0.2">
      <c r="F862" s="13"/>
      <c r="G862" s="13"/>
    </row>
    <row r="863" spans="6:7" s="2" customFormat="1" x14ac:dyDescent="0.2">
      <c r="F863" s="13"/>
      <c r="G863" s="13"/>
    </row>
    <row r="864" spans="6:7" s="2" customFormat="1" x14ac:dyDescent="0.2">
      <c r="F864" s="13"/>
      <c r="G864" s="13"/>
    </row>
    <row r="865" spans="6:7" s="2" customFormat="1" x14ac:dyDescent="0.2">
      <c r="F865" s="13"/>
      <c r="G865" s="13"/>
    </row>
    <row r="866" spans="6:7" s="2" customFormat="1" x14ac:dyDescent="0.2">
      <c r="F866" s="13"/>
      <c r="G866" s="13"/>
    </row>
    <row r="867" spans="6:7" s="2" customFormat="1" x14ac:dyDescent="0.2">
      <c r="F867" s="13"/>
      <c r="G867" s="13"/>
    </row>
    <row r="868" spans="6:7" s="2" customFormat="1" x14ac:dyDescent="0.2">
      <c r="F868" s="13"/>
      <c r="G868" s="13"/>
    </row>
    <row r="869" spans="6:7" s="2" customFormat="1" x14ac:dyDescent="0.2">
      <c r="F869" s="13"/>
      <c r="G869" s="13"/>
    </row>
    <row r="870" spans="6:7" s="2" customFormat="1" x14ac:dyDescent="0.2">
      <c r="F870" s="13"/>
      <c r="G870" s="13"/>
    </row>
    <row r="871" spans="6:7" s="2" customFormat="1" x14ac:dyDescent="0.2">
      <c r="F871" s="13"/>
      <c r="G871" s="13"/>
    </row>
    <row r="872" spans="6:7" s="2" customFormat="1" x14ac:dyDescent="0.2">
      <c r="F872" s="13"/>
      <c r="G872" s="13"/>
    </row>
    <row r="873" spans="6:7" s="2" customFormat="1" x14ac:dyDescent="0.2">
      <c r="F873" s="13"/>
      <c r="G873" s="13"/>
    </row>
    <row r="874" spans="6:7" s="2" customFormat="1" x14ac:dyDescent="0.2">
      <c r="F874" s="13"/>
      <c r="G874" s="13"/>
    </row>
    <row r="875" spans="6:7" s="2" customFormat="1" x14ac:dyDescent="0.2">
      <c r="F875" s="13"/>
      <c r="G875" s="13"/>
    </row>
    <row r="876" spans="6:7" s="2" customFormat="1" x14ac:dyDescent="0.2">
      <c r="F876" s="13"/>
      <c r="G876" s="13"/>
    </row>
    <row r="877" spans="6:7" s="2" customFormat="1" x14ac:dyDescent="0.2">
      <c r="F877" s="13"/>
      <c r="G877" s="13"/>
    </row>
    <row r="878" spans="6:7" s="2" customFormat="1" x14ac:dyDescent="0.2">
      <c r="F878" s="13"/>
      <c r="G878" s="13"/>
    </row>
    <row r="879" spans="6:7" s="2" customFormat="1" x14ac:dyDescent="0.2">
      <c r="F879" s="13"/>
      <c r="G879" s="13"/>
    </row>
    <row r="880" spans="6:7" s="2" customFormat="1" x14ac:dyDescent="0.2">
      <c r="F880" s="13"/>
      <c r="G880" s="13"/>
    </row>
    <row r="881" spans="6:7" s="2" customFormat="1" x14ac:dyDescent="0.2">
      <c r="F881" s="13"/>
      <c r="G881" s="13"/>
    </row>
    <row r="882" spans="6:7" s="2" customFormat="1" x14ac:dyDescent="0.2">
      <c r="F882" s="13"/>
      <c r="G882" s="13"/>
    </row>
    <row r="883" spans="6:7" s="2" customFormat="1" x14ac:dyDescent="0.2">
      <c r="F883" s="13"/>
      <c r="G883" s="13"/>
    </row>
    <row r="884" spans="6:7" s="2" customFormat="1" x14ac:dyDescent="0.2">
      <c r="F884" s="13"/>
      <c r="G884" s="13"/>
    </row>
    <row r="885" spans="6:7" s="2" customFormat="1" x14ac:dyDescent="0.2">
      <c r="F885" s="13"/>
      <c r="G885" s="13"/>
    </row>
    <row r="886" spans="6:7" s="2" customFormat="1" x14ac:dyDescent="0.2">
      <c r="F886" s="13"/>
      <c r="G886" s="13"/>
    </row>
    <row r="887" spans="6:7" s="2" customFormat="1" x14ac:dyDescent="0.2">
      <c r="F887" s="13"/>
      <c r="G887" s="13"/>
    </row>
    <row r="888" spans="6:7" s="2" customFormat="1" x14ac:dyDescent="0.2">
      <c r="F888" s="13"/>
      <c r="G888" s="13"/>
    </row>
    <row r="889" spans="6:7" s="2" customFormat="1" x14ac:dyDescent="0.2">
      <c r="F889" s="13"/>
      <c r="G889" s="13"/>
    </row>
    <row r="890" spans="6:7" s="2" customFormat="1" x14ac:dyDescent="0.2">
      <c r="F890" s="13"/>
      <c r="G890" s="13"/>
    </row>
    <row r="891" spans="6:7" s="2" customFormat="1" x14ac:dyDescent="0.2">
      <c r="F891" s="13"/>
      <c r="G891" s="13"/>
    </row>
    <row r="892" spans="6:7" s="2" customFormat="1" x14ac:dyDescent="0.2">
      <c r="F892" s="13"/>
      <c r="G892" s="13"/>
    </row>
    <row r="893" spans="6:7" s="2" customFormat="1" x14ac:dyDescent="0.2">
      <c r="F893" s="13"/>
      <c r="G893" s="13"/>
    </row>
    <row r="894" spans="6:7" s="2" customFormat="1" x14ac:dyDescent="0.2">
      <c r="F894" s="13"/>
      <c r="G894" s="13"/>
    </row>
    <row r="895" spans="6:7" s="2" customFormat="1" x14ac:dyDescent="0.2">
      <c r="F895" s="13"/>
      <c r="G895" s="13"/>
    </row>
    <row r="896" spans="6:7" s="2" customFormat="1" x14ac:dyDescent="0.2">
      <c r="F896" s="13"/>
      <c r="G896" s="13"/>
    </row>
    <row r="897" spans="6:7" s="2" customFormat="1" x14ac:dyDescent="0.2">
      <c r="F897" s="13"/>
      <c r="G897" s="13"/>
    </row>
    <row r="898" spans="6:7" s="2" customFormat="1" x14ac:dyDescent="0.2">
      <c r="F898" s="13"/>
      <c r="G898" s="13"/>
    </row>
    <row r="899" spans="6:7" s="2" customFormat="1" x14ac:dyDescent="0.2">
      <c r="F899" s="13"/>
      <c r="G899" s="13"/>
    </row>
    <row r="900" spans="6:7" s="2" customFormat="1" x14ac:dyDescent="0.2">
      <c r="F900" s="13"/>
      <c r="G900" s="13"/>
    </row>
    <row r="901" spans="6:7" s="2" customFormat="1" x14ac:dyDescent="0.2">
      <c r="F901" s="13"/>
      <c r="G901" s="13"/>
    </row>
    <row r="902" spans="6:7" s="2" customFormat="1" x14ac:dyDescent="0.2">
      <c r="F902" s="13"/>
      <c r="G902" s="13"/>
    </row>
    <row r="903" spans="6:7" s="2" customFormat="1" x14ac:dyDescent="0.2">
      <c r="F903" s="13"/>
      <c r="G903" s="13"/>
    </row>
    <row r="904" spans="6:7" s="2" customFormat="1" x14ac:dyDescent="0.2">
      <c r="F904" s="13"/>
      <c r="G904" s="13"/>
    </row>
    <row r="905" spans="6:7" s="2" customFormat="1" x14ac:dyDescent="0.2">
      <c r="F905" s="13"/>
      <c r="G905" s="13"/>
    </row>
    <row r="906" spans="6:7" s="2" customFormat="1" x14ac:dyDescent="0.2">
      <c r="F906" s="13"/>
      <c r="G906" s="13"/>
    </row>
    <row r="907" spans="6:7" s="2" customFormat="1" x14ac:dyDescent="0.2">
      <c r="F907" s="13"/>
      <c r="G907" s="13"/>
    </row>
    <row r="908" spans="6:7" s="2" customFormat="1" x14ac:dyDescent="0.2">
      <c r="F908" s="13"/>
      <c r="G908" s="13"/>
    </row>
    <row r="909" spans="6:7" s="2" customFormat="1" x14ac:dyDescent="0.2">
      <c r="F909" s="13"/>
      <c r="G909" s="13"/>
    </row>
    <row r="910" spans="6:7" s="2" customFormat="1" x14ac:dyDescent="0.2">
      <c r="F910" s="13"/>
      <c r="G910" s="13"/>
    </row>
    <row r="911" spans="6:7" s="2" customFormat="1" x14ac:dyDescent="0.2">
      <c r="F911" s="13"/>
      <c r="G911" s="13"/>
    </row>
    <row r="912" spans="6:7" s="2" customFormat="1" x14ac:dyDescent="0.2">
      <c r="F912" s="13"/>
      <c r="G912" s="13"/>
    </row>
    <row r="913" spans="6:7" s="2" customFormat="1" x14ac:dyDescent="0.2">
      <c r="F913" s="13"/>
      <c r="G913" s="13"/>
    </row>
    <row r="914" spans="6:7" s="2" customFormat="1" x14ac:dyDescent="0.2">
      <c r="F914" s="13"/>
      <c r="G914" s="13"/>
    </row>
    <row r="915" spans="6:7" s="2" customFormat="1" x14ac:dyDescent="0.2">
      <c r="F915" s="13"/>
      <c r="G915" s="13"/>
    </row>
    <row r="916" spans="6:7" s="2" customFormat="1" x14ac:dyDescent="0.2">
      <c r="F916" s="13"/>
      <c r="G916" s="13"/>
    </row>
    <row r="917" spans="6:7" s="2" customFormat="1" x14ac:dyDescent="0.2">
      <c r="F917" s="13"/>
      <c r="G917" s="13"/>
    </row>
    <row r="918" spans="6:7" s="2" customFormat="1" x14ac:dyDescent="0.2">
      <c r="F918" s="13"/>
      <c r="G918" s="13"/>
    </row>
    <row r="919" spans="6:7" s="2" customFormat="1" x14ac:dyDescent="0.2">
      <c r="F919" s="13"/>
      <c r="G919" s="13"/>
    </row>
    <row r="920" spans="6:7" s="2" customFormat="1" x14ac:dyDescent="0.2">
      <c r="F920" s="13"/>
      <c r="G920" s="13"/>
    </row>
    <row r="921" spans="6:7" s="2" customFormat="1" x14ac:dyDescent="0.2">
      <c r="F921" s="13"/>
      <c r="G921" s="13"/>
    </row>
    <row r="922" spans="6:7" s="2" customFormat="1" x14ac:dyDescent="0.2">
      <c r="F922" s="13"/>
      <c r="G922" s="13"/>
    </row>
    <row r="923" spans="6:7" s="2" customFormat="1" x14ac:dyDescent="0.2">
      <c r="F923" s="13"/>
      <c r="G923" s="13"/>
    </row>
    <row r="924" spans="6:7" s="2" customFormat="1" x14ac:dyDescent="0.2">
      <c r="F924" s="13"/>
      <c r="G924" s="13"/>
    </row>
    <row r="925" spans="6:7" s="2" customFormat="1" x14ac:dyDescent="0.2">
      <c r="F925" s="13"/>
      <c r="G925" s="13"/>
    </row>
    <row r="926" spans="6:7" s="2" customFormat="1" x14ac:dyDescent="0.2">
      <c r="F926" s="13"/>
      <c r="G926" s="13"/>
    </row>
    <row r="927" spans="6:7" s="2" customFormat="1" x14ac:dyDescent="0.2">
      <c r="F927" s="13"/>
      <c r="G927" s="13"/>
    </row>
    <row r="928" spans="6:7" s="2" customFormat="1" x14ac:dyDescent="0.2">
      <c r="F928" s="13"/>
      <c r="G928" s="13"/>
    </row>
    <row r="929" spans="6:7" s="2" customFormat="1" x14ac:dyDescent="0.2">
      <c r="F929" s="13"/>
      <c r="G929" s="13"/>
    </row>
    <row r="930" spans="6:7" s="2" customFormat="1" x14ac:dyDescent="0.2">
      <c r="F930" s="13"/>
      <c r="G930" s="13"/>
    </row>
    <row r="931" spans="6:7" s="2" customFormat="1" x14ac:dyDescent="0.2">
      <c r="F931" s="13"/>
      <c r="G931" s="13"/>
    </row>
    <row r="932" spans="6:7" s="2" customFormat="1" x14ac:dyDescent="0.2">
      <c r="F932" s="13"/>
      <c r="G932" s="13"/>
    </row>
    <row r="933" spans="6:7" s="2" customFormat="1" x14ac:dyDescent="0.2">
      <c r="F933" s="13"/>
      <c r="G933" s="13"/>
    </row>
    <row r="934" spans="6:7" s="2" customFormat="1" x14ac:dyDescent="0.2">
      <c r="F934" s="13"/>
      <c r="G934" s="13"/>
    </row>
    <row r="935" spans="6:7" s="2" customFormat="1" x14ac:dyDescent="0.2">
      <c r="F935" s="13"/>
      <c r="G935" s="13"/>
    </row>
    <row r="936" spans="6:7" s="2" customFormat="1" x14ac:dyDescent="0.2">
      <c r="F936" s="13"/>
      <c r="G936" s="13"/>
    </row>
    <row r="937" spans="6:7" s="2" customFormat="1" x14ac:dyDescent="0.2">
      <c r="F937" s="13"/>
      <c r="G937" s="13"/>
    </row>
    <row r="938" spans="6:7" s="2" customFormat="1" x14ac:dyDescent="0.2">
      <c r="F938" s="13"/>
      <c r="G938" s="13"/>
    </row>
    <row r="939" spans="6:7" s="2" customFormat="1" x14ac:dyDescent="0.2">
      <c r="F939" s="13"/>
      <c r="G939" s="13"/>
    </row>
    <row r="940" spans="6:7" s="2" customFormat="1" x14ac:dyDescent="0.2">
      <c r="F940" s="13"/>
      <c r="G940" s="13"/>
    </row>
    <row r="941" spans="6:7" s="2" customFormat="1" x14ac:dyDescent="0.2">
      <c r="F941" s="13"/>
      <c r="G941" s="13"/>
    </row>
    <row r="942" spans="6:7" s="2" customFormat="1" x14ac:dyDescent="0.2">
      <c r="F942" s="13"/>
      <c r="G942" s="13"/>
    </row>
    <row r="943" spans="6:7" s="2" customFormat="1" x14ac:dyDescent="0.2">
      <c r="F943" s="13"/>
      <c r="G943" s="13"/>
    </row>
    <row r="944" spans="6:7" s="2" customFormat="1" x14ac:dyDescent="0.2">
      <c r="F944" s="13"/>
      <c r="G944" s="13"/>
    </row>
    <row r="945" spans="6:7" s="2" customFormat="1" x14ac:dyDescent="0.2">
      <c r="F945" s="13"/>
      <c r="G945" s="13"/>
    </row>
    <row r="946" spans="6:7" s="2" customFormat="1" x14ac:dyDescent="0.2">
      <c r="F946" s="13"/>
      <c r="G946" s="13"/>
    </row>
    <row r="947" spans="6:7" s="2" customFormat="1" x14ac:dyDescent="0.2">
      <c r="F947" s="13"/>
      <c r="G947" s="13"/>
    </row>
    <row r="948" spans="6:7" s="2" customFormat="1" x14ac:dyDescent="0.2">
      <c r="F948" s="13"/>
      <c r="G948" s="13"/>
    </row>
    <row r="949" spans="6:7" s="2" customFormat="1" x14ac:dyDescent="0.2">
      <c r="F949" s="13"/>
      <c r="G949" s="13"/>
    </row>
    <row r="950" spans="6:7" s="2" customFormat="1" x14ac:dyDescent="0.2">
      <c r="F950" s="13"/>
      <c r="G950" s="13"/>
    </row>
    <row r="951" spans="6:7" s="2" customFormat="1" x14ac:dyDescent="0.2">
      <c r="F951" s="13"/>
      <c r="G951" s="13"/>
    </row>
    <row r="952" spans="6:7" s="2" customFormat="1" x14ac:dyDescent="0.2">
      <c r="F952" s="13"/>
      <c r="G952" s="13"/>
    </row>
    <row r="953" spans="6:7" s="2" customFormat="1" x14ac:dyDescent="0.2">
      <c r="F953" s="13"/>
      <c r="G953" s="13"/>
    </row>
    <row r="954" spans="6:7" s="2" customFormat="1" x14ac:dyDescent="0.2">
      <c r="F954" s="13"/>
      <c r="G954" s="13"/>
    </row>
    <row r="955" spans="6:7" s="2" customFormat="1" x14ac:dyDescent="0.2">
      <c r="F955" s="13"/>
      <c r="G955" s="13"/>
    </row>
    <row r="956" spans="6:7" s="2" customFormat="1" x14ac:dyDescent="0.2">
      <c r="F956" s="13"/>
      <c r="G956" s="13"/>
    </row>
    <row r="957" spans="6:7" s="2" customFormat="1" x14ac:dyDescent="0.2">
      <c r="F957" s="13"/>
      <c r="G957" s="13"/>
    </row>
    <row r="958" spans="6:7" s="2" customFormat="1" x14ac:dyDescent="0.2">
      <c r="F958" s="13"/>
      <c r="G958" s="13"/>
    </row>
    <row r="959" spans="6:7" s="2" customFormat="1" x14ac:dyDescent="0.2">
      <c r="F959" s="13"/>
      <c r="G959" s="13"/>
    </row>
    <row r="960" spans="6:7" s="2" customFormat="1" x14ac:dyDescent="0.2">
      <c r="F960" s="13"/>
      <c r="G960" s="13"/>
    </row>
    <row r="961" spans="6:7" s="2" customFormat="1" x14ac:dyDescent="0.2">
      <c r="F961" s="13"/>
      <c r="G961" s="13"/>
    </row>
    <row r="962" spans="6:7" s="2" customFormat="1" x14ac:dyDescent="0.2">
      <c r="F962" s="13"/>
      <c r="G962" s="13"/>
    </row>
    <row r="963" spans="6:7" s="2" customFormat="1" x14ac:dyDescent="0.2">
      <c r="F963" s="13"/>
      <c r="G963" s="13"/>
    </row>
    <row r="964" spans="6:7" s="2" customFormat="1" x14ac:dyDescent="0.2">
      <c r="F964" s="13"/>
      <c r="G964" s="13"/>
    </row>
    <row r="965" spans="6:7" s="2" customFormat="1" x14ac:dyDescent="0.2">
      <c r="F965" s="13"/>
      <c r="G965" s="13"/>
    </row>
    <row r="966" spans="6:7" s="2" customFormat="1" x14ac:dyDescent="0.2">
      <c r="F966" s="13"/>
      <c r="G966" s="13"/>
    </row>
    <row r="967" spans="6:7" s="2" customFormat="1" x14ac:dyDescent="0.2">
      <c r="F967" s="13"/>
      <c r="G967" s="13"/>
    </row>
    <row r="968" spans="6:7" s="2" customFormat="1" x14ac:dyDescent="0.2">
      <c r="F968" s="13"/>
      <c r="G968" s="13"/>
    </row>
    <row r="969" spans="6:7" s="2" customFormat="1" x14ac:dyDescent="0.2">
      <c r="F969" s="13"/>
      <c r="G969" s="13"/>
    </row>
    <row r="970" spans="6:7" s="2" customFormat="1" x14ac:dyDescent="0.2">
      <c r="F970" s="13"/>
      <c r="G970" s="13"/>
    </row>
    <row r="971" spans="6:7" s="2" customFormat="1" x14ac:dyDescent="0.2">
      <c r="F971" s="13"/>
      <c r="G971" s="13"/>
    </row>
    <row r="972" spans="6:7" s="2" customFormat="1" x14ac:dyDescent="0.2">
      <c r="F972" s="13"/>
      <c r="G972" s="13"/>
    </row>
    <row r="973" spans="6:7" s="2" customFormat="1" x14ac:dyDescent="0.2">
      <c r="F973" s="13"/>
      <c r="G973" s="13"/>
    </row>
    <row r="974" spans="6:7" s="2" customFormat="1" x14ac:dyDescent="0.2">
      <c r="F974" s="13"/>
      <c r="G974" s="13"/>
    </row>
    <row r="975" spans="6:7" s="2" customFormat="1" x14ac:dyDescent="0.2">
      <c r="F975" s="13"/>
      <c r="G975" s="13"/>
    </row>
    <row r="976" spans="6:7" s="2" customFormat="1" x14ac:dyDescent="0.2">
      <c r="F976" s="13"/>
      <c r="G976" s="13"/>
    </row>
    <row r="977" spans="6:7" s="2" customFormat="1" x14ac:dyDescent="0.2">
      <c r="F977" s="13"/>
      <c r="G977" s="13"/>
    </row>
    <row r="978" spans="6:7" s="2" customFormat="1" x14ac:dyDescent="0.2">
      <c r="F978" s="13"/>
      <c r="G978" s="13"/>
    </row>
    <row r="979" spans="6:7" s="2" customFormat="1" x14ac:dyDescent="0.2">
      <c r="F979" s="13"/>
      <c r="G979" s="13"/>
    </row>
    <row r="980" spans="6:7" s="2" customFormat="1" x14ac:dyDescent="0.2">
      <c r="F980" s="13"/>
      <c r="G980" s="13"/>
    </row>
    <row r="981" spans="6:7" s="2" customFormat="1" x14ac:dyDescent="0.2">
      <c r="F981" s="13"/>
      <c r="G981" s="13"/>
    </row>
    <row r="982" spans="6:7" s="2" customFormat="1" x14ac:dyDescent="0.2">
      <c r="F982" s="13"/>
      <c r="G982" s="13"/>
    </row>
    <row r="983" spans="6:7" s="2" customFormat="1" x14ac:dyDescent="0.2">
      <c r="F983" s="13"/>
      <c r="G983" s="13"/>
    </row>
    <row r="984" spans="6:7" s="2" customFormat="1" x14ac:dyDescent="0.2">
      <c r="F984" s="13"/>
      <c r="G984" s="13"/>
    </row>
    <row r="985" spans="6:7" s="2" customFormat="1" x14ac:dyDescent="0.2">
      <c r="F985" s="13"/>
      <c r="G985" s="13"/>
    </row>
    <row r="986" spans="6:7" s="2" customFormat="1" x14ac:dyDescent="0.2">
      <c r="F986" s="13"/>
      <c r="G986" s="13"/>
    </row>
    <row r="987" spans="6:7" s="2" customFormat="1" x14ac:dyDescent="0.2">
      <c r="F987" s="13"/>
      <c r="G987" s="13"/>
    </row>
    <row r="988" spans="6:7" s="2" customFormat="1" x14ac:dyDescent="0.2">
      <c r="F988" s="13"/>
      <c r="G988" s="13"/>
    </row>
    <row r="989" spans="6:7" s="2" customFormat="1" x14ac:dyDescent="0.2">
      <c r="F989" s="13"/>
      <c r="G989" s="13"/>
    </row>
    <row r="990" spans="6:7" s="2" customFormat="1" x14ac:dyDescent="0.2">
      <c r="F990" s="13"/>
      <c r="G990" s="13"/>
    </row>
    <row r="991" spans="6:7" s="2" customFormat="1" x14ac:dyDescent="0.2">
      <c r="F991" s="13"/>
      <c r="G991" s="13"/>
    </row>
    <row r="992" spans="6:7" s="2" customFormat="1" x14ac:dyDescent="0.2">
      <c r="F992" s="13"/>
      <c r="G992" s="13"/>
    </row>
    <row r="993" spans="6:7" s="2" customFormat="1" x14ac:dyDescent="0.2">
      <c r="F993" s="13"/>
      <c r="G993" s="13"/>
    </row>
    <row r="994" spans="6:7" s="2" customFormat="1" x14ac:dyDescent="0.2">
      <c r="F994" s="13"/>
      <c r="G994" s="13"/>
    </row>
    <row r="995" spans="6:7" s="2" customFormat="1" x14ac:dyDescent="0.2">
      <c r="F995" s="13"/>
      <c r="G995" s="13"/>
    </row>
    <row r="996" spans="6:7" s="2" customFormat="1" x14ac:dyDescent="0.2">
      <c r="F996" s="13"/>
      <c r="G996" s="13"/>
    </row>
    <row r="997" spans="6:7" s="2" customFormat="1" x14ac:dyDescent="0.2">
      <c r="F997" s="13"/>
      <c r="G997" s="13"/>
    </row>
    <row r="998" spans="6:7" s="2" customFormat="1" x14ac:dyDescent="0.2">
      <c r="F998" s="13"/>
      <c r="G998" s="13"/>
    </row>
    <row r="999" spans="6:7" s="2" customFormat="1" x14ac:dyDescent="0.2">
      <c r="F999" s="13"/>
      <c r="G999" s="13"/>
    </row>
    <row r="1000" spans="6:7" s="2" customFormat="1" x14ac:dyDescent="0.2">
      <c r="F1000" s="13"/>
      <c r="G1000" s="13"/>
    </row>
    <row r="1001" spans="6:7" s="2" customFormat="1" x14ac:dyDescent="0.2">
      <c r="F1001" s="13"/>
      <c r="G1001" s="13"/>
    </row>
    <row r="1002" spans="6:7" s="2" customFormat="1" x14ac:dyDescent="0.2">
      <c r="F1002" s="13"/>
      <c r="G1002" s="13"/>
    </row>
    <row r="1003" spans="6:7" s="2" customFormat="1" x14ac:dyDescent="0.2">
      <c r="F1003" s="13"/>
      <c r="G1003" s="13"/>
    </row>
    <row r="1004" spans="6:7" s="2" customFormat="1" x14ac:dyDescent="0.2">
      <c r="F1004" s="13"/>
      <c r="G1004" s="13"/>
    </row>
    <row r="1005" spans="6:7" s="2" customFormat="1" x14ac:dyDescent="0.2">
      <c r="F1005" s="13"/>
      <c r="G1005" s="13"/>
    </row>
    <row r="1006" spans="6:7" s="2" customFormat="1" x14ac:dyDescent="0.2">
      <c r="F1006" s="13"/>
      <c r="G1006" s="13"/>
    </row>
    <row r="1007" spans="6:7" s="2" customFormat="1" x14ac:dyDescent="0.2">
      <c r="F1007" s="13"/>
      <c r="G1007" s="13"/>
    </row>
    <row r="1008" spans="6:7" s="2" customFormat="1" x14ac:dyDescent="0.2">
      <c r="F1008" s="13"/>
      <c r="G1008" s="13"/>
    </row>
    <row r="1009" spans="6:7" s="2" customFormat="1" x14ac:dyDescent="0.2">
      <c r="F1009" s="13"/>
      <c r="G1009" s="13"/>
    </row>
    <row r="1010" spans="6:7" s="2" customFormat="1" x14ac:dyDescent="0.2">
      <c r="F1010" s="13"/>
      <c r="G1010" s="13"/>
    </row>
    <row r="1011" spans="6:7" s="2" customFormat="1" x14ac:dyDescent="0.2">
      <c r="F1011" s="13"/>
      <c r="G1011" s="13"/>
    </row>
    <row r="1012" spans="6:7" s="2" customFormat="1" x14ac:dyDescent="0.2">
      <c r="F1012" s="13"/>
      <c r="G1012" s="13"/>
    </row>
    <row r="1013" spans="6:7" s="2" customFormat="1" x14ac:dyDescent="0.2">
      <c r="F1013" s="13"/>
      <c r="G1013" s="13"/>
    </row>
    <row r="1014" spans="6:7" s="2" customFormat="1" x14ac:dyDescent="0.2">
      <c r="F1014" s="13"/>
      <c r="G1014" s="13"/>
    </row>
    <row r="1015" spans="6:7" s="2" customFormat="1" x14ac:dyDescent="0.2">
      <c r="F1015" s="13"/>
      <c r="G1015" s="13"/>
    </row>
    <row r="1016" spans="6:7" s="2" customFormat="1" x14ac:dyDescent="0.2">
      <c r="F1016" s="13"/>
      <c r="G1016" s="13"/>
    </row>
    <row r="1017" spans="6:7" s="2" customFormat="1" x14ac:dyDescent="0.2">
      <c r="F1017" s="13"/>
      <c r="G1017" s="13"/>
    </row>
    <row r="1018" spans="6:7" s="2" customFormat="1" x14ac:dyDescent="0.2">
      <c r="F1018" s="13"/>
      <c r="G1018" s="13"/>
    </row>
    <row r="1019" spans="6:7" s="2" customFormat="1" x14ac:dyDescent="0.2">
      <c r="F1019" s="13"/>
      <c r="G1019" s="13"/>
    </row>
    <row r="1020" spans="6:7" s="2" customFormat="1" x14ac:dyDescent="0.2">
      <c r="F1020" s="13"/>
      <c r="G1020" s="13"/>
    </row>
    <row r="1021" spans="6:7" s="2" customFormat="1" x14ac:dyDescent="0.2">
      <c r="F1021" s="13"/>
      <c r="G1021" s="13"/>
    </row>
    <row r="1022" spans="6:7" s="2" customFormat="1" x14ac:dyDescent="0.2">
      <c r="F1022" s="13"/>
      <c r="G1022" s="13"/>
    </row>
    <row r="1023" spans="6:7" s="2" customFormat="1" x14ac:dyDescent="0.2">
      <c r="F1023" s="13"/>
      <c r="G1023" s="13"/>
    </row>
    <row r="1024" spans="6:7" s="2" customFormat="1" x14ac:dyDescent="0.2">
      <c r="F1024" s="13"/>
      <c r="G1024" s="13"/>
    </row>
    <row r="1025" spans="6:7" s="2" customFormat="1" x14ac:dyDescent="0.2">
      <c r="F1025" s="13"/>
      <c r="G1025" s="13"/>
    </row>
    <row r="1026" spans="6:7" s="2" customFormat="1" x14ac:dyDescent="0.2">
      <c r="F1026" s="13"/>
      <c r="G1026" s="13"/>
    </row>
    <row r="1027" spans="6:7" s="2" customFormat="1" x14ac:dyDescent="0.2">
      <c r="F1027" s="13"/>
      <c r="G1027" s="13"/>
    </row>
    <row r="1028" spans="6:7" s="2" customFormat="1" x14ac:dyDescent="0.2">
      <c r="F1028" s="13"/>
      <c r="G1028" s="13"/>
    </row>
    <row r="1029" spans="6:7" s="2" customFormat="1" x14ac:dyDescent="0.2">
      <c r="F1029" s="13"/>
      <c r="G1029" s="13"/>
    </row>
    <row r="1030" spans="6:7" s="2" customFormat="1" x14ac:dyDescent="0.2">
      <c r="F1030" s="13"/>
      <c r="G1030" s="13"/>
    </row>
    <row r="1031" spans="6:7" s="2" customFormat="1" x14ac:dyDescent="0.2">
      <c r="F1031" s="13"/>
      <c r="G1031" s="13"/>
    </row>
    <row r="1032" spans="6:7" s="2" customFormat="1" x14ac:dyDescent="0.2">
      <c r="F1032" s="13"/>
      <c r="G1032" s="13"/>
    </row>
    <row r="1033" spans="6:7" s="2" customFormat="1" x14ac:dyDescent="0.2">
      <c r="F1033" s="13"/>
      <c r="G1033" s="13"/>
    </row>
    <row r="1034" spans="6:7" s="2" customFormat="1" x14ac:dyDescent="0.2">
      <c r="F1034" s="13"/>
      <c r="G1034" s="13"/>
    </row>
    <row r="1035" spans="6:7" s="2" customFormat="1" x14ac:dyDescent="0.2">
      <c r="F1035" s="13"/>
      <c r="G1035" s="13"/>
    </row>
    <row r="1036" spans="6:7" s="2" customFormat="1" x14ac:dyDescent="0.2">
      <c r="F1036" s="13"/>
      <c r="G1036" s="13"/>
    </row>
    <row r="1037" spans="6:7" s="2" customFormat="1" x14ac:dyDescent="0.2">
      <c r="F1037" s="13"/>
      <c r="G1037" s="13"/>
    </row>
    <row r="1038" spans="6:7" s="2" customFormat="1" x14ac:dyDescent="0.2">
      <c r="F1038" s="13"/>
      <c r="G1038" s="13"/>
    </row>
    <row r="1039" spans="6:7" s="2" customFormat="1" x14ac:dyDescent="0.2">
      <c r="F1039" s="13"/>
      <c r="G1039" s="13"/>
    </row>
    <row r="1040" spans="6:7" s="2" customFormat="1" x14ac:dyDescent="0.2">
      <c r="F1040" s="13"/>
      <c r="G1040" s="13"/>
    </row>
    <row r="1041" spans="6:7" s="2" customFormat="1" x14ac:dyDescent="0.2">
      <c r="F1041" s="13"/>
      <c r="G1041" s="13"/>
    </row>
    <row r="1042" spans="6:7" s="2" customFormat="1" x14ac:dyDescent="0.2">
      <c r="F1042" s="13"/>
      <c r="G1042" s="13"/>
    </row>
    <row r="1043" spans="6:7" s="2" customFormat="1" x14ac:dyDescent="0.2">
      <c r="F1043" s="13"/>
      <c r="G1043" s="13"/>
    </row>
    <row r="1044" spans="6:7" s="2" customFormat="1" x14ac:dyDescent="0.2">
      <c r="F1044" s="13"/>
      <c r="G1044" s="13"/>
    </row>
    <row r="1045" spans="6:7" s="2" customFormat="1" x14ac:dyDescent="0.2">
      <c r="F1045" s="13"/>
      <c r="G1045" s="13"/>
    </row>
    <row r="1046" spans="6:7" s="2" customFormat="1" x14ac:dyDescent="0.2">
      <c r="F1046" s="13"/>
      <c r="G1046" s="13"/>
    </row>
    <row r="1047" spans="6:7" s="2" customFormat="1" x14ac:dyDescent="0.2">
      <c r="F1047" s="13"/>
      <c r="G1047" s="13"/>
    </row>
    <row r="1048" spans="6:7" s="2" customFormat="1" x14ac:dyDescent="0.2">
      <c r="F1048" s="13"/>
      <c r="G1048" s="13"/>
    </row>
    <row r="1049" spans="6:7" s="2" customFormat="1" x14ac:dyDescent="0.2">
      <c r="F1049" s="13"/>
      <c r="G1049" s="13"/>
    </row>
    <row r="1050" spans="6:7" s="2" customFormat="1" x14ac:dyDescent="0.2">
      <c r="F1050" s="13"/>
      <c r="G1050" s="13"/>
    </row>
    <row r="1051" spans="6:7" s="2" customFormat="1" x14ac:dyDescent="0.2">
      <c r="F1051" s="13"/>
      <c r="G1051" s="13"/>
    </row>
    <row r="1052" spans="6:7" s="2" customFormat="1" x14ac:dyDescent="0.2">
      <c r="F1052" s="13"/>
      <c r="G1052" s="13"/>
    </row>
    <row r="1053" spans="6:7" s="2" customFormat="1" x14ac:dyDescent="0.2">
      <c r="F1053" s="13"/>
      <c r="G1053" s="13"/>
    </row>
    <row r="1054" spans="6:7" s="2" customFormat="1" x14ac:dyDescent="0.2">
      <c r="F1054" s="13"/>
      <c r="G1054" s="13"/>
    </row>
    <row r="1055" spans="6:7" s="2" customFormat="1" x14ac:dyDescent="0.2">
      <c r="F1055" s="13"/>
      <c r="G1055" s="13"/>
    </row>
    <row r="1056" spans="6:7" s="2" customFormat="1" x14ac:dyDescent="0.2">
      <c r="F1056" s="13"/>
      <c r="G1056" s="13"/>
    </row>
    <row r="1057" spans="6:7" s="2" customFormat="1" x14ac:dyDescent="0.2">
      <c r="F1057" s="13"/>
      <c r="G1057" s="13"/>
    </row>
    <row r="1058" spans="6:7" s="2" customFormat="1" x14ac:dyDescent="0.2">
      <c r="F1058" s="13"/>
      <c r="G1058" s="13"/>
    </row>
    <row r="1059" spans="6:7" s="2" customFormat="1" x14ac:dyDescent="0.2">
      <c r="F1059" s="13"/>
      <c r="G1059" s="13"/>
    </row>
    <row r="1060" spans="6:7" s="2" customFormat="1" x14ac:dyDescent="0.2">
      <c r="F1060" s="13"/>
      <c r="G1060" s="13"/>
    </row>
    <row r="1061" spans="6:7" s="2" customFormat="1" x14ac:dyDescent="0.2">
      <c r="F1061" s="13"/>
      <c r="G1061" s="13"/>
    </row>
    <row r="1062" spans="6:7" s="2" customFormat="1" x14ac:dyDescent="0.2">
      <c r="F1062" s="13"/>
      <c r="G1062" s="13"/>
    </row>
    <row r="1063" spans="6:7" s="2" customFormat="1" x14ac:dyDescent="0.2">
      <c r="F1063" s="13"/>
      <c r="G1063" s="13"/>
    </row>
    <row r="1064" spans="6:7" s="2" customFormat="1" x14ac:dyDescent="0.2">
      <c r="F1064" s="13"/>
      <c r="G1064" s="13"/>
    </row>
    <row r="1065" spans="6:7" s="2" customFormat="1" x14ac:dyDescent="0.2">
      <c r="F1065" s="13"/>
      <c r="G1065" s="13"/>
    </row>
    <row r="1066" spans="6:7" s="2" customFormat="1" x14ac:dyDescent="0.2">
      <c r="F1066" s="13"/>
      <c r="G1066" s="13"/>
    </row>
    <row r="1067" spans="6:7" s="2" customFormat="1" x14ac:dyDescent="0.2">
      <c r="F1067" s="13"/>
      <c r="G1067" s="13"/>
    </row>
    <row r="1068" spans="6:7" s="2" customFormat="1" x14ac:dyDescent="0.2">
      <c r="F1068" s="13"/>
      <c r="G1068" s="13"/>
    </row>
    <row r="1069" spans="6:7" s="2" customFormat="1" x14ac:dyDescent="0.2">
      <c r="F1069" s="13"/>
      <c r="G1069" s="13"/>
    </row>
    <row r="1070" spans="6:7" s="2" customFormat="1" x14ac:dyDescent="0.2">
      <c r="F1070" s="13"/>
      <c r="G1070" s="13"/>
    </row>
    <row r="1071" spans="6:7" s="2" customFormat="1" x14ac:dyDescent="0.2">
      <c r="F1071" s="13"/>
      <c r="G1071" s="13"/>
    </row>
    <row r="1072" spans="6:7" s="2" customFormat="1" x14ac:dyDescent="0.2">
      <c r="F1072" s="13"/>
      <c r="G1072" s="13"/>
    </row>
    <row r="1073" spans="6:7" s="2" customFormat="1" x14ac:dyDescent="0.2">
      <c r="F1073" s="13"/>
      <c r="G1073" s="13"/>
    </row>
    <row r="1074" spans="6:7" s="2" customFormat="1" x14ac:dyDescent="0.2">
      <c r="F1074" s="13"/>
      <c r="G1074" s="13"/>
    </row>
    <row r="1075" spans="6:7" s="2" customFormat="1" x14ac:dyDescent="0.2">
      <c r="F1075" s="13"/>
      <c r="G1075" s="13"/>
    </row>
    <row r="1076" spans="6:7" s="2" customFormat="1" x14ac:dyDescent="0.2">
      <c r="F1076" s="13"/>
      <c r="G1076" s="13"/>
    </row>
    <row r="1077" spans="6:7" s="2" customFormat="1" x14ac:dyDescent="0.2">
      <c r="F1077" s="13"/>
      <c r="G1077" s="13"/>
    </row>
    <row r="1078" spans="6:7" s="2" customFormat="1" x14ac:dyDescent="0.2">
      <c r="F1078" s="13"/>
      <c r="G1078" s="13"/>
    </row>
    <row r="1079" spans="6:7" s="2" customFormat="1" x14ac:dyDescent="0.2">
      <c r="F1079" s="13"/>
      <c r="G1079" s="13"/>
    </row>
    <row r="1080" spans="6:7" s="2" customFormat="1" x14ac:dyDescent="0.2">
      <c r="F1080" s="13"/>
      <c r="G1080" s="13"/>
    </row>
    <row r="1081" spans="6:7" s="2" customFormat="1" x14ac:dyDescent="0.2">
      <c r="F1081" s="13"/>
      <c r="G1081" s="13"/>
    </row>
    <row r="1082" spans="6:7" s="2" customFormat="1" x14ac:dyDescent="0.2">
      <c r="F1082" s="13"/>
      <c r="G1082" s="13"/>
    </row>
    <row r="1083" spans="6:7" s="2" customFormat="1" x14ac:dyDescent="0.2">
      <c r="F1083" s="13"/>
      <c r="G1083" s="13"/>
    </row>
    <row r="1084" spans="6:7" s="2" customFormat="1" x14ac:dyDescent="0.2">
      <c r="F1084" s="13"/>
      <c r="G1084" s="13"/>
    </row>
    <row r="1085" spans="6:7" s="2" customFormat="1" x14ac:dyDescent="0.2">
      <c r="F1085" s="13"/>
      <c r="G1085" s="13"/>
    </row>
    <row r="1086" spans="6:7" s="2" customFormat="1" x14ac:dyDescent="0.2">
      <c r="F1086" s="13"/>
      <c r="G1086" s="13"/>
    </row>
    <row r="1087" spans="6:7" s="2" customFormat="1" x14ac:dyDescent="0.2">
      <c r="F1087" s="13"/>
      <c r="G1087" s="13"/>
    </row>
    <row r="1088" spans="6:7" s="2" customFormat="1" x14ac:dyDescent="0.2">
      <c r="F1088" s="13"/>
      <c r="G1088" s="13"/>
    </row>
    <row r="1089" spans="6:7" s="2" customFormat="1" x14ac:dyDescent="0.2">
      <c r="F1089" s="13"/>
      <c r="G1089" s="13"/>
    </row>
    <row r="1090" spans="6:7" s="2" customFormat="1" x14ac:dyDescent="0.2">
      <c r="F1090" s="13"/>
      <c r="G1090" s="13"/>
    </row>
    <row r="1091" spans="6:7" s="2" customFormat="1" x14ac:dyDescent="0.2">
      <c r="F1091" s="13"/>
      <c r="G1091" s="13"/>
    </row>
    <row r="1092" spans="6:7" s="2" customFormat="1" x14ac:dyDescent="0.2">
      <c r="F1092" s="13"/>
      <c r="G1092" s="13"/>
    </row>
    <row r="1093" spans="6:7" s="2" customFormat="1" x14ac:dyDescent="0.2">
      <c r="F1093" s="13"/>
      <c r="G1093" s="13"/>
    </row>
    <row r="1094" spans="6:7" s="2" customFormat="1" x14ac:dyDescent="0.2">
      <c r="F1094" s="13"/>
      <c r="G1094" s="13"/>
    </row>
    <row r="1095" spans="6:7" s="2" customFormat="1" x14ac:dyDescent="0.2">
      <c r="F1095" s="13"/>
      <c r="G1095" s="13"/>
    </row>
    <row r="1096" spans="6:7" s="2" customFormat="1" x14ac:dyDescent="0.2">
      <c r="F1096" s="13"/>
      <c r="G1096" s="13"/>
    </row>
    <row r="1097" spans="6:7" s="2" customFormat="1" x14ac:dyDescent="0.2">
      <c r="F1097" s="13"/>
      <c r="G1097" s="13"/>
    </row>
    <row r="1098" spans="6:7" s="2" customFormat="1" x14ac:dyDescent="0.2">
      <c r="F1098" s="13"/>
      <c r="G1098" s="13"/>
    </row>
    <row r="1099" spans="6:7" s="2" customFormat="1" x14ac:dyDescent="0.2">
      <c r="F1099" s="13"/>
      <c r="G1099" s="13"/>
    </row>
    <row r="1100" spans="6:7" s="2" customFormat="1" x14ac:dyDescent="0.2">
      <c r="F1100" s="13"/>
      <c r="G1100" s="13"/>
    </row>
    <row r="1101" spans="6:7" s="2" customFormat="1" x14ac:dyDescent="0.2">
      <c r="F1101" s="13"/>
      <c r="G1101" s="13"/>
    </row>
    <row r="1102" spans="6:7" s="2" customFormat="1" x14ac:dyDescent="0.2">
      <c r="F1102" s="13"/>
      <c r="G1102" s="13"/>
    </row>
    <row r="1103" spans="6:7" s="2" customFormat="1" x14ac:dyDescent="0.2">
      <c r="F1103" s="13"/>
      <c r="G1103" s="13"/>
    </row>
    <row r="1104" spans="6:7" s="2" customFormat="1" x14ac:dyDescent="0.2">
      <c r="F1104" s="13"/>
      <c r="G1104" s="13"/>
    </row>
    <row r="1105" spans="6:7" s="2" customFormat="1" x14ac:dyDescent="0.2">
      <c r="F1105" s="13"/>
      <c r="G1105" s="13"/>
    </row>
    <row r="1106" spans="6:7" s="2" customFormat="1" x14ac:dyDescent="0.2">
      <c r="F1106" s="13"/>
      <c r="G1106" s="13"/>
    </row>
    <row r="1107" spans="6:7" s="2" customFormat="1" x14ac:dyDescent="0.2">
      <c r="F1107" s="13"/>
      <c r="G1107" s="13"/>
    </row>
    <row r="1108" spans="6:7" s="2" customFormat="1" x14ac:dyDescent="0.2">
      <c r="F1108" s="13"/>
      <c r="G1108" s="13"/>
    </row>
    <row r="1109" spans="6:7" s="2" customFormat="1" x14ac:dyDescent="0.2">
      <c r="F1109" s="13"/>
      <c r="G1109" s="13"/>
    </row>
    <row r="1110" spans="6:7" s="2" customFormat="1" x14ac:dyDescent="0.2">
      <c r="F1110" s="13"/>
      <c r="G1110" s="13"/>
    </row>
    <row r="1111" spans="6:7" s="2" customFormat="1" x14ac:dyDescent="0.2">
      <c r="F1111" s="13"/>
      <c r="G1111" s="13"/>
    </row>
    <row r="1112" spans="6:7" s="2" customFormat="1" x14ac:dyDescent="0.2">
      <c r="F1112" s="13"/>
      <c r="G1112" s="13"/>
    </row>
    <row r="1113" spans="6:7" s="2" customFormat="1" x14ac:dyDescent="0.2">
      <c r="F1113" s="13"/>
      <c r="G1113" s="13"/>
    </row>
    <row r="1114" spans="6:7" s="2" customFormat="1" x14ac:dyDescent="0.2">
      <c r="F1114" s="13"/>
      <c r="G1114" s="13"/>
    </row>
    <row r="1115" spans="6:7" s="2" customFormat="1" x14ac:dyDescent="0.2">
      <c r="F1115" s="13"/>
      <c r="G1115" s="13"/>
    </row>
    <row r="1116" spans="6:7" s="2" customFormat="1" x14ac:dyDescent="0.2">
      <c r="F1116" s="13"/>
      <c r="G1116" s="13"/>
    </row>
    <row r="1117" spans="6:7" s="2" customFormat="1" x14ac:dyDescent="0.2">
      <c r="F1117" s="13"/>
      <c r="G1117" s="13"/>
    </row>
    <row r="1118" spans="6:7" s="2" customFormat="1" x14ac:dyDescent="0.2">
      <c r="F1118" s="13"/>
      <c r="G1118" s="13"/>
    </row>
    <row r="1119" spans="6:7" s="2" customFormat="1" x14ac:dyDescent="0.2">
      <c r="F1119" s="13"/>
      <c r="G1119" s="13"/>
    </row>
    <row r="1120" spans="6:7" s="2" customFormat="1" x14ac:dyDescent="0.2">
      <c r="F1120" s="13"/>
      <c r="G1120" s="13"/>
    </row>
    <row r="1121" spans="6:7" s="2" customFormat="1" x14ac:dyDescent="0.2">
      <c r="F1121" s="13"/>
      <c r="G1121" s="13"/>
    </row>
    <row r="1122" spans="6:7" s="2" customFormat="1" x14ac:dyDescent="0.2">
      <c r="F1122" s="13"/>
      <c r="G1122" s="13"/>
    </row>
    <row r="1123" spans="6:7" s="2" customFormat="1" x14ac:dyDescent="0.2">
      <c r="F1123" s="13"/>
      <c r="G1123" s="13"/>
    </row>
    <row r="1124" spans="6:7" s="2" customFormat="1" x14ac:dyDescent="0.2">
      <c r="F1124" s="13"/>
      <c r="G1124" s="13"/>
    </row>
    <row r="1125" spans="6:7" s="2" customFormat="1" x14ac:dyDescent="0.2">
      <c r="F1125" s="13"/>
      <c r="G1125" s="13"/>
    </row>
    <row r="1126" spans="6:7" s="2" customFormat="1" x14ac:dyDescent="0.2">
      <c r="F1126" s="13"/>
      <c r="G1126" s="13"/>
    </row>
    <row r="1127" spans="6:7" s="2" customFormat="1" x14ac:dyDescent="0.2">
      <c r="F1127" s="13"/>
      <c r="G1127" s="13"/>
    </row>
    <row r="1128" spans="6:7" s="2" customFormat="1" x14ac:dyDescent="0.2">
      <c r="F1128" s="13"/>
      <c r="G1128" s="13"/>
    </row>
    <row r="1129" spans="6:7" s="2" customFormat="1" x14ac:dyDescent="0.2">
      <c r="F1129" s="13"/>
      <c r="G1129" s="13"/>
    </row>
    <row r="1130" spans="6:7" s="2" customFormat="1" x14ac:dyDescent="0.2">
      <c r="F1130" s="13"/>
      <c r="G1130" s="13"/>
    </row>
    <row r="1131" spans="6:7" s="2" customFormat="1" x14ac:dyDescent="0.2">
      <c r="F1131" s="13"/>
      <c r="G1131" s="13"/>
    </row>
    <row r="1132" spans="6:7" s="2" customFormat="1" x14ac:dyDescent="0.2">
      <c r="F1132" s="13"/>
      <c r="G1132" s="13"/>
    </row>
    <row r="1133" spans="6:7" s="2" customFormat="1" x14ac:dyDescent="0.2">
      <c r="F1133" s="13"/>
      <c r="G1133" s="13"/>
    </row>
    <row r="1134" spans="6:7" s="2" customFormat="1" x14ac:dyDescent="0.2">
      <c r="F1134" s="13"/>
      <c r="G1134" s="13"/>
    </row>
    <row r="1135" spans="6:7" s="2" customFormat="1" x14ac:dyDescent="0.2">
      <c r="F1135" s="13"/>
      <c r="G1135" s="13"/>
    </row>
    <row r="1136" spans="6:7" s="2" customFormat="1" x14ac:dyDescent="0.2">
      <c r="F1136" s="13"/>
      <c r="G1136" s="13"/>
    </row>
    <row r="1137" spans="6:7" s="2" customFormat="1" x14ac:dyDescent="0.2">
      <c r="F1137" s="13"/>
      <c r="G1137" s="13"/>
    </row>
    <row r="1138" spans="6:7" s="2" customFormat="1" x14ac:dyDescent="0.2">
      <c r="F1138" s="13"/>
      <c r="G1138" s="13"/>
    </row>
    <row r="1139" spans="6:7" s="2" customFormat="1" x14ac:dyDescent="0.2">
      <c r="F1139" s="13"/>
      <c r="G1139" s="13"/>
    </row>
    <row r="1140" spans="6:7" s="2" customFormat="1" x14ac:dyDescent="0.2">
      <c r="F1140" s="13"/>
      <c r="G1140" s="13"/>
    </row>
    <row r="1141" spans="6:7" s="2" customFormat="1" x14ac:dyDescent="0.2">
      <c r="F1141" s="13"/>
      <c r="G1141" s="13"/>
    </row>
    <row r="1142" spans="6:7" s="2" customFormat="1" x14ac:dyDescent="0.2">
      <c r="F1142" s="13"/>
      <c r="G1142" s="13"/>
    </row>
    <row r="1143" spans="6:7" s="2" customFormat="1" x14ac:dyDescent="0.2">
      <c r="F1143" s="13"/>
      <c r="G1143" s="13"/>
    </row>
    <row r="1144" spans="6:7" s="2" customFormat="1" x14ac:dyDescent="0.2">
      <c r="F1144" s="13"/>
      <c r="G1144" s="13"/>
    </row>
    <row r="1145" spans="6:7" s="2" customFormat="1" x14ac:dyDescent="0.2">
      <c r="F1145" s="13"/>
      <c r="G1145" s="13"/>
    </row>
    <row r="1146" spans="6:7" s="2" customFormat="1" x14ac:dyDescent="0.2">
      <c r="F1146" s="13"/>
      <c r="G1146" s="13"/>
    </row>
    <row r="1147" spans="6:7" s="2" customFormat="1" x14ac:dyDescent="0.2">
      <c r="F1147" s="13"/>
      <c r="G1147" s="13"/>
    </row>
    <row r="1148" spans="6:7" s="2" customFormat="1" x14ac:dyDescent="0.2">
      <c r="F1148" s="13"/>
      <c r="G1148" s="13"/>
    </row>
    <row r="1149" spans="6:7" s="2" customFormat="1" x14ac:dyDescent="0.2">
      <c r="F1149" s="13"/>
      <c r="G1149" s="13"/>
    </row>
    <row r="1150" spans="6:7" s="2" customFormat="1" x14ac:dyDescent="0.2">
      <c r="F1150" s="13"/>
      <c r="G1150" s="13"/>
    </row>
    <row r="1151" spans="6:7" s="2" customFormat="1" x14ac:dyDescent="0.2">
      <c r="F1151" s="13"/>
      <c r="G1151" s="13"/>
    </row>
    <row r="1152" spans="6:7" s="2" customFormat="1" x14ac:dyDescent="0.2">
      <c r="F1152" s="13"/>
      <c r="G1152" s="13"/>
    </row>
    <row r="1153" spans="6:7" s="2" customFormat="1" x14ac:dyDescent="0.2">
      <c r="F1153" s="13"/>
      <c r="G1153" s="13"/>
    </row>
    <row r="1154" spans="6:7" s="2" customFormat="1" x14ac:dyDescent="0.2">
      <c r="F1154" s="13"/>
      <c r="G1154" s="13"/>
    </row>
    <row r="1155" spans="6:7" s="2" customFormat="1" x14ac:dyDescent="0.2">
      <c r="F1155" s="13"/>
      <c r="G1155" s="13"/>
    </row>
    <row r="1156" spans="6:7" s="2" customFormat="1" x14ac:dyDescent="0.2">
      <c r="F1156" s="13"/>
      <c r="G1156" s="13"/>
    </row>
    <row r="1157" spans="6:7" s="2" customFormat="1" x14ac:dyDescent="0.2">
      <c r="F1157" s="13"/>
      <c r="G1157" s="13"/>
    </row>
    <row r="1158" spans="6:7" s="2" customFormat="1" x14ac:dyDescent="0.2">
      <c r="F1158" s="13"/>
      <c r="G1158" s="13"/>
    </row>
    <row r="1159" spans="6:7" s="2" customFormat="1" x14ac:dyDescent="0.2">
      <c r="F1159" s="13"/>
      <c r="G1159" s="13"/>
    </row>
    <row r="1160" spans="6:7" s="2" customFormat="1" x14ac:dyDescent="0.2">
      <c r="F1160" s="13"/>
      <c r="G1160" s="13"/>
    </row>
    <row r="1161" spans="6:7" s="2" customFormat="1" x14ac:dyDescent="0.2">
      <c r="F1161" s="13"/>
      <c r="G1161" s="13"/>
    </row>
    <row r="1162" spans="6:7" s="2" customFormat="1" x14ac:dyDescent="0.2">
      <c r="F1162" s="13"/>
      <c r="G1162" s="13"/>
    </row>
    <row r="1163" spans="6:7" s="2" customFormat="1" x14ac:dyDescent="0.2">
      <c r="F1163" s="13"/>
      <c r="G1163" s="13"/>
    </row>
    <row r="1164" spans="6:7" s="2" customFormat="1" x14ac:dyDescent="0.2">
      <c r="F1164" s="13"/>
      <c r="G1164" s="13"/>
    </row>
    <row r="1165" spans="6:7" s="2" customFormat="1" x14ac:dyDescent="0.2">
      <c r="F1165" s="13"/>
      <c r="G1165" s="13"/>
    </row>
    <row r="1166" spans="6:7" s="2" customFormat="1" x14ac:dyDescent="0.2">
      <c r="F1166" s="13"/>
      <c r="G1166" s="13"/>
    </row>
    <row r="1167" spans="6:7" s="2" customFormat="1" x14ac:dyDescent="0.2">
      <c r="F1167" s="13"/>
      <c r="G1167" s="13"/>
    </row>
    <row r="1168" spans="6:7" s="2" customFormat="1" x14ac:dyDescent="0.2">
      <c r="F1168" s="13"/>
      <c r="G1168" s="13"/>
    </row>
    <row r="1169" spans="6:7" s="2" customFormat="1" x14ac:dyDescent="0.2">
      <c r="F1169" s="13"/>
      <c r="G1169" s="13"/>
    </row>
    <row r="1170" spans="6:7" s="2" customFormat="1" x14ac:dyDescent="0.2">
      <c r="F1170" s="13"/>
      <c r="G1170" s="13"/>
    </row>
    <row r="1171" spans="6:7" s="2" customFormat="1" x14ac:dyDescent="0.2">
      <c r="F1171" s="13"/>
      <c r="G1171" s="13"/>
    </row>
    <row r="1172" spans="6:7" s="2" customFormat="1" x14ac:dyDescent="0.2">
      <c r="F1172" s="13"/>
      <c r="G1172" s="13"/>
    </row>
    <row r="1173" spans="6:7" s="2" customFormat="1" x14ac:dyDescent="0.2">
      <c r="F1173" s="13"/>
      <c r="G1173" s="13"/>
    </row>
    <row r="1174" spans="6:7" s="2" customFormat="1" x14ac:dyDescent="0.2">
      <c r="F1174" s="13"/>
      <c r="G1174" s="13"/>
    </row>
    <row r="1175" spans="6:7" s="2" customFormat="1" x14ac:dyDescent="0.2">
      <c r="F1175" s="13"/>
      <c r="G1175" s="13"/>
    </row>
    <row r="1176" spans="6:7" s="2" customFormat="1" x14ac:dyDescent="0.2">
      <c r="F1176" s="13"/>
      <c r="G1176" s="13"/>
    </row>
    <row r="1177" spans="6:7" s="2" customFormat="1" x14ac:dyDescent="0.2">
      <c r="F1177" s="13"/>
      <c r="G1177" s="13"/>
    </row>
    <row r="1178" spans="6:7" s="2" customFormat="1" x14ac:dyDescent="0.2">
      <c r="F1178" s="13"/>
      <c r="G1178" s="13"/>
    </row>
    <row r="1179" spans="6:7" s="2" customFormat="1" x14ac:dyDescent="0.2">
      <c r="F1179" s="13"/>
      <c r="G1179" s="13"/>
    </row>
    <row r="1180" spans="6:7" s="2" customFormat="1" x14ac:dyDescent="0.2">
      <c r="F1180" s="13"/>
      <c r="G1180" s="13"/>
    </row>
    <row r="1181" spans="6:7" s="2" customFormat="1" x14ac:dyDescent="0.2">
      <c r="F1181" s="13"/>
      <c r="G1181" s="13"/>
    </row>
    <row r="1182" spans="6:7" s="2" customFormat="1" x14ac:dyDescent="0.2">
      <c r="F1182" s="13"/>
      <c r="G1182" s="13"/>
    </row>
    <row r="1183" spans="6:7" s="2" customFormat="1" x14ac:dyDescent="0.2">
      <c r="F1183" s="13"/>
      <c r="G1183" s="13"/>
    </row>
    <row r="1184" spans="6:7" s="2" customFormat="1" x14ac:dyDescent="0.2">
      <c r="F1184" s="13"/>
      <c r="G1184" s="13"/>
    </row>
    <row r="1185" spans="6:7" s="2" customFormat="1" x14ac:dyDescent="0.2">
      <c r="F1185" s="13"/>
      <c r="G1185" s="13"/>
    </row>
    <row r="1186" spans="6:7" s="2" customFormat="1" x14ac:dyDescent="0.2">
      <c r="F1186" s="13"/>
      <c r="G1186" s="13"/>
    </row>
    <row r="1187" spans="6:7" s="2" customFormat="1" x14ac:dyDescent="0.2">
      <c r="F1187" s="13"/>
      <c r="G1187" s="13"/>
    </row>
    <row r="1188" spans="6:7" s="2" customFormat="1" x14ac:dyDescent="0.2">
      <c r="F1188" s="13"/>
      <c r="G1188" s="13"/>
    </row>
    <row r="1189" spans="6:7" s="2" customFormat="1" x14ac:dyDescent="0.2">
      <c r="F1189" s="13"/>
      <c r="G1189" s="13"/>
    </row>
    <row r="1190" spans="6:7" s="2" customFormat="1" x14ac:dyDescent="0.2">
      <c r="F1190" s="13"/>
      <c r="G1190" s="13"/>
    </row>
    <row r="1191" spans="6:7" s="2" customFormat="1" x14ac:dyDescent="0.2">
      <c r="F1191" s="13"/>
      <c r="G1191" s="13"/>
    </row>
    <row r="1192" spans="6:7" s="2" customFormat="1" x14ac:dyDescent="0.2">
      <c r="F1192" s="13"/>
      <c r="G1192" s="13"/>
    </row>
    <row r="1193" spans="6:7" s="2" customFormat="1" x14ac:dyDescent="0.2">
      <c r="F1193" s="13"/>
      <c r="G1193" s="13"/>
    </row>
    <row r="1194" spans="6:7" s="2" customFormat="1" x14ac:dyDescent="0.2">
      <c r="F1194" s="13"/>
      <c r="G1194" s="13"/>
    </row>
    <row r="1195" spans="6:7" s="2" customFormat="1" x14ac:dyDescent="0.2">
      <c r="F1195" s="13"/>
      <c r="G1195" s="13"/>
    </row>
    <row r="1196" spans="6:7" s="2" customFormat="1" x14ac:dyDescent="0.2">
      <c r="F1196" s="13"/>
      <c r="G1196" s="13"/>
    </row>
    <row r="1197" spans="6:7" s="2" customFormat="1" x14ac:dyDescent="0.2">
      <c r="F1197" s="13"/>
      <c r="G1197" s="13"/>
    </row>
    <row r="1198" spans="6:7" s="2" customFormat="1" x14ac:dyDescent="0.2">
      <c r="F1198" s="13"/>
      <c r="G1198" s="13"/>
    </row>
    <row r="1199" spans="6:7" s="2" customFormat="1" x14ac:dyDescent="0.2">
      <c r="F1199" s="13"/>
      <c r="G1199" s="13"/>
    </row>
    <row r="1200" spans="6:7" s="2" customFormat="1" x14ac:dyDescent="0.2">
      <c r="F1200" s="13"/>
      <c r="G1200" s="13"/>
    </row>
    <row r="1201" spans="6:7" s="2" customFormat="1" x14ac:dyDescent="0.2">
      <c r="F1201" s="13"/>
      <c r="G1201" s="13"/>
    </row>
    <row r="1202" spans="6:7" s="2" customFormat="1" x14ac:dyDescent="0.2">
      <c r="F1202" s="13"/>
      <c r="G1202" s="13"/>
    </row>
    <row r="1203" spans="6:7" s="2" customFormat="1" x14ac:dyDescent="0.2">
      <c r="F1203" s="13"/>
      <c r="G1203" s="13"/>
    </row>
    <row r="1204" spans="6:7" s="2" customFormat="1" x14ac:dyDescent="0.2">
      <c r="F1204" s="13"/>
      <c r="G1204" s="13"/>
    </row>
    <row r="1205" spans="6:7" s="2" customFormat="1" x14ac:dyDescent="0.2">
      <c r="F1205" s="13"/>
      <c r="G1205" s="13"/>
    </row>
    <row r="1206" spans="6:7" s="2" customFormat="1" x14ac:dyDescent="0.2">
      <c r="F1206" s="13"/>
      <c r="G1206" s="13"/>
    </row>
    <row r="1207" spans="6:7" s="2" customFormat="1" x14ac:dyDescent="0.2">
      <c r="F1207" s="13"/>
      <c r="G1207" s="13"/>
    </row>
    <row r="1208" spans="6:7" s="2" customFormat="1" x14ac:dyDescent="0.2">
      <c r="F1208" s="13"/>
      <c r="G1208" s="13"/>
    </row>
    <row r="1209" spans="6:7" s="2" customFormat="1" x14ac:dyDescent="0.2">
      <c r="F1209" s="13"/>
      <c r="G1209" s="13"/>
    </row>
    <row r="1210" spans="6:7" s="2" customFormat="1" x14ac:dyDescent="0.2">
      <c r="F1210" s="13"/>
      <c r="G1210" s="13"/>
    </row>
    <row r="1211" spans="6:7" s="2" customFormat="1" x14ac:dyDescent="0.2">
      <c r="F1211" s="13"/>
      <c r="G1211" s="13"/>
    </row>
    <row r="1212" spans="6:7" s="2" customFormat="1" x14ac:dyDescent="0.2">
      <c r="F1212" s="13"/>
      <c r="G1212" s="13"/>
    </row>
    <row r="1213" spans="6:7" s="2" customFormat="1" x14ac:dyDescent="0.2">
      <c r="F1213" s="13"/>
      <c r="G1213" s="13"/>
    </row>
    <row r="1214" spans="6:7" s="2" customFormat="1" x14ac:dyDescent="0.2">
      <c r="F1214" s="13"/>
      <c r="G1214" s="13"/>
    </row>
    <row r="1215" spans="6:7" s="2" customFormat="1" x14ac:dyDescent="0.2">
      <c r="F1215" s="13"/>
      <c r="G1215" s="13"/>
    </row>
    <row r="1216" spans="6:7" s="2" customFormat="1" x14ac:dyDescent="0.2">
      <c r="F1216" s="13"/>
      <c r="G1216" s="13"/>
    </row>
    <row r="1217" spans="6:7" s="2" customFormat="1" x14ac:dyDescent="0.2">
      <c r="F1217" s="13"/>
      <c r="G1217" s="13"/>
    </row>
    <row r="1218" spans="6:7" s="2" customFormat="1" x14ac:dyDescent="0.2">
      <c r="F1218" s="13"/>
      <c r="G1218" s="13"/>
    </row>
    <row r="1219" spans="6:7" s="2" customFormat="1" x14ac:dyDescent="0.2">
      <c r="F1219" s="13"/>
      <c r="G1219" s="13"/>
    </row>
    <row r="1220" spans="6:7" s="2" customFormat="1" x14ac:dyDescent="0.2">
      <c r="F1220" s="13"/>
      <c r="G1220" s="13"/>
    </row>
    <row r="1221" spans="6:7" s="2" customFormat="1" x14ac:dyDescent="0.2">
      <c r="F1221" s="13"/>
      <c r="G1221" s="13"/>
    </row>
    <row r="1222" spans="6:7" s="2" customFormat="1" x14ac:dyDescent="0.2">
      <c r="F1222" s="13"/>
      <c r="G1222" s="13"/>
    </row>
    <row r="1223" spans="6:7" s="2" customFormat="1" x14ac:dyDescent="0.2">
      <c r="F1223" s="13"/>
      <c r="G1223" s="13"/>
    </row>
    <row r="1224" spans="6:7" s="2" customFormat="1" x14ac:dyDescent="0.2">
      <c r="F1224" s="13"/>
      <c r="G1224" s="13"/>
    </row>
    <row r="1225" spans="6:7" s="2" customFormat="1" x14ac:dyDescent="0.2">
      <c r="F1225" s="13"/>
      <c r="G1225" s="13"/>
    </row>
    <row r="1226" spans="6:7" s="2" customFormat="1" x14ac:dyDescent="0.2">
      <c r="F1226" s="13"/>
      <c r="G1226" s="13"/>
    </row>
    <row r="1227" spans="6:7" s="2" customFormat="1" x14ac:dyDescent="0.2">
      <c r="F1227" s="13"/>
      <c r="G1227" s="13"/>
    </row>
    <row r="1228" spans="6:7" s="2" customFormat="1" x14ac:dyDescent="0.2">
      <c r="F1228" s="13"/>
      <c r="G1228" s="13"/>
    </row>
    <row r="1229" spans="6:7" s="2" customFormat="1" x14ac:dyDescent="0.2">
      <c r="F1229" s="13"/>
      <c r="G1229" s="13"/>
    </row>
    <row r="1230" spans="6:7" s="2" customFormat="1" x14ac:dyDescent="0.2">
      <c r="F1230" s="13"/>
      <c r="G1230" s="13"/>
    </row>
    <row r="1231" spans="6:7" s="2" customFormat="1" x14ac:dyDescent="0.2">
      <c r="F1231" s="13"/>
      <c r="G1231" s="13"/>
    </row>
    <row r="1232" spans="6:7" s="2" customFormat="1" x14ac:dyDescent="0.2">
      <c r="F1232" s="13"/>
      <c r="G1232" s="13"/>
    </row>
    <row r="1233" spans="6:7" s="2" customFormat="1" x14ac:dyDescent="0.2">
      <c r="F1233" s="13"/>
      <c r="G1233" s="13"/>
    </row>
    <row r="1234" spans="6:7" s="2" customFormat="1" x14ac:dyDescent="0.2">
      <c r="F1234" s="13"/>
      <c r="G1234" s="13"/>
    </row>
    <row r="1235" spans="6:7" s="2" customFormat="1" x14ac:dyDescent="0.2">
      <c r="F1235" s="13"/>
      <c r="G1235" s="13"/>
    </row>
    <row r="1236" spans="6:7" s="2" customFormat="1" x14ac:dyDescent="0.2">
      <c r="F1236" s="13"/>
      <c r="G1236" s="13"/>
    </row>
    <row r="1237" spans="6:7" s="2" customFormat="1" x14ac:dyDescent="0.2">
      <c r="F1237" s="13"/>
      <c r="G1237" s="13"/>
    </row>
    <row r="1238" spans="6:7" s="2" customFormat="1" x14ac:dyDescent="0.2">
      <c r="F1238" s="13"/>
      <c r="G1238" s="13"/>
    </row>
    <row r="1239" spans="6:7" s="2" customFormat="1" x14ac:dyDescent="0.2">
      <c r="F1239" s="13"/>
      <c r="G1239" s="13"/>
    </row>
    <row r="1240" spans="6:7" s="2" customFormat="1" x14ac:dyDescent="0.2">
      <c r="F1240" s="13"/>
      <c r="G1240" s="13"/>
    </row>
    <row r="1241" spans="6:7" s="2" customFormat="1" x14ac:dyDescent="0.2">
      <c r="F1241" s="13"/>
      <c r="G1241" s="13"/>
    </row>
    <row r="1242" spans="6:7" s="2" customFormat="1" x14ac:dyDescent="0.2">
      <c r="F1242" s="13"/>
      <c r="G1242" s="13"/>
    </row>
    <row r="1243" spans="6:7" s="2" customFormat="1" x14ac:dyDescent="0.2">
      <c r="F1243" s="13"/>
      <c r="G1243" s="13"/>
    </row>
    <row r="1244" spans="6:7" s="2" customFormat="1" x14ac:dyDescent="0.2">
      <c r="F1244" s="13"/>
      <c r="G1244" s="13"/>
    </row>
    <row r="1245" spans="6:7" s="2" customFormat="1" x14ac:dyDescent="0.2">
      <c r="F1245" s="13"/>
      <c r="G1245" s="13"/>
    </row>
    <row r="1246" spans="6:7" s="2" customFormat="1" x14ac:dyDescent="0.2">
      <c r="F1246" s="13"/>
      <c r="G1246" s="13"/>
    </row>
    <row r="1247" spans="6:7" s="2" customFormat="1" x14ac:dyDescent="0.2">
      <c r="F1247" s="13"/>
      <c r="G1247" s="13"/>
    </row>
    <row r="1248" spans="6:7" s="2" customFormat="1" x14ac:dyDescent="0.2">
      <c r="F1248" s="13"/>
      <c r="G1248" s="13"/>
    </row>
    <row r="1249" spans="6:7" s="2" customFormat="1" x14ac:dyDescent="0.2">
      <c r="F1249" s="13"/>
      <c r="G1249" s="13"/>
    </row>
    <row r="1250" spans="6:7" s="2" customFormat="1" x14ac:dyDescent="0.2">
      <c r="F1250" s="13"/>
      <c r="G1250" s="13"/>
    </row>
    <row r="1251" spans="6:7" s="2" customFormat="1" x14ac:dyDescent="0.2">
      <c r="F1251" s="13"/>
      <c r="G1251" s="13"/>
    </row>
    <row r="1252" spans="6:7" s="2" customFormat="1" x14ac:dyDescent="0.2">
      <c r="F1252" s="13"/>
      <c r="G1252" s="13"/>
    </row>
    <row r="1253" spans="6:7" s="2" customFormat="1" x14ac:dyDescent="0.2">
      <c r="F1253" s="13"/>
      <c r="G1253" s="13"/>
    </row>
    <row r="1254" spans="6:7" s="2" customFormat="1" x14ac:dyDescent="0.2">
      <c r="F1254" s="13"/>
      <c r="G1254" s="13"/>
    </row>
    <row r="1255" spans="6:7" s="2" customFormat="1" x14ac:dyDescent="0.2">
      <c r="F1255" s="13"/>
      <c r="G1255" s="13"/>
    </row>
    <row r="1256" spans="6:7" s="2" customFormat="1" x14ac:dyDescent="0.2">
      <c r="F1256" s="13"/>
      <c r="G1256" s="13"/>
    </row>
    <row r="1257" spans="6:7" s="2" customFormat="1" x14ac:dyDescent="0.2">
      <c r="F1257" s="13"/>
      <c r="G1257" s="13"/>
    </row>
    <row r="1258" spans="6:7" s="2" customFormat="1" x14ac:dyDescent="0.2">
      <c r="F1258" s="13"/>
      <c r="G1258" s="13"/>
    </row>
    <row r="1259" spans="6:7" s="2" customFormat="1" x14ac:dyDescent="0.2">
      <c r="F1259" s="13"/>
      <c r="G1259" s="13"/>
    </row>
    <row r="1260" spans="6:7" s="2" customFormat="1" x14ac:dyDescent="0.2">
      <c r="F1260" s="13"/>
      <c r="G1260" s="13"/>
    </row>
    <row r="1261" spans="6:7" s="2" customFormat="1" x14ac:dyDescent="0.2">
      <c r="F1261" s="13"/>
      <c r="G1261" s="13"/>
    </row>
    <row r="1262" spans="6:7" s="2" customFormat="1" x14ac:dyDescent="0.2">
      <c r="F1262" s="13"/>
      <c r="G1262" s="13"/>
    </row>
    <row r="1263" spans="6:7" s="2" customFormat="1" x14ac:dyDescent="0.2">
      <c r="F1263" s="13"/>
      <c r="G1263" s="13"/>
    </row>
    <row r="1264" spans="6:7" s="2" customFormat="1" x14ac:dyDescent="0.2">
      <c r="F1264" s="13"/>
      <c r="G1264" s="13"/>
    </row>
    <row r="1265" spans="6:7" s="2" customFormat="1" x14ac:dyDescent="0.2">
      <c r="F1265" s="13"/>
      <c r="G1265" s="13"/>
    </row>
    <row r="1266" spans="6:7" s="2" customFormat="1" x14ac:dyDescent="0.2">
      <c r="F1266" s="13"/>
      <c r="G1266" s="13"/>
    </row>
    <row r="1267" spans="6:7" s="2" customFormat="1" x14ac:dyDescent="0.2">
      <c r="F1267" s="13"/>
      <c r="G1267" s="13"/>
    </row>
    <row r="1268" spans="6:7" s="2" customFormat="1" x14ac:dyDescent="0.2">
      <c r="F1268" s="13"/>
      <c r="G1268" s="13"/>
    </row>
    <row r="1269" spans="6:7" s="2" customFormat="1" x14ac:dyDescent="0.2">
      <c r="F1269" s="13"/>
      <c r="G1269" s="13"/>
    </row>
    <row r="1270" spans="6:7" s="2" customFormat="1" x14ac:dyDescent="0.2">
      <c r="F1270" s="13"/>
      <c r="G1270" s="13"/>
    </row>
    <row r="1271" spans="6:7" s="2" customFormat="1" x14ac:dyDescent="0.2">
      <c r="F1271" s="13"/>
      <c r="G1271" s="13"/>
    </row>
    <row r="1272" spans="6:7" s="2" customFormat="1" x14ac:dyDescent="0.2">
      <c r="F1272" s="13"/>
      <c r="G1272" s="13"/>
    </row>
    <row r="1273" spans="6:7" s="2" customFormat="1" x14ac:dyDescent="0.2">
      <c r="F1273" s="13"/>
      <c r="G1273" s="13"/>
    </row>
    <row r="1274" spans="6:7" s="2" customFormat="1" x14ac:dyDescent="0.2">
      <c r="F1274" s="13"/>
      <c r="G1274" s="13"/>
    </row>
    <row r="1275" spans="6:7" s="2" customFormat="1" x14ac:dyDescent="0.2">
      <c r="F1275" s="13"/>
      <c r="G1275" s="13"/>
    </row>
    <row r="1276" spans="6:7" s="2" customFormat="1" x14ac:dyDescent="0.2">
      <c r="F1276" s="13"/>
      <c r="G1276" s="13"/>
    </row>
    <row r="1277" spans="6:7" s="2" customFormat="1" x14ac:dyDescent="0.2">
      <c r="F1277" s="13"/>
      <c r="G1277" s="13"/>
    </row>
    <row r="1278" spans="6:7" s="2" customFormat="1" x14ac:dyDescent="0.2">
      <c r="F1278" s="13"/>
      <c r="G1278" s="13"/>
    </row>
    <row r="1279" spans="6:7" s="2" customFormat="1" x14ac:dyDescent="0.2">
      <c r="F1279" s="13"/>
      <c r="G1279" s="13"/>
    </row>
    <row r="1280" spans="6:7" s="2" customFormat="1" x14ac:dyDescent="0.2">
      <c r="F1280" s="13"/>
      <c r="G1280" s="13"/>
    </row>
    <row r="1281" spans="6:7" s="2" customFormat="1" x14ac:dyDescent="0.2">
      <c r="F1281" s="13"/>
      <c r="G1281" s="13"/>
    </row>
    <row r="1282" spans="6:7" s="2" customFormat="1" x14ac:dyDescent="0.2">
      <c r="F1282" s="13"/>
      <c r="G1282" s="13"/>
    </row>
    <row r="1283" spans="6:7" s="2" customFormat="1" x14ac:dyDescent="0.2">
      <c r="F1283" s="13"/>
      <c r="G1283" s="13"/>
    </row>
    <row r="1284" spans="6:7" s="2" customFormat="1" x14ac:dyDescent="0.2">
      <c r="F1284" s="13"/>
      <c r="G1284" s="13"/>
    </row>
    <row r="1285" spans="6:7" s="2" customFormat="1" x14ac:dyDescent="0.2">
      <c r="F1285" s="13"/>
      <c r="G1285" s="13"/>
    </row>
    <row r="1286" spans="6:7" s="2" customFormat="1" x14ac:dyDescent="0.2">
      <c r="F1286" s="13"/>
      <c r="G1286" s="13"/>
    </row>
    <row r="1287" spans="6:7" s="2" customFormat="1" x14ac:dyDescent="0.2">
      <c r="F1287" s="13"/>
      <c r="G1287" s="13"/>
    </row>
    <row r="1288" spans="6:7" s="2" customFormat="1" x14ac:dyDescent="0.2">
      <c r="F1288" s="13"/>
      <c r="G1288" s="13"/>
    </row>
    <row r="1289" spans="6:7" s="2" customFormat="1" x14ac:dyDescent="0.2">
      <c r="F1289" s="13"/>
      <c r="G1289" s="13"/>
    </row>
    <row r="1290" spans="6:7" s="2" customFormat="1" x14ac:dyDescent="0.2">
      <c r="F1290" s="13"/>
      <c r="G1290" s="13"/>
    </row>
    <row r="1291" spans="6:7" s="2" customFormat="1" x14ac:dyDescent="0.2">
      <c r="F1291" s="13"/>
      <c r="G1291" s="13"/>
    </row>
    <row r="1292" spans="6:7" s="2" customFormat="1" x14ac:dyDescent="0.2">
      <c r="F1292" s="13"/>
      <c r="G1292" s="13"/>
    </row>
    <row r="1293" spans="6:7" s="2" customFormat="1" x14ac:dyDescent="0.2">
      <c r="F1293" s="13"/>
      <c r="G1293" s="13"/>
    </row>
    <row r="1294" spans="6:7" s="2" customFormat="1" x14ac:dyDescent="0.2">
      <c r="F1294" s="13"/>
      <c r="G1294" s="13"/>
    </row>
    <row r="1295" spans="6:7" s="2" customFormat="1" x14ac:dyDescent="0.2">
      <c r="F1295" s="13"/>
      <c r="G1295" s="13"/>
    </row>
    <row r="1296" spans="6:7" s="2" customFormat="1" x14ac:dyDescent="0.2">
      <c r="F1296" s="13"/>
      <c r="G1296" s="13"/>
    </row>
    <row r="1297" spans="6:7" s="2" customFormat="1" x14ac:dyDescent="0.2">
      <c r="F1297" s="13"/>
      <c r="G1297" s="13"/>
    </row>
    <row r="1298" spans="6:7" s="2" customFormat="1" x14ac:dyDescent="0.2">
      <c r="F1298" s="13"/>
      <c r="G1298" s="13"/>
    </row>
    <row r="1299" spans="6:7" s="2" customFormat="1" x14ac:dyDescent="0.2">
      <c r="F1299" s="13"/>
      <c r="G1299" s="13"/>
    </row>
    <row r="1300" spans="6:7" s="2" customFormat="1" x14ac:dyDescent="0.2">
      <c r="F1300" s="13"/>
      <c r="G1300" s="13"/>
    </row>
    <row r="1301" spans="6:7" s="2" customFormat="1" x14ac:dyDescent="0.2">
      <c r="F1301" s="13"/>
      <c r="G1301" s="13"/>
    </row>
    <row r="1302" spans="6:7" s="2" customFormat="1" x14ac:dyDescent="0.2">
      <c r="F1302" s="13"/>
      <c r="G1302" s="13"/>
    </row>
    <row r="1303" spans="6:7" s="2" customFormat="1" x14ac:dyDescent="0.2">
      <c r="F1303" s="13"/>
      <c r="G1303" s="13"/>
    </row>
    <row r="1304" spans="6:7" s="2" customFormat="1" x14ac:dyDescent="0.2">
      <c r="F1304" s="13"/>
      <c r="G1304" s="13"/>
    </row>
    <row r="1305" spans="6:7" s="2" customFormat="1" x14ac:dyDescent="0.2">
      <c r="F1305" s="13"/>
      <c r="G1305" s="13"/>
    </row>
    <row r="1306" spans="6:7" s="2" customFormat="1" x14ac:dyDescent="0.2">
      <c r="F1306" s="13"/>
      <c r="G1306" s="13"/>
    </row>
    <row r="1307" spans="6:7" s="2" customFormat="1" x14ac:dyDescent="0.2">
      <c r="F1307" s="13"/>
      <c r="G1307" s="13"/>
    </row>
    <row r="1308" spans="6:7" s="2" customFormat="1" x14ac:dyDescent="0.2">
      <c r="F1308" s="13"/>
      <c r="G1308" s="13"/>
    </row>
    <row r="1309" spans="6:7" s="2" customFormat="1" x14ac:dyDescent="0.2">
      <c r="F1309" s="13"/>
      <c r="G1309" s="13"/>
    </row>
    <row r="1310" spans="6:7" s="2" customFormat="1" x14ac:dyDescent="0.2">
      <c r="F1310" s="13"/>
      <c r="G1310" s="13"/>
    </row>
    <row r="1311" spans="6:7" s="2" customFormat="1" x14ac:dyDescent="0.2">
      <c r="F1311" s="13"/>
      <c r="G1311" s="13"/>
    </row>
    <row r="1312" spans="6:7" s="2" customFormat="1" x14ac:dyDescent="0.2">
      <c r="F1312" s="13"/>
      <c r="G1312" s="13"/>
    </row>
    <row r="1313" spans="6:7" s="2" customFormat="1" x14ac:dyDescent="0.2">
      <c r="F1313" s="13"/>
      <c r="G1313" s="13"/>
    </row>
    <row r="1314" spans="6:7" s="2" customFormat="1" x14ac:dyDescent="0.2">
      <c r="F1314" s="13"/>
      <c r="G1314" s="13"/>
    </row>
    <row r="1315" spans="6:7" s="2" customFormat="1" x14ac:dyDescent="0.2">
      <c r="F1315" s="13"/>
      <c r="G1315" s="13"/>
    </row>
    <row r="1316" spans="6:7" s="2" customFormat="1" x14ac:dyDescent="0.2">
      <c r="F1316" s="13"/>
      <c r="G1316" s="13"/>
    </row>
    <row r="1317" spans="6:7" s="2" customFormat="1" x14ac:dyDescent="0.2">
      <c r="F1317" s="13"/>
      <c r="G1317" s="13"/>
    </row>
    <row r="1318" spans="6:7" s="2" customFormat="1" x14ac:dyDescent="0.2">
      <c r="F1318" s="13"/>
      <c r="G1318" s="13"/>
    </row>
    <row r="1319" spans="6:7" s="2" customFormat="1" x14ac:dyDescent="0.2">
      <c r="F1319" s="13"/>
      <c r="G1319" s="13"/>
    </row>
    <row r="1320" spans="6:7" s="2" customFormat="1" x14ac:dyDescent="0.2">
      <c r="F1320" s="13"/>
      <c r="G1320" s="13"/>
    </row>
    <row r="1321" spans="6:7" s="2" customFormat="1" x14ac:dyDescent="0.2">
      <c r="F1321" s="13"/>
      <c r="G1321" s="13"/>
    </row>
    <row r="1322" spans="6:7" s="2" customFormat="1" x14ac:dyDescent="0.2">
      <c r="F1322" s="13"/>
      <c r="G1322" s="13"/>
    </row>
    <row r="1323" spans="6:7" s="2" customFormat="1" x14ac:dyDescent="0.2">
      <c r="F1323" s="13"/>
      <c r="G1323" s="13"/>
    </row>
    <row r="1324" spans="6:7" s="2" customFormat="1" x14ac:dyDescent="0.2">
      <c r="F1324" s="13"/>
      <c r="G1324" s="13"/>
    </row>
    <row r="1325" spans="6:7" s="2" customFormat="1" x14ac:dyDescent="0.2">
      <c r="F1325" s="13"/>
      <c r="G1325" s="13"/>
    </row>
    <row r="1326" spans="6:7" s="2" customFormat="1" x14ac:dyDescent="0.2">
      <c r="F1326" s="13"/>
      <c r="G1326" s="13"/>
    </row>
    <row r="1327" spans="6:7" s="2" customFormat="1" x14ac:dyDescent="0.2">
      <c r="F1327" s="13"/>
      <c r="G1327" s="13"/>
    </row>
    <row r="1328" spans="6:7" s="2" customFormat="1" x14ac:dyDescent="0.2">
      <c r="F1328" s="13"/>
      <c r="G1328" s="13"/>
    </row>
    <row r="1329" spans="6:7" s="2" customFormat="1" x14ac:dyDescent="0.2">
      <c r="F1329" s="13"/>
      <c r="G1329" s="13"/>
    </row>
    <row r="1330" spans="6:7" s="2" customFormat="1" x14ac:dyDescent="0.2">
      <c r="F1330" s="13"/>
      <c r="G1330" s="13"/>
    </row>
    <row r="1331" spans="6:7" s="2" customFormat="1" x14ac:dyDescent="0.2">
      <c r="F1331" s="13"/>
      <c r="G1331" s="13"/>
    </row>
    <row r="1332" spans="6:7" s="2" customFormat="1" x14ac:dyDescent="0.2">
      <c r="F1332" s="13"/>
      <c r="G1332" s="13"/>
    </row>
    <row r="1333" spans="6:7" s="2" customFormat="1" x14ac:dyDescent="0.2">
      <c r="F1333" s="13"/>
      <c r="G1333" s="13"/>
    </row>
    <row r="1334" spans="6:7" s="2" customFormat="1" x14ac:dyDescent="0.2">
      <c r="F1334" s="13"/>
      <c r="G1334" s="13"/>
    </row>
    <row r="1335" spans="6:7" s="2" customFormat="1" x14ac:dyDescent="0.2">
      <c r="F1335" s="13"/>
      <c r="G1335" s="13"/>
    </row>
    <row r="1336" spans="6:7" s="2" customFormat="1" x14ac:dyDescent="0.2">
      <c r="F1336" s="13"/>
      <c r="G1336" s="13"/>
    </row>
    <row r="1337" spans="6:7" s="2" customFormat="1" x14ac:dyDescent="0.2">
      <c r="F1337" s="13"/>
      <c r="G1337" s="13"/>
    </row>
    <row r="1338" spans="6:7" s="2" customFormat="1" x14ac:dyDescent="0.2">
      <c r="F1338" s="13"/>
      <c r="G1338" s="13"/>
    </row>
    <row r="1339" spans="6:7" s="2" customFormat="1" x14ac:dyDescent="0.2">
      <c r="F1339" s="13"/>
      <c r="G1339" s="13"/>
    </row>
    <row r="1340" spans="6:7" s="2" customFormat="1" x14ac:dyDescent="0.2">
      <c r="F1340" s="13"/>
      <c r="G1340" s="13"/>
    </row>
    <row r="1341" spans="6:7" s="2" customFormat="1" x14ac:dyDescent="0.2">
      <c r="F1341" s="13"/>
      <c r="G1341" s="13"/>
    </row>
    <row r="1342" spans="6:7" s="2" customFormat="1" x14ac:dyDescent="0.2">
      <c r="F1342" s="13"/>
      <c r="G1342" s="13"/>
    </row>
    <row r="1343" spans="6:7" s="2" customFormat="1" x14ac:dyDescent="0.2">
      <c r="F1343" s="13"/>
      <c r="G1343" s="13"/>
    </row>
    <row r="1344" spans="6:7" s="2" customFormat="1" x14ac:dyDescent="0.2">
      <c r="F1344" s="13"/>
      <c r="G1344" s="13"/>
    </row>
    <row r="1345" spans="6:7" s="2" customFormat="1" x14ac:dyDescent="0.2">
      <c r="F1345" s="13"/>
      <c r="G1345" s="13"/>
    </row>
    <row r="1346" spans="6:7" s="2" customFormat="1" x14ac:dyDescent="0.2">
      <c r="F1346" s="13"/>
      <c r="G1346" s="13"/>
    </row>
    <row r="1347" spans="6:7" s="2" customFormat="1" x14ac:dyDescent="0.2">
      <c r="F1347" s="13"/>
      <c r="G1347" s="13"/>
    </row>
    <row r="1348" spans="6:7" s="2" customFormat="1" x14ac:dyDescent="0.2">
      <c r="F1348" s="13"/>
      <c r="G1348" s="13"/>
    </row>
    <row r="1349" spans="6:7" s="2" customFormat="1" x14ac:dyDescent="0.2">
      <c r="F1349" s="13"/>
      <c r="G1349" s="13"/>
    </row>
    <row r="1350" spans="6:7" s="2" customFormat="1" x14ac:dyDescent="0.2">
      <c r="F1350" s="13"/>
      <c r="G1350" s="13"/>
    </row>
    <row r="1351" spans="6:7" s="2" customFormat="1" x14ac:dyDescent="0.2">
      <c r="F1351" s="13"/>
      <c r="G1351" s="13"/>
    </row>
    <row r="1352" spans="6:7" s="2" customFormat="1" x14ac:dyDescent="0.2">
      <c r="F1352" s="13"/>
      <c r="G1352" s="13"/>
    </row>
    <row r="1353" spans="6:7" s="2" customFormat="1" x14ac:dyDescent="0.2">
      <c r="F1353" s="13"/>
      <c r="G1353" s="13"/>
    </row>
    <row r="1354" spans="6:7" s="2" customFormat="1" x14ac:dyDescent="0.2">
      <c r="F1354" s="13"/>
      <c r="G1354" s="13"/>
    </row>
    <row r="1355" spans="6:7" s="2" customFormat="1" x14ac:dyDescent="0.2">
      <c r="F1355" s="13"/>
      <c r="G1355" s="13"/>
    </row>
    <row r="1356" spans="6:7" s="2" customFormat="1" x14ac:dyDescent="0.2">
      <c r="F1356" s="13"/>
      <c r="G1356" s="13"/>
    </row>
    <row r="1357" spans="6:7" s="2" customFormat="1" x14ac:dyDescent="0.2">
      <c r="F1357" s="13"/>
      <c r="G1357" s="13"/>
    </row>
    <row r="1358" spans="6:7" s="2" customFormat="1" x14ac:dyDescent="0.2">
      <c r="F1358" s="13"/>
      <c r="G1358" s="13"/>
    </row>
    <row r="1359" spans="6:7" s="2" customFormat="1" x14ac:dyDescent="0.2">
      <c r="F1359" s="13"/>
      <c r="G1359" s="13"/>
    </row>
    <row r="1360" spans="6:7" s="2" customFormat="1" x14ac:dyDescent="0.2">
      <c r="F1360" s="13"/>
      <c r="G1360" s="13"/>
    </row>
    <row r="1361" spans="6:7" s="2" customFormat="1" x14ac:dyDescent="0.2">
      <c r="F1361" s="13"/>
      <c r="G1361" s="13"/>
    </row>
    <row r="1362" spans="6:7" s="2" customFormat="1" x14ac:dyDescent="0.2">
      <c r="F1362" s="13"/>
      <c r="G1362" s="13"/>
    </row>
    <row r="1363" spans="6:7" s="2" customFormat="1" x14ac:dyDescent="0.2">
      <c r="F1363" s="13"/>
      <c r="G1363" s="13"/>
    </row>
    <row r="1364" spans="6:7" s="2" customFormat="1" x14ac:dyDescent="0.2">
      <c r="F1364" s="13"/>
      <c r="G1364" s="13"/>
    </row>
    <row r="1365" spans="6:7" s="2" customFormat="1" x14ac:dyDescent="0.2">
      <c r="F1365" s="13"/>
      <c r="G1365" s="13"/>
    </row>
    <row r="1366" spans="6:7" s="2" customFormat="1" x14ac:dyDescent="0.2">
      <c r="F1366" s="13"/>
      <c r="G1366" s="13"/>
    </row>
    <row r="1367" spans="6:7" s="2" customFormat="1" x14ac:dyDescent="0.2">
      <c r="F1367" s="13"/>
      <c r="G1367" s="13"/>
    </row>
    <row r="1368" spans="6:7" s="2" customFormat="1" x14ac:dyDescent="0.2">
      <c r="F1368" s="13"/>
      <c r="G1368" s="13"/>
    </row>
    <row r="1369" spans="6:7" s="2" customFormat="1" x14ac:dyDescent="0.2">
      <c r="F1369" s="13"/>
      <c r="G1369" s="13"/>
    </row>
    <row r="1370" spans="6:7" s="2" customFormat="1" x14ac:dyDescent="0.2">
      <c r="F1370" s="13"/>
      <c r="G1370" s="13"/>
    </row>
    <row r="1371" spans="6:7" s="2" customFormat="1" x14ac:dyDescent="0.2">
      <c r="F1371" s="13"/>
      <c r="G1371" s="13"/>
    </row>
    <row r="1372" spans="6:7" s="2" customFormat="1" x14ac:dyDescent="0.2">
      <c r="F1372" s="13"/>
      <c r="G1372" s="13"/>
    </row>
    <row r="1373" spans="6:7" s="2" customFormat="1" x14ac:dyDescent="0.2">
      <c r="F1373" s="13"/>
      <c r="G1373" s="13"/>
    </row>
    <row r="1374" spans="6:7" s="2" customFormat="1" x14ac:dyDescent="0.2">
      <c r="F1374" s="13"/>
      <c r="G1374" s="13"/>
    </row>
    <row r="1375" spans="6:7" s="2" customFormat="1" x14ac:dyDescent="0.2">
      <c r="F1375" s="13"/>
      <c r="G1375" s="13"/>
    </row>
    <row r="1376" spans="6:7" s="2" customFormat="1" x14ac:dyDescent="0.2">
      <c r="F1376" s="13"/>
      <c r="G1376" s="13"/>
    </row>
    <row r="1377" spans="6:7" s="2" customFormat="1" x14ac:dyDescent="0.2">
      <c r="F1377" s="13"/>
      <c r="G1377" s="13"/>
    </row>
    <row r="1378" spans="6:7" s="2" customFormat="1" x14ac:dyDescent="0.2">
      <c r="F1378" s="13"/>
      <c r="G1378" s="13"/>
    </row>
    <row r="1379" spans="6:7" s="2" customFormat="1" x14ac:dyDescent="0.2">
      <c r="F1379" s="13"/>
      <c r="G1379" s="13"/>
    </row>
    <row r="1380" spans="6:7" s="2" customFormat="1" x14ac:dyDescent="0.2">
      <c r="F1380" s="13"/>
      <c r="G1380" s="13"/>
    </row>
    <row r="1381" spans="6:7" s="2" customFormat="1" x14ac:dyDescent="0.2">
      <c r="F1381" s="13"/>
      <c r="G1381" s="13"/>
    </row>
    <row r="1382" spans="6:7" s="2" customFormat="1" x14ac:dyDescent="0.2">
      <c r="F1382" s="13"/>
      <c r="G1382" s="13"/>
    </row>
    <row r="1383" spans="6:7" s="2" customFormat="1" x14ac:dyDescent="0.2">
      <c r="F1383" s="13"/>
      <c r="G1383" s="13"/>
    </row>
    <row r="1384" spans="6:7" s="2" customFormat="1" x14ac:dyDescent="0.2">
      <c r="F1384" s="13"/>
      <c r="G1384" s="13"/>
    </row>
    <row r="1385" spans="6:7" s="2" customFormat="1" x14ac:dyDescent="0.2">
      <c r="F1385" s="13"/>
      <c r="G1385" s="13"/>
    </row>
    <row r="1386" spans="6:7" s="2" customFormat="1" x14ac:dyDescent="0.2">
      <c r="F1386" s="13"/>
      <c r="G1386" s="13"/>
    </row>
    <row r="1387" spans="6:7" s="2" customFormat="1" x14ac:dyDescent="0.2">
      <c r="F1387" s="13"/>
      <c r="G1387" s="13"/>
    </row>
    <row r="1388" spans="6:7" s="2" customFormat="1" x14ac:dyDescent="0.2">
      <c r="F1388" s="13"/>
      <c r="G1388" s="13"/>
    </row>
    <row r="1389" spans="6:7" s="2" customFormat="1" x14ac:dyDescent="0.2">
      <c r="F1389" s="13"/>
      <c r="G1389" s="13"/>
    </row>
    <row r="1390" spans="6:7" s="2" customFormat="1" x14ac:dyDescent="0.2">
      <c r="F1390" s="13"/>
      <c r="G1390" s="13"/>
    </row>
    <row r="1391" spans="6:7" s="2" customFormat="1" x14ac:dyDescent="0.2">
      <c r="F1391" s="13"/>
      <c r="G1391" s="13"/>
    </row>
    <row r="1392" spans="6:7" s="2" customFormat="1" x14ac:dyDescent="0.2">
      <c r="F1392" s="13"/>
      <c r="G1392" s="13"/>
    </row>
    <row r="1393" spans="6:7" s="2" customFormat="1" x14ac:dyDescent="0.2">
      <c r="F1393" s="13"/>
      <c r="G1393" s="13"/>
    </row>
    <row r="1394" spans="6:7" s="2" customFormat="1" x14ac:dyDescent="0.2">
      <c r="F1394" s="13"/>
      <c r="G1394" s="13"/>
    </row>
    <row r="1395" spans="6:7" s="2" customFormat="1" x14ac:dyDescent="0.2">
      <c r="F1395" s="13"/>
      <c r="G1395" s="13"/>
    </row>
    <row r="1396" spans="6:7" s="2" customFormat="1" x14ac:dyDescent="0.2">
      <c r="F1396" s="13"/>
      <c r="G1396" s="13"/>
    </row>
    <row r="1397" spans="6:7" s="2" customFormat="1" x14ac:dyDescent="0.2">
      <c r="F1397" s="13"/>
      <c r="G1397" s="13"/>
    </row>
    <row r="1398" spans="6:7" s="2" customFormat="1" x14ac:dyDescent="0.2">
      <c r="F1398" s="13"/>
      <c r="G1398" s="13"/>
    </row>
    <row r="1399" spans="6:7" s="2" customFormat="1" x14ac:dyDescent="0.2">
      <c r="F1399" s="13"/>
      <c r="G1399" s="13"/>
    </row>
    <row r="1400" spans="6:7" s="2" customFormat="1" x14ac:dyDescent="0.2">
      <c r="F1400" s="13"/>
      <c r="G1400" s="13"/>
    </row>
    <row r="1401" spans="6:7" s="2" customFormat="1" x14ac:dyDescent="0.2">
      <c r="F1401" s="13"/>
      <c r="G1401" s="13"/>
    </row>
    <row r="1402" spans="6:7" s="2" customFormat="1" x14ac:dyDescent="0.2">
      <c r="F1402" s="13"/>
      <c r="G1402" s="13"/>
    </row>
    <row r="1403" spans="6:7" s="2" customFormat="1" x14ac:dyDescent="0.2">
      <c r="F1403" s="13"/>
      <c r="G1403" s="13"/>
    </row>
    <row r="1404" spans="6:7" s="2" customFormat="1" x14ac:dyDescent="0.2">
      <c r="F1404" s="13"/>
      <c r="G1404" s="13"/>
    </row>
    <row r="1405" spans="6:7" s="2" customFormat="1" x14ac:dyDescent="0.2">
      <c r="F1405" s="13"/>
      <c r="G1405" s="13"/>
    </row>
    <row r="1406" spans="6:7" s="2" customFormat="1" x14ac:dyDescent="0.2">
      <c r="F1406" s="13"/>
      <c r="G1406" s="13"/>
    </row>
    <row r="1407" spans="6:7" s="2" customFormat="1" x14ac:dyDescent="0.2">
      <c r="F1407" s="13"/>
      <c r="G1407" s="13"/>
    </row>
    <row r="1408" spans="6:7" s="2" customFormat="1" x14ac:dyDescent="0.2">
      <c r="F1408" s="13"/>
      <c r="G1408" s="13"/>
    </row>
    <row r="1409" spans="6:7" s="2" customFormat="1" x14ac:dyDescent="0.2">
      <c r="F1409" s="13"/>
      <c r="G1409" s="13"/>
    </row>
    <row r="1410" spans="6:7" s="2" customFormat="1" x14ac:dyDescent="0.2">
      <c r="F1410" s="13"/>
      <c r="G1410" s="13"/>
    </row>
    <row r="1411" spans="6:7" s="2" customFormat="1" x14ac:dyDescent="0.2">
      <c r="F1411" s="13"/>
      <c r="G1411" s="13"/>
    </row>
    <row r="1412" spans="6:7" s="2" customFormat="1" x14ac:dyDescent="0.2">
      <c r="F1412" s="13"/>
      <c r="G1412" s="13"/>
    </row>
    <row r="1413" spans="6:7" s="2" customFormat="1" x14ac:dyDescent="0.2">
      <c r="F1413" s="13"/>
      <c r="G1413" s="13"/>
    </row>
    <row r="1414" spans="6:7" s="2" customFormat="1" x14ac:dyDescent="0.2">
      <c r="F1414" s="13"/>
      <c r="G1414" s="13"/>
    </row>
    <row r="1415" spans="6:7" s="2" customFormat="1" x14ac:dyDescent="0.2">
      <c r="F1415" s="13"/>
      <c r="G1415" s="13"/>
    </row>
    <row r="1416" spans="6:7" s="2" customFormat="1" x14ac:dyDescent="0.2">
      <c r="F1416" s="13"/>
      <c r="G1416" s="13"/>
    </row>
    <row r="1417" spans="6:7" s="2" customFormat="1" x14ac:dyDescent="0.2">
      <c r="F1417" s="13"/>
      <c r="G1417" s="13"/>
    </row>
    <row r="1418" spans="6:7" s="2" customFormat="1" x14ac:dyDescent="0.2">
      <c r="F1418" s="13"/>
      <c r="G1418" s="13"/>
    </row>
    <row r="1419" spans="6:7" s="2" customFormat="1" x14ac:dyDescent="0.2">
      <c r="F1419" s="13"/>
      <c r="G1419" s="13"/>
    </row>
    <row r="1420" spans="6:7" s="2" customFormat="1" x14ac:dyDescent="0.2">
      <c r="F1420" s="13"/>
      <c r="G1420" s="13"/>
    </row>
    <row r="1421" spans="6:7" s="2" customFormat="1" x14ac:dyDescent="0.2">
      <c r="F1421" s="13"/>
      <c r="G1421" s="13"/>
    </row>
    <row r="1422" spans="6:7" s="2" customFormat="1" x14ac:dyDescent="0.2">
      <c r="F1422" s="13"/>
      <c r="G1422" s="13"/>
    </row>
    <row r="1423" spans="6:7" s="2" customFormat="1" x14ac:dyDescent="0.2">
      <c r="F1423" s="13"/>
      <c r="G1423" s="13"/>
    </row>
    <row r="1424" spans="6:7" s="2" customFormat="1" x14ac:dyDescent="0.2">
      <c r="F1424" s="13"/>
      <c r="G1424" s="13"/>
    </row>
    <row r="1425" spans="6:7" s="2" customFormat="1" x14ac:dyDescent="0.2">
      <c r="F1425" s="13"/>
      <c r="G1425" s="13"/>
    </row>
    <row r="1426" spans="6:7" s="2" customFormat="1" x14ac:dyDescent="0.2">
      <c r="F1426" s="13"/>
      <c r="G1426" s="13"/>
    </row>
    <row r="1427" spans="6:7" s="2" customFormat="1" x14ac:dyDescent="0.2">
      <c r="F1427" s="13"/>
      <c r="G1427" s="13"/>
    </row>
    <row r="1428" spans="6:7" s="2" customFormat="1" x14ac:dyDescent="0.2">
      <c r="F1428" s="13"/>
      <c r="G1428" s="13"/>
    </row>
    <row r="1429" spans="6:7" s="2" customFormat="1" x14ac:dyDescent="0.2">
      <c r="F1429" s="13"/>
      <c r="G1429" s="13"/>
    </row>
    <row r="1430" spans="6:7" s="2" customFormat="1" x14ac:dyDescent="0.2">
      <c r="F1430" s="13"/>
      <c r="G1430" s="13"/>
    </row>
    <row r="1431" spans="6:7" s="2" customFormat="1" x14ac:dyDescent="0.2">
      <c r="F1431" s="13"/>
      <c r="G1431" s="13"/>
    </row>
    <row r="1432" spans="6:7" s="2" customFormat="1" x14ac:dyDescent="0.2">
      <c r="F1432" s="13"/>
      <c r="G1432" s="13"/>
    </row>
    <row r="1433" spans="6:7" s="2" customFormat="1" x14ac:dyDescent="0.2">
      <c r="F1433" s="13"/>
      <c r="G1433" s="13"/>
    </row>
    <row r="1434" spans="6:7" s="2" customFormat="1" x14ac:dyDescent="0.2">
      <c r="F1434" s="13"/>
      <c r="G1434" s="13"/>
    </row>
    <row r="1435" spans="6:7" s="2" customFormat="1" x14ac:dyDescent="0.2">
      <c r="F1435" s="13"/>
      <c r="G1435" s="13"/>
    </row>
    <row r="1436" spans="6:7" s="2" customFormat="1" x14ac:dyDescent="0.2">
      <c r="F1436" s="13"/>
      <c r="G1436" s="13"/>
    </row>
    <row r="1437" spans="6:7" s="2" customFormat="1" x14ac:dyDescent="0.2">
      <c r="F1437" s="13"/>
      <c r="G1437" s="13"/>
    </row>
    <row r="1438" spans="6:7" s="2" customFormat="1" x14ac:dyDescent="0.2">
      <c r="F1438" s="13"/>
      <c r="G1438" s="13"/>
    </row>
    <row r="1439" spans="6:7" s="2" customFormat="1" x14ac:dyDescent="0.2">
      <c r="F1439" s="13"/>
      <c r="G1439" s="13"/>
    </row>
    <row r="1440" spans="6:7" s="2" customFormat="1" x14ac:dyDescent="0.2">
      <c r="F1440" s="13"/>
      <c r="G1440" s="13"/>
    </row>
    <row r="1441" spans="6:7" s="2" customFormat="1" x14ac:dyDescent="0.2">
      <c r="F1441" s="13"/>
      <c r="G1441" s="13"/>
    </row>
    <row r="1442" spans="6:7" s="2" customFormat="1" x14ac:dyDescent="0.2">
      <c r="F1442" s="13"/>
      <c r="G1442" s="13"/>
    </row>
    <row r="1443" spans="6:7" s="2" customFormat="1" x14ac:dyDescent="0.2">
      <c r="F1443" s="13"/>
      <c r="G1443" s="13"/>
    </row>
    <row r="1444" spans="6:7" s="2" customFormat="1" x14ac:dyDescent="0.2">
      <c r="F1444" s="13"/>
      <c r="G1444" s="13"/>
    </row>
    <row r="1445" spans="6:7" s="2" customFormat="1" x14ac:dyDescent="0.2">
      <c r="F1445" s="13"/>
      <c r="G1445" s="13"/>
    </row>
    <row r="1446" spans="6:7" s="2" customFormat="1" x14ac:dyDescent="0.2">
      <c r="F1446" s="13"/>
      <c r="G1446" s="13"/>
    </row>
    <row r="1447" spans="6:7" s="2" customFormat="1" x14ac:dyDescent="0.2">
      <c r="F1447" s="13"/>
      <c r="G1447" s="13"/>
    </row>
    <row r="1448" spans="6:7" s="2" customFormat="1" x14ac:dyDescent="0.2">
      <c r="F1448" s="13"/>
      <c r="G1448" s="13"/>
    </row>
    <row r="1449" spans="6:7" s="2" customFormat="1" x14ac:dyDescent="0.2">
      <c r="F1449" s="13"/>
      <c r="G1449" s="13"/>
    </row>
    <row r="1450" spans="6:7" s="2" customFormat="1" x14ac:dyDescent="0.2">
      <c r="F1450" s="13"/>
      <c r="G1450" s="13"/>
    </row>
    <row r="1451" spans="6:7" s="2" customFormat="1" x14ac:dyDescent="0.2">
      <c r="F1451" s="13"/>
      <c r="G1451" s="13"/>
    </row>
    <row r="1452" spans="6:7" s="2" customFormat="1" x14ac:dyDescent="0.2">
      <c r="F1452" s="13"/>
      <c r="G1452" s="13"/>
    </row>
    <row r="1453" spans="6:7" s="2" customFormat="1" x14ac:dyDescent="0.2">
      <c r="F1453" s="13"/>
      <c r="G1453" s="13"/>
    </row>
    <row r="1454" spans="6:7" s="2" customFormat="1" x14ac:dyDescent="0.2">
      <c r="F1454" s="13"/>
      <c r="G1454" s="13"/>
    </row>
    <row r="1455" spans="6:7" s="2" customFormat="1" x14ac:dyDescent="0.2">
      <c r="F1455" s="13"/>
      <c r="G1455" s="13"/>
    </row>
    <row r="1456" spans="6:7" s="2" customFormat="1" x14ac:dyDescent="0.2">
      <c r="F1456" s="13"/>
      <c r="G1456" s="13"/>
    </row>
    <row r="1457" spans="6:7" s="2" customFormat="1" x14ac:dyDescent="0.2">
      <c r="F1457" s="13"/>
      <c r="G1457" s="13"/>
    </row>
    <row r="1458" spans="6:7" s="2" customFormat="1" x14ac:dyDescent="0.2">
      <c r="F1458" s="13"/>
      <c r="G1458" s="13"/>
    </row>
    <row r="1459" spans="6:7" s="2" customFormat="1" x14ac:dyDescent="0.2">
      <c r="F1459" s="13"/>
      <c r="G1459" s="13"/>
    </row>
    <row r="1460" spans="6:7" s="2" customFormat="1" x14ac:dyDescent="0.2">
      <c r="F1460" s="13"/>
      <c r="G1460" s="13"/>
    </row>
    <row r="1461" spans="6:7" s="2" customFormat="1" x14ac:dyDescent="0.2">
      <c r="F1461" s="13"/>
      <c r="G1461" s="13"/>
    </row>
    <row r="1462" spans="6:7" s="2" customFormat="1" x14ac:dyDescent="0.2">
      <c r="F1462" s="13"/>
      <c r="G1462" s="13"/>
    </row>
    <row r="1463" spans="6:7" s="2" customFormat="1" x14ac:dyDescent="0.2">
      <c r="F1463" s="13"/>
      <c r="G1463" s="13"/>
    </row>
    <row r="1464" spans="6:7" s="2" customFormat="1" x14ac:dyDescent="0.2">
      <c r="F1464" s="13"/>
      <c r="G1464" s="13"/>
    </row>
    <row r="1465" spans="6:7" s="2" customFormat="1" x14ac:dyDescent="0.2">
      <c r="F1465" s="13"/>
      <c r="G1465" s="13"/>
    </row>
    <row r="1466" spans="6:7" s="2" customFormat="1" x14ac:dyDescent="0.2">
      <c r="F1466" s="13"/>
      <c r="G1466" s="13"/>
    </row>
    <row r="1467" spans="6:7" s="2" customFormat="1" x14ac:dyDescent="0.2">
      <c r="F1467" s="13"/>
      <c r="G1467" s="13"/>
    </row>
    <row r="1468" spans="6:7" s="2" customFormat="1" x14ac:dyDescent="0.2">
      <c r="F1468" s="13"/>
      <c r="G1468" s="13"/>
    </row>
    <row r="1469" spans="6:7" s="2" customFormat="1" x14ac:dyDescent="0.2">
      <c r="F1469" s="13"/>
      <c r="G1469" s="13"/>
    </row>
    <row r="1470" spans="6:7" s="2" customFormat="1" x14ac:dyDescent="0.2">
      <c r="F1470" s="13"/>
      <c r="G1470" s="13"/>
    </row>
    <row r="1471" spans="6:7" s="2" customFormat="1" x14ac:dyDescent="0.2">
      <c r="F1471" s="13"/>
      <c r="G1471" s="13"/>
    </row>
    <row r="1472" spans="6:7" s="2" customFormat="1" x14ac:dyDescent="0.2">
      <c r="F1472" s="13"/>
      <c r="G1472" s="13"/>
    </row>
    <row r="1473" spans="6:7" s="2" customFormat="1" x14ac:dyDescent="0.2">
      <c r="F1473" s="13"/>
      <c r="G1473" s="13"/>
    </row>
    <row r="1474" spans="6:7" s="2" customFormat="1" x14ac:dyDescent="0.2">
      <c r="F1474" s="13"/>
      <c r="G1474" s="13"/>
    </row>
    <row r="1475" spans="6:7" s="2" customFormat="1" x14ac:dyDescent="0.2">
      <c r="F1475" s="13"/>
      <c r="G1475" s="13"/>
    </row>
    <row r="1476" spans="6:7" s="2" customFormat="1" x14ac:dyDescent="0.2">
      <c r="F1476" s="13"/>
      <c r="G1476" s="13"/>
    </row>
    <row r="1477" spans="6:7" s="2" customFormat="1" x14ac:dyDescent="0.2">
      <c r="F1477" s="13"/>
      <c r="G1477" s="13"/>
    </row>
    <row r="1478" spans="6:7" s="2" customFormat="1" x14ac:dyDescent="0.2">
      <c r="F1478" s="13"/>
      <c r="G1478" s="13"/>
    </row>
    <row r="1479" spans="6:7" s="2" customFormat="1" x14ac:dyDescent="0.2">
      <c r="F1479" s="13"/>
      <c r="G1479" s="13"/>
    </row>
    <row r="1480" spans="6:7" s="2" customFormat="1" x14ac:dyDescent="0.2">
      <c r="F1480" s="13"/>
      <c r="G1480" s="13"/>
    </row>
    <row r="1481" spans="6:7" s="2" customFormat="1" x14ac:dyDescent="0.2">
      <c r="F1481" s="13"/>
      <c r="G1481" s="13"/>
    </row>
    <row r="1482" spans="6:7" s="2" customFormat="1" x14ac:dyDescent="0.2">
      <c r="F1482" s="13"/>
      <c r="G1482" s="13"/>
    </row>
    <row r="1483" spans="6:7" s="2" customFormat="1" x14ac:dyDescent="0.2">
      <c r="F1483" s="13"/>
      <c r="G1483" s="13"/>
    </row>
    <row r="1484" spans="6:7" s="2" customFormat="1" x14ac:dyDescent="0.2">
      <c r="F1484" s="13"/>
      <c r="G1484" s="13"/>
    </row>
    <row r="1485" spans="6:7" s="2" customFormat="1" x14ac:dyDescent="0.2">
      <c r="F1485" s="13"/>
      <c r="G1485" s="13"/>
    </row>
    <row r="1486" spans="6:7" s="2" customFormat="1" x14ac:dyDescent="0.2">
      <c r="F1486" s="13"/>
      <c r="G1486" s="13"/>
    </row>
    <row r="1487" spans="6:7" s="2" customFormat="1" x14ac:dyDescent="0.2">
      <c r="F1487" s="13"/>
      <c r="G1487" s="13"/>
    </row>
    <row r="1488" spans="6:7" s="2" customFormat="1" x14ac:dyDescent="0.2">
      <c r="F1488" s="13"/>
      <c r="G1488" s="13"/>
    </row>
    <row r="1489" spans="6:7" s="2" customFormat="1" x14ac:dyDescent="0.2">
      <c r="F1489" s="13"/>
      <c r="G1489" s="13"/>
    </row>
    <row r="1490" spans="6:7" s="2" customFormat="1" x14ac:dyDescent="0.2">
      <c r="F1490" s="13"/>
      <c r="G1490" s="13"/>
    </row>
    <row r="1491" spans="6:7" s="2" customFormat="1" x14ac:dyDescent="0.2">
      <c r="F1491" s="13"/>
      <c r="G1491" s="13"/>
    </row>
    <row r="1492" spans="6:7" s="2" customFormat="1" x14ac:dyDescent="0.2">
      <c r="F1492" s="13"/>
      <c r="G1492" s="13"/>
    </row>
    <row r="1493" spans="6:7" s="2" customFormat="1" x14ac:dyDescent="0.2">
      <c r="F1493" s="13"/>
      <c r="G1493" s="13"/>
    </row>
    <row r="1494" spans="6:7" s="2" customFormat="1" x14ac:dyDescent="0.2">
      <c r="F1494" s="13"/>
      <c r="G1494" s="13"/>
    </row>
    <row r="1495" spans="6:7" s="2" customFormat="1" x14ac:dyDescent="0.2">
      <c r="F1495" s="13"/>
      <c r="G1495" s="13"/>
    </row>
    <row r="1496" spans="6:7" s="2" customFormat="1" x14ac:dyDescent="0.2">
      <c r="F1496" s="13"/>
      <c r="G1496" s="13"/>
    </row>
    <row r="1497" spans="6:7" s="2" customFormat="1" x14ac:dyDescent="0.2">
      <c r="F1497" s="13"/>
      <c r="G1497" s="13"/>
    </row>
    <row r="1498" spans="6:7" s="2" customFormat="1" x14ac:dyDescent="0.2">
      <c r="F1498" s="13"/>
      <c r="G1498" s="13"/>
    </row>
    <row r="1499" spans="6:7" s="2" customFormat="1" x14ac:dyDescent="0.2">
      <c r="F1499" s="13"/>
      <c r="G1499" s="13"/>
    </row>
    <row r="1500" spans="6:7" s="2" customFormat="1" x14ac:dyDescent="0.2">
      <c r="F1500" s="13"/>
      <c r="G1500" s="13"/>
    </row>
    <row r="1501" spans="6:7" s="2" customFormat="1" x14ac:dyDescent="0.2">
      <c r="F1501" s="13"/>
      <c r="G1501" s="13"/>
    </row>
    <row r="1502" spans="6:7" s="2" customFormat="1" x14ac:dyDescent="0.2">
      <c r="F1502" s="13"/>
      <c r="G1502" s="13"/>
    </row>
    <row r="1503" spans="6:7" s="2" customFormat="1" x14ac:dyDescent="0.2">
      <c r="F1503" s="13"/>
      <c r="G1503" s="13"/>
    </row>
    <row r="1504" spans="6:7" s="2" customFormat="1" x14ac:dyDescent="0.2">
      <c r="F1504" s="13"/>
      <c r="G1504" s="13"/>
    </row>
    <row r="1505" spans="6:7" s="2" customFormat="1" x14ac:dyDescent="0.2">
      <c r="F1505" s="13"/>
      <c r="G1505" s="13"/>
    </row>
    <row r="1506" spans="6:7" s="2" customFormat="1" x14ac:dyDescent="0.2">
      <c r="F1506" s="13"/>
      <c r="G1506" s="13"/>
    </row>
    <row r="1507" spans="6:7" s="2" customFormat="1" x14ac:dyDescent="0.2">
      <c r="F1507" s="13"/>
      <c r="G1507" s="13"/>
    </row>
    <row r="1508" spans="6:7" s="2" customFormat="1" x14ac:dyDescent="0.2">
      <c r="F1508" s="13"/>
      <c r="G1508" s="13"/>
    </row>
    <row r="1509" spans="6:7" s="2" customFormat="1" x14ac:dyDescent="0.2">
      <c r="F1509" s="13"/>
      <c r="G1509" s="13"/>
    </row>
    <row r="1510" spans="6:7" s="2" customFormat="1" x14ac:dyDescent="0.2">
      <c r="F1510" s="13"/>
      <c r="G1510" s="13"/>
    </row>
    <row r="1511" spans="6:7" s="2" customFormat="1" x14ac:dyDescent="0.2">
      <c r="F1511" s="13"/>
      <c r="G1511" s="13"/>
    </row>
    <row r="1512" spans="6:7" s="2" customFormat="1" x14ac:dyDescent="0.2">
      <c r="F1512" s="13"/>
      <c r="G1512" s="13"/>
    </row>
    <row r="1513" spans="6:7" s="2" customFormat="1" x14ac:dyDescent="0.2">
      <c r="F1513" s="13"/>
      <c r="G1513" s="13"/>
    </row>
    <row r="1514" spans="6:7" s="2" customFormat="1" x14ac:dyDescent="0.2">
      <c r="F1514" s="13"/>
      <c r="G1514" s="13"/>
    </row>
    <row r="1515" spans="6:7" s="2" customFormat="1" x14ac:dyDescent="0.2">
      <c r="F1515" s="13"/>
      <c r="G1515" s="13"/>
    </row>
    <row r="1516" spans="6:7" s="2" customFormat="1" x14ac:dyDescent="0.2">
      <c r="F1516" s="13"/>
      <c r="G1516" s="13"/>
    </row>
    <row r="1517" spans="6:7" s="2" customFormat="1" x14ac:dyDescent="0.2">
      <c r="F1517" s="13"/>
      <c r="G1517" s="13"/>
    </row>
    <row r="1518" spans="6:7" s="2" customFormat="1" x14ac:dyDescent="0.2">
      <c r="F1518" s="13"/>
      <c r="G1518" s="13"/>
    </row>
    <row r="1519" spans="6:7" s="2" customFormat="1" x14ac:dyDescent="0.2">
      <c r="F1519" s="13"/>
      <c r="G1519" s="13"/>
    </row>
    <row r="1520" spans="6:7" s="2" customFormat="1" x14ac:dyDescent="0.2">
      <c r="F1520" s="13"/>
      <c r="G1520" s="13"/>
    </row>
    <row r="1521" spans="6:7" s="2" customFormat="1" x14ac:dyDescent="0.2">
      <c r="F1521" s="13"/>
      <c r="G1521" s="13"/>
    </row>
    <row r="1522" spans="6:7" s="2" customFormat="1" x14ac:dyDescent="0.2">
      <c r="F1522" s="13"/>
      <c r="G1522" s="13"/>
    </row>
    <row r="1523" spans="6:7" s="2" customFormat="1" x14ac:dyDescent="0.2">
      <c r="F1523" s="13"/>
      <c r="G1523" s="13"/>
    </row>
    <row r="1524" spans="6:7" s="2" customFormat="1" x14ac:dyDescent="0.2">
      <c r="F1524" s="13"/>
      <c r="G1524" s="13"/>
    </row>
    <row r="1525" spans="6:7" s="2" customFormat="1" x14ac:dyDescent="0.2">
      <c r="F1525" s="13"/>
      <c r="G1525" s="13"/>
    </row>
    <row r="1526" spans="6:7" s="2" customFormat="1" x14ac:dyDescent="0.2">
      <c r="F1526" s="13"/>
      <c r="G1526" s="13"/>
    </row>
    <row r="1527" spans="6:7" s="2" customFormat="1" x14ac:dyDescent="0.2">
      <c r="F1527" s="13"/>
      <c r="G1527" s="13"/>
    </row>
    <row r="1528" spans="6:7" s="2" customFormat="1" x14ac:dyDescent="0.2">
      <c r="F1528" s="13"/>
      <c r="G1528" s="13"/>
    </row>
    <row r="1529" spans="6:7" s="2" customFormat="1" x14ac:dyDescent="0.2">
      <c r="F1529" s="13"/>
      <c r="G1529" s="13"/>
    </row>
    <row r="1530" spans="6:7" s="2" customFormat="1" x14ac:dyDescent="0.2">
      <c r="F1530" s="13"/>
      <c r="G1530" s="13"/>
    </row>
    <row r="1531" spans="6:7" s="2" customFormat="1" x14ac:dyDescent="0.2">
      <c r="F1531" s="13"/>
      <c r="G1531" s="13"/>
    </row>
    <row r="1532" spans="6:7" s="2" customFormat="1" x14ac:dyDescent="0.2">
      <c r="F1532" s="13"/>
      <c r="G1532" s="13"/>
    </row>
    <row r="1533" spans="6:7" s="2" customFormat="1" x14ac:dyDescent="0.2">
      <c r="F1533" s="13"/>
      <c r="G1533" s="13"/>
    </row>
    <row r="1534" spans="6:7" s="2" customFormat="1" x14ac:dyDescent="0.2">
      <c r="F1534" s="13"/>
      <c r="G1534" s="13"/>
    </row>
    <row r="1535" spans="6:7" s="2" customFormat="1" x14ac:dyDescent="0.2">
      <c r="F1535" s="13"/>
      <c r="G1535" s="13"/>
    </row>
    <row r="1536" spans="6:7" s="2" customFormat="1" x14ac:dyDescent="0.2">
      <c r="F1536" s="13"/>
      <c r="G1536" s="13"/>
    </row>
    <row r="1537" spans="6:7" s="2" customFormat="1" x14ac:dyDescent="0.2">
      <c r="F1537" s="13"/>
      <c r="G1537" s="13"/>
    </row>
    <row r="1538" spans="6:7" s="2" customFormat="1" x14ac:dyDescent="0.2">
      <c r="F1538" s="13"/>
      <c r="G1538" s="13"/>
    </row>
    <row r="1539" spans="6:7" s="2" customFormat="1" x14ac:dyDescent="0.2">
      <c r="F1539" s="13"/>
      <c r="G1539" s="13"/>
    </row>
    <row r="1540" spans="6:7" s="2" customFormat="1" x14ac:dyDescent="0.2">
      <c r="F1540" s="13"/>
      <c r="G1540" s="13"/>
    </row>
    <row r="1541" spans="6:7" s="2" customFormat="1" x14ac:dyDescent="0.2">
      <c r="F1541" s="13"/>
      <c r="G1541" s="13"/>
    </row>
    <row r="1542" spans="6:7" s="2" customFormat="1" x14ac:dyDescent="0.2">
      <c r="F1542" s="13"/>
      <c r="G1542" s="13"/>
    </row>
    <row r="1543" spans="6:7" s="2" customFormat="1" x14ac:dyDescent="0.2">
      <c r="F1543" s="13"/>
      <c r="G1543" s="13"/>
    </row>
    <row r="1544" spans="6:7" s="2" customFormat="1" x14ac:dyDescent="0.2">
      <c r="F1544" s="13"/>
      <c r="G1544" s="13"/>
    </row>
    <row r="1545" spans="6:7" s="2" customFormat="1" x14ac:dyDescent="0.2">
      <c r="F1545" s="13"/>
      <c r="G1545" s="13"/>
    </row>
    <row r="1546" spans="6:7" s="2" customFormat="1" x14ac:dyDescent="0.2">
      <c r="F1546" s="13"/>
      <c r="G1546" s="13"/>
    </row>
    <row r="1547" spans="6:7" s="2" customFormat="1" x14ac:dyDescent="0.2">
      <c r="F1547" s="13"/>
      <c r="G1547" s="13"/>
    </row>
    <row r="1548" spans="6:7" s="2" customFormat="1" x14ac:dyDescent="0.2">
      <c r="F1548" s="13"/>
      <c r="G1548" s="13"/>
    </row>
    <row r="1549" spans="6:7" s="2" customFormat="1" x14ac:dyDescent="0.2">
      <c r="F1549" s="13"/>
      <c r="G1549" s="13"/>
    </row>
    <row r="1550" spans="6:7" s="2" customFormat="1" x14ac:dyDescent="0.2">
      <c r="F1550" s="13"/>
      <c r="G1550" s="13"/>
    </row>
    <row r="1551" spans="6:7" s="2" customFormat="1" x14ac:dyDescent="0.2">
      <c r="F1551" s="13"/>
      <c r="G1551" s="13"/>
    </row>
    <row r="1552" spans="6:7" s="2" customFormat="1" x14ac:dyDescent="0.2">
      <c r="F1552" s="13"/>
      <c r="G1552" s="13"/>
    </row>
    <row r="1553" spans="6:7" s="2" customFormat="1" x14ac:dyDescent="0.2">
      <c r="F1553" s="13"/>
      <c r="G1553" s="13"/>
    </row>
    <row r="1554" spans="6:7" s="2" customFormat="1" x14ac:dyDescent="0.2">
      <c r="F1554" s="13"/>
      <c r="G1554" s="13"/>
    </row>
    <row r="1555" spans="6:7" s="2" customFormat="1" x14ac:dyDescent="0.2">
      <c r="F1555" s="13"/>
      <c r="G1555" s="13"/>
    </row>
    <row r="1556" spans="6:7" s="2" customFormat="1" x14ac:dyDescent="0.2">
      <c r="F1556" s="13"/>
      <c r="G1556" s="13"/>
    </row>
    <row r="1557" spans="6:7" s="2" customFormat="1" x14ac:dyDescent="0.2">
      <c r="F1557" s="13"/>
      <c r="G1557" s="13"/>
    </row>
    <row r="1558" spans="6:7" s="2" customFormat="1" x14ac:dyDescent="0.2">
      <c r="F1558" s="13"/>
      <c r="G1558" s="13"/>
    </row>
    <row r="1559" spans="6:7" s="2" customFormat="1" x14ac:dyDescent="0.2">
      <c r="F1559" s="13"/>
      <c r="G1559" s="13"/>
    </row>
    <row r="1560" spans="6:7" s="2" customFormat="1" x14ac:dyDescent="0.2">
      <c r="F1560" s="13"/>
      <c r="G1560" s="13"/>
    </row>
    <row r="1561" spans="6:7" s="2" customFormat="1" x14ac:dyDescent="0.2">
      <c r="F1561" s="13"/>
      <c r="G1561" s="13"/>
    </row>
    <row r="1562" spans="6:7" s="2" customFormat="1" x14ac:dyDescent="0.2">
      <c r="F1562" s="13"/>
      <c r="G1562" s="13"/>
    </row>
    <row r="1563" spans="6:7" s="2" customFormat="1" x14ac:dyDescent="0.2">
      <c r="F1563" s="13"/>
      <c r="G1563" s="13"/>
    </row>
    <row r="1564" spans="6:7" s="2" customFormat="1" x14ac:dyDescent="0.2">
      <c r="F1564" s="13"/>
      <c r="G1564" s="13"/>
    </row>
    <row r="1565" spans="6:7" s="2" customFormat="1" x14ac:dyDescent="0.2">
      <c r="F1565" s="13"/>
      <c r="G1565" s="13"/>
    </row>
    <row r="1566" spans="6:7" s="2" customFormat="1" x14ac:dyDescent="0.2">
      <c r="F1566" s="13"/>
      <c r="G1566" s="13"/>
    </row>
    <row r="1567" spans="6:7" s="2" customFormat="1" x14ac:dyDescent="0.2">
      <c r="F1567" s="13"/>
      <c r="G1567" s="13"/>
    </row>
    <row r="1568" spans="6:7" s="2" customFormat="1" x14ac:dyDescent="0.2">
      <c r="F1568" s="13"/>
      <c r="G1568" s="13"/>
    </row>
    <row r="1569" spans="6:7" s="2" customFormat="1" x14ac:dyDescent="0.2">
      <c r="F1569" s="13"/>
      <c r="G1569" s="13"/>
    </row>
    <row r="1570" spans="6:7" s="2" customFormat="1" x14ac:dyDescent="0.2">
      <c r="F1570" s="13"/>
      <c r="G1570" s="13"/>
    </row>
    <row r="1571" spans="6:7" s="2" customFormat="1" x14ac:dyDescent="0.2">
      <c r="F1571" s="13"/>
      <c r="G1571" s="13"/>
    </row>
    <row r="1572" spans="6:7" s="2" customFormat="1" x14ac:dyDescent="0.2">
      <c r="F1572" s="13"/>
      <c r="G1572" s="13"/>
    </row>
    <row r="1573" spans="6:7" s="2" customFormat="1" x14ac:dyDescent="0.2">
      <c r="F1573" s="13"/>
      <c r="G1573" s="13"/>
    </row>
    <row r="1574" spans="6:7" s="2" customFormat="1" x14ac:dyDescent="0.2">
      <c r="F1574" s="13"/>
      <c r="G1574" s="13"/>
    </row>
    <row r="1575" spans="6:7" s="2" customFormat="1" x14ac:dyDescent="0.2">
      <c r="F1575" s="13"/>
      <c r="G1575" s="13"/>
    </row>
    <row r="1576" spans="6:7" s="2" customFormat="1" x14ac:dyDescent="0.2">
      <c r="F1576" s="13"/>
      <c r="G1576" s="13"/>
    </row>
    <row r="1577" spans="6:7" s="2" customFormat="1" x14ac:dyDescent="0.2">
      <c r="F1577" s="13"/>
      <c r="G1577" s="13"/>
    </row>
    <row r="1578" spans="6:7" s="2" customFormat="1" x14ac:dyDescent="0.2">
      <c r="F1578" s="13"/>
      <c r="G1578" s="13"/>
    </row>
    <row r="1579" spans="6:7" s="2" customFormat="1" x14ac:dyDescent="0.2">
      <c r="F1579" s="13"/>
      <c r="G1579" s="13"/>
    </row>
    <row r="1580" spans="6:7" s="2" customFormat="1" x14ac:dyDescent="0.2">
      <c r="F1580" s="13"/>
      <c r="G1580" s="13"/>
    </row>
    <row r="1581" spans="6:7" s="2" customFormat="1" x14ac:dyDescent="0.2">
      <c r="F1581" s="13"/>
      <c r="G1581" s="13"/>
    </row>
    <row r="1582" spans="6:7" s="2" customFormat="1" x14ac:dyDescent="0.2">
      <c r="F1582" s="13"/>
      <c r="G1582" s="13"/>
    </row>
    <row r="1583" spans="6:7" s="2" customFormat="1" x14ac:dyDescent="0.2">
      <c r="F1583" s="13"/>
      <c r="G1583" s="13"/>
    </row>
    <row r="1584" spans="6:7" s="2" customFormat="1" x14ac:dyDescent="0.2">
      <c r="F1584" s="13"/>
      <c r="G1584" s="13"/>
    </row>
    <row r="1585" spans="6:7" s="2" customFormat="1" x14ac:dyDescent="0.2">
      <c r="F1585" s="13"/>
      <c r="G1585" s="13"/>
    </row>
    <row r="1586" spans="6:7" s="2" customFormat="1" x14ac:dyDescent="0.2">
      <c r="F1586" s="13"/>
      <c r="G1586" s="13"/>
    </row>
    <row r="1587" spans="6:7" s="2" customFormat="1" x14ac:dyDescent="0.2">
      <c r="F1587" s="13"/>
      <c r="G1587" s="13"/>
    </row>
    <row r="1588" spans="6:7" s="2" customFormat="1" x14ac:dyDescent="0.2">
      <c r="F1588" s="13"/>
      <c r="G1588" s="13"/>
    </row>
    <row r="1589" spans="6:7" s="2" customFormat="1" x14ac:dyDescent="0.2">
      <c r="F1589" s="13"/>
      <c r="G1589" s="13"/>
    </row>
    <row r="1590" spans="6:7" s="2" customFormat="1" x14ac:dyDescent="0.2">
      <c r="F1590" s="13"/>
      <c r="G1590" s="13"/>
    </row>
    <row r="1591" spans="6:7" s="2" customFormat="1" x14ac:dyDescent="0.2">
      <c r="F1591" s="13"/>
      <c r="G1591" s="13"/>
    </row>
    <row r="1592" spans="6:7" s="2" customFormat="1" x14ac:dyDescent="0.2">
      <c r="F1592" s="13"/>
      <c r="G1592" s="13"/>
    </row>
    <row r="1593" spans="6:7" s="2" customFormat="1" x14ac:dyDescent="0.2">
      <c r="F1593" s="13"/>
      <c r="G1593" s="13"/>
    </row>
    <row r="1594" spans="6:7" s="2" customFormat="1" x14ac:dyDescent="0.2">
      <c r="F1594" s="13"/>
      <c r="G1594" s="13"/>
    </row>
    <row r="1595" spans="6:7" s="2" customFormat="1" x14ac:dyDescent="0.2">
      <c r="F1595" s="13"/>
      <c r="G1595" s="13"/>
    </row>
    <row r="1596" spans="6:7" s="2" customFormat="1" x14ac:dyDescent="0.2">
      <c r="F1596" s="13"/>
      <c r="G1596" s="13"/>
    </row>
    <row r="1597" spans="6:7" s="2" customFormat="1" x14ac:dyDescent="0.2">
      <c r="F1597" s="13"/>
      <c r="G1597" s="13"/>
    </row>
    <row r="1598" spans="6:7" s="2" customFormat="1" x14ac:dyDescent="0.2">
      <c r="F1598" s="13"/>
      <c r="G1598" s="13"/>
    </row>
    <row r="1599" spans="6:7" s="2" customFormat="1" x14ac:dyDescent="0.2">
      <c r="F1599" s="13"/>
      <c r="G1599" s="13"/>
    </row>
    <row r="1600" spans="6:7" s="2" customFormat="1" x14ac:dyDescent="0.2">
      <c r="F1600" s="13"/>
      <c r="G1600" s="13"/>
    </row>
    <row r="1601" spans="6:7" s="2" customFormat="1" x14ac:dyDescent="0.2">
      <c r="F1601" s="13"/>
      <c r="G1601" s="13"/>
    </row>
    <row r="1602" spans="6:7" s="2" customFormat="1" x14ac:dyDescent="0.2">
      <c r="F1602" s="13"/>
      <c r="G1602" s="13"/>
    </row>
    <row r="1603" spans="6:7" s="2" customFormat="1" x14ac:dyDescent="0.2">
      <c r="F1603" s="13"/>
      <c r="G1603" s="13"/>
    </row>
    <row r="1604" spans="6:7" s="2" customFormat="1" x14ac:dyDescent="0.2">
      <c r="F1604" s="13"/>
      <c r="G1604" s="13"/>
    </row>
    <row r="1605" spans="6:7" s="2" customFormat="1" x14ac:dyDescent="0.2">
      <c r="F1605" s="13"/>
      <c r="G1605" s="13"/>
    </row>
    <row r="1606" spans="6:7" s="2" customFormat="1" x14ac:dyDescent="0.2">
      <c r="F1606" s="13"/>
      <c r="G1606" s="13"/>
    </row>
    <row r="1607" spans="6:7" s="2" customFormat="1" x14ac:dyDescent="0.2">
      <c r="F1607" s="13"/>
      <c r="G1607" s="13"/>
    </row>
    <row r="1608" spans="6:7" s="2" customFormat="1" x14ac:dyDescent="0.2">
      <c r="F1608" s="13"/>
      <c r="G1608" s="13"/>
    </row>
    <row r="1609" spans="6:7" s="2" customFormat="1" x14ac:dyDescent="0.2">
      <c r="F1609" s="13"/>
      <c r="G1609" s="13"/>
    </row>
    <row r="1610" spans="6:7" s="2" customFormat="1" x14ac:dyDescent="0.2">
      <c r="F1610" s="13"/>
      <c r="G1610" s="13"/>
    </row>
    <row r="1611" spans="6:7" s="2" customFormat="1" x14ac:dyDescent="0.2">
      <c r="F1611" s="13"/>
      <c r="G1611" s="13"/>
    </row>
    <row r="1612" spans="6:7" s="2" customFormat="1" x14ac:dyDescent="0.2">
      <c r="F1612" s="13"/>
      <c r="G1612" s="13"/>
    </row>
    <row r="1613" spans="6:7" s="2" customFormat="1" x14ac:dyDescent="0.2">
      <c r="F1613" s="13"/>
      <c r="G1613" s="13"/>
    </row>
    <row r="1614" spans="6:7" s="2" customFormat="1" x14ac:dyDescent="0.2">
      <c r="F1614" s="13"/>
      <c r="G1614" s="13"/>
    </row>
    <row r="1615" spans="6:7" s="2" customFormat="1" x14ac:dyDescent="0.2">
      <c r="F1615" s="13"/>
      <c r="G1615" s="13"/>
    </row>
    <row r="1616" spans="6:7" s="2" customFormat="1" x14ac:dyDescent="0.2">
      <c r="F1616" s="13"/>
      <c r="G1616" s="13"/>
    </row>
    <row r="1617" spans="6:7" s="2" customFormat="1" x14ac:dyDescent="0.2">
      <c r="F1617" s="13"/>
      <c r="G1617" s="13"/>
    </row>
    <row r="1618" spans="6:7" s="2" customFormat="1" x14ac:dyDescent="0.2">
      <c r="F1618" s="13"/>
      <c r="G1618" s="13"/>
    </row>
    <row r="1619" spans="6:7" s="2" customFormat="1" x14ac:dyDescent="0.2">
      <c r="F1619" s="13"/>
      <c r="G1619" s="13"/>
    </row>
    <row r="1620" spans="6:7" s="2" customFormat="1" x14ac:dyDescent="0.2">
      <c r="F1620" s="13"/>
      <c r="G1620" s="13"/>
    </row>
    <row r="1621" spans="6:7" s="2" customFormat="1" x14ac:dyDescent="0.2">
      <c r="F1621" s="13"/>
      <c r="G1621" s="13"/>
    </row>
    <row r="1622" spans="6:7" s="2" customFormat="1" x14ac:dyDescent="0.2">
      <c r="F1622" s="13"/>
      <c r="G1622" s="13"/>
    </row>
    <row r="1623" spans="6:7" s="2" customFormat="1" x14ac:dyDescent="0.2">
      <c r="F1623" s="13"/>
      <c r="G1623" s="13"/>
    </row>
    <row r="1624" spans="6:7" s="2" customFormat="1" x14ac:dyDescent="0.2">
      <c r="F1624" s="13"/>
      <c r="G1624" s="13"/>
    </row>
    <row r="1625" spans="6:7" s="2" customFormat="1" x14ac:dyDescent="0.2">
      <c r="F1625" s="13"/>
      <c r="G1625" s="13"/>
    </row>
    <row r="1626" spans="6:7" s="2" customFormat="1" x14ac:dyDescent="0.2">
      <c r="F1626" s="13"/>
      <c r="G1626" s="13"/>
    </row>
    <row r="1627" spans="6:7" s="2" customFormat="1" x14ac:dyDescent="0.2">
      <c r="F1627" s="13"/>
      <c r="G1627" s="13"/>
    </row>
    <row r="1628" spans="6:7" s="2" customFormat="1" x14ac:dyDescent="0.2">
      <c r="F1628" s="13"/>
      <c r="G1628" s="13"/>
    </row>
    <row r="1629" spans="6:7" s="2" customFormat="1" x14ac:dyDescent="0.2">
      <c r="F1629" s="13"/>
      <c r="G1629" s="13"/>
    </row>
    <row r="1630" spans="6:7" s="2" customFormat="1" x14ac:dyDescent="0.2">
      <c r="F1630" s="13"/>
      <c r="G1630" s="13"/>
    </row>
    <row r="1631" spans="6:7" s="2" customFormat="1" x14ac:dyDescent="0.2">
      <c r="F1631" s="13"/>
      <c r="G1631" s="13"/>
    </row>
    <row r="1632" spans="6:7" s="2" customFormat="1" x14ac:dyDescent="0.2">
      <c r="F1632" s="13"/>
      <c r="G1632" s="13"/>
    </row>
    <row r="1633" spans="6:7" s="2" customFormat="1" x14ac:dyDescent="0.2">
      <c r="F1633" s="13"/>
      <c r="G1633" s="13"/>
    </row>
    <row r="1634" spans="6:7" s="2" customFormat="1" x14ac:dyDescent="0.2">
      <c r="F1634" s="13"/>
      <c r="G1634" s="13"/>
    </row>
    <row r="1635" spans="6:7" s="2" customFormat="1" x14ac:dyDescent="0.2">
      <c r="F1635" s="13"/>
      <c r="G1635" s="13"/>
    </row>
    <row r="1636" spans="6:7" s="2" customFormat="1" x14ac:dyDescent="0.2">
      <c r="F1636" s="13"/>
      <c r="G1636" s="13"/>
    </row>
    <row r="1637" spans="6:7" s="2" customFormat="1" x14ac:dyDescent="0.2">
      <c r="F1637" s="13"/>
      <c r="G1637" s="13"/>
    </row>
    <row r="1638" spans="6:7" s="2" customFormat="1" x14ac:dyDescent="0.2">
      <c r="F1638" s="13"/>
      <c r="G1638" s="13"/>
    </row>
    <row r="1639" spans="6:7" s="2" customFormat="1" x14ac:dyDescent="0.2">
      <c r="F1639" s="13"/>
      <c r="G1639" s="13"/>
    </row>
    <row r="1640" spans="6:7" s="2" customFormat="1" x14ac:dyDescent="0.2">
      <c r="F1640" s="13"/>
      <c r="G1640" s="13"/>
    </row>
    <row r="1641" spans="6:7" s="2" customFormat="1" x14ac:dyDescent="0.2">
      <c r="F1641" s="13"/>
      <c r="G1641" s="13"/>
    </row>
    <row r="1642" spans="6:7" s="2" customFormat="1" x14ac:dyDescent="0.2">
      <c r="F1642" s="13"/>
      <c r="G1642" s="13"/>
    </row>
    <row r="1643" spans="6:7" s="2" customFormat="1" x14ac:dyDescent="0.2">
      <c r="F1643" s="13"/>
      <c r="G1643" s="13"/>
    </row>
    <row r="1644" spans="6:7" s="2" customFormat="1" x14ac:dyDescent="0.2">
      <c r="F1644" s="13"/>
      <c r="G1644" s="13"/>
    </row>
    <row r="1645" spans="6:7" s="2" customFormat="1" x14ac:dyDescent="0.2">
      <c r="F1645" s="13"/>
      <c r="G1645" s="13"/>
    </row>
    <row r="1646" spans="6:7" s="2" customFormat="1" x14ac:dyDescent="0.2">
      <c r="F1646" s="13"/>
      <c r="G1646" s="13"/>
    </row>
    <row r="1647" spans="6:7" s="2" customFormat="1" x14ac:dyDescent="0.2">
      <c r="F1647" s="13"/>
      <c r="G1647" s="13"/>
    </row>
    <row r="1648" spans="6:7" s="2" customFormat="1" x14ac:dyDescent="0.2">
      <c r="F1648" s="13"/>
      <c r="G1648" s="13"/>
    </row>
    <row r="1649" spans="6:7" s="2" customFormat="1" x14ac:dyDescent="0.2">
      <c r="F1649" s="13"/>
      <c r="G1649" s="13"/>
    </row>
    <row r="1650" spans="6:7" s="2" customFormat="1" x14ac:dyDescent="0.2">
      <c r="F1650" s="13"/>
      <c r="G1650" s="13"/>
    </row>
    <row r="1651" spans="6:7" s="2" customFormat="1" x14ac:dyDescent="0.2">
      <c r="F1651" s="13"/>
      <c r="G1651" s="13"/>
    </row>
    <row r="1652" spans="6:7" s="2" customFormat="1" x14ac:dyDescent="0.2">
      <c r="F1652" s="13"/>
      <c r="G1652" s="13"/>
    </row>
    <row r="1653" spans="6:7" s="2" customFormat="1" x14ac:dyDescent="0.2">
      <c r="F1653" s="13"/>
      <c r="G1653" s="13"/>
    </row>
    <row r="1654" spans="6:7" s="2" customFormat="1" x14ac:dyDescent="0.2">
      <c r="F1654" s="13"/>
      <c r="G1654" s="13"/>
    </row>
    <row r="1655" spans="6:7" s="2" customFormat="1" x14ac:dyDescent="0.2">
      <c r="F1655" s="13"/>
      <c r="G1655" s="13"/>
    </row>
    <row r="1656" spans="6:7" s="2" customFormat="1" x14ac:dyDescent="0.2">
      <c r="F1656" s="13"/>
      <c r="G1656" s="13"/>
    </row>
    <row r="1657" spans="6:7" s="2" customFormat="1" x14ac:dyDescent="0.2">
      <c r="F1657" s="13"/>
      <c r="G1657" s="13"/>
    </row>
    <row r="1658" spans="6:7" s="2" customFormat="1" x14ac:dyDescent="0.2">
      <c r="F1658" s="13"/>
      <c r="G1658" s="13"/>
    </row>
    <row r="1659" spans="6:7" s="2" customFormat="1" x14ac:dyDescent="0.2">
      <c r="F1659" s="13"/>
      <c r="G1659" s="13"/>
    </row>
    <row r="1660" spans="6:7" s="2" customFormat="1" x14ac:dyDescent="0.2">
      <c r="F1660" s="13"/>
      <c r="G1660" s="13"/>
    </row>
    <row r="1661" spans="6:7" s="2" customFormat="1" x14ac:dyDescent="0.2">
      <c r="F1661" s="13"/>
      <c r="G1661" s="13"/>
    </row>
    <row r="1662" spans="6:7" s="2" customFormat="1" x14ac:dyDescent="0.2">
      <c r="F1662" s="13"/>
      <c r="G1662" s="13"/>
    </row>
    <row r="1663" spans="6:7" s="2" customFormat="1" x14ac:dyDescent="0.2">
      <c r="F1663" s="13"/>
      <c r="G1663" s="13"/>
    </row>
    <row r="1664" spans="6:7" s="2" customFormat="1" x14ac:dyDescent="0.2">
      <c r="F1664" s="13"/>
      <c r="G1664" s="13"/>
    </row>
    <row r="1665" spans="6:7" s="2" customFormat="1" x14ac:dyDescent="0.2">
      <c r="F1665" s="13"/>
      <c r="G1665" s="13"/>
    </row>
    <row r="1666" spans="6:7" s="2" customFormat="1" x14ac:dyDescent="0.2">
      <c r="F1666" s="13"/>
      <c r="G1666" s="13"/>
    </row>
    <row r="1667" spans="6:7" s="2" customFormat="1" x14ac:dyDescent="0.2">
      <c r="F1667" s="13"/>
      <c r="G1667" s="13"/>
    </row>
    <row r="1668" spans="6:7" s="2" customFormat="1" x14ac:dyDescent="0.2">
      <c r="F1668" s="13"/>
      <c r="G1668" s="13"/>
    </row>
    <row r="1669" spans="6:7" s="2" customFormat="1" x14ac:dyDescent="0.2">
      <c r="F1669" s="13"/>
      <c r="G1669" s="13"/>
    </row>
    <row r="1670" spans="6:7" s="2" customFormat="1" x14ac:dyDescent="0.2">
      <c r="F1670" s="13"/>
      <c r="G1670" s="13"/>
    </row>
    <row r="1671" spans="6:7" s="2" customFormat="1" x14ac:dyDescent="0.2">
      <c r="F1671" s="13"/>
      <c r="G1671" s="13"/>
    </row>
    <row r="1672" spans="6:7" s="2" customFormat="1" x14ac:dyDescent="0.2">
      <c r="F1672" s="13"/>
      <c r="G1672" s="13"/>
    </row>
    <row r="1673" spans="6:7" s="2" customFormat="1" x14ac:dyDescent="0.2">
      <c r="F1673" s="13"/>
      <c r="G1673" s="13"/>
    </row>
    <row r="1674" spans="6:7" s="2" customFormat="1" x14ac:dyDescent="0.2">
      <c r="F1674" s="13"/>
      <c r="G1674" s="13"/>
    </row>
    <row r="1675" spans="6:7" s="2" customFormat="1" x14ac:dyDescent="0.2">
      <c r="F1675" s="13"/>
      <c r="G1675" s="13"/>
    </row>
    <row r="1676" spans="6:7" s="2" customFormat="1" x14ac:dyDescent="0.2">
      <c r="F1676" s="13"/>
      <c r="G1676" s="13"/>
    </row>
    <row r="1677" spans="6:7" s="2" customFormat="1" x14ac:dyDescent="0.2">
      <c r="F1677" s="13"/>
      <c r="G1677" s="13"/>
    </row>
    <row r="1678" spans="6:7" s="2" customFormat="1" x14ac:dyDescent="0.2">
      <c r="F1678" s="13"/>
      <c r="G1678" s="13"/>
    </row>
    <row r="1679" spans="6:7" s="2" customFormat="1" x14ac:dyDescent="0.2">
      <c r="F1679" s="13"/>
      <c r="G1679" s="13"/>
    </row>
    <row r="1680" spans="6:7" s="2" customFormat="1" x14ac:dyDescent="0.2">
      <c r="F1680" s="13"/>
      <c r="G1680" s="13"/>
    </row>
    <row r="1681" spans="6:7" s="2" customFormat="1" x14ac:dyDescent="0.2">
      <c r="F1681" s="13"/>
      <c r="G1681" s="13"/>
    </row>
    <row r="1682" spans="6:7" s="2" customFormat="1" x14ac:dyDescent="0.2">
      <c r="F1682" s="13"/>
      <c r="G1682" s="13"/>
    </row>
    <row r="1683" spans="6:7" s="2" customFormat="1" x14ac:dyDescent="0.2">
      <c r="F1683" s="13"/>
      <c r="G1683" s="13"/>
    </row>
    <row r="1684" spans="6:7" s="2" customFormat="1" x14ac:dyDescent="0.2">
      <c r="F1684" s="13"/>
      <c r="G1684" s="13"/>
    </row>
    <row r="1685" spans="6:7" s="2" customFormat="1" x14ac:dyDescent="0.2">
      <c r="F1685" s="13"/>
      <c r="G1685" s="13"/>
    </row>
    <row r="1686" spans="6:7" s="2" customFormat="1" x14ac:dyDescent="0.2">
      <c r="F1686" s="13"/>
      <c r="G1686" s="13"/>
    </row>
    <row r="1687" spans="6:7" s="2" customFormat="1" x14ac:dyDescent="0.2">
      <c r="F1687" s="13"/>
      <c r="G1687" s="13"/>
    </row>
    <row r="1688" spans="6:7" s="2" customFormat="1" x14ac:dyDescent="0.2">
      <c r="F1688" s="13"/>
      <c r="G1688" s="13"/>
    </row>
    <row r="1689" spans="6:7" s="2" customFormat="1" x14ac:dyDescent="0.2">
      <c r="F1689" s="13"/>
      <c r="G1689" s="13"/>
    </row>
    <row r="1690" spans="6:7" s="2" customFormat="1" x14ac:dyDescent="0.2">
      <c r="F1690" s="13"/>
      <c r="G1690" s="13"/>
    </row>
    <row r="1691" spans="6:7" s="2" customFormat="1" x14ac:dyDescent="0.2">
      <c r="F1691" s="13"/>
      <c r="G1691" s="13"/>
    </row>
    <row r="1692" spans="6:7" s="2" customFormat="1" x14ac:dyDescent="0.2">
      <c r="F1692" s="13"/>
      <c r="G1692" s="13"/>
    </row>
    <row r="1693" spans="6:7" s="2" customFormat="1" x14ac:dyDescent="0.2">
      <c r="F1693" s="13"/>
      <c r="G1693" s="13"/>
    </row>
    <row r="1694" spans="6:7" s="2" customFormat="1" x14ac:dyDescent="0.2">
      <c r="F1694" s="13"/>
      <c r="G1694" s="13"/>
    </row>
    <row r="1695" spans="6:7" s="2" customFormat="1" x14ac:dyDescent="0.2">
      <c r="F1695" s="13"/>
      <c r="G1695" s="13"/>
    </row>
    <row r="1696" spans="6:7" s="2" customFormat="1" x14ac:dyDescent="0.2">
      <c r="F1696" s="13"/>
      <c r="G1696" s="13"/>
    </row>
    <row r="1697" spans="6:7" s="2" customFormat="1" x14ac:dyDescent="0.2">
      <c r="F1697" s="13"/>
      <c r="G1697" s="13"/>
    </row>
    <row r="1698" spans="6:7" s="2" customFormat="1" x14ac:dyDescent="0.2">
      <c r="F1698" s="13"/>
      <c r="G1698" s="13"/>
    </row>
    <row r="1699" spans="6:7" s="2" customFormat="1" x14ac:dyDescent="0.2">
      <c r="F1699" s="13"/>
      <c r="G1699" s="13"/>
    </row>
    <row r="1700" spans="6:7" s="2" customFormat="1" x14ac:dyDescent="0.2">
      <c r="F1700" s="13"/>
      <c r="G1700" s="13"/>
    </row>
    <row r="1701" spans="6:7" s="2" customFormat="1" x14ac:dyDescent="0.2">
      <c r="F1701" s="13"/>
      <c r="G1701" s="13"/>
    </row>
    <row r="1702" spans="6:7" s="2" customFormat="1" x14ac:dyDescent="0.2">
      <c r="F1702" s="13"/>
      <c r="G1702" s="13"/>
    </row>
    <row r="1703" spans="6:7" s="2" customFormat="1" x14ac:dyDescent="0.2">
      <c r="F1703" s="13"/>
      <c r="G1703" s="13"/>
    </row>
    <row r="1704" spans="6:7" s="2" customFormat="1" x14ac:dyDescent="0.2">
      <c r="F1704" s="13"/>
      <c r="G1704" s="13"/>
    </row>
    <row r="1705" spans="6:7" s="2" customFormat="1" x14ac:dyDescent="0.2">
      <c r="F1705" s="13"/>
      <c r="G1705" s="13"/>
    </row>
    <row r="1706" spans="6:7" s="2" customFormat="1" x14ac:dyDescent="0.2">
      <c r="F1706" s="13"/>
      <c r="G1706" s="13"/>
    </row>
    <row r="1707" spans="6:7" s="2" customFormat="1" x14ac:dyDescent="0.2">
      <c r="F1707" s="13"/>
      <c r="G1707" s="13"/>
    </row>
    <row r="1708" spans="6:7" s="2" customFormat="1" x14ac:dyDescent="0.2">
      <c r="F1708" s="13"/>
      <c r="G1708" s="13"/>
    </row>
    <row r="1709" spans="6:7" s="2" customFormat="1" x14ac:dyDescent="0.2">
      <c r="F1709" s="13"/>
      <c r="G1709" s="13"/>
    </row>
    <row r="1710" spans="6:7" s="2" customFormat="1" x14ac:dyDescent="0.2">
      <c r="F1710" s="13"/>
      <c r="G1710" s="13"/>
    </row>
    <row r="1711" spans="6:7" s="2" customFormat="1" x14ac:dyDescent="0.2">
      <c r="F1711" s="13"/>
      <c r="G1711" s="13"/>
    </row>
    <row r="1712" spans="6:7" s="2" customFormat="1" x14ac:dyDescent="0.2">
      <c r="F1712" s="13"/>
      <c r="G1712" s="13"/>
    </row>
    <row r="1713" spans="6:7" s="2" customFormat="1" x14ac:dyDescent="0.2">
      <c r="F1713" s="13"/>
      <c r="G1713" s="13"/>
    </row>
    <row r="1714" spans="6:7" s="2" customFormat="1" x14ac:dyDescent="0.2">
      <c r="F1714" s="13"/>
      <c r="G1714" s="13"/>
    </row>
    <row r="1715" spans="6:7" s="2" customFormat="1" x14ac:dyDescent="0.2">
      <c r="F1715" s="13"/>
      <c r="G1715" s="13"/>
    </row>
    <row r="1716" spans="6:7" s="2" customFormat="1" x14ac:dyDescent="0.2">
      <c r="F1716" s="13"/>
      <c r="G1716" s="13"/>
    </row>
    <row r="1717" spans="6:7" s="2" customFormat="1" x14ac:dyDescent="0.2">
      <c r="F1717" s="13"/>
      <c r="G1717" s="13"/>
    </row>
    <row r="1718" spans="6:7" s="2" customFormat="1" x14ac:dyDescent="0.2">
      <c r="F1718" s="13"/>
      <c r="G1718" s="13"/>
    </row>
    <row r="1719" spans="6:7" s="2" customFormat="1" x14ac:dyDescent="0.2">
      <c r="F1719" s="13"/>
      <c r="G1719" s="13"/>
    </row>
    <row r="1720" spans="6:7" s="2" customFormat="1" x14ac:dyDescent="0.2">
      <c r="F1720" s="13"/>
      <c r="G1720" s="13"/>
    </row>
    <row r="1721" spans="6:7" s="2" customFormat="1" x14ac:dyDescent="0.2">
      <c r="F1721" s="13"/>
      <c r="G1721" s="13"/>
    </row>
    <row r="1722" spans="6:7" s="2" customFormat="1" x14ac:dyDescent="0.2">
      <c r="F1722" s="13"/>
      <c r="G1722" s="13"/>
    </row>
    <row r="1723" spans="6:7" s="2" customFormat="1" x14ac:dyDescent="0.2">
      <c r="F1723" s="13"/>
      <c r="G1723" s="13"/>
    </row>
    <row r="1724" spans="6:7" s="2" customFormat="1" x14ac:dyDescent="0.2">
      <c r="F1724" s="13"/>
      <c r="G1724" s="13"/>
    </row>
    <row r="1725" spans="6:7" s="2" customFormat="1" x14ac:dyDescent="0.2">
      <c r="F1725" s="13"/>
      <c r="G1725" s="13"/>
    </row>
    <row r="1726" spans="6:7" s="2" customFormat="1" x14ac:dyDescent="0.2">
      <c r="F1726" s="13"/>
      <c r="G1726" s="13"/>
    </row>
    <row r="1727" spans="6:7" s="2" customFormat="1" x14ac:dyDescent="0.2">
      <c r="F1727" s="13"/>
      <c r="G1727" s="13"/>
    </row>
    <row r="1728" spans="6:7" s="2" customFormat="1" x14ac:dyDescent="0.2">
      <c r="F1728" s="13"/>
      <c r="G1728" s="13"/>
    </row>
    <row r="1729" spans="6:7" s="2" customFormat="1" x14ac:dyDescent="0.2">
      <c r="F1729" s="13"/>
      <c r="G1729" s="13"/>
    </row>
    <row r="1730" spans="6:7" s="2" customFormat="1" x14ac:dyDescent="0.2">
      <c r="F1730" s="13"/>
      <c r="G1730" s="13"/>
    </row>
    <row r="1731" spans="6:7" s="2" customFormat="1" x14ac:dyDescent="0.2">
      <c r="F1731" s="13"/>
      <c r="G1731" s="13"/>
    </row>
    <row r="1732" spans="6:7" s="2" customFormat="1" x14ac:dyDescent="0.2">
      <c r="F1732" s="13"/>
      <c r="G1732" s="13"/>
    </row>
    <row r="1733" spans="6:7" s="2" customFormat="1" x14ac:dyDescent="0.2">
      <c r="F1733" s="13"/>
      <c r="G1733" s="13"/>
    </row>
    <row r="1734" spans="6:7" s="2" customFormat="1" x14ac:dyDescent="0.2">
      <c r="F1734" s="13"/>
      <c r="G1734" s="13"/>
    </row>
    <row r="1735" spans="6:7" s="2" customFormat="1" x14ac:dyDescent="0.2">
      <c r="F1735" s="13"/>
      <c r="G1735" s="13"/>
    </row>
    <row r="1736" spans="6:7" s="2" customFormat="1" x14ac:dyDescent="0.2">
      <c r="F1736" s="13"/>
      <c r="G1736" s="13"/>
    </row>
    <row r="1737" spans="6:7" s="2" customFormat="1" x14ac:dyDescent="0.2">
      <c r="F1737" s="13"/>
      <c r="G1737" s="13"/>
    </row>
    <row r="1738" spans="6:7" s="2" customFormat="1" x14ac:dyDescent="0.2">
      <c r="F1738" s="13"/>
      <c r="G1738" s="13"/>
    </row>
    <row r="1739" spans="6:7" s="2" customFormat="1" x14ac:dyDescent="0.2">
      <c r="F1739" s="13"/>
      <c r="G1739" s="13"/>
    </row>
    <row r="1740" spans="6:7" s="2" customFormat="1" x14ac:dyDescent="0.2">
      <c r="F1740" s="13"/>
      <c r="G1740" s="13"/>
    </row>
    <row r="1741" spans="6:7" s="2" customFormat="1" x14ac:dyDescent="0.2">
      <c r="F1741" s="13"/>
      <c r="G1741" s="13"/>
    </row>
    <row r="1742" spans="6:7" s="2" customFormat="1" x14ac:dyDescent="0.2">
      <c r="F1742" s="13"/>
      <c r="G1742" s="13"/>
    </row>
    <row r="1743" spans="6:7" s="2" customFormat="1" x14ac:dyDescent="0.2">
      <c r="F1743" s="13"/>
      <c r="G1743" s="13"/>
    </row>
    <row r="1744" spans="6:7" s="2" customFormat="1" x14ac:dyDescent="0.2">
      <c r="F1744" s="13"/>
      <c r="G1744" s="13"/>
    </row>
    <row r="1745" spans="6:7" s="2" customFormat="1" x14ac:dyDescent="0.2">
      <c r="F1745" s="13"/>
      <c r="G1745" s="13"/>
    </row>
    <row r="1746" spans="6:7" s="2" customFormat="1" x14ac:dyDescent="0.2">
      <c r="F1746" s="13"/>
      <c r="G1746" s="13"/>
    </row>
    <row r="1747" spans="6:7" s="2" customFormat="1" x14ac:dyDescent="0.2">
      <c r="F1747" s="13"/>
      <c r="G1747" s="13"/>
    </row>
    <row r="1748" spans="6:7" s="2" customFormat="1" x14ac:dyDescent="0.2">
      <c r="F1748" s="13"/>
      <c r="G1748" s="13"/>
    </row>
    <row r="1749" spans="6:7" s="2" customFormat="1" x14ac:dyDescent="0.2">
      <c r="F1749" s="13"/>
      <c r="G1749" s="13"/>
    </row>
    <row r="1750" spans="6:7" s="2" customFormat="1" x14ac:dyDescent="0.2">
      <c r="F1750" s="13"/>
      <c r="G1750" s="13"/>
    </row>
    <row r="1751" spans="6:7" s="2" customFormat="1" x14ac:dyDescent="0.2">
      <c r="F1751" s="13"/>
      <c r="G1751" s="13"/>
    </row>
    <row r="1752" spans="6:7" s="2" customFormat="1" x14ac:dyDescent="0.2">
      <c r="F1752" s="13"/>
      <c r="G1752" s="13"/>
    </row>
    <row r="1753" spans="6:7" s="2" customFormat="1" x14ac:dyDescent="0.2">
      <c r="F1753" s="13"/>
      <c r="G1753" s="13"/>
    </row>
    <row r="1754" spans="6:7" s="2" customFormat="1" x14ac:dyDescent="0.2">
      <c r="F1754" s="13"/>
      <c r="G1754" s="13"/>
    </row>
    <row r="1755" spans="6:7" s="2" customFormat="1" x14ac:dyDescent="0.2">
      <c r="F1755" s="13"/>
      <c r="G1755" s="13"/>
    </row>
    <row r="1756" spans="6:7" s="2" customFormat="1" x14ac:dyDescent="0.2">
      <c r="F1756" s="13"/>
      <c r="G1756" s="13"/>
    </row>
    <row r="1757" spans="6:7" s="2" customFormat="1" x14ac:dyDescent="0.2">
      <c r="F1757" s="13"/>
      <c r="G1757" s="13"/>
    </row>
    <row r="1758" spans="6:7" s="2" customFormat="1" x14ac:dyDescent="0.2">
      <c r="F1758" s="13"/>
      <c r="G1758" s="13"/>
    </row>
    <row r="1759" spans="6:7" s="2" customFormat="1" x14ac:dyDescent="0.2">
      <c r="F1759" s="13"/>
      <c r="G1759" s="13"/>
    </row>
    <row r="1760" spans="6:7" s="2" customFormat="1" x14ac:dyDescent="0.2">
      <c r="F1760" s="13"/>
      <c r="G1760" s="13"/>
    </row>
    <row r="1761" spans="6:7" s="2" customFormat="1" x14ac:dyDescent="0.2">
      <c r="F1761" s="13"/>
      <c r="G1761" s="13"/>
    </row>
    <row r="1762" spans="6:7" s="2" customFormat="1" x14ac:dyDescent="0.2">
      <c r="F1762" s="13"/>
      <c r="G1762" s="13"/>
    </row>
    <row r="1763" spans="6:7" s="2" customFormat="1" x14ac:dyDescent="0.2">
      <c r="F1763" s="13"/>
      <c r="G1763" s="13"/>
    </row>
    <row r="1764" spans="6:7" s="2" customFormat="1" x14ac:dyDescent="0.2">
      <c r="F1764" s="13"/>
      <c r="G1764" s="13"/>
    </row>
    <row r="1765" spans="6:7" s="2" customFormat="1" x14ac:dyDescent="0.2">
      <c r="F1765" s="13"/>
      <c r="G1765" s="13"/>
    </row>
    <row r="1766" spans="6:7" s="2" customFormat="1" x14ac:dyDescent="0.2">
      <c r="F1766" s="13"/>
      <c r="G1766" s="13"/>
    </row>
    <row r="1767" spans="6:7" s="2" customFormat="1" x14ac:dyDescent="0.2">
      <c r="F1767" s="13"/>
      <c r="G1767" s="13"/>
    </row>
    <row r="1768" spans="6:7" s="2" customFormat="1" x14ac:dyDescent="0.2">
      <c r="F1768" s="13"/>
      <c r="G1768" s="13"/>
    </row>
    <row r="1769" spans="6:7" s="2" customFormat="1" x14ac:dyDescent="0.2">
      <c r="F1769" s="13"/>
      <c r="G1769" s="13"/>
    </row>
    <row r="1770" spans="6:7" s="2" customFormat="1" x14ac:dyDescent="0.2">
      <c r="F1770" s="13"/>
      <c r="G1770" s="13"/>
    </row>
    <row r="1771" spans="6:7" s="2" customFormat="1" x14ac:dyDescent="0.2">
      <c r="F1771" s="13"/>
      <c r="G1771" s="13"/>
    </row>
    <row r="1772" spans="6:7" s="2" customFormat="1" x14ac:dyDescent="0.2">
      <c r="F1772" s="13"/>
      <c r="G1772" s="13"/>
    </row>
    <row r="1773" spans="6:7" s="2" customFormat="1" x14ac:dyDescent="0.2">
      <c r="F1773" s="13"/>
      <c r="G1773" s="13"/>
    </row>
    <row r="1774" spans="6:7" s="2" customFormat="1" x14ac:dyDescent="0.2">
      <c r="F1774" s="13"/>
      <c r="G1774" s="13"/>
    </row>
    <row r="1775" spans="6:7" s="2" customFormat="1" x14ac:dyDescent="0.2">
      <c r="F1775" s="13"/>
      <c r="G1775" s="13"/>
    </row>
    <row r="1776" spans="6:7" s="2" customFormat="1" x14ac:dyDescent="0.2">
      <c r="F1776" s="13"/>
      <c r="G1776" s="13"/>
    </row>
    <row r="1777" spans="6:7" s="2" customFormat="1" x14ac:dyDescent="0.2">
      <c r="F1777" s="13"/>
      <c r="G1777" s="13"/>
    </row>
    <row r="1778" spans="6:7" s="2" customFormat="1" x14ac:dyDescent="0.2">
      <c r="F1778" s="13"/>
      <c r="G1778" s="13"/>
    </row>
    <row r="1779" spans="6:7" s="2" customFormat="1" x14ac:dyDescent="0.2">
      <c r="F1779" s="13"/>
      <c r="G1779" s="13"/>
    </row>
    <row r="1780" spans="6:7" s="2" customFormat="1" x14ac:dyDescent="0.2">
      <c r="F1780" s="13"/>
      <c r="G1780" s="13"/>
    </row>
    <row r="1781" spans="6:7" s="2" customFormat="1" x14ac:dyDescent="0.2">
      <c r="F1781" s="13"/>
      <c r="G1781" s="13"/>
    </row>
    <row r="1782" spans="6:7" s="2" customFormat="1" x14ac:dyDescent="0.2">
      <c r="F1782" s="13"/>
      <c r="G1782" s="13"/>
    </row>
    <row r="1783" spans="6:7" s="2" customFormat="1" x14ac:dyDescent="0.2">
      <c r="F1783" s="13"/>
      <c r="G1783" s="13"/>
    </row>
    <row r="1784" spans="6:7" s="2" customFormat="1" x14ac:dyDescent="0.2">
      <c r="F1784" s="13"/>
      <c r="G1784" s="13"/>
    </row>
    <row r="1785" spans="6:7" s="2" customFormat="1" x14ac:dyDescent="0.2">
      <c r="F1785" s="13"/>
      <c r="G1785" s="13"/>
    </row>
    <row r="1786" spans="6:7" s="2" customFormat="1" x14ac:dyDescent="0.2">
      <c r="F1786" s="13"/>
      <c r="G1786" s="13"/>
    </row>
    <row r="1787" spans="6:7" s="2" customFormat="1" x14ac:dyDescent="0.2">
      <c r="F1787" s="13"/>
      <c r="G1787" s="13"/>
    </row>
    <row r="1788" spans="6:7" s="2" customFormat="1" x14ac:dyDescent="0.2">
      <c r="F1788" s="13"/>
      <c r="G1788" s="13"/>
    </row>
    <row r="1789" spans="6:7" s="2" customFormat="1" x14ac:dyDescent="0.2">
      <c r="F1789" s="13"/>
      <c r="G1789" s="13"/>
    </row>
    <row r="1790" spans="6:7" s="2" customFormat="1" x14ac:dyDescent="0.2">
      <c r="F1790" s="13"/>
      <c r="G1790" s="13"/>
    </row>
    <row r="1791" spans="6:7" s="2" customFormat="1" x14ac:dyDescent="0.2">
      <c r="F1791" s="13"/>
      <c r="G1791" s="13"/>
    </row>
    <row r="1792" spans="6:7" s="2" customFormat="1" x14ac:dyDescent="0.2">
      <c r="F1792" s="13"/>
      <c r="G1792" s="13"/>
    </row>
    <row r="1793" spans="6:7" s="2" customFormat="1" x14ac:dyDescent="0.2">
      <c r="F1793" s="13"/>
      <c r="G1793" s="13"/>
    </row>
    <row r="1794" spans="6:7" s="2" customFormat="1" x14ac:dyDescent="0.2">
      <c r="F1794" s="13"/>
      <c r="G1794" s="13"/>
    </row>
    <row r="1795" spans="6:7" s="2" customFormat="1" x14ac:dyDescent="0.2">
      <c r="F1795" s="13"/>
      <c r="G1795" s="13"/>
    </row>
    <row r="1796" spans="6:7" s="2" customFormat="1" x14ac:dyDescent="0.2">
      <c r="F1796" s="13"/>
      <c r="G1796" s="13"/>
    </row>
    <row r="1797" spans="6:7" s="2" customFormat="1" x14ac:dyDescent="0.2">
      <c r="F1797" s="13"/>
      <c r="G1797" s="13"/>
    </row>
    <row r="1798" spans="6:7" s="2" customFormat="1" x14ac:dyDescent="0.2">
      <c r="F1798" s="13"/>
      <c r="G1798" s="13"/>
    </row>
    <row r="1799" spans="6:7" s="2" customFormat="1" x14ac:dyDescent="0.2">
      <c r="F1799" s="13"/>
      <c r="G1799" s="13"/>
    </row>
    <row r="1800" spans="6:7" s="2" customFormat="1" x14ac:dyDescent="0.2">
      <c r="F1800" s="13"/>
      <c r="G1800" s="13"/>
    </row>
    <row r="1801" spans="6:7" s="2" customFormat="1" x14ac:dyDescent="0.2">
      <c r="F1801" s="13"/>
      <c r="G1801" s="13"/>
    </row>
    <row r="1802" spans="6:7" s="2" customFormat="1" x14ac:dyDescent="0.2">
      <c r="F1802" s="13"/>
      <c r="G1802" s="13"/>
    </row>
    <row r="1803" spans="6:7" s="2" customFormat="1" x14ac:dyDescent="0.2">
      <c r="F1803" s="13"/>
      <c r="G1803" s="13"/>
    </row>
    <row r="1804" spans="6:7" s="2" customFormat="1" x14ac:dyDescent="0.2">
      <c r="F1804" s="13"/>
      <c r="G1804" s="13"/>
    </row>
    <row r="1805" spans="6:7" s="2" customFormat="1" x14ac:dyDescent="0.2">
      <c r="F1805" s="13"/>
      <c r="G1805" s="13"/>
    </row>
    <row r="1806" spans="6:7" s="2" customFormat="1" x14ac:dyDescent="0.2">
      <c r="F1806" s="13"/>
      <c r="G1806" s="13"/>
    </row>
    <row r="1807" spans="6:7" s="2" customFormat="1" x14ac:dyDescent="0.2">
      <c r="F1807" s="13"/>
      <c r="G1807" s="13"/>
    </row>
    <row r="1808" spans="6:7" s="2" customFormat="1" x14ac:dyDescent="0.2">
      <c r="F1808" s="13"/>
      <c r="G1808" s="13"/>
    </row>
    <row r="1809" spans="6:7" s="2" customFormat="1" x14ac:dyDescent="0.2">
      <c r="F1809" s="13"/>
      <c r="G1809" s="13"/>
    </row>
    <row r="1810" spans="6:7" s="2" customFormat="1" x14ac:dyDescent="0.2">
      <c r="F1810" s="13"/>
      <c r="G1810" s="13"/>
    </row>
    <row r="1811" spans="6:7" s="2" customFormat="1" x14ac:dyDescent="0.2">
      <c r="F1811" s="13"/>
      <c r="G1811" s="13"/>
    </row>
    <row r="1812" spans="6:7" s="2" customFormat="1" x14ac:dyDescent="0.2">
      <c r="F1812" s="13"/>
      <c r="G1812" s="13"/>
    </row>
    <row r="1813" spans="6:7" s="2" customFormat="1" x14ac:dyDescent="0.2">
      <c r="F1813" s="13"/>
      <c r="G1813" s="13"/>
    </row>
    <row r="1814" spans="6:7" s="2" customFormat="1" x14ac:dyDescent="0.2">
      <c r="F1814" s="13"/>
      <c r="G1814" s="13"/>
    </row>
    <row r="1815" spans="6:7" s="2" customFormat="1" x14ac:dyDescent="0.2">
      <c r="F1815" s="13"/>
      <c r="G1815" s="13"/>
    </row>
    <row r="1816" spans="6:7" s="2" customFormat="1" x14ac:dyDescent="0.2">
      <c r="F1816" s="13"/>
      <c r="G1816" s="13"/>
    </row>
    <row r="1817" spans="6:7" s="2" customFormat="1" x14ac:dyDescent="0.2">
      <c r="F1817" s="13"/>
      <c r="G1817" s="13"/>
    </row>
    <row r="1818" spans="6:7" s="2" customFormat="1" x14ac:dyDescent="0.2">
      <c r="F1818" s="13"/>
      <c r="G1818" s="13"/>
    </row>
    <row r="1819" spans="6:7" s="2" customFormat="1" x14ac:dyDescent="0.2">
      <c r="F1819" s="13"/>
      <c r="G1819" s="13"/>
    </row>
    <row r="1820" spans="6:7" s="2" customFormat="1" x14ac:dyDescent="0.2">
      <c r="F1820" s="13"/>
      <c r="G1820" s="13"/>
    </row>
    <row r="1821" spans="6:7" s="2" customFormat="1" x14ac:dyDescent="0.2">
      <c r="F1821" s="13"/>
      <c r="G1821" s="13"/>
    </row>
    <row r="1822" spans="6:7" s="2" customFormat="1" x14ac:dyDescent="0.2">
      <c r="F1822" s="13"/>
      <c r="G1822" s="13"/>
    </row>
    <row r="1823" spans="6:7" s="2" customFormat="1" x14ac:dyDescent="0.2">
      <c r="F1823" s="13"/>
      <c r="G1823" s="13"/>
    </row>
    <row r="1824" spans="6:7" s="2" customFormat="1" x14ac:dyDescent="0.2">
      <c r="F1824" s="13"/>
      <c r="G1824" s="13"/>
    </row>
    <row r="1825" spans="6:7" s="2" customFormat="1" x14ac:dyDescent="0.2">
      <c r="F1825" s="13"/>
      <c r="G1825" s="13"/>
    </row>
    <row r="1826" spans="6:7" s="2" customFormat="1" x14ac:dyDescent="0.2">
      <c r="F1826" s="13"/>
      <c r="G1826" s="13"/>
    </row>
    <row r="1827" spans="6:7" s="2" customFormat="1" x14ac:dyDescent="0.2">
      <c r="F1827" s="13"/>
      <c r="G1827" s="13"/>
    </row>
    <row r="1828" spans="6:7" s="2" customFormat="1" x14ac:dyDescent="0.2">
      <c r="F1828" s="13"/>
      <c r="G1828" s="13"/>
    </row>
    <row r="1829" spans="6:7" s="2" customFormat="1" x14ac:dyDescent="0.2">
      <c r="F1829" s="13"/>
      <c r="G1829" s="13"/>
    </row>
    <row r="1830" spans="6:7" s="2" customFormat="1" x14ac:dyDescent="0.2">
      <c r="F1830" s="13"/>
      <c r="G1830" s="13"/>
    </row>
    <row r="1831" spans="6:7" s="2" customFormat="1" x14ac:dyDescent="0.2">
      <c r="F1831" s="13"/>
      <c r="G1831" s="13"/>
    </row>
    <row r="1832" spans="6:7" s="2" customFormat="1" x14ac:dyDescent="0.2">
      <c r="F1832" s="13"/>
      <c r="G1832" s="13"/>
    </row>
    <row r="1833" spans="6:7" s="2" customFormat="1" x14ac:dyDescent="0.2">
      <c r="F1833" s="13"/>
      <c r="G1833" s="13"/>
    </row>
    <row r="1834" spans="6:7" s="2" customFormat="1" x14ac:dyDescent="0.2">
      <c r="F1834" s="13"/>
      <c r="G1834" s="13"/>
    </row>
    <row r="1835" spans="6:7" s="2" customFormat="1" x14ac:dyDescent="0.2">
      <c r="F1835" s="13"/>
      <c r="G1835" s="13"/>
    </row>
    <row r="1836" spans="6:7" s="2" customFormat="1" x14ac:dyDescent="0.2">
      <c r="F1836" s="13"/>
      <c r="G1836" s="13"/>
    </row>
    <row r="1837" spans="6:7" s="2" customFormat="1" x14ac:dyDescent="0.2">
      <c r="F1837" s="13"/>
      <c r="G1837" s="13"/>
    </row>
    <row r="1838" spans="6:7" s="2" customFormat="1" x14ac:dyDescent="0.2">
      <c r="F1838" s="13"/>
      <c r="G1838" s="13"/>
    </row>
    <row r="1839" spans="6:7" s="2" customFormat="1" x14ac:dyDescent="0.2">
      <c r="F1839" s="13"/>
      <c r="G1839" s="13"/>
    </row>
    <row r="1840" spans="6:7" s="2" customFormat="1" x14ac:dyDescent="0.2">
      <c r="F1840" s="13"/>
      <c r="G1840" s="13"/>
    </row>
    <row r="1841" spans="6:7" s="2" customFormat="1" x14ac:dyDescent="0.2">
      <c r="F1841" s="13"/>
      <c r="G1841" s="13"/>
    </row>
    <row r="1842" spans="6:7" s="2" customFormat="1" x14ac:dyDescent="0.2">
      <c r="F1842" s="13"/>
      <c r="G1842" s="13"/>
    </row>
    <row r="1843" spans="6:7" s="2" customFormat="1" x14ac:dyDescent="0.2">
      <c r="F1843" s="13"/>
      <c r="G1843" s="13"/>
    </row>
    <row r="1844" spans="6:7" s="2" customFormat="1" x14ac:dyDescent="0.2">
      <c r="F1844" s="13"/>
      <c r="G1844" s="13"/>
    </row>
    <row r="1845" spans="6:7" s="2" customFormat="1" x14ac:dyDescent="0.2">
      <c r="F1845" s="13"/>
      <c r="G1845" s="13"/>
    </row>
    <row r="1846" spans="6:7" s="2" customFormat="1" x14ac:dyDescent="0.2">
      <c r="F1846" s="13"/>
      <c r="G1846" s="13"/>
    </row>
    <row r="1847" spans="6:7" s="2" customFormat="1" x14ac:dyDescent="0.2">
      <c r="F1847" s="13"/>
      <c r="G1847" s="13"/>
    </row>
    <row r="1848" spans="6:7" s="2" customFormat="1" x14ac:dyDescent="0.2">
      <c r="F1848" s="13"/>
      <c r="G1848" s="13"/>
    </row>
    <row r="1849" spans="6:7" s="2" customFormat="1" x14ac:dyDescent="0.2">
      <c r="F1849" s="13"/>
      <c r="G1849" s="13"/>
    </row>
    <row r="1850" spans="6:7" s="2" customFormat="1" x14ac:dyDescent="0.2">
      <c r="F1850" s="13"/>
      <c r="G1850" s="13"/>
    </row>
    <row r="1851" spans="6:7" s="2" customFormat="1" x14ac:dyDescent="0.2">
      <c r="F1851" s="13"/>
      <c r="G1851" s="13"/>
    </row>
    <row r="1852" spans="6:7" s="2" customFormat="1" x14ac:dyDescent="0.2">
      <c r="F1852" s="13"/>
      <c r="G1852" s="13"/>
    </row>
    <row r="1853" spans="6:7" s="2" customFormat="1" x14ac:dyDescent="0.2">
      <c r="F1853" s="13"/>
      <c r="G1853" s="13"/>
    </row>
    <row r="1854" spans="6:7" s="2" customFormat="1" x14ac:dyDescent="0.2">
      <c r="F1854" s="13"/>
      <c r="G1854" s="13"/>
    </row>
    <row r="1855" spans="6:7" s="2" customFormat="1" x14ac:dyDescent="0.2">
      <c r="F1855" s="13"/>
      <c r="G1855" s="13"/>
    </row>
    <row r="1856" spans="6:7" s="2" customFormat="1" x14ac:dyDescent="0.2">
      <c r="F1856" s="13"/>
      <c r="G1856" s="13"/>
    </row>
    <row r="1857" spans="6:7" s="2" customFormat="1" x14ac:dyDescent="0.2">
      <c r="F1857" s="13"/>
      <c r="G1857" s="13"/>
    </row>
    <row r="1858" spans="6:7" s="2" customFormat="1" x14ac:dyDescent="0.2">
      <c r="F1858" s="13"/>
      <c r="G1858" s="13"/>
    </row>
    <row r="1859" spans="6:7" s="2" customFormat="1" x14ac:dyDescent="0.2">
      <c r="F1859" s="13"/>
      <c r="G1859" s="13"/>
    </row>
    <row r="1860" spans="6:7" s="2" customFormat="1" x14ac:dyDescent="0.2">
      <c r="F1860" s="13"/>
      <c r="G1860" s="13"/>
    </row>
    <row r="1861" spans="6:7" s="2" customFormat="1" x14ac:dyDescent="0.2">
      <c r="F1861" s="13"/>
      <c r="G1861" s="13"/>
    </row>
    <row r="1862" spans="6:7" s="2" customFormat="1" x14ac:dyDescent="0.2">
      <c r="F1862" s="13"/>
      <c r="G1862" s="13"/>
    </row>
    <row r="1863" spans="6:7" s="2" customFormat="1" x14ac:dyDescent="0.2">
      <c r="F1863" s="13"/>
      <c r="G1863" s="13"/>
    </row>
    <row r="1864" spans="6:7" s="2" customFormat="1" x14ac:dyDescent="0.2">
      <c r="F1864" s="13"/>
      <c r="G1864" s="13"/>
    </row>
    <row r="1865" spans="6:7" s="2" customFormat="1" x14ac:dyDescent="0.2">
      <c r="F1865" s="13"/>
      <c r="G1865" s="13"/>
    </row>
    <row r="1866" spans="6:7" s="2" customFormat="1" x14ac:dyDescent="0.2">
      <c r="F1866" s="13"/>
      <c r="G1866" s="13"/>
    </row>
    <row r="1867" spans="6:7" s="2" customFormat="1" x14ac:dyDescent="0.2">
      <c r="F1867" s="13"/>
      <c r="G1867" s="13"/>
    </row>
    <row r="1868" spans="6:7" s="2" customFormat="1" x14ac:dyDescent="0.2">
      <c r="F1868" s="13"/>
      <c r="G1868" s="13"/>
    </row>
    <row r="1869" spans="6:7" s="2" customFormat="1" x14ac:dyDescent="0.2">
      <c r="F1869" s="13"/>
      <c r="G1869" s="13"/>
    </row>
    <row r="1870" spans="6:7" s="2" customFormat="1" x14ac:dyDescent="0.2">
      <c r="F1870" s="13"/>
      <c r="G1870" s="13"/>
    </row>
    <row r="1871" spans="6:7" s="2" customFormat="1" x14ac:dyDescent="0.2">
      <c r="F1871" s="13"/>
      <c r="G1871" s="13"/>
    </row>
    <row r="1872" spans="6:7" s="2" customFormat="1" x14ac:dyDescent="0.2">
      <c r="F1872" s="13"/>
      <c r="G1872" s="13"/>
    </row>
    <row r="1873" spans="6:7" s="2" customFormat="1" x14ac:dyDescent="0.2">
      <c r="F1873" s="13"/>
      <c r="G1873" s="13"/>
    </row>
    <row r="1874" spans="6:7" s="2" customFormat="1" x14ac:dyDescent="0.2">
      <c r="F1874" s="13"/>
      <c r="G1874" s="13"/>
    </row>
    <row r="1875" spans="6:7" s="2" customFormat="1" x14ac:dyDescent="0.2">
      <c r="F1875" s="13"/>
      <c r="G1875" s="13"/>
    </row>
    <row r="1876" spans="6:7" s="2" customFormat="1" x14ac:dyDescent="0.2">
      <c r="F1876" s="13"/>
      <c r="G1876" s="13"/>
    </row>
    <row r="1877" spans="6:7" s="2" customFormat="1" x14ac:dyDescent="0.2">
      <c r="F1877" s="13"/>
      <c r="G1877" s="13"/>
    </row>
    <row r="1878" spans="6:7" s="2" customFormat="1" x14ac:dyDescent="0.2">
      <c r="F1878" s="13"/>
      <c r="G1878" s="13"/>
    </row>
    <row r="1879" spans="6:7" s="2" customFormat="1" x14ac:dyDescent="0.2">
      <c r="F1879" s="13"/>
      <c r="G1879" s="13"/>
    </row>
    <row r="1880" spans="6:7" s="2" customFormat="1" x14ac:dyDescent="0.2">
      <c r="F1880" s="13"/>
      <c r="G1880" s="13"/>
    </row>
    <row r="1881" spans="6:7" s="2" customFormat="1" x14ac:dyDescent="0.2">
      <c r="F1881" s="13"/>
      <c r="G1881" s="13"/>
    </row>
    <row r="1882" spans="6:7" s="2" customFormat="1" x14ac:dyDescent="0.2">
      <c r="F1882" s="13"/>
      <c r="G1882" s="13"/>
    </row>
    <row r="1883" spans="6:7" s="2" customFormat="1" x14ac:dyDescent="0.2">
      <c r="F1883" s="13"/>
      <c r="G1883" s="13"/>
    </row>
    <row r="1884" spans="6:7" s="2" customFormat="1" x14ac:dyDescent="0.2">
      <c r="F1884" s="13"/>
      <c r="G1884" s="13"/>
    </row>
    <row r="1885" spans="6:7" s="2" customFormat="1" x14ac:dyDescent="0.2">
      <c r="F1885" s="13"/>
      <c r="G1885" s="13"/>
    </row>
    <row r="1886" spans="6:7" s="2" customFormat="1" x14ac:dyDescent="0.2">
      <c r="F1886" s="13"/>
      <c r="G1886" s="13"/>
    </row>
    <row r="1887" spans="6:7" s="2" customFormat="1" x14ac:dyDescent="0.2">
      <c r="F1887" s="13"/>
      <c r="G1887" s="13"/>
    </row>
    <row r="1888" spans="6:7" s="2" customFormat="1" x14ac:dyDescent="0.2">
      <c r="F1888" s="13"/>
      <c r="G1888" s="13"/>
    </row>
    <row r="1889" spans="6:7" s="2" customFormat="1" x14ac:dyDescent="0.2">
      <c r="F1889" s="13"/>
      <c r="G1889" s="13"/>
    </row>
    <row r="1890" spans="6:7" s="2" customFormat="1" x14ac:dyDescent="0.2">
      <c r="F1890" s="13"/>
      <c r="G1890" s="13"/>
    </row>
    <row r="1891" spans="6:7" s="2" customFormat="1" x14ac:dyDescent="0.2">
      <c r="F1891" s="13"/>
      <c r="G1891" s="13"/>
    </row>
    <row r="1892" spans="6:7" s="2" customFormat="1" x14ac:dyDescent="0.2">
      <c r="F1892" s="13"/>
      <c r="G1892" s="13"/>
    </row>
    <row r="1893" spans="6:7" s="2" customFormat="1" x14ac:dyDescent="0.2">
      <c r="F1893" s="13"/>
      <c r="G1893" s="13"/>
    </row>
    <row r="1894" spans="6:7" s="2" customFormat="1" x14ac:dyDescent="0.2">
      <c r="F1894" s="13"/>
      <c r="G1894" s="13"/>
    </row>
    <row r="1895" spans="6:7" s="2" customFormat="1" x14ac:dyDescent="0.2">
      <c r="F1895" s="13"/>
      <c r="G1895" s="13"/>
    </row>
    <row r="1896" spans="6:7" s="2" customFormat="1" x14ac:dyDescent="0.2">
      <c r="F1896" s="13"/>
      <c r="G1896" s="13"/>
    </row>
    <row r="1897" spans="6:7" s="2" customFormat="1" x14ac:dyDescent="0.2">
      <c r="F1897" s="13"/>
      <c r="G1897" s="13"/>
    </row>
    <row r="1898" spans="6:7" s="2" customFormat="1" x14ac:dyDescent="0.2">
      <c r="F1898" s="13"/>
      <c r="G1898" s="13"/>
    </row>
    <row r="1899" spans="6:7" s="2" customFormat="1" x14ac:dyDescent="0.2">
      <c r="F1899" s="13"/>
      <c r="G1899" s="13"/>
    </row>
    <row r="1900" spans="6:7" s="2" customFormat="1" x14ac:dyDescent="0.2">
      <c r="F1900" s="13"/>
      <c r="G1900" s="13"/>
    </row>
    <row r="1901" spans="6:7" s="2" customFormat="1" x14ac:dyDescent="0.2">
      <c r="F1901" s="13"/>
      <c r="G1901" s="13"/>
    </row>
    <row r="1902" spans="6:7" s="2" customFormat="1" x14ac:dyDescent="0.2">
      <c r="F1902" s="13"/>
      <c r="G1902" s="13"/>
    </row>
    <row r="1903" spans="6:7" s="2" customFormat="1" x14ac:dyDescent="0.2">
      <c r="F1903" s="13"/>
      <c r="G1903" s="13"/>
    </row>
    <row r="1904" spans="6:7" s="2" customFormat="1" x14ac:dyDescent="0.2">
      <c r="F1904" s="13"/>
      <c r="G1904" s="13"/>
    </row>
    <row r="1905" spans="6:7" s="2" customFormat="1" x14ac:dyDescent="0.2">
      <c r="F1905" s="13"/>
      <c r="G1905" s="13"/>
    </row>
    <row r="1906" spans="6:7" s="2" customFormat="1" x14ac:dyDescent="0.2">
      <c r="F1906" s="13"/>
      <c r="G1906" s="13"/>
    </row>
    <row r="1907" spans="6:7" s="2" customFormat="1" x14ac:dyDescent="0.2">
      <c r="F1907" s="13"/>
      <c r="G1907" s="13"/>
    </row>
    <row r="1908" spans="6:7" s="2" customFormat="1" x14ac:dyDescent="0.2">
      <c r="F1908" s="13"/>
      <c r="G1908" s="13"/>
    </row>
    <row r="1909" spans="6:7" s="2" customFormat="1" x14ac:dyDescent="0.2">
      <c r="F1909" s="13"/>
      <c r="G1909" s="13"/>
    </row>
    <row r="1910" spans="6:7" s="2" customFormat="1" x14ac:dyDescent="0.2">
      <c r="F1910" s="13"/>
      <c r="G1910" s="13"/>
    </row>
    <row r="1911" spans="6:7" s="2" customFormat="1" x14ac:dyDescent="0.2">
      <c r="F1911" s="13"/>
      <c r="G1911" s="13"/>
    </row>
    <row r="1912" spans="6:7" s="2" customFormat="1" x14ac:dyDescent="0.2">
      <c r="F1912" s="13"/>
      <c r="G1912" s="13"/>
    </row>
    <row r="1913" spans="6:7" s="2" customFormat="1" x14ac:dyDescent="0.2">
      <c r="F1913" s="13"/>
      <c r="G1913" s="13"/>
    </row>
    <row r="1914" spans="6:7" s="2" customFormat="1" x14ac:dyDescent="0.2">
      <c r="F1914" s="13"/>
      <c r="G1914" s="13"/>
    </row>
    <row r="1915" spans="6:7" s="2" customFormat="1" x14ac:dyDescent="0.2">
      <c r="F1915" s="13"/>
      <c r="G1915" s="13"/>
    </row>
    <row r="1916" spans="6:7" s="2" customFormat="1" x14ac:dyDescent="0.2">
      <c r="F1916" s="13"/>
      <c r="G1916" s="13"/>
    </row>
    <row r="1917" spans="6:7" s="2" customFormat="1" x14ac:dyDescent="0.2">
      <c r="F1917" s="13"/>
      <c r="G1917" s="13"/>
    </row>
    <row r="1918" spans="6:7" s="2" customFormat="1" x14ac:dyDescent="0.2">
      <c r="F1918" s="13"/>
      <c r="G1918" s="13"/>
    </row>
    <row r="1919" spans="6:7" s="2" customFormat="1" x14ac:dyDescent="0.2">
      <c r="F1919" s="13"/>
      <c r="G1919" s="13"/>
    </row>
    <row r="1920" spans="6:7" s="2" customFormat="1" x14ac:dyDescent="0.2">
      <c r="F1920" s="13"/>
      <c r="G1920" s="13"/>
    </row>
    <row r="1921" spans="6:7" s="2" customFormat="1" x14ac:dyDescent="0.2">
      <c r="F1921" s="13"/>
      <c r="G1921" s="13"/>
    </row>
    <row r="1922" spans="6:7" s="2" customFormat="1" x14ac:dyDescent="0.2">
      <c r="F1922" s="13"/>
      <c r="G1922" s="13"/>
    </row>
    <row r="1923" spans="6:7" s="2" customFormat="1" x14ac:dyDescent="0.2">
      <c r="F1923" s="13"/>
      <c r="G1923" s="13"/>
    </row>
    <row r="1924" spans="6:7" s="2" customFormat="1" x14ac:dyDescent="0.2">
      <c r="F1924" s="13"/>
      <c r="G1924" s="13"/>
    </row>
    <row r="1925" spans="6:7" s="2" customFormat="1" x14ac:dyDescent="0.2">
      <c r="F1925" s="13"/>
      <c r="G1925" s="13"/>
    </row>
    <row r="1926" spans="6:7" s="2" customFormat="1" x14ac:dyDescent="0.2">
      <c r="F1926" s="13"/>
      <c r="G1926" s="13"/>
    </row>
    <row r="1927" spans="6:7" s="2" customFormat="1" x14ac:dyDescent="0.2">
      <c r="F1927" s="13"/>
      <c r="G1927" s="13"/>
    </row>
    <row r="1928" spans="6:7" s="2" customFormat="1" x14ac:dyDescent="0.2">
      <c r="F1928" s="13"/>
      <c r="G1928" s="13"/>
    </row>
    <row r="1929" spans="6:7" s="2" customFormat="1" x14ac:dyDescent="0.2">
      <c r="F1929" s="13"/>
      <c r="G1929" s="13"/>
    </row>
    <row r="1930" spans="6:7" s="2" customFormat="1" x14ac:dyDescent="0.2">
      <c r="F1930" s="13"/>
      <c r="G1930" s="13"/>
    </row>
    <row r="1931" spans="6:7" s="2" customFormat="1" x14ac:dyDescent="0.2">
      <c r="F1931" s="13"/>
      <c r="G1931" s="13"/>
    </row>
    <row r="1932" spans="6:7" s="2" customFormat="1" x14ac:dyDescent="0.2">
      <c r="F1932" s="13"/>
      <c r="G1932" s="13"/>
    </row>
    <row r="1933" spans="6:7" s="2" customFormat="1" x14ac:dyDescent="0.2">
      <c r="F1933" s="13"/>
      <c r="G1933" s="13"/>
    </row>
    <row r="1934" spans="6:7" s="2" customFormat="1" x14ac:dyDescent="0.2">
      <c r="F1934" s="13"/>
      <c r="G1934" s="13"/>
    </row>
    <row r="1935" spans="6:7" s="2" customFormat="1" x14ac:dyDescent="0.2">
      <c r="F1935" s="13"/>
      <c r="G1935" s="13"/>
    </row>
    <row r="1936" spans="6:7" s="2" customFormat="1" x14ac:dyDescent="0.2">
      <c r="F1936" s="13"/>
      <c r="G1936" s="13"/>
    </row>
    <row r="1937" spans="6:7" s="2" customFormat="1" x14ac:dyDescent="0.2">
      <c r="F1937" s="13"/>
      <c r="G1937" s="13"/>
    </row>
    <row r="1938" spans="6:7" s="2" customFormat="1" x14ac:dyDescent="0.2">
      <c r="F1938" s="13"/>
      <c r="G1938" s="13"/>
    </row>
    <row r="1939" spans="6:7" s="2" customFormat="1" x14ac:dyDescent="0.2">
      <c r="F1939" s="13"/>
      <c r="G1939" s="13"/>
    </row>
    <row r="1940" spans="6:7" s="2" customFormat="1" x14ac:dyDescent="0.2">
      <c r="F1940" s="13"/>
      <c r="G1940" s="13"/>
    </row>
    <row r="1941" spans="6:7" s="2" customFormat="1" x14ac:dyDescent="0.2">
      <c r="F1941" s="13"/>
      <c r="G1941" s="13"/>
    </row>
    <row r="1942" spans="6:7" s="2" customFormat="1" x14ac:dyDescent="0.2">
      <c r="F1942" s="13"/>
      <c r="G1942" s="13"/>
    </row>
    <row r="1943" spans="6:7" s="2" customFormat="1" x14ac:dyDescent="0.2">
      <c r="F1943" s="13"/>
      <c r="G1943" s="13"/>
    </row>
    <row r="1944" spans="6:7" s="2" customFormat="1" x14ac:dyDescent="0.2">
      <c r="F1944" s="13"/>
      <c r="G1944" s="13"/>
    </row>
    <row r="1945" spans="6:7" s="2" customFormat="1" x14ac:dyDescent="0.2">
      <c r="F1945" s="13"/>
      <c r="G1945" s="13"/>
    </row>
    <row r="1946" spans="6:7" s="2" customFormat="1" x14ac:dyDescent="0.2">
      <c r="F1946" s="13"/>
      <c r="G1946" s="13"/>
    </row>
    <row r="1947" spans="6:7" s="2" customFormat="1" x14ac:dyDescent="0.2">
      <c r="F1947" s="13"/>
      <c r="G1947" s="13"/>
    </row>
    <row r="1948" spans="6:7" s="2" customFormat="1" x14ac:dyDescent="0.2">
      <c r="F1948" s="13"/>
      <c r="G1948" s="13"/>
    </row>
    <row r="1949" spans="6:7" s="2" customFormat="1" x14ac:dyDescent="0.2">
      <c r="F1949" s="13"/>
      <c r="G1949" s="13"/>
    </row>
    <row r="1950" spans="6:7" s="2" customFormat="1" x14ac:dyDescent="0.2">
      <c r="F1950" s="13"/>
      <c r="G1950" s="13"/>
    </row>
    <row r="1951" spans="6:7" s="2" customFormat="1" x14ac:dyDescent="0.2">
      <c r="F1951" s="13"/>
      <c r="G1951" s="13"/>
    </row>
    <row r="1952" spans="6:7" s="2" customFormat="1" x14ac:dyDescent="0.2">
      <c r="F1952" s="13"/>
      <c r="G1952" s="13"/>
    </row>
    <row r="1953" spans="6:7" s="2" customFormat="1" x14ac:dyDescent="0.2">
      <c r="F1953" s="13"/>
      <c r="G1953" s="13"/>
    </row>
    <row r="1954" spans="6:7" s="2" customFormat="1" x14ac:dyDescent="0.2">
      <c r="F1954" s="13"/>
      <c r="G1954" s="13"/>
    </row>
    <row r="1955" spans="6:7" s="2" customFormat="1" x14ac:dyDescent="0.2">
      <c r="F1955" s="13"/>
      <c r="G1955" s="13"/>
    </row>
    <row r="1956" spans="6:7" s="2" customFormat="1" x14ac:dyDescent="0.2">
      <c r="F1956" s="13"/>
      <c r="G1956" s="13"/>
    </row>
    <row r="1957" spans="6:7" s="2" customFormat="1" x14ac:dyDescent="0.2">
      <c r="F1957" s="13"/>
      <c r="G1957" s="13"/>
    </row>
    <row r="1958" spans="6:7" s="2" customFormat="1" x14ac:dyDescent="0.2">
      <c r="F1958" s="13"/>
      <c r="G1958" s="13"/>
    </row>
    <row r="1959" spans="6:7" s="2" customFormat="1" x14ac:dyDescent="0.2">
      <c r="F1959" s="13"/>
      <c r="G1959" s="13"/>
    </row>
    <row r="1960" spans="6:7" s="2" customFormat="1" x14ac:dyDescent="0.2">
      <c r="F1960" s="13"/>
      <c r="G1960" s="13"/>
    </row>
    <row r="1961" spans="6:7" s="2" customFormat="1" x14ac:dyDescent="0.2">
      <c r="F1961" s="13"/>
      <c r="G1961" s="13"/>
    </row>
    <row r="1962" spans="6:7" s="2" customFormat="1" x14ac:dyDescent="0.2">
      <c r="F1962" s="13"/>
      <c r="G1962" s="13"/>
    </row>
    <row r="1963" spans="6:7" s="2" customFormat="1" x14ac:dyDescent="0.2">
      <c r="F1963" s="13"/>
      <c r="G1963" s="13"/>
    </row>
    <row r="1964" spans="6:7" s="2" customFormat="1" x14ac:dyDescent="0.2">
      <c r="F1964" s="13"/>
      <c r="G1964" s="13"/>
    </row>
    <row r="1965" spans="6:7" s="2" customFormat="1" x14ac:dyDescent="0.2">
      <c r="F1965" s="13"/>
      <c r="G1965" s="13"/>
    </row>
    <row r="1966" spans="6:7" s="2" customFormat="1" x14ac:dyDescent="0.2">
      <c r="F1966" s="13"/>
      <c r="G1966" s="13"/>
    </row>
    <row r="1967" spans="6:7" s="2" customFormat="1" x14ac:dyDescent="0.2">
      <c r="F1967" s="13"/>
      <c r="G1967" s="13"/>
    </row>
    <row r="1968" spans="6:7" s="2" customFormat="1" x14ac:dyDescent="0.2">
      <c r="F1968" s="13"/>
      <c r="G1968" s="13"/>
    </row>
    <row r="1969" spans="6:7" s="2" customFormat="1" x14ac:dyDescent="0.2">
      <c r="F1969" s="13"/>
      <c r="G1969" s="13"/>
    </row>
    <row r="1970" spans="6:7" s="2" customFormat="1" x14ac:dyDescent="0.2">
      <c r="F1970" s="13"/>
      <c r="G1970" s="13"/>
    </row>
    <row r="1971" spans="6:7" s="2" customFormat="1" x14ac:dyDescent="0.2">
      <c r="F1971" s="13"/>
      <c r="G1971" s="13"/>
    </row>
    <row r="1972" spans="6:7" s="2" customFormat="1" x14ac:dyDescent="0.2">
      <c r="F1972" s="13"/>
      <c r="G1972" s="13"/>
    </row>
    <row r="1973" spans="6:7" s="2" customFormat="1" x14ac:dyDescent="0.2">
      <c r="F1973" s="13"/>
      <c r="G1973" s="13"/>
    </row>
    <row r="1974" spans="6:7" s="2" customFormat="1" x14ac:dyDescent="0.2">
      <c r="F1974" s="13"/>
      <c r="G1974" s="13"/>
    </row>
    <row r="1975" spans="6:7" s="2" customFormat="1" x14ac:dyDescent="0.2">
      <c r="F1975" s="13"/>
      <c r="G1975" s="13"/>
    </row>
    <row r="1976" spans="6:7" s="2" customFormat="1" x14ac:dyDescent="0.2">
      <c r="F1976" s="13"/>
      <c r="G1976" s="13"/>
    </row>
    <row r="1977" spans="6:7" s="2" customFormat="1" x14ac:dyDescent="0.2">
      <c r="F1977" s="13"/>
      <c r="G1977" s="13"/>
    </row>
    <row r="1978" spans="6:7" s="2" customFormat="1" x14ac:dyDescent="0.2">
      <c r="F1978" s="13"/>
      <c r="G1978" s="13"/>
    </row>
    <row r="1979" spans="6:7" s="2" customFormat="1" x14ac:dyDescent="0.2">
      <c r="F1979" s="13"/>
      <c r="G1979" s="13"/>
    </row>
    <row r="1980" spans="6:7" s="2" customFormat="1" x14ac:dyDescent="0.2">
      <c r="F1980" s="13"/>
      <c r="G1980" s="13"/>
    </row>
    <row r="1981" spans="6:7" s="2" customFormat="1" x14ac:dyDescent="0.2">
      <c r="F1981" s="13"/>
      <c r="G1981" s="13"/>
    </row>
    <row r="1982" spans="6:7" s="2" customFormat="1" x14ac:dyDescent="0.2">
      <c r="F1982" s="13"/>
      <c r="G1982" s="13"/>
    </row>
    <row r="1983" spans="6:7" s="2" customFormat="1" x14ac:dyDescent="0.2">
      <c r="F1983" s="13"/>
      <c r="G1983" s="13"/>
    </row>
    <row r="1984" spans="6:7" s="2" customFormat="1" x14ac:dyDescent="0.2">
      <c r="F1984" s="13"/>
      <c r="G1984" s="13"/>
    </row>
    <row r="1985" spans="6:7" s="2" customFormat="1" x14ac:dyDescent="0.2">
      <c r="F1985" s="13"/>
      <c r="G1985" s="13"/>
    </row>
    <row r="1986" spans="6:7" s="2" customFormat="1" x14ac:dyDescent="0.2">
      <c r="F1986" s="13"/>
      <c r="G1986" s="13"/>
    </row>
    <row r="1987" spans="6:7" s="2" customFormat="1" x14ac:dyDescent="0.2">
      <c r="F1987" s="13"/>
      <c r="G1987" s="13"/>
    </row>
    <row r="1988" spans="6:7" s="2" customFormat="1" x14ac:dyDescent="0.2">
      <c r="F1988" s="13"/>
      <c r="G1988" s="13"/>
    </row>
    <row r="1989" spans="6:7" s="2" customFormat="1" x14ac:dyDescent="0.2">
      <c r="F1989" s="13"/>
      <c r="G1989" s="13"/>
    </row>
    <row r="1990" spans="6:7" s="2" customFormat="1" x14ac:dyDescent="0.2">
      <c r="F1990" s="13"/>
      <c r="G1990" s="13"/>
    </row>
    <row r="1991" spans="6:7" s="2" customFormat="1" x14ac:dyDescent="0.2">
      <c r="F1991" s="13"/>
      <c r="G1991" s="13"/>
    </row>
    <row r="1992" spans="6:7" s="2" customFormat="1" x14ac:dyDescent="0.2">
      <c r="F1992" s="13"/>
      <c r="G1992" s="13"/>
    </row>
    <row r="1993" spans="6:7" s="2" customFormat="1" x14ac:dyDescent="0.2">
      <c r="F1993" s="13"/>
      <c r="G1993" s="13"/>
    </row>
    <row r="1994" spans="6:7" s="2" customFormat="1" x14ac:dyDescent="0.2">
      <c r="F1994" s="13"/>
      <c r="G1994" s="13"/>
    </row>
    <row r="1995" spans="6:7" s="2" customFormat="1" x14ac:dyDescent="0.2">
      <c r="F1995" s="13"/>
      <c r="G1995" s="13"/>
    </row>
    <row r="1996" spans="6:7" s="2" customFormat="1" x14ac:dyDescent="0.2">
      <c r="F1996" s="13"/>
      <c r="G1996" s="13"/>
    </row>
    <row r="1997" spans="6:7" s="2" customFormat="1" x14ac:dyDescent="0.2">
      <c r="F1997" s="13"/>
      <c r="G1997" s="13"/>
    </row>
    <row r="1998" spans="6:7" s="2" customFormat="1" x14ac:dyDescent="0.2">
      <c r="F1998" s="13"/>
      <c r="G1998" s="13"/>
    </row>
    <row r="1999" spans="6:7" s="2" customFormat="1" x14ac:dyDescent="0.2">
      <c r="F1999" s="13"/>
      <c r="G1999" s="13"/>
    </row>
    <row r="2000" spans="6:7" s="2" customFormat="1" x14ac:dyDescent="0.2">
      <c r="F2000" s="13"/>
      <c r="G2000" s="13"/>
    </row>
    <row r="2001" spans="6:7" s="2" customFormat="1" x14ac:dyDescent="0.2">
      <c r="F2001" s="13"/>
      <c r="G2001" s="13"/>
    </row>
    <row r="2002" spans="6:7" s="2" customFormat="1" x14ac:dyDescent="0.2">
      <c r="F2002" s="13"/>
      <c r="G2002" s="13"/>
    </row>
    <row r="2003" spans="6:7" s="2" customFormat="1" x14ac:dyDescent="0.2">
      <c r="F2003" s="13"/>
      <c r="G2003" s="13"/>
    </row>
    <row r="2004" spans="6:7" s="2" customFormat="1" x14ac:dyDescent="0.2">
      <c r="F2004" s="13"/>
      <c r="G2004" s="13"/>
    </row>
    <row r="2005" spans="6:7" s="2" customFormat="1" x14ac:dyDescent="0.2">
      <c r="F2005" s="13"/>
      <c r="G2005" s="13"/>
    </row>
    <row r="2006" spans="6:7" s="2" customFormat="1" x14ac:dyDescent="0.2">
      <c r="F2006" s="13"/>
      <c r="G2006" s="13"/>
    </row>
    <row r="2007" spans="6:7" s="2" customFormat="1" x14ac:dyDescent="0.2">
      <c r="F2007" s="13"/>
      <c r="G2007" s="13"/>
    </row>
    <row r="2008" spans="6:7" s="2" customFormat="1" x14ac:dyDescent="0.2">
      <c r="F2008" s="13"/>
      <c r="G2008" s="13"/>
    </row>
    <row r="2009" spans="6:7" s="2" customFormat="1" x14ac:dyDescent="0.2">
      <c r="F2009" s="13"/>
      <c r="G2009" s="13"/>
    </row>
    <row r="2010" spans="6:7" s="2" customFormat="1" x14ac:dyDescent="0.2">
      <c r="F2010" s="13"/>
      <c r="G2010" s="13"/>
    </row>
    <row r="2011" spans="6:7" s="2" customFormat="1" x14ac:dyDescent="0.2">
      <c r="F2011" s="13"/>
      <c r="G2011" s="13"/>
    </row>
    <row r="2012" spans="6:7" s="2" customFormat="1" x14ac:dyDescent="0.2">
      <c r="F2012" s="13"/>
      <c r="G2012" s="13"/>
    </row>
    <row r="2013" spans="6:7" s="2" customFormat="1" x14ac:dyDescent="0.2">
      <c r="F2013" s="13"/>
      <c r="G2013" s="13"/>
    </row>
    <row r="2014" spans="6:7" s="2" customFormat="1" x14ac:dyDescent="0.2">
      <c r="F2014" s="13"/>
      <c r="G2014" s="13"/>
    </row>
    <row r="2015" spans="6:7" s="2" customFormat="1" x14ac:dyDescent="0.2">
      <c r="F2015" s="13"/>
      <c r="G2015" s="13"/>
    </row>
    <row r="2016" spans="6:7" s="2" customFormat="1" x14ac:dyDescent="0.2">
      <c r="F2016" s="13"/>
      <c r="G2016" s="13"/>
    </row>
    <row r="2017" spans="6:7" s="2" customFormat="1" x14ac:dyDescent="0.2">
      <c r="F2017" s="13"/>
      <c r="G2017" s="13"/>
    </row>
    <row r="2018" spans="6:7" s="2" customFormat="1" x14ac:dyDescent="0.2">
      <c r="F2018" s="13"/>
      <c r="G2018" s="13"/>
    </row>
    <row r="2019" spans="6:7" s="2" customFormat="1" x14ac:dyDescent="0.2">
      <c r="F2019" s="13"/>
      <c r="G2019" s="13"/>
    </row>
    <row r="2020" spans="6:7" s="2" customFormat="1" x14ac:dyDescent="0.2">
      <c r="F2020" s="13"/>
      <c r="G2020" s="13"/>
    </row>
    <row r="2021" spans="6:7" s="2" customFormat="1" x14ac:dyDescent="0.2">
      <c r="F2021" s="13"/>
      <c r="G2021" s="13"/>
    </row>
    <row r="2022" spans="6:7" s="2" customFormat="1" x14ac:dyDescent="0.2">
      <c r="F2022" s="13"/>
      <c r="G2022" s="13"/>
    </row>
    <row r="2023" spans="6:7" s="2" customFormat="1" x14ac:dyDescent="0.2">
      <c r="F2023" s="13"/>
      <c r="G2023" s="13"/>
    </row>
    <row r="2024" spans="6:7" s="2" customFormat="1" x14ac:dyDescent="0.2">
      <c r="F2024" s="13"/>
      <c r="G2024" s="13"/>
    </row>
    <row r="2025" spans="6:7" s="2" customFormat="1" x14ac:dyDescent="0.2">
      <c r="F2025" s="13"/>
      <c r="G2025" s="13"/>
    </row>
    <row r="2026" spans="6:7" s="2" customFormat="1" x14ac:dyDescent="0.2">
      <c r="F2026" s="13"/>
      <c r="G2026" s="13"/>
    </row>
    <row r="2027" spans="6:7" s="2" customFormat="1" x14ac:dyDescent="0.2">
      <c r="F2027" s="13"/>
      <c r="G2027" s="13"/>
    </row>
    <row r="2028" spans="6:7" s="2" customFormat="1" x14ac:dyDescent="0.2">
      <c r="F2028" s="13"/>
      <c r="G2028" s="13"/>
    </row>
    <row r="2029" spans="6:7" s="2" customFormat="1" x14ac:dyDescent="0.2">
      <c r="F2029" s="13"/>
      <c r="G2029" s="13"/>
    </row>
    <row r="2030" spans="6:7" s="2" customFormat="1" x14ac:dyDescent="0.2">
      <c r="F2030" s="13"/>
      <c r="G2030" s="13"/>
    </row>
    <row r="2031" spans="6:7" s="2" customFormat="1" x14ac:dyDescent="0.2">
      <c r="F2031" s="13"/>
      <c r="G2031" s="13"/>
    </row>
    <row r="2032" spans="6:7" s="2" customFormat="1" x14ac:dyDescent="0.2">
      <c r="F2032" s="13"/>
      <c r="G2032" s="13"/>
    </row>
    <row r="2033" spans="6:7" s="2" customFormat="1" x14ac:dyDescent="0.2">
      <c r="F2033" s="13"/>
      <c r="G2033" s="13"/>
    </row>
    <row r="2034" spans="6:7" s="2" customFormat="1" x14ac:dyDescent="0.2">
      <c r="F2034" s="13"/>
      <c r="G2034" s="13"/>
    </row>
    <row r="2035" spans="6:7" s="2" customFormat="1" x14ac:dyDescent="0.2">
      <c r="F2035" s="13"/>
      <c r="G2035" s="13"/>
    </row>
    <row r="2036" spans="6:7" s="2" customFormat="1" x14ac:dyDescent="0.2">
      <c r="F2036" s="13"/>
      <c r="G2036" s="13"/>
    </row>
    <row r="2037" spans="6:7" s="2" customFormat="1" x14ac:dyDescent="0.2">
      <c r="F2037" s="13"/>
      <c r="G2037" s="13"/>
    </row>
    <row r="2038" spans="6:7" s="2" customFormat="1" x14ac:dyDescent="0.2">
      <c r="F2038" s="13"/>
      <c r="G2038" s="13"/>
    </row>
    <row r="2039" spans="6:7" s="2" customFormat="1" x14ac:dyDescent="0.2">
      <c r="F2039" s="13"/>
      <c r="G2039" s="13"/>
    </row>
    <row r="2040" spans="6:7" s="2" customFormat="1" x14ac:dyDescent="0.2">
      <c r="F2040" s="13"/>
      <c r="G2040" s="13"/>
    </row>
    <row r="2041" spans="6:7" s="2" customFormat="1" x14ac:dyDescent="0.2">
      <c r="F2041" s="13"/>
      <c r="G2041" s="13"/>
    </row>
    <row r="2042" spans="6:7" s="2" customFormat="1" x14ac:dyDescent="0.2">
      <c r="F2042" s="13"/>
      <c r="G2042" s="13"/>
    </row>
    <row r="2043" spans="6:7" s="2" customFormat="1" x14ac:dyDescent="0.2">
      <c r="F2043" s="13"/>
      <c r="G2043" s="13"/>
    </row>
    <row r="2044" spans="6:7" s="2" customFormat="1" x14ac:dyDescent="0.2">
      <c r="F2044" s="13"/>
      <c r="G2044" s="13"/>
    </row>
    <row r="2045" spans="6:7" s="2" customFormat="1" x14ac:dyDescent="0.2">
      <c r="F2045" s="13"/>
      <c r="G2045" s="13"/>
    </row>
    <row r="2046" spans="6:7" s="2" customFormat="1" x14ac:dyDescent="0.2">
      <c r="F2046" s="13"/>
      <c r="G2046" s="13"/>
    </row>
    <row r="2047" spans="6:7" s="2" customFormat="1" x14ac:dyDescent="0.2">
      <c r="F2047" s="13"/>
      <c r="G2047" s="13"/>
    </row>
    <row r="2048" spans="6:7" s="2" customFormat="1" x14ac:dyDescent="0.2">
      <c r="F2048" s="13"/>
      <c r="G2048" s="13"/>
    </row>
    <row r="2049" spans="6:7" s="2" customFormat="1" x14ac:dyDescent="0.2">
      <c r="F2049" s="13"/>
      <c r="G2049" s="13"/>
    </row>
    <row r="2050" spans="6:7" s="2" customFormat="1" x14ac:dyDescent="0.2">
      <c r="F2050" s="13"/>
      <c r="G2050" s="13"/>
    </row>
    <row r="2051" spans="6:7" s="2" customFormat="1" x14ac:dyDescent="0.2">
      <c r="F2051" s="13"/>
      <c r="G2051" s="13"/>
    </row>
    <row r="2052" spans="6:7" s="2" customFormat="1" x14ac:dyDescent="0.2">
      <c r="F2052" s="13"/>
      <c r="G2052" s="13"/>
    </row>
    <row r="2053" spans="6:7" s="2" customFormat="1" x14ac:dyDescent="0.2">
      <c r="F2053" s="13"/>
      <c r="G2053" s="13"/>
    </row>
    <row r="2054" spans="6:7" s="2" customFormat="1" x14ac:dyDescent="0.2">
      <c r="F2054" s="13"/>
      <c r="G2054" s="13"/>
    </row>
    <row r="2055" spans="6:7" s="2" customFormat="1" x14ac:dyDescent="0.2">
      <c r="F2055" s="13"/>
      <c r="G2055" s="13"/>
    </row>
    <row r="2056" spans="6:7" s="2" customFormat="1" x14ac:dyDescent="0.2">
      <c r="F2056" s="13"/>
      <c r="G2056" s="13"/>
    </row>
    <row r="2057" spans="6:7" s="2" customFormat="1" x14ac:dyDescent="0.2">
      <c r="F2057" s="13"/>
      <c r="G2057" s="13"/>
    </row>
    <row r="2058" spans="6:7" s="2" customFormat="1" x14ac:dyDescent="0.2">
      <c r="F2058" s="13"/>
      <c r="G2058" s="13"/>
    </row>
    <row r="2059" spans="6:7" s="2" customFormat="1" x14ac:dyDescent="0.2">
      <c r="F2059" s="13"/>
      <c r="G2059" s="13"/>
    </row>
    <row r="2060" spans="6:7" s="2" customFormat="1" x14ac:dyDescent="0.2">
      <c r="F2060" s="13"/>
      <c r="G2060" s="13"/>
    </row>
    <row r="2061" spans="6:7" s="2" customFormat="1" x14ac:dyDescent="0.2">
      <c r="F2061" s="13"/>
      <c r="G2061" s="13"/>
    </row>
    <row r="2062" spans="6:7" s="2" customFormat="1" x14ac:dyDescent="0.2">
      <c r="F2062" s="13"/>
      <c r="G2062" s="13"/>
    </row>
    <row r="2063" spans="6:7" s="2" customFormat="1" x14ac:dyDescent="0.2">
      <c r="F2063" s="13"/>
      <c r="G2063" s="13"/>
    </row>
    <row r="2064" spans="6:7" s="2" customFormat="1" x14ac:dyDescent="0.2">
      <c r="F2064" s="13"/>
      <c r="G2064" s="13"/>
    </row>
    <row r="2065" spans="6:7" s="2" customFormat="1" x14ac:dyDescent="0.2">
      <c r="F2065" s="13"/>
      <c r="G2065" s="13"/>
    </row>
    <row r="2066" spans="6:7" s="2" customFormat="1" x14ac:dyDescent="0.2">
      <c r="F2066" s="13"/>
      <c r="G2066" s="13"/>
    </row>
    <row r="2067" spans="6:7" s="2" customFormat="1" x14ac:dyDescent="0.2">
      <c r="F2067" s="13"/>
      <c r="G2067" s="13"/>
    </row>
    <row r="2068" spans="6:7" s="2" customFormat="1" x14ac:dyDescent="0.2">
      <c r="F2068" s="13"/>
      <c r="G2068" s="13"/>
    </row>
    <row r="2069" spans="6:7" s="2" customFormat="1" x14ac:dyDescent="0.2">
      <c r="F2069" s="13"/>
      <c r="G2069" s="13"/>
    </row>
    <row r="2070" spans="6:7" s="2" customFormat="1" x14ac:dyDescent="0.2">
      <c r="F2070" s="13"/>
      <c r="G2070" s="13"/>
    </row>
    <row r="2071" spans="6:7" s="2" customFormat="1" x14ac:dyDescent="0.2">
      <c r="F2071" s="13"/>
      <c r="G2071" s="13"/>
    </row>
    <row r="2072" spans="6:7" s="2" customFormat="1" x14ac:dyDescent="0.2">
      <c r="F2072" s="13"/>
      <c r="G2072" s="13"/>
    </row>
    <row r="2073" spans="6:7" s="2" customFormat="1" x14ac:dyDescent="0.2">
      <c r="F2073" s="13"/>
      <c r="G2073" s="13"/>
    </row>
    <row r="2074" spans="6:7" s="2" customFormat="1" x14ac:dyDescent="0.2">
      <c r="F2074" s="13"/>
      <c r="G2074" s="13"/>
    </row>
    <row r="2075" spans="6:7" s="2" customFormat="1" x14ac:dyDescent="0.2">
      <c r="F2075" s="13"/>
      <c r="G2075" s="13"/>
    </row>
    <row r="2076" spans="6:7" s="2" customFormat="1" x14ac:dyDescent="0.2">
      <c r="F2076" s="13"/>
      <c r="G2076" s="13"/>
    </row>
    <row r="2077" spans="6:7" s="2" customFormat="1" x14ac:dyDescent="0.2">
      <c r="F2077" s="13"/>
      <c r="G2077" s="13"/>
    </row>
    <row r="2078" spans="6:7" s="2" customFormat="1" x14ac:dyDescent="0.2">
      <c r="F2078" s="13"/>
      <c r="G2078" s="13"/>
    </row>
    <row r="2079" spans="6:7" s="2" customFormat="1" x14ac:dyDescent="0.2">
      <c r="F2079" s="13"/>
      <c r="G2079" s="13"/>
    </row>
    <row r="2080" spans="6:7" s="2" customFormat="1" x14ac:dyDescent="0.2">
      <c r="F2080" s="13"/>
      <c r="G2080" s="13"/>
    </row>
    <row r="2081" spans="6:7" s="2" customFormat="1" x14ac:dyDescent="0.2">
      <c r="F2081" s="13"/>
      <c r="G2081" s="13"/>
    </row>
    <row r="2082" spans="6:7" s="2" customFormat="1" x14ac:dyDescent="0.2">
      <c r="F2082" s="13"/>
      <c r="G2082" s="13"/>
    </row>
    <row r="2083" spans="6:7" s="2" customFormat="1" x14ac:dyDescent="0.2">
      <c r="F2083" s="13"/>
      <c r="G2083" s="13"/>
    </row>
    <row r="2084" spans="6:7" s="2" customFormat="1" x14ac:dyDescent="0.2">
      <c r="F2084" s="13"/>
      <c r="G2084" s="13"/>
    </row>
    <row r="2085" spans="6:7" s="2" customFormat="1" x14ac:dyDescent="0.2">
      <c r="F2085" s="13"/>
      <c r="G2085" s="13"/>
    </row>
    <row r="2086" spans="6:7" s="2" customFormat="1" x14ac:dyDescent="0.2">
      <c r="F2086" s="13"/>
      <c r="G2086" s="13"/>
    </row>
    <row r="2087" spans="6:7" s="2" customFormat="1" x14ac:dyDescent="0.2">
      <c r="F2087" s="13"/>
      <c r="G2087" s="13"/>
    </row>
    <row r="2088" spans="6:7" s="2" customFormat="1" x14ac:dyDescent="0.2">
      <c r="F2088" s="13"/>
      <c r="G2088" s="13"/>
    </row>
    <row r="2089" spans="6:7" s="2" customFormat="1" x14ac:dyDescent="0.2">
      <c r="F2089" s="13"/>
      <c r="G2089" s="13"/>
    </row>
    <row r="2090" spans="6:7" s="2" customFormat="1" x14ac:dyDescent="0.2">
      <c r="F2090" s="13"/>
      <c r="G2090" s="13"/>
    </row>
    <row r="2091" spans="6:7" s="2" customFormat="1" x14ac:dyDescent="0.2">
      <c r="F2091" s="13"/>
      <c r="G2091" s="13"/>
    </row>
    <row r="2092" spans="6:7" s="2" customFormat="1" x14ac:dyDescent="0.2">
      <c r="F2092" s="13"/>
      <c r="G2092" s="13"/>
    </row>
    <row r="2093" spans="6:7" s="2" customFormat="1" x14ac:dyDescent="0.2">
      <c r="F2093" s="13"/>
      <c r="G2093" s="13"/>
    </row>
    <row r="2094" spans="6:7" s="2" customFormat="1" x14ac:dyDescent="0.2">
      <c r="F2094" s="13"/>
      <c r="G2094" s="13"/>
    </row>
    <row r="2095" spans="6:7" s="2" customFormat="1" x14ac:dyDescent="0.2">
      <c r="F2095" s="13"/>
      <c r="G2095" s="13"/>
    </row>
    <row r="2096" spans="6:7" s="2" customFormat="1" x14ac:dyDescent="0.2">
      <c r="F2096" s="13"/>
      <c r="G2096" s="13"/>
    </row>
    <row r="2097" spans="6:7" s="2" customFormat="1" x14ac:dyDescent="0.2">
      <c r="F2097" s="13"/>
      <c r="G2097" s="13"/>
    </row>
    <row r="2098" spans="6:7" s="2" customFormat="1" x14ac:dyDescent="0.2">
      <c r="F2098" s="13"/>
      <c r="G2098" s="13"/>
    </row>
    <row r="2099" spans="6:7" s="2" customFormat="1" x14ac:dyDescent="0.2">
      <c r="F2099" s="13"/>
      <c r="G2099" s="13"/>
    </row>
    <row r="2100" spans="6:7" s="2" customFormat="1" x14ac:dyDescent="0.2">
      <c r="F2100" s="13"/>
      <c r="G2100" s="13"/>
    </row>
    <row r="2101" spans="6:7" s="2" customFormat="1" x14ac:dyDescent="0.2">
      <c r="F2101" s="13"/>
      <c r="G2101" s="13"/>
    </row>
    <row r="2102" spans="6:7" s="2" customFormat="1" x14ac:dyDescent="0.2">
      <c r="F2102" s="13"/>
      <c r="G2102" s="13"/>
    </row>
    <row r="2103" spans="6:7" s="2" customFormat="1" x14ac:dyDescent="0.2">
      <c r="F2103" s="13"/>
      <c r="G2103" s="13"/>
    </row>
    <row r="2104" spans="6:7" s="2" customFormat="1" x14ac:dyDescent="0.2">
      <c r="F2104" s="13"/>
      <c r="G2104" s="13"/>
    </row>
    <row r="2105" spans="6:7" s="2" customFormat="1" x14ac:dyDescent="0.2">
      <c r="F2105" s="13"/>
      <c r="G2105" s="13"/>
    </row>
    <row r="2106" spans="6:7" s="2" customFormat="1" x14ac:dyDescent="0.2">
      <c r="F2106" s="13"/>
      <c r="G2106" s="13"/>
    </row>
    <row r="2107" spans="6:7" s="2" customFormat="1" x14ac:dyDescent="0.2">
      <c r="F2107" s="13"/>
      <c r="G2107" s="13"/>
    </row>
    <row r="2108" spans="6:7" s="2" customFormat="1" x14ac:dyDescent="0.2">
      <c r="F2108" s="13"/>
      <c r="G2108" s="13"/>
    </row>
    <row r="2109" spans="6:7" s="2" customFormat="1" x14ac:dyDescent="0.2">
      <c r="F2109" s="13"/>
      <c r="G2109" s="13"/>
    </row>
    <row r="2110" spans="6:7" s="2" customFormat="1" x14ac:dyDescent="0.2">
      <c r="F2110" s="13"/>
      <c r="G2110" s="13"/>
    </row>
    <row r="2111" spans="6:7" s="2" customFormat="1" x14ac:dyDescent="0.2">
      <c r="F2111" s="13"/>
      <c r="G2111" s="13"/>
    </row>
    <row r="2112" spans="6:7" s="2" customFormat="1" x14ac:dyDescent="0.2">
      <c r="F2112" s="13"/>
      <c r="G2112" s="13"/>
    </row>
    <row r="2113" spans="6:7" s="2" customFormat="1" x14ac:dyDescent="0.2">
      <c r="F2113" s="13"/>
      <c r="G2113" s="13"/>
    </row>
    <row r="2114" spans="6:7" s="2" customFormat="1" x14ac:dyDescent="0.2">
      <c r="F2114" s="13"/>
      <c r="G2114" s="13"/>
    </row>
    <row r="2115" spans="6:7" s="2" customFormat="1" x14ac:dyDescent="0.2">
      <c r="F2115" s="13"/>
      <c r="G2115" s="13"/>
    </row>
    <row r="2116" spans="6:7" s="2" customFormat="1" x14ac:dyDescent="0.2">
      <c r="F2116" s="13"/>
      <c r="G2116" s="13"/>
    </row>
    <row r="2117" spans="6:7" s="2" customFormat="1" x14ac:dyDescent="0.2">
      <c r="F2117" s="13"/>
      <c r="G2117" s="13"/>
    </row>
    <row r="2118" spans="6:7" s="2" customFormat="1" x14ac:dyDescent="0.2">
      <c r="F2118" s="13"/>
      <c r="G2118" s="13"/>
    </row>
    <row r="2119" spans="6:7" s="2" customFormat="1" x14ac:dyDescent="0.2">
      <c r="F2119" s="13"/>
      <c r="G2119" s="13"/>
    </row>
    <row r="2120" spans="6:7" s="2" customFormat="1" x14ac:dyDescent="0.2">
      <c r="F2120" s="13"/>
      <c r="G2120" s="13"/>
    </row>
    <row r="2121" spans="6:7" s="2" customFormat="1" x14ac:dyDescent="0.2">
      <c r="F2121" s="13"/>
      <c r="G2121" s="13"/>
    </row>
    <row r="2122" spans="6:7" s="2" customFormat="1" x14ac:dyDescent="0.2">
      <c r="F2122" s="13"/>
      <c r="G2122" s="13"/>
    </row>
    <row r="2123" spans="6:7" s="2" customFormat="1" x14ac:dyDescent="0.2">
      <c r="F2123" s="13"/>
      <c r="G2123" s="13"/>
    </row>
    <row r="2124" spans="6:7" s="2" customFormat="1" x14ac:dyDescent="0.2">
      <c r="F2124" s="13"/>
      <c r="G2124" s="13"/>
    </row>
    <row r="2125" spans="6:7" s="2" customFormat="1" x14ac:dyDescent="0.2">
      <c r="F2125" s="13"/>
      <c r="G2125" s="13"/>
    </row>
    <row r="2126" spans="6:7" s="2" customFormat="1" x14ac:dyDescent="0.2">
      <c r="F2126" s="13"/>
      <c r="G2126" s="13"/>
    </row>
    <row r="2127" spans="6:7" s="2" customFormat="1" x14ac:dyDescent="0.2">
      <c r="F2127" s="13"/>
      <c r="G2127" s="13"/>
    </row>
    <row r="2128" spans="6:7" s="2" customFormat="1" x14ac:dyDescent="0.2">
      <c r="F2128" s="13"/>
      <c r="G2128" s="13"/>
    </row>
    <row r="2129" spans="6:7" s="2" customFormat="1" x14ac:dyDescent="0.2">
      <c r="F2129" s="13"/>
      <c r="G2129" s="13"/>
    </row>
    <row r="2130" spans="6:7" s="2" customFormat="1" x14ac:dyDescent="0.2">
      <c r="F2130" s="13"/>
      <c r="G2130" s="13"/>
    </row>
    <row r="2131" spans="6:7" s="2" customFormat="1" x14ac:dyDescent="0.2">
      <c r="F2131" s="13"/>
      <c r="G2131" s="13"/>
    </row>
    <row r="2132" spans="6:7" s="2" customFormat="1" x14ac:dyDescent="0.2">
      <c r="F2132" s="13"/>
      <c r="G2132" s="13"/>
    </row>
    <row r="2133" spans="6:7" s="2" customFormat="1" x14ac:dyDescent="0.2">
      <c r="F2133" s="13"/>
      <c r="G2133" s="13"/>
    </row>
    <row r="2134" spans="6:7" s="2" customFormat="1" x14ac:dyDescent="0.2">
      <c r="F2134" s="13"/>
      <c r="G2134" s="13"/>
    </row>
    <row r="2135" spans="6:7" s="2" customFormat="1" x14ac:dyDescent="0.2">
      <c r="F2135" s="13"/>
      <c r="G2135" s="13"/>
    </row>
    <row r="2136" spans="6:7" s="2" customFormat="1" x14ac:dyDescent="0.2">
      <c r="F2136" s="13"/>
      <c r="G2136" s="13"/>
    </row>
    <row r="2137" spans="6:7" s="2" customFormat="1" x14ac:dyDescent="0.2">
      <c r="F2137" s="13"/>
      <c r="G2137" s="13"/>
    </row>
    <row r="2138" spans="6:7" s="2" customFormat="1" x14ac:dyDescent="0.2">
      <c r="F2138" s="13"/>
      <c r="G2138" s="13"/>
    </row>
    <row r="2139" spans="6:7" s="2" customFormat="1" x14ac:dyDescent="0.2">
      <c r="F2139" s="13"/>
      <c r="G2139" s="13"/>
    </row>
    <row r="2140" spans="6:7" s="2" customFormat="1" x14ac:dyDescent="0.2">
      <c r="F2140" s="13"/>
      <c r="G2140" s="13"/>
    </row>
    <row r="2141" spans="6:7" s="2" customFormat="1" x14ac:dyDescent="0.2">
      <c r="F2141" s="13"/>
      <c r="G2141" s="13"/>
    </row>
    <row r="2142" spans="6:7" s="2" customFormat="1" x14ac:dyDescent="0.2">
      <c r="F2142" s="13"/>
      <c r="G2142" s="13"/>
    </row>
    <row r="2143" spans="6:7" s="2" customFormat="1" x14ac:dyDescent="0.2">
      <c r="F2143" s="13"/>
      <c r="G2143" s="13"/>
    </row>
    <row r="2144" spans="6:7" s="2" customFormat="1" x14ac:dyDescent="0.2">
      <c r="F2144" s="13"/>
      <c r="G2144" s="13"/>
    </row>
    <row r="2145" spans="6:7" s="2" customFormat="1" x14ac:dyDescent="0.2">
      <c r="F2145" s="13"/>
      <c r="G2145" s="13"/>
    </row>
    <row r="2146" spans="6:7" s="2" customFormat="1" x14ac:dyDescent="0.2">
      <c r="F2146" s="13"/>
      <c r="G2146" s="13"/>
    </row>
    <row r="2147" spans="6:7" s="2" customFormat="1" x14ac:dyDescent="0.2">
      <c r="F2147" s="13"/>
      <c r="G2147" s="13"/>
    </row>
    <row r="2148" spans="6:7" s="2" customFormat="1" x14ac:dyDescent="0.2">
      <c r="F2148" s="13"/>
      <c r="G2148" s="13"/>
    </row>
    <row r="2149" spans="6:7" s="2" customFormat="1" x14ac:dyDescent="0.2">
      <c r="F2149" s="13"/>
      <c r="G2149" s="13"/>
    </row>
  </sheetData>
  <mergeCells count="28">
    <mergeCell ref="A2:W2"/>
    <mergeCell ref="A3:A5"/>
    <mergeCell ref="B3:B5"/>
    <mergeCell ref="C3:C5"/>
    <mergeCell ref="D3:D5"/>
    <mergeCell ref="E3:E5"/>
    <mergeCell ref="F3:K3"/>
    <mergeCell ref="L3:Q3"/>
    <mergeCell ref="R3:W3"/>
    <mergeCell ref="F4:F5"/>
    <mergeCell ref="Q4:Q5"/>
    <mergeCell ref="R4:R5"/>
    <mergeCell ref="G4:G5"/>
    <mergeCell ref="H4:H5"/>
    <mergeCell ref="I4:I5"/>
    <mergeCell ref="J4:J5"/>
    <mergeCell ref="K4:K5"/>
    <mergeCell ref="L4:L5"/>
    <mergeCell ref="A181:E181"/>
    <mergeCell ref="M4:M5"/>
    <mergeCell ref="N4:N5"/>
    <mergeCell ref="V4:V5"/>
    <mergeCell ref="W4:W5"/>
    <mergeCell ref="O4:O5"/>
    <mergeCell ref="P4:P5"/>
    <mergeCell ref="S4:S5"/>
    <mergeCell ref="T4:T5"/>
    <mergeCell ref="U4:U5"/>
  </mergeCells>
  <pageMargins left="0.51181102362204722" right="0.19685039370078741" top="0.78740157480314965" bottom="0.31496062992125984" header="0" footer="0"/>
  <pageSetup paperSize="9" scale="60" fitToHeight="3" orientation="landscape" r:id="rId1"/>
  <headerFooter alignWithMargins="0"/>
  <rowBreaks count="3" manualBreakCount="3">
    <brk id="21" max="22" man="1"/>
    <brk id="48" max="22" man="1"/>
    <brk id="77"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дод1</vt:lpstr>
      <vt:lpstr>дод2 </vt:lpstr>
      <vt:lpstr>дод1!Заголовки_для_печати</vt:lpstr>
      <vt:lpstr>'дод2 '!Заголовки_для_печати</vt:lpstr>
      <vt:lpstr>дод1!Область_печати</vt:lpstr>
      <vt:lpstr>'дод2 '!Область_печати</vt:lpstr>
    </vt:vector>
  </TitlesOfParts>
  <Company>Фин. 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Пользователь Windows</cp:lastModifiedBy>
  <cp:lastPrinted>2018-02-26T14:03:02Z</cp:lastPrinted>
  <dcterms:created xsi:type="dcterms:W3CDTF">2004-10-20T06:45:28Z</dcterms:created>
  <dcterms:modified xsi:type="dcterms:W3CDTF">2018-03-06T11:52:46Z</dcterms:modified>
</cp:coreProperties>
</file>