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6675" yWindow="270" windowWidth="11895" windowHeight="9990" tabRatio="555"/>
  </bookViews>
  <sheets>
    <sheet name="дод1" sheetId="18" r:id="rId1"/>
  </sheets>
  <definedNames>
    <definedName name="_xlnm.Print_Titles" localSheetId="0">дод1!$8:$10</definedName>
    <definedName name="_xlnm.Print_Area" localSheetId="0">дод1!$A$1:$H$81</definedName>
  </definedNames>
  <calcPr calcId="162913"/>
</workbook>
</file>

<file path=xl/calcChain.xml><?xml version="1.0" encoding="utf-8"?>
<calcChain xmlns="http://schemas.openxmlformats.org/spreadsheetml/2006/main">
  <c r="G74" i="18" l="1"/>
  <c r="G56" i="18" l="1"/>
  <c r="H36" i="18"/>
  <c r="H20" i="18"/>
  <c r="H60" i="18" l="1"/>
  <c r="H28" i="18" l="1"/>
  <c r="H71" i="18"/>
  <c r="D77" i="18"/>
  <c r="D49" i="18"/>
  <c r="D47" i="18"/>
  <c r="D42" i="18"/>
  <c r="D23" i="18"/>
  <c r="D17" i="18"/>
  <c r="D16" i="18" s="1"/>
  <c r="D11" i="18" s="1"/>
  <c r="D40" i="18" l="1"/>
  <c r="D41" i="18"/>
  <c r="D64" i="18" l="1"/>
  <c r="D78" i="18" s="1"/>
  <c r="G71" i="18"/>
  <c r="G21" i="18"/>
  <c r="G60" i="18"/>
  <c r="G45" i="18"/>
  <c r="E42" i="18"/>
  <c r="G36" i="18"/>
  <c r="G66" i="18" l="1"/>
  <c r="G68" i="18"/>
  <c r="G69" i="18"/>
  <c r="G70" i="18"/>
  <c r="C49" i="18"/>
  <c r="G55" i="18" l="1"/>
  <c r="G62" i="18"/>
  <c r="G61" i="18"/>
  <c r="G58" i="18"/>
  <c r="G39" i="18"/>
  <c r="G38" i="18"/>
  <c r="G37" i="18"/>
  <c r="E17" i="18" l="1"/>
  <c r="E16" i="18" s="1"/>
  <c r="E11" i="18" s="1"/>
  <c r="E23" i="18"/>
  <c r="E47" i="18"/>
  <c r="E49" i="18"/>
  <c r="E41" i="18" s="1"/>
  <c r="E77" i="18"/>
  <c r="E40" i="18" l="1"/>
  <c r="G73" i="18"/>
  <c r="E64" i="18" l="1"/>
  <c r="E78" i="18" s="1"/>
  <c r="G59" i="18"/>
  <c r="H58" i="18"/>
  <c r="H29" i="18"/>
  <c r="G20" i="18"/>
  <c r="G76" i="18" l="1"/>
  <c r="F49" i="18"/>
  <c r="G53" i="18" l="1"/>
  <c r="G75" i="18" l="1"/>
  <c r="G72" i="18" s="1"/>
  <c r="F72" i="18"/>
  <c r="F77" i="18" s="1"/>
  <c r="C77" i="18"/>
  <c r="H70" i="18"/>
  <c r="H66" i="18"/>
  <c r="H63" i="18"/>
  <c r="H62" i="18"/>
  <c r="H61" i="18"/>
  <c r="H59" i="18"/>
  <c r="H57" i="18"/>
  <c r="G57" i="18"/>
  <c r="H56" i="18"/>
  <c r="H55" i="18"/>
  <c r="H54" i="18"/>
  <c r="H53" i="18"/>
  <c r="H52" i="18"/>
  <c r="H50" i="18"/>
  <c r="H48" i="18"/>
  <c r="F47" i="18"/>
  <c r="H47" i="18" s="1"/>
  <c r="C47" i="18"/>
  <c r="H46" i="18"/>
  <c r="H45" i="18"/>
  <c r="H44" i="18"/>
  <c r="H43" i="18"/>
  <c r="F42" i="18"/>
  <c r="G42" i="18" s="1"/>
  <c r="C42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G29" i="18"/>
  <c r="G28" i="18"/>
  <c r="H27" i="18"/>
  <c r="G27" i="18"/>
  <c r="G25" i="18"/>
  <c r="H24" i="18"/>
  <c r="G24" i="18"/>
  <c r="F23" i="18"/>
  <c r="C23" i="18"/>
  <c r="H22" i="18"/>
  <c r="G22" i="18"/>
  <c r="H21" i="18"/>
  <c r="H19" i="18"/>
  <c r="G19" i="18"/>
  <c r="H18" i="18"/>
  <c r="G18" i="18"/>
  <c r="F17" i="18"/>
  <c r="F16" i="18" s="1"/>
  <c r="C17" i="18"/>
  <c r="C16" i="18" s="1"/>
  <c r="C11" i="18" s="1"/>
  <c r="H15" i="18"/>
  <c r="G15" i="18"/>
  <c r="H14" i="18"/>
  <c r="G14" i="18"/>
  <c r="H13" i="18"/>
  <c r="G13" i="18"/>
  <c r="H12" i="18"/>
  <c r="G12" i="18"/>
  <c r="C41" i="18" l="1"/>
  <c r="C40" i="18"/>
  <c r="G77" i="18"/>
  <c r="G49" i="18"/>
  <c r="G41" i="18" s="1"/>
  <c r="H42" i="18"/>
  <c r="G23" i="18"/>
  <c r="H23" i="18"/>
  <c r="G17" i="18"/>
  <c r="G16" i="18" s="1"/>
  <c r="G11" i="18" s="1"/>
  <c r="H16" i="18"/>
  <c r="H17" i="18"/>
  <c r="H77" i="18"/>
  <c r="F11" i="18"/>
  <c r="F40" i="18" s="1"/>
  <c r="C64" i="18" l="1"/>
  <c r="C78" i="18" s="1"/>
  <c r="G40" i="18"/>
  <c r="G64" i="18" s="1"/>
  <c r="G78" i="18" s="1"/>
  <c r="H11" i="18"/>
  <c r="H40" i="18" l="1"/>
  <c r="H49" i="18"/>
  <c r="F41" i="18"/>
  <c r="H41" i="18" s="1"/>
  <c r="F64" i="18" l="1"/>
  <c r="H64" i="18" l="1"/>
  <c r="F78" i="18"/>
  <c r="H78" i="18" s="1"/>
</calcChain>
</file>

<file path=xl/sharedStrings.xml><?xml version="1.0" encoding="utf-8"?>
<sst xmlns="http://schemas.openxmlformats.org/spreadsheetml/2006/main" count="88" uniqueCount="86">
  <si>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</si>
  <si>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</si>
  <si>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</si>
  <si>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</si>
  <si>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</si>
  <si>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</si>
  <si>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</si>
  <si>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</si>
  <si>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</si>
  <si>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</si>
  <si>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</si>
  <si>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</si>
  <si>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>Адміністративні штрафи та інші санкції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</si>
  <si>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</si>
  <si>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</si>
  <si>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</si>
  <si>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</si>
  <si>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</si>
  <si>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</si>
  <si>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</si>
  <si>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</si>
  <si>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</si>
  <si>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</si>
  <si>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</si>
  <si>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</si>
  <si>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</si>
  <si>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</si>
  <si>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</si>
  <si>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</si>
  <si>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</si>
  <si>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</si>
  <si>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</si>
  <si>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</si>
  <si>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</si>
  <si>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</si>
  <si>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</si>
  <si>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</si>
  <si>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</si>
  <si>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</si>
  <si>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</si>
  <si>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</si>
  <si>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</si>
  <si>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</si>
  <si>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</si>
  <si>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</si>
  <si>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</si>
  <si>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</si>
  <si>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</si>
  <si>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</si>
  <si>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</si>
  <si>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</si>
  <si>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</si>
  <si>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</si>
  <si>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Плата за розмiщення тимчасово вiльних коштiв мiсцевих бюджетiв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</si>
  <si>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</si>
  <si>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</si>
  <si>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Надходження коштів від відшкодування втрат сільськогосподарського і лісогосподарського виробництва 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</si>
  <si>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</si>
  <si>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</si>
  <si>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 xml:space="preserve">           Додаток 1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</si>
  <si>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</si>
  <si>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Міський голова                                                                    Олександр МЕНЗУЛ</t>
  </si>
  <si>
    <t xml:space="preserve">Місцеві податки та збори, що сплачуються (перераховуються) згідно з Податковим кодексом України 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</si>
  <si>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</si>
  <si>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Податок на прибуток підприємств  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</si>
  <si>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</si>
  <si>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</si>
  <si>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</si>
  <si>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Власні надходження бюджетних установ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</si>
  <si>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</si>
  <si>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</si>
  <si>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Іншi надходження до фондiв охорони навколишнього природного середовища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</si>
  <si>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</si>
  <si>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Внутрішні податки на товари та послуги  (акцизний податок)</t>
  </si>
  <si>
    <t>_________2024 року №_____________</t>
  </si>
  <si>
    <t>Звіт про виконання доходної частини бюджету Вараської міської</t>
  </si>
  <si>
    <t>Бюджет                на 2024 рік</t>
  </si>
  <si>
    <t>Бюджет                на 2024 рік зі змінами</t>
  </si>
  <si>
    <t xml:space="preserve">                     № 7320-ЗВ-04-24</t>
  </si>
  <si>
    <t>Затверджено розписом              на 01.10.2024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</si>
  <si>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</si>
  <si>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</si>
  <si>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</si>
  <si>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 xml:space="preserve"> Фактичні надходження    до бюджету станом  на 01.10.2024</t>
  </si>
  <si>
    <t xml:space="preserve">  територіальної громади за дев'ять місяців 2024 року</t>
  </si>
  <si>
    <t>до рішення  Вараської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</si>
</sst>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37" x14ac:knownFonts="1">
    <font>
      <sz val="10"/>
      <name val="Arial Cyr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name val="Arial Cyr"/>
      <charset val="204"/>
    </font>
    <font>
      <b/>
      <i/>
      <sz val="13"/>
      <name val="Times New Roman"/>
      <family val="1"/>
      <charset val="204"/>
    </font>
    <font>
      <b/>
      <sz val="19.5"/>
      <color indexed="8"/>
      <name val="Times New Roman"/>
      <family val="1"/>
      <charset val="204"/>
    </font>
    <font>
      <sz val="19.5"/>
      <name val="Times New Roman"/>
      <family val="1"/>
      <charset val="204"/>
    </font>
    <font>
      <b/>
      <sz val="19.5"/>
      <name val="Times New Roman"/>
      <family val="1"/>
      <charset val="204"/>
    </font>
    <font>
      <sz val="19.5"/>
      <color indexed="8"/>
      <name val="Times New Roman"/>
      <family val="1"/>
      <charset val="204"/>
    </font>
    <font>
      <sz val="19.5"/>
      <color rgb="FF000000"/>
      <name val="Times New Roman"/>
      <family val="1"/>
      <charset val="204"/>
    </font>
    <font>
      <sz val="19.5"/>
      <color theme="1"/>
      <name val="Times New Roman"/>
      <family val="1"/>
      <charset val="204"/>
    </font>
    <font>
      <sz val="19.5"/>
      <color theme="3" tint="-0.499984740745262"/>
      <name val="Times New Roman"/>
      <family val="1"/>
      <charset val="204"/>
    </font>
    <font>
      <sz val="19.5"/>
      <color theme="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Arial Cyr"/>
      <charset val="204"/>
    </font>
    <font>
      <sz val="22"/>
      <name val="Times New Roman"/>
      <family val="1"/>
      <charset val="204"/>
    </font>
    <font>
      <sz val="26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.5"/>
      <name val="Times New Roman"/>
      <family val="1"/>
      <charset val="204"/>
    </font>
    <font>
      <b/>
      <sz val="14.5"/>
      <name val="Times New Roman"/>
      <family val="1"/>
      <charset val="204"/>
    </font>
    <font>
      <sz val="14.5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61">
    <xf numFmtId="0" fontId="0" fillId="0" borderId="0" xfId="0"/>
    <xf numFmtId="0" fontId="0" fillId="0" borderId="0" xfId="0" applyBorder="1"/>
    <xf numFmtId="0" fontId="2" fillId="0" borderId="0" xfId="1" applyFont="1"/>
    <xf numFmtId="0" fontId="0" fillId="0" borderId="1" xfId="0" applyBorder="1"/>
    <xf numFmtId="0" fontId="5" fillId="0" borderId="2" xfId="1" applyFont="1" applyFill="1" applyBorder="1"/>
    <xf numFmtId="0" fontId="9" fillId="0" borderId="2" xfId="1" applyFont="1" applyFill="1" applyBorder="1"/>
    <xf numFmtId="4" fontId="10" fillId="0" borderId="2" xfId="1" applyNumberFormat="1" applyFont="1" applyFill="1" applyBorder="1"/>
    <xf numFmtId="4" fontId="9" fillId="0" borderId="2" xfId="1" applyNumberFormat="1" applyFont="1" applyFill="1" applyBorder="1"/>
    <xf numFmtId="0" fontId="3" fillId="0" borderId="0" xfId="1" applyFill="1"/>
    <xf numFmtId="0" fontId="3" fillId="0" borderId="0" xfId="1"/>
    <xf numFmtId="0" fontId="11" fillId="0" borderId="0" xfId="1" applyFont="1"/>
    <xf numFmtId="166" fontId="6" fillId="0" borderId="0" xfId="1" applyNumberFormat="1" applyFont="1" applyFill="1" applyBorder="1"/>
    <xf numFmtId="165" fontId="12" fillId="0" borderId="0" xfId="1" applyNumberFormat="1" applyFont="1" applyFill="1" applyBorder="1"/>
    <xf numFmtId="0" fontId="4" fillId="0" borderId="7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15" fillId="0" borderId="7" xfId="1" applyFont="1" applyBorder="1" applyAlignment="1">
      <alignment horizontal="left"/>
    </xf>
    <xf numFmtId="0" fontId="15" fillId="0" borderId="7" xfId="1" applyFont="1" applyFill="1" applyBorder="1" applyAlignment="1">
      <alignment horizontal="left"/>
    </xf>
    <xf numFmtId="0" fontId="15" fillId="0" borderId="7" xfId="1" applyFont="1" applyFill="1" applyBorder="1" applyAlignment="1">
      <alignment horizontal="center"/>
    </xf>
    <xf numFmtId="0" fontId="17" fillId="0" borderId="9" xfId="1" applyFont="1" applyFill="1" applyBorder="1"/>
    <xf numFmtId="0" fontId="18" fillId="0" borderId="3" xfId="1" applyFont="1" applyFill="1" applyBorder="1" applyAlignment="1">
      <alignment horizontal="left" wrapText="1"/>
    </xf>
    <xf numFmtId="0" fontId="19" fillId="0" borderId="3" xfId="1" applyFont="1" applyBorder="1" applyAlignment="1" applyProtection="1">
      <alignment horizontal="left" wrapText="1"/>
      <protection locked="0"/>
    </xf>
    <xf numFmtId="0" fontId="19" fillId="0" borderId="3" xfId="1" applyFont="1" applyFill="1" applyBorder="1" applyAlignment="1" applyProtection="1">
      <alignment horizontal="left" wrapText="1"/>
      <protection locked="0"/>
    </xf>
    <xf numFmtId="0" fontId="19" fillId="0" borderId="3" xfId="1" applyFont="1" applyBorder="1" applyAlignment="1">
      <alignment horizontal="left" wrapText="1"/>
    </xf>
    <xf numFmtId="0" fontId="20" fillId="0" borderId="3" xfId="1" applyFont="1" applyBorder="1" applyAlignment="1">
      <alignment horizontal="left" wrapText="1"/>
    </xf>
    <xf numFmtId="49" fontId="19" fillId="0" borderId="3" xfId="1" applyNumberFormat="1" applyFont="1" applyBorder="1" applyAlignment="1">
      <alignment horizontal="left" wrapText="1"/>
    </xf>
    <xf numFmtId="0" fontId="19" fillId="0" borderId="3" xfId="1" applyFont="1" applyBorder="1" applyAlignment="1"/>
    <xf numFmtId="0" fontId="19" fillId="2" borderId="3" xfId="0" applyFont="1" applyFill="1" applyBorder="1" applyAlignment="1" applyProtection="1">
      <alignment horizontal="left" wrapText="1"/>
    </xf>
    <xf numFmtId="49" fontId="21" fillId="0" borderId="3" xfId="1" applyNumberFormat="1" applyFont="1" applyBorder="1" applyAlignment="1" applyProtection="1">
      <alignment horizontal="left" wrapText="1"/>
      <protection locked="0"/>
    </xf>
    <xf numFmtId="49" fontId="19" fillId="0" borderId="3" xfId="0" applyNumberFormat="1" applyFont="1" applyBorder="1" applyAlignment="1" applyProtection="1">
      <alignment horizontal="left" wrapText="1"/>
      <protection locked="0"/>
    </xf>
    <xf numFmtId="0" fontId="22" fillId="0" borderId="3" xfId="0" applyFont="1" applyBorder="1" applyAlignment="1">
      <alignment horizontal="left" wrapText="1"/>
    </xf>
    <xf numFmtId="0" fontId="19" fillId="0" borderId="3" xfId="1" applyFont="1" applyBorder="1" applyAlignment="1" applyProtection="1">
      <alignment horizontal="left"/>
      <protection locked="0"/>
    </xf>
    <xf numFmtId="0" fontId="19" fillId="0" borderId="3" xfId="1" applyFont="1" applyBorder="1" applyAlignment="1">
      <alignment horizontal="left"/>
    </xf>
    <xf numFmtId="11" fontId="19" fillId="0" borderId="3" xfId="1" applyNumberFormat="1" applyFont="1" applyBorder="1" applyAlignment="1">
      <alignment horizontal="left" wrapText="1"/>
    </xf>
    <xf numFmtId="0" fontId="21" fillId="0" borderId="3" xfId="1" applyFont="1" applyFill="1" applyBorder="1" applyAlignment="1">
      <alignment horizontal="left" wrapText="1"/>
    </xf>
    <xf numFmtId="49" fontId="22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wrapText="1"/>
    </xf>
    <xf numFmtId="0" fontId="19" fillId="0" borderId="3" xfId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wrapText="1"/>
    </xf>
    <xf numFmtId="0" fontId="23" fillId="0" borderId="3" xfId="0" applyFont="1" applyBorder="1" applyAlignment="1">
      <alignment horizontal="left" vertical="center" wrapText="1"/>
    </xf>
    <xf numFmtId="11" fontId="19" fillId="0" borderId="3" xfId="1" applyNumberFormat="1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>
      <alignment horizontal="left" wrapText="1"/>
    </xf>
    <xf numFmtId="49" fontId="19" fillId="0" borderId="3" xfId="0" applyNumberFormat="1" applyFont="1" applyBorder="1" applyAlignment="1">
      <alignment horizontal="left" vertical="top" wrapText="1"/>
    </xf>
    <xf numFmtId="0" fontId="23" fillId="0" borderId="3" xfId="0" applyFont="1" applyBorder="1" applyAlignment="1">
      <alignment horizontal="left" wrapText="1"/>
    </xf>
    <xf numFmtId="0" fontId="22" fillId="0" borderId="3" xfId="0" applyFont="1" applyFill="1" applyBorder="1" applyAlignment="1">
      <alignment wrapText="1"/>
    </xf>
    <xf numFmtId="49" fontId="19" fillId="0" borderId="3" xfId="1" applyNumberFormat="1" applyFont="1" applyFill="1" applyBorder="1" applyAlignment="1">
      <alignment wrapText="1"/>
    </xf>
    <xf numFmtId="0" fontId="20" fillId="0" borderId="10" xfId="1" applyFont="1" applyFill="1" applyBorder="1" applyAlignment="1">
      <alignment horizontal="left"/>
    </xf>
    <xf numFmtId="166" fontId="18" fillId="0" borderId="3" xfId="1" applyNumberFormat="1" applyFont="1" applyFill="1" applyBorder="1" applyAlignment="1">
      <alignment wrapText="1"/>
    </xf>
    <xf numFmtId="166" fontId="18" fillId="0" borderId="3" xfId="1" applyNumberFormat="1" applyFont="1" applyFill="1" applyBorder="1" applyAlignment="1">
      <alignment horizontal="right" wrapText="1"/>
    </xf>
    <xf numFmtId="165" fontId="20" fillId="0" borderId="8" xfId="1" applyNumberFormat="1" applyFont="1" applyFill="1" applyBorder="1"/>
    <xf numFmtId="166" fontId="19" fillId="0" borderId="3" xfId="1" applyNumberFormat="1" applyFont="1" applyBorder="1" applyAlignment="1" applyProtection="1">
      <protection locked="0"/>
    </xf>
    <xf numFmtId="166" fontId="19" fillId="0" borderId="3" xfId="1" applyNumberFormat="1" applyFont="1" applyBorder="1" applyProtection="1">
      <protection locked="0"/>
    </xf>
    <xf numFmtId="166" fontId="19" fillId="4" borderId="3" xfId="1" applyNumberFormat="1" applyFont="1" applyFill="1" applyBorder="1" applyAlignment="1" applyProtection="1">
      <alignment horizontal="right"/>
      <protection locked="0"/>
    </xf>
    <xf numFmtId="166" fontId="19" fillId="2" borderId="3" xfId="1" applyNumberFormat="1" applyFont="1" applyFill="1" applyBorder="1" applyAlignment="1">
      <alignment horizontal="right"/>
    </xf>
    <xf numFmtId="165" fontId="19" fillId="2" borderId="8" xfId="1" applyNumberFormat="1" applyFont="1" applyFill="1" applyBorder="1"/>
    <xf numFmtId="164" fontId="19" fillId="0" borderId="3" xfId="1" applyNumberFormat="1" applyFont="1" applyFill="1" applyBorder="1" applyAlignment="1" applyProtection="1">
      <alignment wrapText="1"/>
      <protection locked="0"/>
    </xf>
    <xf numFmtId="166" fontId="19" fillId="0" borderId="3" xfId="1" applyNumberFormat="1" applyFont="1" applyBorder="1" applyAlignment="1" applyProtection="1">
      <alignment horizontal="right"/>
      <protection locked="0"/>
    </xf>
    <xf numFmtId="166" fontId="19" fillId="4" borderId="3" xfId="1" applyNumberFormat="1" applyFont="1" applyFill="1" applyBorder="1" applyProtection="1">
      <protection locked="0"/>
    </xf>
    <xf numFmtId="166" fontId="19" fillId="0" borderId="15" xfId="1" applyNumberFormat="1" applyFont="1" applyFill="1" applyBorder="1" applyAlignment="1" applyProtection="1">
      <alignment wrapText="1"/>
      <protection locked="0"/>
    </xf>
    <xf numFmtId="166" fontId="19" fillId="0" borderId="15" xfId="1" applyNumberFormat="1" applyFont="1" applyBorder="1" applyAlignment="1">
      <alignment wrapText="1"/>
    </xf>
    <xf numFmtId="166" fontId="19" fillId="0" borderId="3" xfId="1" applyNumberFormat="1" applyFont="1" applyFill="1" applyBorder="1" applyProtection="1">
      <protection locked="0"/>
    </xf>
    <xf numFmtId="166" fontId="20" fillId="0" borderId="3" xfId="1" applyNumberFormat="1" applyFont="1" applyFill="1" applyBorder="1" applyAlignment="1" applyProtection="1">
      <protection locked="0"/>
    </xf>
    <xf numFmtId="166" fontId="20" fillId="0" borderId="3" xfId="1" applyNumberFormat="1" applyFont="1" applyFill="1" applyBorder="1" applyProtection="1">
      <protection locked="0"/>
    </xf>
    <xf numFmtId="166" fontId="20" fillId="2" borderId="3" xfId="1" applyNumberFormat="1" applyFont="1" applyFill="1" applyBorder="1" applyAlignment="1">
      <alignment horizontal="right"/>
    </xf>
    <xf numFmtId="165" fontId="20" fillId="2" borderId="8" xfId="1" applyNumberFormat="1" applyFont="1" applyFill="1" applyBorder="1"/>
    <xf numFmtId="166" fontId="19" fillId="0" borderId="16" xfId="1" applyNumberFormat="1" applyFont="1" applyBorder="1" applyAlignment="1">
      <alignment wrapText="1"/>
    </xf>
    <xf numFmtId="166" fontId="18" fillId="0" borderId="3" xfId="1" applyNumberFormat="1" applyFont="1" applyFill="1" applyBorder="1" applyAlignment="1"/>
    <xf numFmtId="166" fontId="18" fillId="0" borderId="3" xfId="1" applyNumberFormat="1" applyFont="1" applyFill="1" applyBorder="1" applyAlignment="1">
      <alignment horizontal="right"/>
    </xf>
    <xf numFmtId="164" fontId="19" fillId="0" borderId="3" xfId="1" applyNumberFormat="1" applyFont="1" applyFill="1" applyBorder="1" applyAlignment="1" applyProtection="1">
      <alignment horizontal="right" wrapText="1"/>
      <protection locked="0"/>
    </xf>
    <xf numFmtId="164" fontId="19" fillId="0" borderId="0" xfId="0" applyNumberFormat="1" applyFont="1" applyBorder="1" applyAlignment="1">
      <alignment horizontal="right" wrapText="1"/>
    </xf>
    <xf numFmtId="164" fontId="19" fillId="0" borderId="3" xfId="0" applyNumberFormat="1" applyFont="1" applyBorder="1" applyAlignment="1">
      <alignment horizontal="right" wrapText="1"/>
    </xf>
    <xf numFmtId="164" fontId="19" fillId="0" borderId="3" xfId="1" applyNumberFormat="1" applyFont="1" applyBorder="1" applyAlignment="1" applyProtection="1">
      <alignment horizontal="right" wrapText="1"/>
      <protection locked="0"/>
    </xf>
    <xf numFmtId="164" fontId="19" fillId="2" borderId="3" xfId="0" applyNumberFormat="1" applyFont="1" applyFill="1" applyBorder="1" applyAlignment="1" applyProtection="1">
      <alignment horizontal="right" wrapText="1"/>
    </xf>
    <xf numFmtId="166" fontId="21" fillId="0" borderId="3" xfId="1" applyNumberFormat="1" applyFont="1" applyBorder="1" applyAlignment="1" applyProtection="1">
      <alignment horizontal="right" wrapText="1"/>
      <protection locked="0"/>
    </xf>
    <xf numFmtId="164" fontId="24" fillId="0" borderId="17" xfId="0" applyNumberFormat="1" applyFont="1" applyBorder="1" applyAlignment="1" applyProtection="1">
      <alignment horizontal="right" wrapText="1"/>
      <protection locked="0"/>
    </xf>
    <xf numFmtId="164" fontId="24" fillId="0" borderId="3" xfId="0" applyNumberFormat="1" applyFont="1" applyBorder="1" applyAlignment="1" applyProtection="1">
      <alignment horizontal="right" wrapText="1"/>
      <protection locked="0"/>
    </xf>
    <xf numFmtId="164" fontId="19" fillId="0" borderId="3" xfId="1" applyNumberFormat="1" applyFont="1" applyBorder="1" applyAlignment="1" applyProtection="1">
      <alignment horizontal="right"/>
      <protection locked="0"/>
    </xf>
    <xf numFmtId="164" fontId="19" fillId="0" borderId="3" xfId="1" applyNumberFormat="1" applyFont="1" applyBorder="1" applyAlignment="1">
      <alignment horizontal="right"/>
    </xf>
    <xf numFmtId="164" fontId="19" fillId="0" borderId="14" xfId="1" applyNumberFormat="1" applyFont="1" applyBorder="1" applyAlignment="1">
      <alignment horizontal="right"/>
    </xf>
    <xf numFmtId="166" fontId="19" fillId="0" borderId="14" xfId="1" applyNumberFormat="1" applyFont="1" applyFill="1" applyBorder="1" applyProtection="1">
      <protection locked="0"/>
    </xf>
    <xf numFmtId="166" fontId="19" fillId="4" borderId="14" xfId="1" applyNumberFormat="1" applyFont="1" applyFill="1" applyBorder="1" applyProtection="1">
      <protection locked="0"/>
    </xf>
    <xf numFmtId="164" fontId="19" fillId="0" borderId="14" xfId="1" applyNumberFormat="1" applyFont="1" applyBorder="1" applyAlignment="1">
      <alignment horizontal="right" wrapText="1"/>
    </xf>
    <xf numFmtId="166" fontId="21" fillId="0" borderId="3" xfId="1" applyNumberFormat="1" applyFont="1" applyFill="1" applyBorder="1" applyAlignment="1">
      <alignment horizontal="right"/>
    </xf>
    <xf numFmtId="0" fontId="19" fillId="0" borderId="3" xfId="1" applyFont="1" applyBorder="1" applyAlignment="1">
      <alignment wrapText="1"/>
    </xf>
    <xf numFmtId="166" fontId="20" fillId="0" borderId="3" xfId="1" applyNumberFormat="1" applyFont="1" applyBorder="1" applyAlignment="1" applyProtection="1">
      <alignment horizontal="right"/>
      <protection locked="0"/>
    </xf>
    <xf numFmtId="166" fontId="19" fillId="0" borderId="3" xfId="1" applyNumberFormat="1" applyFont="1" applyFill="1" applyBorder="1" applyAlignment="1" applyProtection="1">
      <alignment horizontal="right"/>
      <protection locked="0"/>
    </xf>
    <xf numFmtId="166" fontId="19" fillId="0" borderId="3" xfId="1" applyNumberFormat="1" applyFont="1" applyBorder="1" applyAlignment="1">
      <alignment horizontal="right" wrapText="1"/>
    </xf>
    <xf numFmtId="166" fontId="19" fillId="4" borderId="3" xfId="1" applyNumberFormat="1" applyFont="1" applyFill="1" applyBorder="1" applyAlignment="1" applyProtection="1">
      <protection locked="0"/>
    </xf>
    <xf numFmtId="166" fontId="19" fillId="0" borderId="3" xfId="1" applyNumberFormat="1" applyFont="1" applyFill="1" applyBorder="1" applyAlignment="1" applyProtection="1">
      <protection locked="0"/>
    </xf>
    <xf numFmtId="166" fontId="20" fillId="0" borderId="3" xfId="1" applyNumberFormat="1" applyFont="1" applyBorder="1" applyAlignment="1">
      <alignment horizontal="right" wrapText="1"/>
    </xf>
    <xf numFmtId="166" fontId="25" fillId="2" borderId="3" xfId="1" applyNumberFormat="1" applyFont="1" applyFill="1" applyBorder="1" applyAlignment="1">
      <alignment horizontal="right"/>
    </xf>
    <xf numFmtId="164" fontId="19" fillId="0" borderId="15" xfId="1" applyNumberFormat="1" applyFont="1" applyBorder="1" applyAlignment="1">
      <alignment horizontal="right" wrapText="1"/>
    </xf>
    <xf numFmtId="164" fontId="19" fillId="0" borderId="3" xfId="1" applyNumberFormat="1" applyFont="1" applyBorder="1" applyAlignment="1">
      <alignment horizontal="right" wrapText="1"/>
    </xf>
    <xf numFmtId="4" fontId="23" fillId="0" borderId="3" xfId="0" applyNumberFormat="1" applyFont="1" applyBorder="1" applyAlignment="1">
      <alignment horizontal="right" wrapText="1"/>
    </xf>
    <xf numFmtId="4" fontId="23" fillId="0" borderId="3" xfId="0" applyNumberFormat="1" applyFont="1" applyBorder="1" applyAlignment="1">
      <alignment horizontal="right"/>
    </xf>
    <xf numFmtId="164" fontId="23" fillId="4" borderId="3" xfId="0" applyNumberFormat="1" applyFont="1" applyFill="1" applyBorder="1" applyAlignment="1">
      <alignment horizontal="right"/>
    </xf>
    <xf numFmtId="166" fontId="23" fillId="0" borderId="16" xfId="0" applyNumberFormat="1" applyFont="1" applyBorder="1" applyAlignment="1">
      <alignment horizontal="right" wrapText="1"/>
    </xf>
    <xf numFmtId="166" fontId="23" fillId="4" borderId="3" xfId="0" applyNumberFormat="1" applyFont="1" applyFill="1" applyBorder="1" applyAlignment="1">
      <alignment horizontal="right"/>
    </xf>
    <xf numFmtId="166" fontId="23" fillId="0" borderId="3" xfId="0" applyNumberFormat="1" applyFont="1" applyBorder="1" applyAlignment="1">
      <alignment horizontal="right" wrapText="1"/>
    </xf>
    <xf numFmtId="164" fontId="19" fillId="0" borderId="3" xfId="1" applyNumberFormat="1" applyFont="1" applyFill="1" applyBorder="1" applyAlignment="1"/>
    <xf numFmtId="164" fontId="19" fillId="0" borderId="3" xfId="1" applyNumberFormat="1" applyFont="1" applyFill="1" applyBorder="1" applyAlignment="1">
      <alignment wrapText="1"/>
    </xf>
    <xf numFmtId="166" fontId="20" fillId="0" borderId="3" xfId="1" applyNumberFormat="1" applyFont="1" applyFill="1" applyBorder="1" applyAlignment="1" applyProtection="1">
      <alignment horizontal="right"/>
      <protection locked="0"/>
    </xf>
    <xf numFmtId="166" fontId="20" fillId="0" borderId="10" xfId="1" applyNumberFormat="1" applyFont="1" applyFill="1" applyBorder="1" applyAlignment="1">
      <alignment horizontal="right"/>
    </xf>
    <xf numFmtId="165" fontId="20" fillId="0" borderId="11" xfId="1" applyNumberFormat="1" applyFont="1" applyFill="1" applyBorder="1"/>
    <xf numFmtId="0" fontId="4" fillId="0" borderId="0" xfId="1" applyFont="1" applyAlignment="1">
      <alignment horizontal="center"/>
    </xf>
    <xf numFmtId="165" fontId="25" fillId="2" borderId="8" xfId="1" applyNumberFormat="1" applyFont="1" applyFill="1" applyBorder="1"/>
    <xf numFmtId="49" fontId="31" fillId="0" borderId="3" xfId="1" applyNumberFormat="1" applyFont="1" applyBorder="1" applyAlignment="1">
      <alignment horizontal="centerContinuous" vertical="center"/>
    </xf>
    <xf numFmtId="0" fontId="31" fillId="0" borderId="8" xfId="1" applyFont="1" applyBorder="1" applyAlignment="1">
      <alignment horizontal="centerContinuous" vertical="center"/>
    </xf>
    <xf numFmtId="0" fontId="30" fillId="3" borderId="7" xfId="1" applyFont="1" applyFill="1" applyBorder="1" applyAlignment="1">
      <alignment horizontal="center" vertical="center"/>
    </xf>
    <xf numFmtId="0" fontId="30" fillId="3" borderId="3" xfId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0" fillId="3" borderId="8" xfId="1" applyFont="1" applyFill="1" applyBorder="1" applyAlignment="1">
      <alignment horizontal="center" vertical="center"/>
    </xf>
    <xf numFmtId="0" fontId="33" fillId="0" borderId="7" xfId="1" applyFont="1" applyFill="1" applyBorder="1" applyAlignment="1">
      <alignment horizontal="left" wrapText="1"/>
    </xf>
    <xf numFmtId="1" fontId="34" fillId="0" borderId="7" xfId="1" applyNumberFormat="1" applyFont="1" applyFill="1" applyBorder="1" applyAlignment="1">
      <alignment horizontal="left"/>
    </xf>
    <xf numFmtId="0" fontId="34" fillId="0" borderId="7" xfId="1" applyFont="1" applyBorder="1" applyAlignment="1">
      <alignment horizontal="left"/>
    </xf>
    <xf numFmtId="0" fontId="34" fillId="0" borderId="7" xfId="1" applyFont="1" applyFill="1" applyBorder="1" applyAlignment="1">
      <alignment horizontal="left"/>
    </xf>
    <xf numFmtId="0" fontId="35" fillId="0" borderId="7" xfId="1" applyFont="1" applyFill="1" applyBorder="1" applyAlignment="1">
      <alignment horizontal="left"/>
    </xf>
    <xf numFmtId="0" fontId="34" fillId="0" borderId="7" xfId="1" applyFont="1" applyFill="1" applyBorder="1" applyAlignment="1">
      <alignment horizontal="left" wrapText="1"/>
    </xf>
    <xf numFmtId="0" fontId="34" fillId="0" borderId="7" xfId="1" applyFont="1" applyFill="1" applyBorder="1" applyAlignment="1">
      <alignment horizontal="center"/>
    </xf>
    <xf numFmtId="0" fontId="35" fillId="0" borderId="7" xfId="1" applyFont="1" applyBorder="1" applyAlignment="1">
      <alignment horizontal="left"/>
    </xf>
    <xf numFmtId="0" fontId="34" fillId="0" borderId="7" xfId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0" fillId="0" borderId="0" xfId="0" applyAlignment="1"/>
    <xf numFmtId="0" fontId="4" fillId="0" borderId="12" xfId="1" applyFont="1" applyBorder="1" applyAlignment="1" applyProtection="1">
      <alignment horizontal="center"/>
      <protection locked="0"/>
    </xf>
    <xf numFmtId="0" fontId="16" fillId="0" borderId="12" xfId="0" applyFont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13" fillId="0" borderId="7" xfId="1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30" fillId="0" borderId="4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/>
    </xf>
    <xf numFmtId="0" fontId="31" fillId="0" borderId="3" xfId="1" applyFont="1" applyBorder="1" applyAlignment="1">
      <alignment vertical="center"/>
    </xf>
    <xf numFmtId="0" fontId="31" fillId="0" borderId="5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4" fillId="0" borderId="18" xfId="1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64" fontId="19" fillId="0" borderId="20" xfId="1" applyNumberFormat="1" applyFont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right" wrapText="1"/>
    </xf>
    <xf numFmtId="166" fontId="19" fillId="0" borderId="20" xfId="1" applyNumberFormat="1" applyFont="1" applyFill="1" applyBorder="1" applyAlignment="1" applyProtection="1">
      <protection locked="0"/>
    </xf>
    <xf numFmtId="0" fontId="0" fillId="0" borderId="14" xfId="0" applyBorder="1" applyAlignment="1"/>
    <xf numFmtId="166" fontId="19" fillId="2" borderId="20" xfId="1" applyNumberFormat="1" applyFont="1" applyFill="1" applyBorder="1" applyAlignment="1">
      <alignment horizontal="right"/>
    </xf>
    <xf numFmtId="0" fontId="0" fillId="0" borderId="14" xfId="0" applyBorder="1" applyAlignment="1">
      <alignment horizontal="right"/>
    </xf>
    <xf numFmtId="165" fontId="19" fillId="2" borderId="21" xfId="1" applyNumberFormat="1" applyFont="1" applyFill="1" applyBorder="1" applyAlignment="1"/>
    <xf numFmtId="0" fontId="0" fillId="0" borderId="22" xfId="0" applyBorder="1" applyAlignment="1"/>
    <xf numFmtId="0" fontId="31" fillId="0" borderId="13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31" fillId="0" borderId="5" xfId="1" applyFont="1" applyBorder="1" applyAlignment="1" applyProtection="1">
      <alignment horizontal="center" vertical="center" wrapText="1"/>
      <protection locked="0"/>
    </xf>
    <xf numFmtId="0" fontId="31" fillId="0" borderId="3" xfId="1" applyFont="1" applyBorder="1" applyAlignment="1">
      <alignment vertical="center" wrapText="1"/>
    </xf>
    <xf numFmtId="0" fontId="31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S85"/>
  <sheetViews>
    <sheetView tabSelected="1" view="pageBreakPreview" zoomScale="63" zoomScaleNormal="90" zoomScaleSheetLayoutView="63" zoomScalePageLayoutView="93" workbookViewId="0">
      <selection activeCell="F15" sqref="F15"/>
    </sheetView>
  </sheetViews>
  <sheetFormatPr defaultRowHeight="12.75" x14ac:dyDescent="0.2"/>
  <cols>
    <col min="1" max="1" width="14.42578125" customWidth="1"/>
    <col min="2" max="2" width="82.7109375" customWidth="1"/>
    <col min="3" max="3" width="17.28515625" customWidth="1"/>
    <col min="4" max="4" width="19.5703125" customWidth="1"/>
    <col min="5" max="5" width="16.7109375" customWidth="1"/>
    <col min="6" max="6" width="17.140625" customWidth="1"/>
    <col min="7" max="7" width="14.28515625" customWidth="1"/>
    <col min="8" max="8" width="15.42578125" customWidth="1"/>
  </cols>
  <sheetData>
    <row r="1" spans="1:8" ht="27.75" x14ac:dyDescent="0.4">
      <c r="E1" s="123" t="s">
        <v>59</v>
      </c>
      <c r="F1" s="124"/>
      <c r="G1" s="124"/>
      <c r="H1" s="124"/>
    </row>
    <row r="2" spans="1:8" ht="27.75" x14ac:dyDescent="0.4">
      <c r="E2" s="123" t="s">
        <v>85</v>
      </c>
      <c r="F2" s="124"/>
      <c r="G2" s="124"/>
      <c r="H2" s="124"/>
    </row>
    <row r="3" spans="1:8" ht="27.75" x14ac:dyDescent="0.4">
      <c r="A3" s="2"/>
      <c r="B3" s="14"/>
      <c r="C3" s="14"/>
      <c r="D3" s="106"/>
      <c r="E3" s="125" t="s">
        <v>74</v>
      </c>
      <c r="F3" s="124"/>
      <c r="G3" s="124"/>
      <c r="H3" s="124"/>
    </row>
    <row r="4" spans="1:8" ht="22.5" x14ac:dyDescent="0.3">
      <c r="A4" s="2"/>
      <c r="B4" s="14"/>
      <c r="C4" s="14"/>
      <c r="D4" s="106"/>
      <c r="E4" s="14"/>
      <c r="F4" s="126"/>
      <c r="G4" s="127"/>
      <c r="H4" s="127"/>
    </row>
    <row r="5" spans="1:8" ht="36" customHeight="1" x14ac:dyDescent="0.4">
      <c r="A5" s="130" t="s">
        <v>75</v>
      </c>
      <c r="B5" s="131"/>
      <c r="C5" s="131"/>
      <c r="D5" s="131"/>
      <c r="E5" s="131"/>
      <c r="F5" s="131"/>
      <c r="G5" s="131"/>
      <c r="H5" s="131"/>
    </row>
    <row r="6" spans="1:8" ht="36.75" customHeight="1" x14ac:dyDescent="0.4">
      <c r="A6" s="130" t="s">
        <v>84</v>
      </c>
      <c r="B6" s="131"/>
      <c r="C6" s="131"/>
      <c r="D6" s="131"/>
      <c r="E6" s="131"/>
      <c r="F6" s="131"/>
      <c r="G6" s="131"/>
      <c r="H6" s="131"/>
    </row>
    <row r="7" spans="1:8" ht="32.25" customHeight="1" thickBot="1" x14ac:dyDescent="0.4">
      <c r="A7" s="2"/>
      <c r="B7" s="132" t="s">
        <v>78</v>
      </c>
      <c r="C7" s="133"/>
      <c r="D7" s="133"/>
      <c r="E7" s="133"/>
      <c r="F7" s="133"/>
      <c r="G7" s="128" t="s">
        <v>28</v>
      </c>
      <c r="H7" s="129"/>
    </row>
    <row r="8" spans="1:8" ht="93" customHeight="1" x14ac:dyDescent="0.2">
      <c r="A8" s="138" t="s">
        <v>29</v>
      </c>
      <c r="B8" s="140" t="s">
        <v>0</v>
      </c>
      <c r="C8" s="142" t="s">
        <v>76</v>
      </c>
      <c r="D8" s="142" t="s">
        <v>77</v>
      </c>
      <c r="E8" s="156" t="s">
        <v>79</v>
      </c>
      <c r="F8" s="158" t="s">
        <v>83</v>
      </c>
      <c r="G8" s="142" t="s">
        <v>30</v>
      </c>
      <c r="H8" s="160"/>
    </row>
    <row r="9" spans="1:8" ht="33.6" customHeight="1" x14ac:dyDescent="0.2">
      <c r="A9" s="139"/>
      <c r="B9" s="141"/>
      <c r="C9" s="143"/>
      <c r="D9" s="143"/>
      <c r="E9" s="157"/>
      <c r="F9" s="159"/>
      <c r="G9" s="108" t="s">
        <v>1</v>
      </c>
      <c r="H9" s="109" t="s">
        <v>2</v>
      </c>
    </row>
    <row r="10" spans="1:8" ht="20.45" customHeight="1" x14ac:dyDescent="0.2">
      <c r="A10" s="110">
        <v>1</v>
      </c>
      <c r="B10" s="111">
        <v>2</v>
      </c>
      <c r="C10" s="112">
        <v>3</v>
      </c>
      <c r="D10" s="112">
        <v>4</v>
      </c>
      <c r="E10" s="111">
        <v>5</v>
      </c>
      <c r="F10" s="111">
        <v>6</v>
      </c>
      <c r="G10" s="111">
        <v>7</v>
      </c>
      <c r="H10" s="113">
        <v>8</v>
      </c>
    </row>
    <row r="11" spans="1:8" ht="31.5" customHeight="1" x14ac:dyDescent="0.35">
      <c r="A11" s="115">
        <v>10000000</v>
      </c>
      <c r="B11" s="19" t="s">
        <v>3</v>
      </c>
      <c r="C11" s="49">
        <f>SUM(C12:C15,C16)</f>
        <v>754624.60000000009</v>
      </c>
      <c r="D11" s="49">
        <f>SUM(D12:D15,D16)</f>
        <v>821067.60000000009</v>
      </c>
      <c r="E11" s="50">
        <f>SUM(E12:E15,E16)</f>
        <v>631432.70000000007</v>
      </c>
      <c r="F11" s="50">
        <f>SUM(F12:F15,F16)</f>
        <v>631599.9</v>
      </c>
      <c r="G11" s="50">
        <f>SUM(G12:G15,G16)</f>
        <v>167.1999999999291</v>
      </c>
      <c r="H11" s="51">
        <f t="shared" ref="H11:H20" si="0">SUM(F11/E11)</f>
        <v>1.0002647946487409</v>
      </c>
    </row>
    <row r="12" spans="1:8" ht="32.25" customHeight="1" x14ac:dyDescent="0.35">
      <c r="A12" s="116">
        <v>11010000</v>
      </c>
      <c r="B12" s="20" t="s">
        <v>4</v>
      </c>
      <c r="C12" s="52">
        <v>648229.9</v>
      </c>
      <c r="D12" s="52">
        <v>692456.3</v>
      </c>
      <c r="E12" s="53">
        <v>531388.4</v>
      </c>
      <c r="F12" s="54">
        <v>529166.69999999995</v>
      </c>
      <c r="G12" s="55">
        <f>SUM(F12-E12)</f>
        <v>-2221.7000000000698</v>
      </c>
      <c r="H12" s="56">
        <f t="shared" si="0"/>
        <v>0.99581906567776024</v>
      </c>
    </row>
    <row r="13" spans="1:8" ht="36" customHeight="1" x14ac:dyDescent="0.35">
      <c r="A13" s="117">
        <v>11020000</v>
      </c>
      <c r="B13" s="21" t="s">
        <v>64</v>
      </c>
      <c r="C13" s="57">
        <v>339.8</v>
      </c>
      <c r="D13" s="57">
        <v>4545.8</v>
      </c>
      <c r="E13" s="58">
        <v>4476</v>
      </c>
      <c r="F13" s="59">
        <v>4476</v>
      </c>
      <c r="G13" s="55">
        <f>SUM(F13-E13)</f>
        <v>0</v>
      </c>
      <c r="H13" s="56">
        <f t="shared" si="0"/>
        <v>1</v>
      </c>
    </row>
    <row r="14" spans="1:8" ht="49.5" x14ac:dyDescent="0.35">
      <c r="A14" s="117">
        <v>13000000</v>
      </c>
      <c r="B14" s="21" t="s">
        <v>31</v>
      </c>
      <c r="C14" s="60">
        <v>1060</v>
      </c>
      <c r="D14" s="60">
        <v>1504.2</v>
      </c>
      <c r="E14" s="58">
        <v>1284.2</v>
      </c>
      <c r="F14" s="59">
        <v>1304.9000000000001</v>
      </c>
      <c r="G14" s="55">
        <f>SUM(F14-E14)</f>
        <v>20.700000000000045</v>
      </c>
      <c r="H14" s="56">
        <f t="shared" si="0"/>
        <v>1.0161189845818408</v>
      </c>
    </row>
    <row r="15" spans="1:8" ht="50.45" customHeight="1" x14ac:dyDescent="0.35">
      <c r="A15" s="117">
        <v>14000000</v>
      </c>
      <c r="B15" s="22" t="s">
        <v>73</v>
      </c>
      <c r="C15" s="61">
        <v>23635</v>
      </c>
      <c r="D15" s="61">
        <v>26149.9</v>
      </c>
      <c r="E15" s="62">
        <v>20248.3</v>
      </c>
      <c r="F15" s="62">
        <v>21291.5</v>
      </c>
      <c r="G15" s="55">
        <f>SUM(F15-E15)</f>
        <v>1043.2000000000007</v>
      </c>
      <c r="H15" s="56">
        <f t="shared" si="0"/>
        <v>1.0515203745499622</v>
      </c>
    </row>
    <row r="16" spans="1:8" ht="77.45" customHeight="1" x14ac:dyDescent="0.35">
      <c r="A16" s="118">
        <v>18000000</v>
      </c>
      <c r="B16" s="23" t="s">
        <v>62</v>
      </c>
      <c r="C16" s="63">
        <f>SUM(C21:C22,C17)</f>
        <v>81359.899999999994</v>
      </c>
      <c r="D16" s="63">
        <f>SUM(D21:D22,D17)</f>
        <v>96411.4</v>
      </c>
      <c r="E16" s="64">
        <f>SUM(E21:E22,E17)</f>
        <v>74035.8</v>
      </c>
      <c r="F16" s="64">
        <f t="shared" ref="F16" si="1">SUM(F21:F22,F17)</f>
        <v>75360.800000000003</v>
      </c>
      <c r="G16" s="65">
        <f>SUM(G21:G22,G17)</f>
        <v>1324.9999999999984</v>
      </c>
      <c r="H16" s="66">
        <f t="shared" si="0"/>
        <v>1.0178967472493037</v>
      </c>
    </row>
    <row r="17" spans="1:8" ht="29.25" customHeight="1" x14ac:dyDescent="0.35">
      <c r="A17" s="118">
        <v>18010000</v>
      </c>
      <c r="B17" s="23" t="s">
        <v>5</v>
      </c>
      <c r="C17" s="63">
        <f t="shared" ref="C17:D17" si="2">SUM(C18:C20)</f>
        <v>47955.5</v>
      </c>
      <c r="D17" s="63">
        <f t="shared" si="2"/>
        <v>54236.799999999996</v>
      </c>
      <c r="E17" s="64">
        <f>SUM(E18:E20)</f>
        <v>40661.300000000003</v>
      </c>
      <c r="F17" s="64">
        <f t="shared" ref="F17" si="3">SUM(F18:F20)</f>
        <v>41440.800000000003</v>
      </c>
      <c r="G17" s="65">
        <f>SUM(G18:G20)</f>
        <v>779.49999999999841</v>
      </c>
      <c r="H17" s="66">
        <f t="shared" si="0"/>
        <v>1.0191705626726151</v>
      </c>
    </row>
    <row r="18" spans="1:8" ht="37.5" customHeight="1" x14ac:dyDescent="0.35">
      <c r="A18" s="119" t="s">
        <v>6</v>
      </c>
      <c r="B18" s="24" t="s">
        <v>32</v>
      </c>
      <c r="C18" s="67">
        <v>5547.5</v>
      </c>
      <c r="D18" s="67">
        <v>10462.200000000001</v>
      </c>
      <c r="E18" s="62">
        <v>7496.8</v>
      </c>
      <c r="F18" s="59">
        <v>7906</v>
      </c>
      <c r="G18" s="55">
        <f>SUM(F18-E18)</f>
        <v>409.19999999999982</v>
      </c>
      <c r="H18" s="56">
        <f t="shared" si="0"/>
        <v>1.0545832888699178</v>
      </c>
    </row>
    <row r="19" spans="1:8" ht="35.450000000000003" customHeight="1" x14ac:dyDescent="0.35">
      <c r="A19" s="114" t="s">
        <v>7</v>
      </c>
      <c r="B19" s="24" t="s">
        <v>33</v>
      </c>
      <c r="C19" s="67">
        <v>42383</v>
      </c>
      <c r="D19" s="67">
        <v>43683</v>
      </c>
      <c r="E19" s="62">
        <v>33072.9</v>
      </c>
      <c r="F19" s="59">
        <v>33439</v>
      </c>
      <c r="G19" s="55">
        <f>SUM(F19-E19)</f>
        <v>366.09999999999854</v>
      </c>
      <c r="H19" s="56">
        <f t="shared" si="0"/>
        <v>1.0110694858932843</v>
      </c>
    </row>
    <row r="20" spans="1:8" ht="36.6" customHeight="1" x14ac:dyDescent="0.35">
      <c r="A20" s="119" t="s">
        <v>8</v>
      </c>
      <c r="B20" s="24" t="s">
        <v>34</v>
      </c>
      <c r="C20" s="67">
        <v>25</v>
      </c>
      <c r="D20" s="67">
        <v>91.6</v>
      </c>
      <c r="E20" s="62">
        <v>91.6</v>
      </c>
      <c r="F20" s="59">
        <v>95.8</v>
      </c>
      <c r="G20" s="55">
        <f>SUM(F20-E20)</f>
        <v>4.2000000000000028</v>
      </c>
      <c r="H20" s="56">
        <f t="shared" si="0"/>
        <v>1.0458515283842795</v>
      </c>
    </row>
    <row r="21" spans="1:8" ht="27.75" customHeight="1" x14ac:dyDescent="0.35">
      <c r="A21" s="117">
        <v>18030000</v>
      </c>
      <c r="B21" s="24" t="s">
        <v>9</v>
      </c>
      <c r="C21" s="67">
        <v>82</v>
      </c>
      <c r="D21" s="67">
        <v>82</v>
      </c>
      <c r="E21" s="62">
        <v>65</v>
      </c>
      <c r="F21" s="59">
        <v>75</v>
      </c>
      <c r="G21" s="55">
        <f>SUM(F21-E21)</f>
        <v>10</v>
      </c>
      <c r="H21" s="56">
        <f>SUM(F21/E21)</f>
        <v>1.1538461538461537</v>
      </c>
    </row>
    <row r="22" spans="1:8" ht="29.25" customHeight="1" x14ac:dyDescent="0.35">
      <c r="A22" s="117">
        <v>18050000</v>
      </c>
      <c r="B22" s="24" t="s">
        <v>10</v>
      </c>
      <c r="C22" s="67">
        <v>33322.400000000001</v>
      </c>
      <c r="D22" s="67">
        <v>42092.6</v>
      </c>
      <c r="E22" s="62">
        <v>33309.5</v>
      </c>
      <c r="F22" s="59">
        <v>33845</v>
      </c>
      <c r="G22" s="55">
        <f>SUM(F22-E22)</f>
        <v>535.5</v>
      </c>
      <c r="H22" s="56">
        <f>SUM(F22/E22)</f>
        <v>1.016076494693706</v>
      </c>
    </row>
    <row r="23" spans="1:8" ht="34.15" customHeight="1" x14ac:dyDescent="0.35">
      <c r="A23" s="117">
        <v>20000000</v>
      </c>
      <c r="B23" s="19" t="s">
        <v>11</v>
      </c>
      <c r="C23" s="68">
        <f>SUM(C24:C36)</f>
        <v>4976.8</v>
      </c>
      <c r="D23" s="68">
        <f>SUM(D24:D36)</f>
        <v>10244.6</v>
      </c>
      <c r="E23" s="69">
        <f>SUM(E24:E36)</f>
        <v>9322.3000000000011</v>
      </c>
      <c r="F23" s="69">
        <f>SUM(F24:F36)</f>
        <v>9509.8999999999978</v>
      </c>
      <c r="G23" s="69">
        <f>SUM(G24:G36)</f>
        <v>187.59999999999965</v>
      </c>
      <c r="H23" s="51">
        <f>SUM(F23/E23)</f>
        <v>1.0201237891936537</v>
      </c>
    </row>
    <row r="24" spans="1:8" ht="80.45" customHeight="1" x14ac:dyDescent="0.35">
      <c r="A24" s="117">
        <v>21010300</v>
      </c>
      <c r="B24" s="21" t="s">
        <v>65</v>
      </c>
      <c r="C24" s="70">
        <v>231.6</v>
      </c>
      <c r="D24" s="70">
        <v>173.7</v>
      </c>
      <c r="E24" s="62">
        <v>173.7</v>
      </c>
      <c r="F24" s="59">
        <v>79.2</v>
      </c>
      <c r="G24" s="55">
        <f>SUM(F24-E24)</f>
        <v>-94.499999999999986</v>
      </c>
      <c r="H24" s="56">
        <f>SUM(F24/E24)</f>
        <v>0.45595854922279799</v>
      </c>
    </row>
    <row r="25" spans="1:8" ht="44.45" hidden="1" customHeight="1" x14ac:dyDescent="0.35">
      <c r="A25" s="117">
        <v>21050000</v>
      </c>
      <c r="B25" s="21" t="s">
        <v>53</v>
      </c>
      <c r="C25" s="71"/>
      <c r="D25" s="71"/>
      <c r="E25" s="62"/>
      <c r="F25" s="59"/>
      <c r="G25" s="55">
        <f>SUM(F25-E25)</f>
        <v>0</v>
      </c>
      <c r="H25" s="56"/>
    </row>
    <row r="26" spans="1:8" ht="4.9000000000000004" hidden="1" customHeight="1" x14ac:dyDescent="0.35">
      <c r="A26" s="117">
        <v>21080500</v>
      </c>
      <c r="B26" s="25" t="s">
        <v>14</v>
      </c>
      <c r="C26" s="72"/>
      <c r="D26" s="72"/>
      <c r="E26" s="62"/>
      <c r="F26" s="59"/>
      <c r="G26" s="55"/>
      <c r="H26" s="56"/>
    </row>
    <row r="27" spans="1:8" ht="35.25" customHeight="1" x14ac:dyDescent="0.35">
      <c r="A27" s="116">
        <v>21081100</v>
      </c>
      <c r="B27" s="20" t="s">
        <v>12</v>
      </c>
      <c r="C27" s="73">
        <v>500</v>
      </c>
      <c r="D27" s="73">
        <v>1730.9</v>
      </c>
      <c r="E27" s="62">
        <v>1618.3</v>
      </c>
      <c r="F27" s="59">
        <v>1975.6</v>
      </c>
      <c r="G27" s="55">
        <f t="shared" ref="G27:G36" si="4">SUM(F27-E27)</f>
        <v>357.29999999999995</v>
      </c>
      <c r="H27" s="56">
        <f t="shared" ref="H27:H36" si="5">SUM(F27/E27)</f>
        <v>1.2207872458753013</v>
      </c>
    </row>
    <row r="28" spans="1:8" ht="154.9" customHeight="1" x14ac:dyDescent="0.35">
      <c r="A28" s="116">
        <v>21081500</v>
      </c>
      <c r="B28" s="26" t="s">
        <v>66</v>
      </c>
      <c r="C28" s="74">
        <v>40</v>
      </c>
      <c r="D28" s="74">
        <v>127.6</v>
      </c>
      <c r="E28" s="62">
        <v>112.6</v>
      </c>
      <c r="F28" s="59">
        <v>212</v>
      </c>
      <c r="G28" s="55">
        <f t="shared" si="4"/>
        <v>99.4</v>
      </c>
      <c r="H28" s="56">
        <f t="shared" si="5"/>
        <v>1.8827708703374779</v>
      </c>
    </row>
    <row r="29" spans="1:8" ht="150" customHeight="1" x14ac:dyDescent="0.35">
      <c r="A29" s="116">
        <v>21082400</v>
      </c>
      <c r="B29" s="26" t="s">
        <v>55</v>
      </c>
      <c r="C29" s="74">
        <v>12</v>
      </c>
      <c r="D29" s="74">
        <v>8</v>
      </c>
      <c r="E29" s="62">
        <v>8</v>
      </c>
      <c r="F29" s="59">
        <v>2.1</v>
      </c>
      <c r="G29" s="55">
        <f t="shared" si="4"/>
        <v>-5.9</v>
      </c>
      <c r="H29" s="56">
        <f t="shared" si="5"/>
        <v>0.26250000000000001</v>
      </c>
    </row>
    <row r="30" spans="1:8" ht="82.15" customHeight="1" x14ac:dyDescent="0.35">
      <c r="A30" s="116">
        <v>22010300</v>
      </c>
      <c r="B30" s="26" t="s">
        <v>35</v>
      </c>
      <c r="C30" s="74">
        <v>50</v>
      </c>
      <c r="D30" s="74">
        <v>58.2</v>
      </c>
      <c r="E30" s="62">
        <v>46</v>
      </c>
      <c r="F30" s="59">
        <v>52.4</v>
      </c>
      <c r="G30" s="55">
        <f t="shared" si="4"/>
        <v>6.3999999999999986</v>
      </c>
      <c r="H30" s="56">
        <f t="shared" si="5"/>
        <v>1.1391304347826086</v>
      </c>
    </row>
    <row r="31" spans="1:8" ht="34.5" customHeight="1" x14ac:dyDescent="0.35">
      <c r="A31" s="116">
        <v>22012500</v>
      </c>
      <c r="B31" s="27" t="s">
        <v>36</v>
      </c>
      <c r="C31" s="75">
        <v>2900</v>
      </c>
      <c r="D31" s="75">
        <v>2875</v>
      </c>
      <c r="E31" s="62">
        <v>2151</v>
      </c>
      <c r="F31" s="59">
        <v>2050.6</v>
      </c>
      <c r="G31" s="55">
        <f t="shared" si="4"/>
        <v>-100.40000000000009</v>
      </c>
      <c r="H31" s="56">
        <f t="shared" si="5"/>
        <v>0.95332403533240351</v>
      </c>
    </row>
    <row r="32" spans="1:8" ht="54" customHeight="1" x14ac:dyDescent="0.35">
      <c r="A32" s="116">
        <v>22012600</v>
      </c>
      <c r="B32" s="28" t="s">
        <v>37</v>
      </c>
      <c r="C32" s="76">
        <v>200</v>
      </c>
      <c r="D32" s="76">
        <v>294</v>
      </c>
      <c r="E32" s="62">
        <v>247</v>
      </c>
      <c r="F32" s="59">
        <v>282.3</v>
      </c>
      <c r="G32" s="55">
        <f t="shared" si="4"/>
        <v>35.300000000000011</v>
      </c>
      <c r="H32" s="56">
        <f t="shared" si="5"/>
        <v>1.142914979757085</v>
      </c>
    </row>
    <row r="33" spans="1:8" ht="74.25" x14ac:dyDescent="0.35">
      <c r="A33" s="116">
        <v>22080400</v>
      </c>
      <c r="B33" s="29" t="s">
        <v>67</v>
      </c>
      <c r="C33" s="77">
        <v>998.2</v>
      </c>
      <c r="D33" s="77">
        <v>697.9</v>
      </c>
      <c r="E33" s="62">
        <v>697.9</v>
      </c>
      <c r="F33" s="59">
        <v>411.4</v>
      </c>
      <c r="G33" s="55">
        <f t="shared" si="4"/>
        <v>-286.5</v>
      </c>
      <c r="H33" s="56">
        <f t="shared" si="5"/>
        <v>0.58948273391603379</v>
      </c>
    </row>
    <row r="34" spans="1:8" ht="31.15" customHeight="1" x14ac:dyDescent="0.35">
      <c r="A34" s="116">
        <v>22090000</v>
      </c>
      <c r="B34" s="30" t="s">
        <v>13</v>
      </c>
      <c r="C34" s="78">
        <v>25</v>
      </c>
      <c r="D34" s="78">
        <v>25</v>
      </c>
      <c r="E34" s="62">
        <v>18.3</v>
      </c>
      <c r="F34" s="59">
        <v>22</v>
      </c>
      <c r="G34" s="55">
        <f t="shared" si="4"/>
        <v>3.6999999999999993</v>
      </c>
      <c r="H34" s="56">
        <f t="shared" si="5"/>
        <v>1.2021857923497268</v>
      </c>
    </row>
    <row r="35" spans="1:8" ht="36.6" customHeight="1" x14ac:dyDescent="0.35">
      <c r="A35" s="116">
        <v>24060300</v>
      </c>
      <c r="B35" s="31" t="s">
        <v>14</v>
      </c>
      <c r="C35" s="79">
        <v>20</v>
      </c>
      <c r="D35" s="79">
        <v>4203.1000000000004</v>
      </c>
      <c r="E35" s="62">
        <v>4198.3</v>
      </c>
      <c r="F35" s="59">
        <v>4345.5</v>
      </c>
      <c r="G35" s="55">
        <f t="shared" si="4"/>
        <v>147.19999999999982</v>
      </c>
      <c r="H35" s="56">
        <f t="shared" si="5"/>
        <v>1.0350618107329157</v>
      </c>
    </row>
    <row r="36" spans="1:8" ht="259.14999999999998" customHeight="1" x14ac:dyDescent="0.35">
      <c r="A36" s="116">
        <v>24062200</v>
      </c>
      <c r="B36" s="32" t="s">
        <v>22</v>
      </c>
      <c r="C36" s="80"/>
      <c r="D36" s="80">
        <v>51.2</v>
      </c>
      <c r="E36" s="81">
        <v>51.2</v>
      </c>
      <c r="F36" s="82">
        <v>76.8</v>
      </c>
      <c r="G36" s="55">
        <f t="shared" si="4"/>
        <v>25.599999999999994</v>
      </c>
      <c r="H36" s="56">
        <f t="shared" si="5"/>
        <v>1.4999999999999998</v>
      </c>
    </row>
    <row r="37" spans="1:8" ht="24.6" hidden="1" customHeight="1" x14ac:dyDescent="0.35">
      <c r="A37" s="117">
        <v>30000000</v>
      </c>
      <c r="B37" s="19" t="s">
        <v>21</v>
      </c>
      <c r="C37" s="83"/>
      <c r="D37" s="83"/>
      <c r="E37" s="81"/>
      <c r="F37" s="82"/>
      <c r="G37" s="65">
        <f t="shared" ref="G37:G39" si="6">SUM(F37-E37)</f>
        <v>0</v>
      </c>
      <c r="H37" s="51"/>
    </row>
    <row r="38" spans="1:8" ht="4.5" hidden="1" customHeight="1" x14ac:dyDescent="0.35">
      <c r="A38" s="117">
        <v>31010200</v>
      </c>
      <c r="B38" s="33" t="s">
        <v>60</v>
      </c>
      <c r="C38" s="19"/>
      <c r="D38" s="19"/>
      <c r="E38" s="69"/>
      <c r="F38" s="84"/>
      <c r="G38" s="55">
        <f t="shared" si="6"/>
        <v>0</v>
      </c>
      <c r="H38" s="51"/>
    </row>
    <row r="39" spans="1:8" ht="0.6" customHeight="1" x14ac:dyDescent="0.35">
      <c r="A39" s="116">
        <v>31020000</v>
      </c>
      <c r="B39" s="34" t="s">
        <v>38</v>
      </c>
      <c r="C39" s="85"/>
      <c r="D39" s="85"/>
      <c r="E39" s="58"/>
      <c r="F39" s="62"/>
      <c r="G39" s="55">
        <f t="shared" si="6"/>
        <v>0</v>
      </c>
      <c r="H39" s="56"/>
    </row>
    <row r="40" spans="1:8" ht="32.25" customHeight="1" x14ac:dyDescent="0.35">
      <c r="A40" s="120"/>
      <c r="B40" s="19" t="s">
        <v>16</v>
      </c>
      <c r="C40" s="64">
        <f>SUM(C11,C23,C37)</f>
        <v>759601.40000000014</v>
      </c>
      <c r="D40" s="64">
        <f>SUM(D11,D23,D37)</f>
        <v>831312.20000000007</v>
      </c>
      <c r="E40" s="64">
        <f t="shared" ref="E40:F40" si="7">SUM(E11,E23,E37)</f>
        <v>640755.00000000012</v>
      </c>
      <c r="F40" s="64">
        <f t="shared" si="7"/>
        <v>641109.80000000005</v>
      </c>
      <c r="G40" s="64">
        <f>SUM(G11,G23,G37)</f>
        <v>354.79999999992879</v>
      </c>
      <c r="H40" s="51">
        <f t="shared" ref="H40:H64" si="8">SUM(F40/E40)</f>
        <v>1.0005537217813361</v>
      </c>
    </row>
    <row r="41" spans="1:8" ht="32.450000000000003" customHeight="1" x14ac:dyDescent="0.35">
      <c r="A41" s="121">
        <v>40000000</v>
      </c>
      <c r="B41" s="19" t="s">
        <v>15</v>
      </c>
      <c r="C41" s="86">
        <f>SUM(C42,C49,C47)</f>
        <v>186398.59999999998</v>
      </c>
      <c r="D41" s="86">
        <f>SUM(D42,D49,D47)</f>
        <v>191466.1</v>
      </c>
      <c r="E41" s="86">
        <f>SUM(E42,E49,E47)</f>
        <v>141677.6</v>
      </c>
      <c r="F41" s="86">
        <f t="shared" ref="F41:G41" si="9">SUM(F42,F49,F47)</f>
        <v>143616.90000000002</v>
      </c>
      <c r="G41" s="86">
        <f t="shared" si="9"/>
        <v>1939.3</v>
      </c>
      <c r="H41" s="66">
        <f t="shared" si="8"/>
        <v>1.0136881200697925</v>
      </c>
    </row>
    <row r="42" spans="1:8" ht="51.6" customHeight="1" x14ac:dyDescent="0.35">
      <c r="A42" s="121">
        <v>41030000</v>
      </c>
      <c r="B42" s="19" t="s">
        <v>39</v>
      </c>
      <c r="C42" s="86">
        <f>SUM(C45:C46)</f>
        <v>184313.3</v>
      </c>
      <c r="D42" s="86">
        <f>SUM(D45:D46)</f>
        <v>184699.6</v>
      </c>
      <c r="E42" s="86">
        <f>SUM(E45:E46)</f>
        <v>135530.70000000001</v>
      </c>
      <c r="F42" s="86">
        <f t="shared" ref="F42" si="10">SUM(F45:F46)</f>
        <v>135530.70000000001</v>
      </c>
      <c r="G42" s="65">
        <f t="shared" ref="G42" si="11">SUM(F42-E42)</f>
        <v>0</v>
      </c>
      <c r="H42" s="66">
        <f t="shared" si="8"/>
        <v>1</v>
      </c>
    </row>
    <row r="43" spans="1:8" ht="99" hidden="1" x14ac:dyDescent="0.35">
      <c r="A43" s="116">
        <v>41030400</v>
      </c>
      <c r="B43" s="35" t="s">
        <v>40</v>
      </c>
      <c r="C43" s="86"/>
      <c r="D43" s="86"/>
      <c r="E43" s="58"/>
      <c r="F43" s="87"/>
      <c r="G43" s="55"/>
      <c r="H43" s="56" t="e">
        <f t="shared" si="8"/>
        <v>#DIV/0!</v>
      </c>
    </row>
    <row r="44" spans="1:8" ht="1.9" hidden="1" customHeight="1" x14ac:dyDescent="0.35">
      <c r="A44" s="116">
        <v>41033200</v>
      </c>
      <c r="B44" s="36" t="s">
        <v>41</v>
      </c>
      <c r="C44" s="86"/>
      <c r="D44" s="86"/>
      <c r="E44" s="58"/>
      <c r="F44" s="87"/>
      <c r="G44" s="55"/>
      <c r="H44" s="56" t="e">
        <f t="shared" si="8"/>
        <v>#DIV/0!</v>
      </c>
    </row>
    <row r="45" spans="1:8" ht="48.6" customHeight="1" x14ac:dyDescent="0.35">
      <c r="A45" s="116">
        <v>41033900</v>
      </c>
      <c r="B45" s="22" t="s">
        <v>42</v>
      </c>
      <c r="C45" s="88">
        <v>184313.3</v>
      </c>
      <c r="D45" s="88">
        <v>184699.6</v>
      </c>
      <c r="E45" s="58">
        <v>135530.70000000001</v>
      </c>
      <c r="F45" s="89">
        <v>135530.70000000001</v>
      </c>
      <c r="G45" s="55">
        <f t="shared" ref="G45" si="12">SUM(F45-E45)</f>
        <v>0</v>
      </c>
      <c r="H45" s="56">
        <f t="shared" si="8"/>
        <v>1</v>
      </c>
    </row>
    <row r="46" spans="1:8" ht="99.6" hidden="1" customHeight="1" x14ac:dyDescent="0.35">
      <c r="A46" s="116">
        <v>41034500</v>
      </c>
      <c r="B46" s="22" t="s">
        <v>54</v>
      </c>
      <c r="C46" s="88"/>
      <c r="D46" s="88"/>
      <c r="E46" s="88"/>
      <c r="F46" s="90"/>
      <c r="G46" s="55"/>
      <c r="H46" s="56" t="e">
        <f t="shared" si="8"/>
        <v>#DIV/0!</v>
      </c>
    </row>
    <row r="47" spans="1:8" ht="31.9" hidden="1" customHeight="1" x14ac:dyDescent="0.35">
      <c r="A47" s="121">
        <v>41050000</v>
      </c>
      <c r="B47" s="37" t="s">
        <v>51</v>
      </c>
      <c r="C47" s="91">
        <f>SUM(C48)</f>
        <v>0</v>
      </c>
      <c r="D47" s="91">
        <f>SUM(D48)</f>
        <v>0</v>
      </c>
      <c r="E47" s="91">
        <f t="shared" ref="E47:F47" si="13">SUM(E48)</f>
        <v>0</v>
      </c>
      <c r="F47" s="91">
        <f t="shared" si="13"/>
        <v>0</v>
      </c>
      <c r="G47" s="65"/>
      <c r="H47" s="66" t="e">
        <f t="shared" si="8"/>
        <v>#DIV/0!</v>
      </c>
    </row>
    <row r="48" spans="1:8" ht="1.9" hidden="1" customHeight="1" x14ac:dyDescent="0.35">
      <c r="A48" s="116">
        <v>41040200</v>
      </c>
      <c r="B48" s="38" t="s">
        <v>52</v>
      </c>
      <c r="C48" s="88"/>
      <c r="D48" s="88"/>
      <c r="E48" s="88"/>
      <c r="F48" s="90"/>
      <c r="G48" s="55"/>
      <c r="H48" s="56" t="e">
        <f t="shared" si="8"/>
        <v>#DIV/0!</v>
      </c>
    </row>
    <row r="49" spans="1:45" ht="53.45" customHeight="1" x14ac:dyDescent="0.35">
      <c r="A49" s="121">
        <v>41050000</v>
      </c>
      <c r="B49" s="19" t="s">
        <v>43</v>
      </c>
      <c r="C49" s="86">
        <f>SUM(C50:C63)</f>
        <v>2085.3000000000002</v>
      </c>
      <c r="D49" s="86">
        <f>SUM(D50:D63)</f>
        <v>6766.5</v>
      </c>
      <c r="E49" s="86">
        <f>SUM(E50:E63)</f>
        <v>6146.9000000000005</v>
      </c>
      <c r="F49" s="86">
        <f>SUM(F50:F63)</f>
        <v>8086.2000000000007</v>
      </c>
      <c r="G49" s="86">
        <f>SUM(G50:G63)</f>
        <v>1939.3</v>
      </c>
      <c r="H49" s="56">
        <f t="shared" si="8"/>
        <v>1.3154923620036116</v>
      </c>
    </row>
    <row r="50" spans="1:45" ht="409.6" customHeight="1" x14ac:dyDescent="0.2">
      <c r="A50" s="144">
        <v>41050400</v>
      </c>
      <c r="B50" s="146" t="s">
        <v>80</v>
      </c>
      <c r="C50" s="148"/>
      <c r="D50" s="148">
        <v>1597.9</v>
      </c>
      <c r="E50" s="148">
        <v>1597.9</v>
      </c>
      <c r="F50" s="150">
        <v>1597.9</v>
      </c>
      <c r="G50" s="152"/>
      <c r="H50" s="154">
        <f t="shared" si="8"/>
        <v>1</v>
      </c>
    </row>
    <row r="51" spans="1:45" ht="154.9" customHeight="1" x14ac:dyDescent="0.2">
      <c r="A51" s="145"/>
      <c r="B51" s="147"/>
      <c r="C51" s="149"/>
      <c r="D51" s="149"/>
      <c r="E51" s="149"/>
      <c r="F51" s="151"/>
      <c r="G51" s="153"/>
      <c r="H51" s="155"/>
    </row>
    <row r="52" spans="1:45" ht="409.6" customHeight="1" x14ac:dyDescent="0.35">
      <c r="A52" s="122">
        <v>41050500</v>
      </c>
      <c r="B52" s="39" t="s">
        <v>81</v>
      </c>
      <c r="C52" s="73"/>
      <c r="D52" s="73">
        <v>2248.1999999999998</v>
      </c>
      <c r="E52" s="73">
        <v>2248.1999999999998</v>
      </c>
      <c r="F52" s="90">
        <v>2248.1999999999998</v>
      </c>
      <c r="G52" s="55"/>
      <c r="H52" s="56">
        <f t="shared" si="8"/>
        <v>1</v>
      </c>
    </row>
    <row r="53" spans="1:45" ht="75.599999999999994" customHeight="1" x14ac:dyDescent="0.35">
      <c r="A53" s="116">
        <v>41051000</v>
      </c>
      <c r="B53" s="40" t="s">
        <v>44</v>
      </c>
      <c r="C53" s="73">
        <v>2085.3000000000002</v>
      </c>
      <c r="D53" s="73">
        <v>2085.3000000000002</v>
      </c>
      <c r="E53" s="58">
        <v>1530</v>
      </c>
      <c r="F53" s="89">
        <v>1530</v>
      </c>
      <c r="G53" s="92">
        <f>SUM(F53-E53)</f>
        <v>0</v>
      </c>
      <c r="H53" s="56">
        <f t="shared" si="8"/>
        <v>1</v>
      </c>
    </row>
    <row r="54" spans="1:45" ht="24" hidden="1" customHeight="1" x14ac:dyDescent="0.35">
      <c r="A54" s="122">
        <v>41051100</v>
      </c>
      <c r="B54" s="39" t="s">
        <v>23</v>
      </c>
      <c r="C54" s="73"/>
      <c r="D54" s="73"/>
      <c r="E54" s="58"/>
      <c r="F54" s="90"/>
      <c r="G54" s="92"/>
      <c r="H54" s="56" t="e">
        <f t="shared" si="8"/>
        <v>#DIV/0!</v>
      </c>
    </row>
    <row r="55" spans="1:45" ht="99.6" customHeight="1" x14ac:dyDescent="0.35">
      <c r="A55" s="116">
        <v>41051200</v>
      </c>
      <c r="B55" s="41" t="s">
        <v>24</v>
      </c>
      <c r="C55" s="73"/>
      <c r="D55" s="73">
        <v>531.79999999999995</v>
      </c>
      <c r="E55" s="58">
        <v>531.79999999999995</v>
      </c>
      <c r="F55" s="90">
        <v>531.79999999999995</v>
      </c>
      <c r="G55" s="55">
        <f>SUM(F55-E55)</f>
        <v>0</v>
      </c>
      <c r="H55" s="56">
        <f t="shared" si="8"/>
        <v>1</v>
      </c>
    </row>
    <row r="56" spans="1:45" ht="108" customHeight="1" x14ac:dyDescent="0.35">
      <c r="A56" s="116">
        <v>41051400</v>
      </c>
      <c r="B56" s="41" t="s">
        <v>25</v>
      </c>
      <c r="C56" s="73"/>
      <c r="D56" s="73"/>
      <c r="E56" s="58"/>
      <c r="F56" s="90">
        <v>1974.7</v>
      </c>
      <c r="G56" s="55">
        <f t="shared" ref="G56" si="14">SUM(F56-E56)</f>
        <v>1974.7</v>
      </c>
      <c r="H56" s="107" t="e">
        <f t="shared" si="8"/>
        <v>#DIV/0!</v>
      </c>
    </row>
    <row r="57" spans="1:45" ht="90.75" hidden="1" customHeight="1" x14ac:dyDescent="0.35">
      <c r="A57" s="116">
        <v>41051500</v>
      </c>
      <c r="B57" s="42" t="s">
        <v>26</v>
      </c>
      <c r="C57" s="73"/>
      <c r="D57" s="73"/>
      <c r="E57" s="58"/>
      <c r="F57" s="90"/>
      <c r="G57" s="55">
        <f t="shared" ref="G57:G62" si="15">SUM(F57-E57)</f>
        <v>0</v>
      </c>
      <c r="H57" s="56" t="e">
        <f t="shared" si="8"/>
        <v>#DIV/0!</v>
      </c>
    </row>
    <row r="58" spans="1:45" ht="109.9" customHeight="1" x14ac:dyDescent="0.35">
      <c r="A58" s="116">
        <v>41051700</v>
      </c>
      <c r="B58" s="39" t="s">
        <v>63</v>
      </c>
      <c r="C58" s="72"/>
      <c r="D58" s="72">
        <v>16</v>
      </c>
      <c r="E58" s="58">
        <v>16</v>
      </c>
      <c r="F58" s="90">
        <v>16</v>
      </c>
      <c r="G58" s="55">
        <f t="shared" si="15"/>
        <v>0</v>
      </c>
      <c r="H58" s="56">
        <f t="shared" si="8"/>
        <v>1</v>
      </c>
    </row>
    <row r="59" spans="1:45" ht="8.4499999999999993" hidden="1" customHeight="1" x14ac:dyDescent="0.35">
      <c r="A59" s="116">
        <v>41052300</v>
      </c>
      <c r="B59" s="39" t="s">
        <v>45</v>
      </c>
      <c r="C59" s="72"/>
      <c r="D59" s="72"/>
      <c r="E59" s="58"/>
      <c r="F59" s="90"/>
      <c r="G59" s="92">
        <f t="shared" si="15"/>
        <v>0</v>
      </c>
      <c r="H59" s="56" t="e">
        <f t="shared" si="8"/>
        <v>#DIV/0!</v>
      </c>
    </row>
    <row r="60" spans="1:45" ht="34.9" customHeight="1" x14ac:dyDescent="0.35">
      <c r="A60" s="116">
        <v>41053900</v>
      </c>
      <c r="B60" s="43" t="s">
        <v>46</v>
      </c>
      <c r="C60" s="72"/>
      <c r="D60" s="72">
        <v>191.2</v>
      </c>
      <c r="E60" s="58">
        <v>156.9</v>
      </c>
      <c r="F60" s="90">
        <v>121.5</v>
      </c>
      <c r="G60" s="55">
        <f t="shared" ref="G60" si="16">SUM(F60-E60)</f>
        <v>-35.400000000000006</v>
      </c>
      <c r="H60" s="56">
        <f t="shared" si="8"/>
        <v>0.77437858508604207</v>
      </c>
    </row>
    <row r="61" spans="1:45" ht="99" hidden="1" customHeight="1" x14ac:dyDescent="0.35">
      <c r="A61" s="116">
        <v>41056400</v>
      </c>
      <c r="B61" s="44" t="s">
        <v>72</v>
      </c>
      <c r="C61" s="72"/>
      <c r="D61" s="72"/>
      <c r="E61" s="58"/>
      <c r="F61" s="90"/>
      <c r="G61" s="55">
        <f t="shared" si="15"/>
        <v>0</v>
      </c>
      <c r="H61" s="56" t="e">
        <f t="shared" si="8"/>
        <v>#DIV/0!</v>
      </c>
    </row>
    <row r="62" spans="1:45" ht="121.15" customHeight="1" x14ac:dyDescent="0.35">
      <c r="A62" s="116">
        <v>41057700</v>
      </c>
      <c r="B62" s="39" t="s">
        <v>69</v>
      </c>
      <c r="C62" s="72"/>
      <c r="D62" s="72">
        <v>96.1</v>
      </c>
      <c r="E62" s="58">
        <v>66.099999999999994</v>
      </c>
      <c r="F62" s="90">
        <v>66.099999999999994</v>
      </c>
      <c r="G62" s="55">
        <f t="shared" si="15"/>
        <v>0</v>
      </c>
      <c r="H62" s="56">
        <f t="shared" si="8"/>
        <v>1</v>
      </c>
    </row>
    <row r="63" spans="1:45" ht="10.15" hidden="1" customHeight="1" x14ac:dyDescent="0.35">
      <c r="A63" s="15">
        <v>41058100</v>
      </c>
      <c r="B63" s="43" t="s">
        <v>70</v>
      </c>
      <c r="C63" s="72"/>
      <c r="D63" s="72"/>
      <c r="E63" s="58"/>
      <c r="F63" s="90"/>
      <c r="G63" s="55"/>
      <c r="H63" s="56" t="e">
        <f t="shared" si="8"/>
        <v>#DIV/0!</v>
      </c>
    </row>
    <row r="64" spans="1:45" s="3" customFormat="1" ht="36.6" customHeight="1" x14ac:dyDescent="0.35">
      <c r="A64" s="13"/>
      <c r="B64" s="19" t="s">
        <v>47</v>
      </c>
      <c r="C64" s="64">
        <f>SUM(C40:C41)</f>
        <v>946000.00000000012</v>
      </c>
      <c r="D64" s="64">
        <f>SUM(D40:D41)</f>
        <v>1022778.3</v>
      </c>
      <c r="E64" s="64">
        <f>SUM(E40:E41)</f>
        <v>782432.60000000009</v>
      </c>
      <c r="F64" s="64">
        <f>SUM(F40:F41)</f>
        <v>784726.70000000007</v>
      </c>
      <c r="G64" s="64">
        <f>SUM(G40:G41)</f>
        <v>2294.0999999999285</v>
      </c>
      <c r="H64" s="51">
        <f t="shared" si="8"/>
        <v>1.0029320097347683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8" ht="20.25" x14ac:dyDescent="0.3">
      <c r="A65" s="135" t="s">
        <v>48</v>
      </c>
      <c r="B65" s="136"/>
      <c r="C65" s="136"/>
      <c r="D65" s="136"/>
      <c r="E65" s="136"/>
      <c r="F65" s="136"/>
      <c r="G65" s="136"/>
      <c r="H65" s="137"/>
    </row>
    <row r="66" spans="1:8" ht="31.5" customHeight="1" x14ac:dyDescent="0.35">
      <c r="A66" s="117">
        <v>19010000</v>
      </c>
      <c r="B66" s="24" t="s">
        <v>17</v>
      </c>
      <c r="C66" s="93">
        <v>883</v>
      </c>
      <c r="D66" s="93">
        <v>883</v>
      </c>
      <c r="E66" s="62">
        <v>626.5</v>
      </c>
      <c r="F66" s="59">
        <v>688.2</v>
      </c>
      <c r="G66" s="55">
        <f>SUM(F66-E66)</f>
        <v>61.700000000000045</v>
      </c>
      <c r="H66" s="56">
        <f>SUM(F66/E66)</f>
        <v>1.0984836392657622</v>
      </c>
    </row>
    <row r="67" spans="1:8" ht="66" hidden="1" customHeight="1" x14ac:dyDescent="0.35">
      <c r="A67" s="117">
        <v>21110000</v>
      </c>
      <c r="B67" s="24" t="s">
        <v>56</v>
      </c>
      <c r="C67" s="94"/>
      <c r="D67" s="94"/>
      <c r="E67" s="94"/>
      <c r="F67" s="59"/>
      <c r="G67" s="55"/>
      <c r="H67" s="56"/>
    </row>
    <row r="68" spans="1:8" ht="54.75" hidden="1" customHeight="1" x14ac:dyDescent="0.35">
      <c r="A68" s="117">
        <v>24061600</v>
      </c>
      <c r="B68" s="41" t="s">
        <v>71</v>
      </c>
      <c r="C68" s="95"/>
      <c r="D68" s="95"/>
      <c r="E68" s="96"/>
      <c r="F68" s="97"/>
      <c r="G68" s="55">
        <f>SUM(F68-E68)</f>
        <v>0</v>
      </c>
      <c r="H68" s="56"/>
    </row>
    <row r="69" spans="1:8" ht="100.15" customHeight="1" x14ac:dyDescent="0.35">
      <c r="A69" s="117">
        <v>24062100</v>
      </c>
      <c r="B69" s="45" t="s">
        <v>49</v>
      </c>
      <c r="C69" s="95"/>
      <c r="D69" s="95"/>
      <c r="E69" s="96"/>
      <c r="F69" s="97">
        <v>279.3</v>
      </c>
      <c r="G69" s="55">
        <f>SUM(F69-E69)</f>
        <v>279.3</v>
      </c>
      <c r="H69" s="56"/>
    </row>
    <row r="70" spans="1:8" ht="35.25" customHeight="1" x14ac:dyDescent="0.35">
      <c r="A70" s="117">
        <v>25000000</v>
      </c>
      <c r="B70" s="45" t="s">
        <v>68</v>
      </c>
      <c r="C70" s="98">
        <v>8392.7999999999993</v>
      </c>
      <c r="D70" s="98">
        <v>8392.7999999999993</v>
      </c>
      <c r="E70" s="99">
        <v>5715.9</v>
      </c>
      <c r="F70" s="99">
        <v>8767.6</v>
      </c>
      <c r="G70" s="55">
        <f>SUM(F70-E70)</f>
        <v>3051.7000000000007</v>
      </c>
      <c r="H70" s="56">
        <f>SUM(F70/E70)</f>
        <v>1.5338966741895417</v>
      </c>
    </row>
    <row r="71" spans="1:8" ht="78" customHeight="1" x14ac:dyDescent="0.35">
      <c r="A71" s="117">
        <v>41051100</v>
      </c>
      <c r="B71" s="45" t="s">
        <v>23</v>
      </c>
      <c r="C71" s="100"/>
      <c r="D71" s="100">
        <v>1717.7</v>
      </c>
      <c r="E71" s="100">
        <v>1717.7</v>
      </c>
      <c r="F71" s="99">
        <v>1717.7</v>
      </c>
      <c r="G71" s="55">
        <f>SUM(F71-E71)</f>
        <v>0</v>
      </c>
      <c r="H71" s="56">
        <f>SUM(F71/E71)</f>
        <v>1</v>
      </c>
    </row>
    <row r="72" spans="1:8" ht="27.6" customHeight="1" x14ac:dyDescent="0.35">
      <c r="A72" s="117"/>
      <c r="B72" s="19" t="s">
        <v>18</v>
      </c>
      <c r="C72" s="64"/>
      <c r="D72" s="64"/>
      <c r="E72" s="64"/>
      <c r="F72" s="64">
        <f>SUM(F73:F76)</f>
        <v>195.7</v>
      </c>
      <c r="G72" s="64">
        <f>SUM(G73:G76)</f>
        <v>195.7</v>
      </c>
      <c r="H72" s="66"/>
    </row>
    <row r="73" spans="1:8" ht="116.45" customHeight="1" x14ac:dyDescent="0.35">
      <c r="A73" s="117">
        <v>24110900</v>
      </c>
      <c r="B73" s="46" t="s">
        <v>27</v>
      </c>
      <c r="C73" s="64"/>
      <c r="D73" s="64"/>
      <c r="E73" s="64"/>
      <c r="F73" s="62">
        <v>1.6</v>
      </c>
      <c r="G73" s="55">
        <f>SUM(F73-E73)</f>
        <v>1.6</v>
      </c>
      <c r="H73" s="51"/>
    </row>
    <row r="74" spans="1:8" ht="52.15" customHeight="1" x14ac:dyDescent="0.35">
      <c r="A74" s="117">
        <v>24170000</v>
      </c>
      <c r="B74" s="46" t="s">
        <v>82</v>
      </c>
      <c r="C74" s="64"/>
      <c r="D74" s="64"/>
      <c r="E74" s="64"/>
      <c r="F74" s="62">
        <v>90.3</v>
      </c>
      <c r="G74" s="55">
        <f>SUM(F74-E74)</f>
        <v>90.3</v>
      </c>
      <c r="H74" s="51"/>
    </row>
    <row r="75" spans="1:8" ht="126" customHeight="1" x14ac:dyDescent="0.35">
      <c r="A75" s="117">
        <v>33010100</v>
      </c>
      <c r="B75" s="47" t="s">
        <v>57</v>
      </c>
      <c r="C75" s="101"/>
      <c r="D75" s="101"/>
      <c r="E75" s="101"/>
      <c r="F75" s="62">
        <v>103.8</v>
      </c>
      <c r="G75" s="55">
        <f>SUM(F75-E75)</f>
        <v>103.8</v>
      </c>
      <c r="H75" s="56"/>
    </row>
    <row r="76" spans="1:8" ht="1.1499999999999999" hidden="1" customHeight="1" x14ac:dyDescent="0.35">
      <c r="A76" s="16">
        <v>33010200</v>
      </c>
      <c r="B76" s="35" t="s">
        <v>58</v>
      </c>
      <c r="C76" s="102"/>
      <c r="D76" s="102"/>
      <c r="E76" s="87"/>
      <c r="F76" s="62"/>
      <c r="G76" s="55">
        <f>SUM(F76-E76)</f>
        <v>0</v>
      </c>
      <c r="H76" s="56"/>
    </row>
    <row r="77" spans="1:8" ht="34.5" customHeight="1" x14ac:dyDescent="0.35">
      <c r="A77" s="17"/>
      <c r="B77" s="19" t="s">
        <v>19</v>
      </c>
      <c r="C77" s="103">
        <f>SUM(C66:C72)</f>
        <v>9275.7999999999993</v>
      </c>
      <c r="D77" s="103">
        <f>SUM(D66:D72)</f>
        <v>10993.5</v>
      </c>
      <c r="E77" s="103">
        <f>SUM(E66:E72)</f>
        <v>8060.0999999999995</v>
      </c>
      <c r="F77" s="103">
        <f>SUM(F66:F72)</f>
        <v>11648.500000000002</v>
      </c>
      <c r="G77" s="103">
        <f>SUM(G66:G72)</f>
        <v>3588.4000000000005</v>
      </c>
      <c r="H77" s="51">
        <f>SUM(F77/E77)</f>
        <v>1.4452053944740142</v>
      </c>
    </row>
    <row r="78" spans="1:8" ht="39.6" customHeight="1" thickBot="1" x14ac:dyDescent="0.4">
      <c r="A78" s="18"/>
      <c r="B78" s="48" t="s">
        <v>20</v>
      </c>
      <c r="C78" s="104">
        <f>SUM(C64,C77)</f>
        <v>955275.80000000016</v>
      </c>
      <c r="D78" s="104">
        <f>SUM(D64,D77)</f>
        <v>1033771.8</v>
      </c>
      <c r="E78" s="104">
        <f>SUM(E64,E77)</f>
        <v>790492.70000000007</v>
      </c>
      <c r="F78" s="104">
        <f>SUM(F64,F77)</f>
        <v>796375.20000000007</v>
      </c>
      <c r="G78" s="104">
        <f>SUM(G64,G77)</f>
        <v>5882.4999999999291</v>
      </c>
      <c r="H78" s="105">
        <f>SUM(F78/E78)</f>
        <v>1.0074415614464245</v>
      </c>
    </row>
    <row r="79" spans="1:8" ht="12.75" customHeight="1" x14ac:dyDescent="0.35">
      <c r="A79" s="4"/>
      <c r="B79" s="4"/>
      <c r="C79" s="4"/>
      <c r="D79" s="4"/>
      <c r="E79" s="5"/>
      <c r="F79" s="6"/>
      <c r="G79" s="7"/>
      <c r="H79" s="4"/>
    </row>
    <row r="80" spans="1:8" ht="141.6" customHeight="1" x14ac:dyDescent="0.3">
      <c r="A80" s="9"/>
      <c r="C80" s="9"/>
      <c r="D80" s="9"/>
      <c r="E80" s="10"/>
      <c r="F80" s="11"/>
      <c r="G80" s="12"/>
      <c r="H80" s="8"/>
    </row>
    <row r="81" spans="1:8" ht="44.25" customHeight="1" x14ac:dyDescent="0.45">
      <c r="A81" s="134" t="s">
        <v>61</v>
      </c>
      <c r="B81" s="134"/>
      <c r="C81" s="134"/>
      <c r="D81" s="134"/>
      <c r="E81" s="134"/>
      <c r="F81" s="134"/>
      <c r="G81" s="134"/>
      <c r="H81" s="134"/>
    </row>
    <row r="85" spans="1:8" x14ac:dyDescent="0.2">
      <c r="B85" t="s">
        <v>50</v>
      </c>
    </row>
  </sheetData>
  <mergeCells count="25">
    <mergeCell ref="D8:D9"/>
    <mergeCell ref="A81:H81"/>
    <mergeCell ref="A65:H65"/>
    <mergeCell ref="A8:A9"/>
    <mergeCell ref="B8:B9"/>
    <mergeCell ref="C8:C9"/>
    <mergeCell ref="A50:A51"/>
    <mergeCell ref="B50:B51"/>
    <mergeCell ref="C50:C51"/>
    <mergeCell ref="D50:D51"/>
    <mergeCell ref="E50:E51"/>
    <mergeCell ref="F50:F51"/>
    <mergeCell ref="G50:G51"/>
    <mergeCell ref="H50:H51"/>
    <mergeCell ref="E8:E9"/>
    <mergeCell ref="F8:F9"/>
    <mergeCell ref="G8:H8"/>
    <mergeCell ref="E1:H1"/>
    <mergeCell ref="E3:H3"/>
    <mergeCell ref="F4:H4"/>
    <mergeCell ref="E2:H2"/>
    <mergeCell ref="G7:H7"/>
    <mergeCell ref="A5:H5"/>
    <mergeCell ref="A6:H6"/>
    <mergeCell ref="B7:F7"/>
  </mergeCells>
  <conditionalFormatting sqref="E54:F59 E61:F63">
    <cfRule type="containsErrors" dxfId="65" priority="67">
      <formula>ISERROR(E54)</formula>
    </cfRule>
    <cfRule type="cellIs" dxfId="64" priority="68" operator="equal">
      <formula>0</formula>
    </cfRule>
  </conditionalFormatting>
  <conditionalFormatting sqref="E60:F60">
    <cfRule type="containsErrors" dxfId="63" priority="65">
      <formula>ISERROR(E60)</formula>
    </cfRule>
    <cfRule type="cellIs" dxfId="62" priority="66" operator="equal">
      <formula>0</formula>
    </cfRule>
  </conditionalFormatting>
  <conditionalFormatting sqref="I51:XFD51 A52:XFD1048576 A1:XFD50">
    <cfRule type="cellIs" dxfId="61" priority="63" operator="equal">
      <formula>0</formula>
    </cfRule>
  </conditionalFormatting>
  <conditionalFormatting sqref="G49">
    <cfRule type="cellIs" dxfId="60" priority="62" operator="equal">
      <formula>0</formula>
    </cfRule>
  </conditionalFormatting>
  <conditionalFormatting sqref="G41 G46:G49 G43:G44">
    <cfRule type="cellIs" dxfId="59" priority="61" operator="equal">
      <formula>0</formula>
    </cfRule>
  </conditionalFormatting>
  <conditionalFormatting sqref="C12:C15">
    <cfRule type="containsErrors" dxfId="58" priority="59">
      <formula>ISERROR(C12)</formula>
    </cfRule>
    <cfRule type="cellIs" dxfId="57" priority="60" operator="equal">
      <formula>0</formula>
    </cfRule>
  </conditionalFormatting>
  <conditionalFormatting sqref="E12:E15">
    <cfRule type="containsErrors" dxfId="56" priority="57">
      <formula>ISERROR(E12)</formula>
    </cfRule>
    <cfRule type="cellIs" dxfId="55" priority="58" operator="equal">
      <formula>0</formula>
    </cfRule>
  </conditionalFormatting>
  <conditionalFormatting sqref="F12:F15">
    <cfRule type="containsErrors" dxfId="54" priority="55">
      <formula>ISERROR(F12)</formula>
    </cfRule>
    <cfRule type="cellIs" dxfId="53" priority="56" operator="equal">
      <formula>0</formula>
    </cfRule>
  </conditionalFormatting>
  <conditionalFormatting sqref="C18:C22">
    <cfRule type="containsErrors" dxfId="52" priority="53">
      <formula>ISERROR(C18)</formula>
    </cfRule>
    <cfRule type="cellIs" dxfId="51" priority="54" operator="equal">
      <formula>0</formula>
    </cfRule>
  </conditionalFormatting>
  <conditionalFormatting sqref="E18:F22">
    <cfRule type="containsErrors" dxfId="50" priority="51">
      <formula>ISERROR(E18)</formula>
    </cfRule>
    <cfRule type="cellIs" dxfId="49" priority="52" operator="equal">
      <formula>0</formula>
    </cfRule>
  </conditionalFormatting>
  <conditionalFormatting sqref="C24:C28">
    <cfRule type="containsErrors" dxfId="48" priority="49">
      <formula>ISERROR(C24)</formula>
    </cfRule>
    <cfRule type="cellIs" dxfId="47" priority="50" operator="equal">
      <formula>0</formula>
    </cfRule>
  </conditionalFormatting>
  <conditionalFormatting sqref="C29:C32">
    <cfRule type="containsErrors" dxfId="46" priority="47">
      <formula>ISERROR(C29)</formula>
    </cfRule>
    <cfRule type="cellIs" dxfId="45" priority="48" operator="equal">
      <formula>0</formula>
    </cfRule>
  </conditionalFormatting>
  <conditionalFormatting sqref="C33:C37">
    <cfRule type="containsErrors" dxfId="44" priority="45">
      <formula>ISERROR(C33)</formula>
    </cfRule>
    <cfRule type="cellIs" dxfId="43" priority="46" operator="equal">
      <formula>0</formula>
    </cfRule>
  </conditionalFormatting>
  <conditionalFormatting sqref="E24:F28">
    <cfRule type="containsErrors" dxfId="42" priority="43">
      <formula>ISERROR(E24)</formula>
    </cfRule>
    <cfRule type="cellIs" dxfId="41" priority="44" operator="equal">
      <formula>0</formula>
    </cfRule>
  </conditionalFormatting>
  <conditionalFormatting sqref="E29:F32">
    <cfRule type="containsErrors" dxfId="40" priority="41">
      <formula>ISERROR(E29)</formula>
    </cfRule>
    <cfRule type="cellIs" dxfId="39" priority="42" operator="equal">
      <formula>0</formula>
    </cfRule>
  </conditionalFormatting>
  <conditionalFormatting sqref="E33:F37">
    <cfRule type="containsErrors" dxfId="38" priority="39">
      <formula>ISERROR(E33)</formula>
    </cfRule>
    <cfRule type="cellIs" dxfId="37" priority="40" operator="equal">
      <formula>0</formula>
    </cfRule>
  </conditionalFormatting>
  <conditionalFormatting sqref="E45:F45">
    <cfRule type="containsErrors" dxfId="36" priority="37">
      <formula>ISERROR(E45)</formula>
    </cfRule>
    <cfRule type="cellIs" dxfId="35" priority="38" operator="equal">
      <formula>0</formula>
    </cfRule>
  </conditionalFormatting>
  <conditionalFormatting sqref="C45">
    <cfRule type="containsErrors" dxfId="34" priority="35">
      <formula>ISERROR(C45)</formula>
    </cfRule>
    <cfRule type="cellIs" dxfId="33" priority="36" operator="equal">
      <formula>0</formula>
    </cfRule>
  </conditionalFormatting>
  <conditionalFormatting sqref="E53:F53">
    <cfRule type="containsErrors" dxfId="32" priority="33">
      <formula>ISERROR(E53)</formula>
    </cfRule>
    <cfRule type="cellIs" dxfId="31" priority="34" operator="equal">
      <formula>0</formula>
    </cfRule>
  </conditionalFormatting>
  <conditionalFormatting sqref="C53">
    <cfRule type="containsErrors" dxfId="30" priority="31">
      <formula>ISERROR(C53)</formula>
    </cfRule>
    <cfRule type="cellIs" dxfId="29" priority="32" operator="equal">
      <formula>0</formula>
    </cfRule>
  </conditionalFormatting>
  <conditionalFormatting sqref="C66 E66:F66">
    <cfRule type="containsErrors" dxfId="28" priority="29">
      <formula>ISERROR(C66)</formula>
    </cfRule>
    <cfRule type="cellIs" dxfId="27" priority="30" operator="equal">
      <formula>0</formula>
    </cfRule>
  </conditionalFormatting>
  <conditionalFormatting sqref="F69">
    <cfRule type="containsErrors" dxfId="26" priority="27">
      <formula>ISERROR(F69)</formula>
    </cfRule>
    <cfRule type="cellIs" dxfId="25" priority="28" operator="equal">
      <formula>0</formula>
    </cfRule>
  </conditionalFormatting>
  <conditionalFormatting sqref="C70 E70:F70">
    <cfRule type="containsErrors" dxfId="24" priority="25">
      <formula>ISERROR(C70)</formula>
    </cfRule>
    <cfRule type="cellIs" dxfId="23" priority="26" operator="equal">
      <formula>0</formula>
    </cfRule>
  </conditionalFormatting>
  <conditionalFormatting sqref="F71">
    <cfRule type="containsErrors" dxfId="22" priority="23">
      <formula>ISERROR(F71)</formula>
    </cfRule>
    <cfRule type="cellIs" dxfId="21" priority="24" operator="equal">
      <formula>0</formula>
    </cfRule>
  </conditionalFormatting>
  <conditionalFormatting sqref="D72">
    <cfRule type="cellIs" dxfId="20" priority="22" operator="equal">
      <formula>0</formula>
    </cfRule>
  </conditionalFormatting>
  <conditionalFormatting sqref="D12:D15">
    <cfRule type="containsErrors" dxfId="19" priority="20">
      <formula>ISERROR(D12)</formula>
    </cfRule>
    <cfRule type="cellIs" dxfId="18" priority="21" operator="equal">
      <formula>0</formula>
    </cfRule>
  </conditionalFormatting>
  <conditionalFormatting sqref="D18:D22">
    <cfRule type="containsErrors" dxfId="17" priority="18">
      <formula>ISERROR(D18)</formula>
    </cfRule>
    <cfRule type="cellIs" dxfId="16" priority="19" operator="equal">
      <formula>0</formula>
    </cfRule>
  </conditionalFormatting>
  <conditionalFormatting sqref="D24:D28">
    <cfRule type="containsErrors" dxfId="15" priority="16">
      <formula>ISERROR(D24)</formula>
    </cfRule>
    <cfRule type="cellIs" dxfId="14" priority="17" operator="equal">
      <formula>0</formula>
    </cfRule>
  </conditionalFormatting>
  <conditionalFormatting sqref="D29:D32">
    <cfRule type="containsErrors" dxfId="13" priority="14">
      <formula>ISERROR(D29)</formula>
    </cfRule>
    <cfRule type="cellIs" dxfId="12" priority="15" operator="equal">
      <formula>0</formula>
    </cfRule>
  </conditionalFormatting>
  <conditionalFormatting sqref="D33:D37">
    <cfRule type="containsErrors" dxfId="11" priority="12">
      <formula>ISERROR(D33)</formula>
    </cfRule>
    <cfRule type="cellIs" dxfId="10" priority="13" operator="equal">
      <formula>0</formula>
    </cfRule>
  </conditionalFormatting>
  <conditionalFormatting sqref="D45">
    <cfRule type="containsErrors" dxfId="9" priority="10">
      <formula>ISERROR(D45)</formula>
    </cfRule>
    <cfRule type="cellIs" dxfId="8" priority="11" operator="equal">
      <formula>0</formula>
    </cfRule>
  </conditionalFormatting>
  <conditionalFormatting sqref="D53">
    <cfRule type="containsErrors" dxfId="7" priority="8">
      <formula>ISERROR(D53)</formula>
    </cfRule>
    <cfRule type="cellIs" dxfId="6" priority="9" operator="equal">
      <formula>0</formula>
    </cfRule>
  </conditionalFormatting>
  <conditionalFormatting sqref="D66">
    <cfRule type="containsErrors" dxfId="5" priority="6">
      <formula>ISERROR(D66)</formula>
    </cfRule>
    <cfRule type="cellIs" dxfId="4" priority="7" operator="equal">
      <formula>0</formula>
    </cfRule>
  </conditionalFormatting>
  <conditionalFormatting sqref="D70">
    <cfRule type="containsErrors" dxfId="3" priority="4">
      <formula>ISERROR(D70)</formula>
    </cfRule>
    <cfRule type="cellIs" dxfId="2" priority="5" operator="equal">
      <formula>0</formula>
    </cfRule>
  </conditionalFormatting>
  <conditionalFormatting sqref="F15">
    <cfRule type="containsErrors" dxfId="1" priority="1">
      <formula>ISERROR(F15)</formula>
    </cfRule>
    <cfRule type="cellIs" dxfId="0" priority="2" operator="equal">
      <formula>0</formula>
    </cfRule>
  </conditionalFormatting>
  <pageMargins left="1.1811023622047245" right="0.39370078740157483" top="0.78740157480314965" bottom="1.1811023622047245" header="0" footer="0"/>
  <pageSetup paperSize="9" scale="42" fitToHeight="3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дод1</vt:lpstr>
      <vt:lpstr>дод1!Заголовки_для_печати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2024-10-15T07:53:24Z</cp:lastPrinted>
  <dcterms:created xsi:type="dcterms:W3CDTF">2004-10-20T06:45:28Z</dcterms:created>
  <dcterms:modified xsi:type="dcterms:W3CDTF">2024-11-01T13:15:20Z</dcterms:modified>
</cp:coreProperties>
</file>