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105" windowWidth="20550" windowHeight="7980" tabRatio="601"/>
  </bookViews>
  <sheets>
    <sheet name="дод1" sheetId="35" r:id="rId1"/>
    <sheet name="дод2" sheetId="28" r:id="rId2"/>
    <sheet name="дод3 " sheetId="42" r:id="rId3"/>
    <sheet name="дод4" sheetId="29" r:id="rId4"/>
    <sheet name="дод5" sheetId="40" r:id="rId5"/>
  </sheets>
  <definedNames>
    <definedName name="_xlnm.Print_Titles" localSheetId="1">дод2!$8:$12</definedName>
    <definedName name="_xlnm.Print_Titles" localSheetId="2">'дод3 '!$D:$E,'дод3 '!$12:$17</definedName>
    <definedName name="_xlnm.Print_Titles" localSheetId="3">дод4!$11:$12</definedName>
    <definedName name="_xlnm.Print_Titles" localSheetId="4">дод5!$11:$13</definedName>
    <definedName name="_xlnm.Print_Area" localSheetId="0">дод1!$A$1:$F$39</definedName>
    <definedName name="_xlnm.Print_Area" localSheetId="1">дод2!$A$1:$R$126</definedName>
    <definedName name="_xlnm.Print_Area" localSheetId="2">'дод3 '!$D$4:$W$31</definedName>
    <definedName name="_xlnm.Print_Area" localSheetId="3">дод4!$A$1:$J$78</definedName>
    <definedName name="_xlnm.Print_Area" localSheetId="4">дод5!$A$1:$J$84</definedName>
  </definedNames>
  <calcPr calcId="145621"/>
</workbook>
</file>

<file path=xl/calcChain.xml><?xml version="1.0" encoding="utf-8"?>
<calcChain xmlns="http://schemas.openxmlformats.org/spreadsheetml/2006/main">
  <c r="V22" i="42" l="1"/>
  <c r="U22" i="42"/>
  <c r="T22" i="42"/>
  <c r="R22" i="42"/>
  <c r="Q22" i="42"/>
  <c r="F22" i="42"/>
  <c r="I14" i="29" l="1"/>
  <c r="W21" i="42"/>
  <c r="W22" i="42" s="1"/>
  <c r="W20" i="42"/>
  <c r="W19" i="42"/>
  <c r="S19" i="42"/>
  <c r="S22" i="42" s="1"/>
  <c r="J68" i="28" l="1"/>
  <c r="E68" i="28"/>
  <c r="J43" i="28"/>
  <c r="E43" i="28"/>
  <c r="R68" i="28" l="1"/>
  <c r="R43" i="28"/>
  <c r="I42" i="29"/>
  <c r="I61" i="29" l="1"/>
  <c r="P99" i="28" l="1"/>
  <c r="O99" i="28"/>
  <c r="N99" i="28"/>
  <c r="M99" i="28"/>
  <c r="L99" i="28"/>
  <c r="K99" i="28"/>
  <c r="I99" i="28"/>
  <c r="H99" i="28"/>
  <c r="G99" i="28"/>
  <c r="F99" i="28"/>
  <c r="O73" i="28"/>
  <c r="K73" i="28"/>
  <c r="H73" i="28"/>
  <c r="G73" i="28"/>
  <c r="F73" i="28"/>
  <c r="N73" i="28"/>
  <c r="M73" i="28"/>
  <c r="L73" i="28"/>
  <c r="E96" i="28"/>
  <c r="E107" i="28"/>
  <c r="E106" i="28"/>
  <c r="E105" i="28"/>
  <c r="E104" i="28"/>
  <c r="E103" i="28"/>
  <c r="E102" i="28"/>
  <c r="P73" i="28" l="1"/>
  <c r="J81" i="28"/>
  <c r="E81" i="28"/>
  <c r="J80" i="28"/>
  <c r="E80" i="28"/>
  <c r="R80" i="28" l="1"/>
  <c r="R81" i="28"/>
  <c r="C34" i="35" l="1"/>
  <c r="J95" i="28" l="1"/>
  <c r="E79" i="28"/>
  <c r="J79" i="28"/>
  <c r="J77" i="28"/>
  <c r="R79" i="28" l="1"/>
  <c r="J48" i="28"/>
  <c r="E48" i="28"/>
  <c r="J45" i="28"/>
  <c r="E45" i="28"/>
  <c r="R48" i="28" l="1"/>
  <c r="R45" i="28"/>
  <c r="F144" i="28"/>
  <c r="K145" i="28" l="1"/>
  <c r="K144" i="28"/>
  <c r="K152" i="28" l="1"/>
  <c r="J68" i="40"/>
  <c r="I68" i="40"/>
  <c r="J49" i="40"/>
  <c r="I49" i="40"/>
  <c r="H49" i="40"/>
  <c r="G59" i="40"/>
  <c r="G55" i="40"/>
  <c r="G51" i="40"/>
  <c r="G50" i="40"/>
  <c r="J15" i="40" l="1"/>
  <c r="H15" i="40"/>
  <c r="I15" i="40"/>
  <c r="G38" i="40"/>
  <c r="G37" i="40"/>
  <c r="G33" i="40"/>
  <c r="G31" i="40"/>
  <c r="G17" i="40"/>
  <c r="G16" i="40"/>
  <c r="I144" i="28" l="1"/>
  <c r="H144" i="28"/>
  <c r="G144" i="28"/>
  <c r="J92" i="28"/>
  <c r="E92" i="28"/>
  <c r="J76" i="28"/>
  <c r="E76" i="28"/>
  <c r="Q14" i="28"/>
  <c r="P14" i="28"/>
  <c r="O14" i="28"/>
  <c r="N14" i="28"/>
  <c r="M14" i="28"/>
  <c r="L14" i="28"/>
  <c r="K14" i="28"/>
  <c r="I14" i="28"/>
  <c r="H14" i="28"/>
  <c r="G14" i="28"/>
  <c r="F14" i="28"/>
  <c r="I25" i="29"/>
  <c r="J82" i="28"/>
  <c r="E82" i="28"/>
  <c r="Q55" i="28"/>
  <c r="P55" i="28"/>
  <c r="O55" i="28"/>
  <c r="N55" i="28"/>
  <c r="M55" i="28"/>
  <c r="L55" i="28"/>
  <c r="K55" i="28"/>
  <c r="I55" i="28"/>
  <c r="H55" i="28"/>
  <c r="G55" i="28"/>
  <c r="F55" i="28"/>
  <c r="J62" i="28"/>
  <c r="E62" i="28"/>
  <c r="J61" i="28"/>
  <c r="E61" i="28"/>
  <c r="J58" i="28"/>
  <c r="E58" i="28"/>
  <c r="J57" i="28"/>
  <c r="E57" i="28"/>
  <c r="J18" i="28"/>
  <c r="R92" i="28" l="1"/>
  <c r="R76" i="28"/>
  <c r="R61" i="28"/>
  <c r="R82" i="28"/>
  <c r="R57" i="28"/>
  <c r="R58" i="28"/>
  <c r="R62" i="28"/>
  <c r="E18" i="28" l="1"/>
  <c r="J44" i="28"/>
  <c r="E44" i="28"/>
  <c r="R18" i="28" l="1"/>
  <c r="R44" i="28"/>
  <c r="J42" i="28"/>
  <c r="E42" i="28"/>
  <c r="J37" i="28"/>
  <c r="J38" i="28"/>
  <c r="E37" i="28"/>
  <c r="E38" i="28"/>
  <c r="J35" i="28"/>
  <c r="E35" i="28"/>
  <c r="J17" i="28"/>
  <c r="E17" i="28"/>
  <c r="R38" i="28" l="1"/>
  <c r="R42" i="28"/>
  <c r="R37" i="28"/>
  <c r="R35" i="28"/>
  <c r="R17" i="28"/>
  <c r="J67" i="40" l="1"/>
  <c r="J61" i="40"/>
  <c r="J60" i="40"/>
  <c r="G60" i="40" l="1"/>
  <c r="G63" i="40" l="1"/>
  <c r="G62" i="40"/>
  <c r="I41" i="29"/>
  <c r="G61" i="40" l="1"/>
  <c r="J83" i="28"/>
  <c r="P72" i="28"/>
  <c r="O72" i="28"/>
  <c r="N72" i="28"/>
  <c r="M72" i="28"/>
  <c r="L72" i="28"/>
  <c r="K72" i="28"/>
  <c r="H72" i="28"/>
  <c r="G72" i="28"/>
  <c r="F72" i="28"/>
  <c r="E86" i="28"/>
  <c r="J86" i="28"/>
  <c r="E83" i="28"/>
  <c r="I74" i="29"/>
  <c r="I73" i="29" s="1"/>
  <c r="I13" i="29"/>
  <c r="J14" i="40"/>
  <c r="I14" i="40"/>
  <c r="H14" i="40"/>
  <c r="G47" i="40"/>
  <c r="G46" i="40"/>
  <c r="G45" i="40"/>
  <c r="G44" i="40"/>
  <c r="G43" i="40"/>
  <c r="G42" i="40"/>
  <c r="G41" i="40"/>
  <c r="G39" i="40"/>
  <c r="G36" i="40"/>
  <c r="G35" i="40"/>
  <c r="G34" i="40"/>
  <c r="G32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5" i="40" l="1"/>
  <c r="G14" i="40" s="1"/>
  <c r="R86" i="28"/>
  <c r="R83" i="28"/>
  <c r="Q13" i="28"/>
  <c r="P13" i="28"/>
  <c r="O13" i="28"/>
  <c r="N13" i="28"/>
  <c r="M13" i="28"/>
  <c r="L13" i="28"/>
  <c r="I13" i="28"/>
  <c r="H13" i="28"/>
  <c r="G13" i="28"/>
  <c r="J52" i="28"/>
  <c r="E52" i="28"/>
  <c r="E59" i="28"/>
  <c r="I67" i="29"/>
  <c r="I66" i="29" s="1"/>
  <c r="K117" i="28"/>
  <c r="K116" i="28" s="1"/>
  <c r="J40" i="28"/>
  <c r="E40" i="28"/>
  <c r="J39" i="28"/>
  <c r="E39" i="28"/>
  <c r="J36" i="28"/>
  <c r="E36" i="28"/>
  <c r="R52" i="28" l="1"/>
  <c r="R39" i="28"/>
  <c r="R36" i="28"/>
  <c r="R40" i="28"/>
  <c r="I60" i="29"/>
  <c r="J79" i="40"/>
  <c r="J78" i="40" s="1"/>
  <c r="I79" i="40"/>
  <c r="I78" i="40" s="1"/>
  <c r="H79" i="40"/>
  <c r="H78" i="40" s="1"/>
  <c r="G80" i="40"/>
  <c r="G81" i="40"/>
  <c r="Q109" i="28"/>
  <c r="P109" i="28"/>
  <c r="O109" i="28"/>
  <c r="N109" i="28"/>
  <c r="M109" i="28"/>
  <c r="L109" i="28"/>
  <c r="K109" i="28"/>
  <c r="K108" i="28" s="1"/>
  <c r="I109" i="28"/>
  <c r="H109" i="28"/>
  <c r="G109" i="28"/>
  <c r="F109" i="28"/>
  <c r="Q130" i="28"/>
  <c r="P130" i="28"/>
  <c r="O130" i="28"/>
  <c r="N130" i="28"/>
  <c r="M130" i="28"/>
  <c r="L130" i="28"/>
  <c r="K130" i="28"/>
  <c r="I130" i="28"/>
  <c r="H130" i="28"/>
  <c r="G130" i="28"/>
  <c r="F130" i="28"/>
  <c r="J48" i="40"/>
  <c r="I48" i="40"/>
  <c r="H48" i="40"/>
  <c r="G58" i="40"/>
  <c r="G57" i="40"/>
  <c r="G56" i="40"/>
  <c r="G54" i="40"/>
  <c r="G53" i="40"/>
  <c r="G52" i="40"/>
  <c r="Q54" i="28"/>
  <c r="P54" i="28"/>
  <c r="O54" i="28"/>
  <c r="N54" i="28"/>
  <c r="M54" i="28"/>
  <c r="L54" i="28"/>
  <c r="K54" i="28"/>
  <c r="J59" i="28"/>
  <c r="R59" i="28" s="1"/>
  <c r="H68" i="40"/>
  <c r="H67" i="40" s="1"/>
  <c r="G77" i="40"/>
  <c r="G76" i="40"/>
  <c r="G75" i="40"/>
  <c r="G74" i="40"/>
  <c r="G73" i="40"/>
  <c r="G72" i="40"/>
  <c r="G71" i="40"/>
  <c r="G70" i="40"/>
  <c r="O98" i="28"/>
  <c r="N98" i="28"/>
  <c r="M98" i="28"/>
  <c r="L98" i="28"/>
  <c r="K98" i="28"/>
  <c r="I98" i="28"/>
  <c r="H98" i="28"/>
  <c r="G98" i="28"/>
  <c r="F98" i="28"/>
  <c r="G68" i="40" l="1"/>
  <c r="G49" i="40"/>
  <c r="G48" i="40" s="1"/>
  <c r="I76" i="29"/>
  <c r="G79" i="40"/>
  <c r="G78" i="40" s="1"/>
  <c r="J82" i="40"/>
  <c r="E120" i="28"/>
  <c r="J60" i="28" l="1"/>
  <c r="E60" i="28"/>
  <c r="R60" i="28" l="1"/>
  <c r="D29" i="35"/>
  <c r="D28" i="35" s="1"/>
  <c r="F28" i="35"/>
  <c r="E28" i="35"/>
  <c r="C30" i="35"/>
  <c r="F19" i="35"/>
  <c r="E19" i="35"/>
  <c r="C21" i="35"/>
  <c r="J121" i="28"/>
  <c r="R121" i="28" s="1"/>
  <c r="C29" i="35" l="1"/>
  <c r="C28" i="35"/>
  <c r="J26" i="28"/>
  <c r="E26" i="28"/>
  <c r="J23" i="28"/>
  <c r="J22" i="28"/>
  <c r="E23" i="28"/>
  <c r="R26" i="28" l="1"/>
  <c r="R23" i="28"/>
  <c r="E64" i="28" l="1"/>
  <c r="J64" i="28"/>
  <c r="R64" i="28" l="1"/>
  <c r="I67" i="40"/>
  <c r="G67" i="40" s="1"/>
  <c r="G82" i="40"/>
  <c r="I61" i="40"/>
  <c r="I82" i="40" s="1"/>
  <c r="I60" i="40"/>
  <c r="H61" i="40"/>
  <c r="H60" i="40" s="1"/>
  <c r="J85" i="28" l="1"/>
  <c r="J78" i="28"/>
  <c r="E85" i="28"/>
  <c r="E78" i="28"/>
  <c r="J101" i="28"/>
  <c r="E101" i="28"/>
  <c r="E94" i="28"/>
  <c r="J93" i="28"/>
  <c r="J75" i="28"/>
  <c r="J65" i="28"/>
  <c r="E65" i="28"/>
  <c r="R65" i="28" l="1"/>
  <c r="H82" i="40"/>
  <c r="R85" i="28"/>
  <c r="R78" i="28"/>
  <c r="R101" i="28"/>
  <c r="J115" i="28"/>
  <c r="E115" i="28"/>
  <c r="J20" i="28"/>
  <c r="E20" i="28"/>
  <c r="R149" i="28" l="1"/>
  <c r="E150" i="28"/>
  <c r="R150" i="28" s="1"/>
  <c r="R20" i="28"/>
  <c r="R115" i="28"/>
  <c r="P98" i="28"/>
  <c r="E122" i="28"/>
  <c r="J120" i="28"/>
  <c r="R120" i="28" s="1"/>
  <c r="J119" i="28"/>
  <c r="R119" i="28" s="1"/>
  <c r="J118" i="28"/>
  <c r="J122" i="28"/>
  <c r="P117" i="28"/>
  <c r="O117" i="28"/>
  <c r="N117" i="28"/>
  <c r="M117" i="28"/>
  <c r="L117" i="28"/>
  <c r="I117" i="28"/>
  <c r="H117" i="28"/>
  <c r="G117" i="28"/>
  <c r="F117" i="28"/>
  <c r="J30" i="28"/>
  <c r="J29" i="28"/>
  <c r="J28" i="28"/>
  <c r="J27" i="28"/>
  <c r="J25" i="28"/>
  <c r="J24" i="28"/>
  <c r="J21" i="28"/>
  <c r="J19" i="28"/>
  <c r="J16" i="28"/>
  <c r="J34" i="28"/>
  <c r="J33" i="28"/>
  <c r="J32" i="28"/>
  <c r="J31" i="28"/>
  <c r="J53" i="28"/>
  <c r="J51" i="28"/>
  <c r="J50" i="28"/>
  <c r="J49" i="28"/>
  <c r="J47" i="28"/>
  <c r="E53" i="28"/>
  <c r="E51" i="28"/>
  <c r="E50" i="28"/>
  <c r="E49" i="28"/>
  <c r="E47" i="28"/>
  <c r="E46" i="28"/>
  <c r="E41" i="28"/>
  <c r="E34" i="28"/>
  <c r="E33" i="28"/>
  <c r="E32" i="28"/>
  <c r="E31" i="28"/>
  <c r="E30" i="28"/>
  <c r="E29" i="28"/>
  <c r="E28" i="28"/>
  <c r="E24" i="28"/>
  <c r="E22" i="28"/>
  <c r="O123" i="28" l="1"/>
  <c r="P123" i="28"/>
  <c r="M123" i="28"/>
  <c r="L123" i="28"/>
  <c r="N123" i="28"/>
  <c r="H123" i="28"/>
  <c r="R30" i="28"/>
  <c r="R47" i="28"/>
  <c r="R50" i="28"/>
  <c r="G123" i="28"/>
  <c r="R33" i="28"/>
  <c r="R32" i="28"/>
  <c r="R53" i="28"/>
  <c r="R51" i="28"/>
  <c r="R49" i="28"/>
  <c r="R31" i="28"/>
  <c r="R34" i="28"/>
  <c r="E15" i="28"/>
  <c r="J56" i="28"/>
  <c r="E56" i="28"/>
  <c r="I54" i="28"/>
  <c r="H54" i="28"/>
  <c r="G54" i="28"/>
  <c r="F54" i="28"/>
  <c r="R56" i="28" l="1"/>
  <c r="E27" i="28"/>
  <c r="D15" i="35"/>
  <c r="D14" i="35" s="1"/>
  <c r="E15" i="35"/>
  <c r="F15" i="35"/>
  <c r="F14" i="35" s="1"/>
  <c r="J84" i="28"/>
  <c r="E84" i="28"/>
  <c r="J105" i="28"/>
  <c r="J104" i="28"/>
  <c r="J102" i="28"/>
  <c r="Q103" i="28"/>
  <c r="Q99" i="28" s="1"/>
  <c r="Q98" i="28" s="1"/>
  <c r="Q108" i="28"/>
  <c r="P108" i="28"/>
  <c r="O108" i="28"/>
  <c r="N108" i="28"/>
  <c r="M108" i="28"/>
  <c r="L108" i="28"/>
  <c r="I108" i="28"/>
  <c r="H108" i="28"/>
  <c r="G108" i="28"/>
  <c r="F108" i="28"/>
  <c r="Q95" i="28"/>
  <c r="I95" i="28"/>
  <c r="I73" i="28" s="1"/>
  <c r="Q117" i="28"/>
  <c r="Q116" i="28" s="1"/>
  <c r="P116" i="28"/>
  <c r="O116" i="28"/>
  <c r="N116" i="28"/>
  <c r="M116" i="28"/>
  <c r="L116" i="28"/>
  <c r="I116" i="28"/>
  <c r="H116" i="28"/>
  <c r="G116" i="28"/>
  <c r="F116" i="28"/>
  <c r="J46" i="28"/>
  <c r="J41" i="28"/>
  <c r="J15" i="28"/>
  <c r="C27" i="35"/>
  <c r="F25" i="35"/>
  <c r="F24" i="35" s="1"/>
  <c r="E25" i="35"/>
  <c r="E24" i="35" s="1"/>
  <c r="D26" i="35"/>
  <c r="D25" i="35" s="1"/>
  <c r="D24" i="35" s="1"/>
  <c r="C20" i="35"/>
  <c r="F18" i="35"/>
  <c r="D19" i="35"/>
  <c r="D18" i="35" s="1"/>
  <c r="C17" i="35"/>
  <c r="C16" i="35"/>
  <c r="E25" i="28"/>
  <c r="R25" i="28" s="1"/>
  <c r="E21" i="28"/>
  <c r="J96" i="28"/>
  <c r="J66" i="28"/>
  <c r="E112" i="28"/>
  <c r="E113" i="28"/>
  <c r="E111" i="28"/>
  <c r="E114" i="28"/>
  <c r="E110" i="28"/>
  <c r="E77" i="28"/>
  <c r="R77" i="28" s="1"/>
  <c r="E69" i="28"/>
  <c r="J69" i="28"/>
  <c r="E70" i="28"/>
  <c r="J70" i="28"/>
  <c r="J67" i="28"/>
  <c r="I24" i="29"/>
  <c r="E66" i="28"/>
  <c r="E67" i="28"/>
  <c r="E19" i="28"/>
  <c r="E118" i="28"/>
  <c r="E75" i="28"/>
  <c r="E87" i="28"/>
  <c r="E88" i="28"/>
  <c r="E89" i="28"/>
  <c r="E90" i="28"/>
  <c r="E91" i="28"/>
  <c r="E93" i="28"/>
  <c r="J87" i="28"/>
  <c r="J94" i="28"/>
  <c r="K14" i="29"/>
  <c r="J113" i="28"/>
  <c r="J112" i="28"/>
  <c r="J111" i="28"/>
  <c r="J114" i="28"/>
  <c r="J107" i="28"/>
  <c r="E100" i="28"/>
  <c r="E99" i="28" s="1"/>
  <c r="E97" i="28"/>
  <c r="E74" i="28"/>
  <c r="J74" i="28"/>
  <c r="E71" i="28"/>
  <c r="J71" i="28"/>
  <c r="E63" i="28"/>
  <c r="J63" i="28"/>
  <c r="E16" i="28"/>
  <c r="R16" i="28" s="1"/>
  <c r="R29" i="28"/>
  <c r="J88" i="28"/>
  <c r="J89" i="28"/>
  <c r="J90" i="28"/>
  <c r="J91" i="28"/>
  <c r="J97" i="28"/>
  <c r="J100" i="28"/>
  <c r="J106" i="28"/>
  <c r="J110" i="28"/>
  <c r="E73" i="28" l="1"/>
  <c r="J73" i="28"/>
  <c r="J72" i="28" s="1"/>
  <c r="Q73" i="28"/>
  <c r="Q72" i="28" s="1"/>
  <c r="I72" i="28"/>
  <c r="I123" i="28"/>
  <c r="E145" i="28"/>
  <c r="E144" i="28"/>
  <c r="R46" i="28"/>
  <c r="J144" i="28"/>
  <c r="R67" i="28"/>
  <c r="J145" i="28"/>
  <c r="R63" i="28"/>
  <c r="E55" i="28"/>
  <c r="E54" i="28" s="1"/>
  <c r="J14" i="28"/>
  <c r="J13" i="28" s="1"/>
  <c r="E14" i="28"/>
  <c r="J55" i="28"/>
  <c r="J54" i="28" s="1"/>
  <c r="R66" i="28"/>
  <c r="J147" i="28"/>
  <c r="E147" i="28"/>
  <c r="D22" i="35"/>
  <c r="F22" i="35"/>
  <c r="R93" i="28"/>
  <c r="E132" i="28"/>
  <c r="E131" i="28"/>
  <c r="E109" i="28"/>
  <c r="J109" i="28"/>
  <c r="J108" i="28" s="1"/>
  <c r="E130" i="28"/>
  <c r="J130" i="28"/>
  <c r="C19" i="35"/>
  <c r="C33" i="35"/>
  <c r="R148" i="28"/>
  <c r="R41" i="28"/>
  <c r="C15" i="35"/>
  <c r="R91" i="28"/>
  <c r="R88" i="28"/>
  <c r="E117" i="28"/>
  <c r="R84" i="28"/>
  <c r="R94" i="28"/>
  <c r="E95" i="28"/>
  <c r="R95" i="28" s="1"/>
  <c r="R96" i="28"/>
  <c r="R90" i="28"/>
  <c r="R89" i="28"/>
  <c r="R87" i="28"/>
  <c r="R100" i="28"/>
  <c r="R69" i="28"/>
  <c r="R28" i="28"/>
  <c r="R21" i="28"/>
  <c r="R102" i="28"/>
  <c r="R114" i="28"/>
  <c r="R112" i="28"/>
  <c r="R105" i="28"/>
  <c r="R71" i="28"/>
  <c r="R70" i="28"/>
  <c r="R15" i="28"/>
  <c r="R111" i="28"/>
  <c r="R75" i="28"/>
  <c r="R113" i="28"/>
  <c r="R27" i="28"/>
  <c r="R104" i="28"/>
  <c r="R106" i="28"/>
  <c r="R24" i="28"/>
  <c r="R74" i="28"/>
  <c r="R19" i="28"/>
  <c r="E18" i="35"/>
  <c r="C18" i="35" s="1"/>
  <c r="E14" i="35"/>
  <c r="C24" i="35"/>
  <c r="R118" i="28"/>
  <c r="E32" i="35"/>
  <c r="C25" i="35"/>
  <c r="R97" i="28"/>
  <c r="R107" i="28"/>
  <c r="C26" i="35"/>
  <c r="D32" i="35"/>
  <c r="D31" i="35" s="1"/>
  <c r="J103" i="28"/>
  <c r="J99" i="28" s="1"/>
  <c r="F32" i="35"/>
  <c r="R110" i="28"/>
  <c r="G139" i="28"/>
  <c r="I139" i="28"/>
  <c r="M139" i="28"/>
  <c r="O139" i="28"/>
  <c r="Q139" i="28"/>
  <c r="H139" i="28"/>
  <c r="L139" i="28"/>
  <c r="N139" i="28"/>
  <c r="P139" i="28"/>
  <c r="R73" i="28" l="1"/>
  <c r="R72" i="28" s="1"/>
  <c r="Q123" i="28"/>
  <c r="E72" i="28"/>
  <c r="R55" i="28"/>
  <c r="R54" i="28" s="1"/>
  <c r="E152" i="28"/>
  <c r="R147" i="28"/>
  <c r="E22" i="35"/>
  <c r="K123" i="28"/>
  <c r="K13" i="28"/>
  <c r="F13" i="28"/>
  <c r="F123" i="28"/>
  <c r="R109" i="28"/>
  <c r="R108" i="28" s="1"/>
  <c r="R130" i="28"/>
  <c r="R146" i="28"/>
  <c r="R103" i="28"/>
  <c r="R99" i="28" s="1"/>
  <c r="J98" i="28"/>
  <c r="F31" i="35"/>
  <c r="F35" i="35" s="1"/>
  <c r="E31" i="35"/>
  <c r="E35" i="35" s="1"/>
  <c r="C14" i="35"/>
  <c r="C22" i="35" s="1"/>
  <c r="R145" i="28"/>
  <c r="R144" i="28"/>
  <c r="J152" i="28"/>
  <c r="E116" i="28"/>
  <c r="E108" i="28"/>
  <c r="C32" i="35"/>
  <c r="R22" i="28"/>
  <c r="R14" i="28" s="1"/>
  <c r="E13" i="28"/>
  <c r="F139" i="28"/>
  <c r="D35" i="35"/>
  <c r="E123" i="28" l="1"/>
  <c r="R13" i="28"/>
  <c r="R98" i="28"/>
  <c r="C31" i="35"/>
  <c r="C35" i="35" s="1"/>
  <c r="R152" i="28"/>
  <c r="E98" i="28"/>
  <c r="J139" i="28" l="1"/>
  <c r="R122" i="28"/>
  <c r="R139" i="28"/>
  <c r="J117" i="28"/>
  <c r="R117" i="28" l="1"/>
  <c r="R123" i="28" s="1"/>
  <c r="J123" i="28"/>
  <c r="J116" i="28"/>
  <c r="R116" i="28" l="1"/>
</calcChain>
</file>

<file path=xl/comments1.xml><?xml version="1.0" encoding="utf-8"?>
<comments xmlns="http://schemas.openxmlformats.org/spreadsheetml/2006/main">
  <authors>
    <author>ALeh</author>
  </authors>
  <commentList>
    <comment ref="A8" authorId="0">
      <text>
        <r>
          <rPr>
            <b/>
            <sz val="8"/>
            <color indexed="81"/>
            <rFont val="Tahoma"/>
            <family val="2"/>
            <charset val="204"/>
          </rPr>
          <t>ALeh: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<sst xmlns="http://schemas.openxmlformats.org/spreadsheetml/2006/main" count="1124" uniqueCount="498">
  <si>
    <t>/гривень/</t>
  </si>
  <si>
    <t>300000</t>
  </si>
  <si>
    <t>Зовнішнє фінансування</t>
  </si>
  <si>
    <t>Позики, надані міжнародними фінансовими організаціями</t>
  </si>
  <si>
    <t xml:space="preserve">Одержано позик </t>
  </si>
  <si>
    <r>
      <t>400000</t>
    </r>
    <r>
      <rPr>
        <sz val="12"/>
        <rFont val="Times New Roman"/>
        <family val="1"/>
        <charset val="204"/>
      </rPr>
      <t> </t>
    </r>
  </si>
  <si>
    <r>
      <t>Фінансування за борговими операціями</t>
    </r>
    <r>
      <rPr>
        <sz val="12"/>
        <rFont val="Times New Roman"/>
        <family val="1"/>
        <charset val="204"/>
      </rPr>
      <t> </t>
    </r>
  </si>
  <si>
    <r>
      <t>401000</t>
    </r>
    <r>
      <rPr>
        <sz val="12"/>
        <rFont val="Times New Roman"/>
        <family val="1"/>
        <charset val="204"/>
      </rPr>
      <t> </t>
    </r>
  </si>
  <si>
    <r>
      <t>Запозичення</t>
    </r>
    <r>
      <rPr>
        <sz val="12"/>
        <rFont val="Times New Roman"/>
        <family val="1"/>
        <charset val="204"/>
      </rPr>
      <t> </t>
    </r>
  </si>
  <si>
    <r>
      <t>401200</t>
    </r>
    <r>
      <rPr>
        <sz val="12"/>
        <rFont val="Times New Roman"/>
        <family val="1"/>
        <charset val="204"/>
      </rPr>
      <t> </t>
    </r>
  </si>
  <si>
    <r>
      <t>Зовнішні запозичення</t>
    </r>
    <r>
      <rPr>
        <sz val="12"/>
        <rFont val="Times New Roman"/>
        <family val="1"/>
        <charset val="204"/>
      </rPr>
      <t> </t>
    </r>
  </si>
  <si>
    <t>401202 </t>
  </si>
  <si>
    <t>Середньострокові зобов'язання </t>
  </si>
  <si>
    <t>Централізовані заходи з лікування онкологічних хворих</t>
  </si>
  <si>
    <t>Заходи державної політики з питань дітей та їх соціального захисту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</si>
  <si>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</si>
  <si>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</si>
  <si>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з олімпійських видів спорту</t>
  </si>
  <si>
    <t>Заходи з енергозбереження</t>
  </si>
  <si>
    <t>Сприяння розвитку малого та середнього підприємництва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</si>
  <si>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</si>
  <si>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1030</t>
  </si>
  <si>
    <t>Компенсаційні виплати на пільговий проїзд автомобільним транспортом окремим категоріям громадян</t>
  </si>
  <si>
    <t>1000000</t>
  </si>
  <si>
    <t>1010000</t>
  </si>
  <si>
    <t>1500000</t>
  </si>
  <si>
    <t>1510000</t>
  </si>
  <si>
    <t xml:space="preserve"> оплата праці </t>
  </si>
  <si>
    <t xml:space="preserve"> комунальні послуги та енергоносії </t>
  </si>
  <si>
    <t xml:space="preserve"> оплата праці               </t>
  </si>
  <si>
    <t xml:space="preserve">комунальні послуги та енергоносії </t>
  </si>
  <si>
    <t xml:space="preserve">Код </t>
  </si>
  <si>
    <t>200000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</si>
  <si>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</si>
  <si>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</si>
  <si>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</si>
  <si>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208400</t>
  </si>
  <si>
    <t xml:space="preserve">Кошти, що передаються із загального фонду бюджету до бюджету розвитку (спеціального фонду)
</t>
  </si>
  <si>
    <t>600000</t>
  </si>
  <si>
    <t>Фінансування за активними операціями</t>
  </si>
  <si>
    <r>
      <t>602000</t>
    </r>
    <r>
      <rPr>
        <sz val="12"/>
        <color indexed="8"/>
        <rFont val="Times New Roman"/>
        <family val="1"/>
        <charset val="204"/>
      </rPr>
      <t> </t>
    </r>
  </si>
  <si>
    <r>
      <t>Зміни обсягів бюджетних коштів</t>
    </r>
    <r>
      <rPr>
        <sz val="12"/>
        <color indexed="8"/>
        <rFont val="Times New Roman"/>
        <family val="1"/>
        <charset val="204"/>
      </rPr>
      <t> </t>
    </r>
  </si>
  <si>
    <t>602100 </t>
  </si>
  <si>
    <t>На початок періоду </t>
  </si>
  <si>
    <t>602400</t>
  </si>
  <si>
    <t>ВСЬОГО ВИДАТКІВ</t>
  </si>
  <si>
    <t>0732</t>
  </si>
  <si>
    <t>0111</t>
  </si>
  <si>
    <t>0910</t>
  </si>
  <si>
    <t>0921</t>
  </si>
  <si>
    <t>0922</t>
  </si>
  <si>
    <t>0960</t>
  </si>
  <si>
    <t>0990</t>
  </si>
  <si>
    <t>0810</t>
  </si>
  <si>
    <t>1090</t>
  </si>
  <si>
    <t>1040</t>
  </si>
  <si>
    <t>0620</t>
  </si>
  <si>
    <t>0456</t>
  </si>
  <si>
    <t>0180</t>
  </si>
  <si>
    <t>0133</t>
  </si>
  <si>
    <t>0490</t>
  </si>
  <si>
    <t>1070</t>
  </si>
  <si>
    <t>1010</t>
  </si>
  <si>
    <t>1020</t>
  </si>
  <si>
    <t>0824</t>
  </si>
  <si>
    <t>0828</t>
  </si>
  <si>
    <t>0829</t>
  </si>
  <si>
    <t>0470</t>
  </si>
  <si>
    <t>0540</t>
  </si>
  <si>
    <t>0411</t>
  </si>
  <si>
    <t>2</t>
  </si>
  <si>
    <t>Загальний фонд</t>
  </si>
  <si>
    <t>Спеціальний фонд</t>
  </si>
  <si>
    <t>Реверсна дотація</t>
  </si>
  <si>
    <t>у т.ч. на погашення заборгованості що утворилася на початок року</t>
  </si>
  <si>
    <t>РАЗОМ</t>
  </si>
  <si>
    <t>Всього</t>
  </si>
  <si>
    <t>з них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</si>
  <si>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</si>
  <si>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</si>
  <si>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видатки споживання</t>
  </si>
  <si>
    <t xml:space="preserve">видатки розвитку </t>
  </si>
  <si>
    <t>0763</t>
  </si>
  <si>
    <t xml:space="preserve">Всього    </t>
  </si>
  <si>
    <t>Внески до статутного капіталу суб’єктів господарювання</t>
  </si>
  <si>
    <t>3112</t>
  </si>
  <si>
    <t>3132</t>
  </si>
  <si>
    <t>3140</t>
  </si>
  <si>
    <t>3160</t>
  </si>
  <si>
    <t>5011</t>
  </si>
  <si>
    <t>5012</t>
  </si>
  <si>
    <t>7310</t>
  </si>
  <si>
    <t>9110</t>
  </si>
  <si>
    <t>3104</t>
  </si>
  <si>
    <t>3105</t>
  </si>
  <si>
    <t>4060</t>
  </si>
  <si>
    <t>Виконавчий комітет Вараської міської ради</t>
  </si>
  <si>
    <t>Управління  освіти виконавчого комітету Вараської міської ради</t>
  </si>
  <si>
    <t>Управління праці та соціального захисту населення виконавчого комітету Вараської міської ради</t>
  </si>
  <si>
    <t>Фінансове управління виконавчого комітету Вараської міської ради</t>
  </si>
  <si>
    <t>Управління містобудування, архітектури та капітального будівництва виконавчого комітету Вараської міської ради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</si>
  <si>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</si>
  <si>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</si>
  <si>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</si>
  <si>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</si>
  <si>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0200000</t>
  </si>
  <si>
    <t>0210000</t>
  </si>
  <si>
    <t>0210160</t>
  </si>
  <si>
    <t xml:space="preserve">Спеціалізована стаціонарна медична допомога населенню </t>
  </si>
  <si>
    <t>0212020</t>
  </si>
  <si>
    <t>2020</t>
  </si>
  <si>
    <t>0212152</t>
  </si>
  <si>
    <t>0212142</t>
  </si>
  <si>
    <t>2142</t>
  </si>
  <si>
    <t>Програми і централізовані заходи боротьби з туберкульозом</t>
  </si>
  <si>
    <t>0212144</t>
  </si>
  <si>
    <t>2144</t>
  </si>
  <si>
    <t>Централізовані заходи з лікування хворих на цукровий та нецукровий діабет</t>
  </si>
  <si>
    <t>0212145</t>
  </si>
  <si>
    <t>2145</t>
  </si>
  <si>
    <t>Інші програми та заходи у сфері охорони здоров’я</t>
  </si>
  <si>
    <t>2152</t>
  </si>
  <si>
    <t>0213121</t>
  </si>
  <si>
    <t>0213112</t>
  </si>
  <si>
    <t>Утримання та забезпечення діяльності центрів соціальних служб для сім’ї, дітей та молоді</t>
  </si>
  <si>
    <t>3121</t>
  </si>
  <si>
    <t>0213123</t>
  </si>
  <si>
    <t>3123</t>
  </si>
  <si>
    <t>Заходи державної політики з питань сім'ї</t>
  </si>
  <si>
    <t>0213133</t>
  </si>
  <si>
    <t>3133</t>
  </si>
  <si>
    <t>Інші заходи та заклади молодіжної політики</t>
  </si>
  <si>
    <t>0213132</t>
  </si>
  <si>
    <t>Утримання клубів для підлітків за місцем проживання</t>
  </si>
  <si>
    <t>0213140</t>
  </si>
  <si>
    <t>0213242</t>
  </si>
  <si>
    <t>3242</t>
  </si>
  <si>
    <t>3240</t>
  </si>
  <si>
    <t>Інші заклади та заходи</t>
  </si>
  <si>
    <t>Інші заходи у сфері соціального захисту і соціального забезпечення</t>
  </si>
  <si>
    <t>0215011</t>
  </si>
  <si>
    <t>0215012</t>
  </si>
  <si>
    <t>0216030</t>
  </si>
  <si>
    <t>6030</t>
  </si>
  <si>
    <t>Організація благоустрою населених пунктів</t>
  </si>
  <si>
    <t>0217610</t>
  </si>
  <si>
    <t>7610</t>
  </si>
  <si>
    <t>7640</t>
  </si>
  <si>
    <t>0217670</t>
  </si>
  <si>
    <t>7670</t>
  </si>
  <si>
    <t>Членські внески до асоціацій органів місцевого самоврядування</t>
  </si>
  <si>
    <t>0217680</t>
  </si>
  <si>
    <t>7680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</si>
  <si>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</si>
  <si>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</si>
  <si>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</si>
  <si>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</si>
  <si>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0219770</t>
  </si>
  <si>
    <t>9770</t>
  </si>
  <si>
    <t xml:space="preserve">Інші субвенції з місцевого бюджету </t>
  </si>
  <si>
    <t>3710160</t>
  </si>
  <si>
    <t>3700000</t>
  </si>
  <si>
    <t>3710000</t>
  </si>
  <si>
    <t>3718500</t>
  </si>
  <si>
    <t>8500</t>
  </si>
  <si>
    <t>Нерозподілені трансферти з державного бюджету</t>
  </si>
  <si>
    <t>Резервний фонд</t>
  </si>
  <si>
    <t>3718700</t>
  </si>
  <si>
    <t>8700</t>
  </si>
  <si>
    <t>3719110</t>
  </si>
  <si>
    <t>0810000</t>
  </si>
  <si>
    <t>0800000</t>
  </si>
  <si>
    <t>1510160</t>
  </si>
  <si>
    <t>0610160</t>
  </si>
  <si>
    <t>0610000</t>
  </si>
  <si>
    <t>0600000</t>
  </si>
  <si>
    <t>0810160</t>
  </si>
  <si>
    <t>3030</t>
  </si>
  <si>
    <t>3031</t>
  </si>
  <si>
    <t>0813030</t>
  </si>
  <si>
    <t>0813031</t>
  </si>
  <si>
    <t>3033</t>
  </si>
  <si>
    <t>3032</t>
  </si>
  <si>
    <t>0813032</t>
  </si>
  <si>
    <t>0813033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</si>
  <si>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</si>
  <si>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</si>
  <si>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зв'язку</t>
  </si>
  <si>
    <t>0813104</t>
  </si>
  <si>
    <t xml:space="preserve">Надання реабілітаційних послуг особам з інвалідністю та дітям з інвалідністю </t>
  </si>
  <si>
    <t>0813105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</si>
  <si>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</si>
  <si>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0813160</t>
  </si>
  <si>
    <t>0813192</t>
  </si>
  <si>
    <t>3192</t>
  </si>
  <si>
    <t>0813190</t>
  </si>
  <si>
    <t>3190</t>
  </si>
  <si>
    <t>0813240</t>
  </si>
  <si>
    <t>0813242</t>
  </si>
  <si>
    <t>в т.ч. за рахунок медичної субвенції з державного бюджету</t>
  </si>
  <si>
    <t>Забезпечення діяльності бібліотек</t>
  </si>
  <si>
    <t>1014030</t>
  </si>
  <si>
    <t>1010160</t>
  </si>
  <si>
    <t>4030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</si>
  <si>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</si>
  <si>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</si>
  <si>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1011100</t>
  </si>
  <si>
    <t>1014081</t>
  </si>
  <si>
    <t>4081</t>
  </si>
  <si>
    <t xml:space="preserve">Забезпечення діяльності інших закладів в галузі культури і мистецтва </t>
  </si>
  <si>
    <t xml:space="preserve">Інші заходи в галузі культури і мистецтва </t>
  </si>
  <si>
    <t>1014082</t>
  </si>
  <si>
    <t>4082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</si>
  <si>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</si>
  <si>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</si>
  <si>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0210150</t>
  </si>
  <si>
    <t>1516011</t>
  </si>
  <si>
    <t>6011</t>
  </si>
  <si>
    <t>Експлуатація та технічне обслуговування житлового фонду</t>
  </si>
  <si>
    <t>1517310</t>
  </si>
  <si>
    <t>Будівництво об'єктів житлово-комунального господарства</t>
  </si>
  <si>
    <t>0443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</si>
  <si>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</si>
  <si>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</si>
  <si>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1517461</t>
  </si>
  <si>
    <t>Надання дошкільної освіти</t>
  </si>
  <si>
    <t>0611010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</si>
  <si>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</si>
  <si>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</si>
  <si>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</si>
  <si>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</si>
  <si>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</si>
  <si>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</si>
  <si>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Інші програми, заклади та заходи у сфері освіти</t>
  </si>
  <si>
    <t>Забезпечення діяльності інших закладів у сфері освіти</t>
  </si>
  <si>
    <t>Інші програми та заходи у сфері освіти</t>
  </si>
  <si>
    <t>0611150</t>
  </si>
  <si>
    <t>1150</t>
  </si>
  <si>
    <t>1160</t>
  </si>
  <si>
    <t>1162</t>
  </si>
  <si>
    <t>0611160</t>
  </si>
  <si>
    <t>0611161</t>
  </si>
  <si>
    <t>1161</t>
  </si>
  <si>
    <t>Утримання та навчально-тренувальна робота комунальних дитячо-юнацьких спортивних шкіл</t>
  </si>
  <si>
    <t>0615031</t>
  </si>
  <si>
    <t>5031</t>
  </si>
  <si>
    <t>0617640</t>
  </si>
  <si>
    <t>перевірка               апарат</t>
  </si>
  <si>
    <t xml:space="preserve"> культура</t>
  </si>
  <si>
    <t>галузь освіта</t>
  </si>
  <si>
    <t>соцзахист</t>
  </si>
  <si>
    <t xml:space="preserve"> ф-ра</t>
  </si>
  <si>
    <t>Пільгове медичне обслуговування осіб, які постраждали внаслідок Чорнобильської катастрофи</t>
  </si>
  <si>
    <t>0813050</t>
  </si>
  <si>
    <t>0611162</t>
  </si>
  <si>
    <t>Соціальний захист ветеранів війни та праці</t>
  </si>
  <si>
    <t>Відділ  культури та туризму  виконавчого комітету Вараської міської ради</t>
  </si>
  <si>
    <t>в т.ч. за рахунок освітньої субвенції з державного бюджету</t>
  </si>
  <si>
    <t xml:space="preserve">Програма реформування і розвитку житлово-комунального господарства міста Вараш на 2016-2020 роки </t>
  </si>
  <si>
    <t>Програма відпочинку та оздоровлення дітей міста Вараш на 2018-2020 роки</t>
  </si>
  <si>
    <t>Програма з енергозбереження м.Вараш на 2016-2020 роки</t>
  </si>
  <si>
    <t>Програма поводження з відходами м.Вараш на 2016-2020 роки</t>
  </si>
  <si>
    <t xml:space="preserve">Програма благоустрою міста Вараш на 2016 -2020 роки      </t>
  </si>
  <si>
    <t>Комплексна програма розвитку цивільного захисту міста Вараш на 2016-2020 роки</t>
  </si>
  <si>
    <t>Програма реалізації природоохоронних заходів міста Вараш на 2018-2020 роки</t>
  </si>
  <si>
    <t>Програма соціальної допомоги в місті Вараш на 2018-2020 рік</t>
  </si>
  <si>
    <t>Міська програма соціального захисту та підтримки учасників антитерористичної операції та членів їх сімей - мешканців м.Вараш на 2018-2020 роки</t>
  </si>
  <si>
    <t>Міська програма розвитку культури та туризму на 2018-2020 роки</t>
  </si>
  <si>
    <t>Програма розвитку парку культури та відпочинку м.Вараш на 2015-2020 роки</t>
  </si>
  <si>
    <t>Комплексна програма підтримки сім'ї, дітей та молоді міста на 2018-2020 роки</t>
  </si>
  <si>
    <t>харчування</t>
  </si>
  <si>
    <t>заходи</t>
  </si>
  <si>
    <t>парк</t>
  </si>
  <si>
    <t>програми</t>
  </si>
  <si>
    <t>Програма розвитку української мови, української культури та історичної свідомості в місті Вараші на 2016-2020 роки</t>
  </si>
  <si>
    <t>Розроблення схем планування та забудови територій (містобудівної документації)</t>
  </si>
  <si>
    <t>7350</t>
  </si>
  <si>
    <t>1517350</t>
  </si>
  <si>
    <t>Інші субвенції з місцевого бюджету</t>
  </si>
  <si>
    <t>в т.ч. за рахунок субвенції з місцевого бюджету</t>
  </si>
  <si>
    <t>8600</t>
  </si>
  <si>
    <t>0170</t>
  </si>
  <si>
    <t>Обслуговування місцевого боргу</t>
  </si>
  <si>
    <t>301200</t>
  </si>
  <si>
    <t>Погашено позик</t>
  </si>
  <si>
    <t>402000</t>
  </si>
  <si>
    <t>Погашення</t>
  </si>
  <si>
    <t>402200</t>
  </si>
  <si>
    <t>Зовнішні зобов'язання</t>
  </si>
  <si>
    <t>402202</t>
  </si>
  <si>
    <t>1516015</t>
  </si>
  <si>
    <t>6015</t>
  </si>
  <si>
    <t xml:space="preserve">Забезпечення надійної та безперебійної експлуатації ліфтів </t>
  </si>
  <si>
    <t>3718600</t>
  </si>
  <si>
    <t>Надання фінансової підтримки громадським організаціям ветеранів і осіб з інвалідністю,  діяльність яких має соціальну спрямованість</t>
  </si>
  <si>
    <t>Найменування згідно з Класифікацією фінансування бюджету</t>
  </si>
  <si>
    <t>УСЬОГО</t>
  </si>
  <si>
    <t>усього</t>
  </si>
  <si>
    <t>Фінансування  за типом кредитора</t>
  </si>
  <si>
    <t>Загальне фінансування</t>
  </si>
  <si>
    <t>Фінансування  за типом боргового зобов'язання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</si>
  <si>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</si>
  <si>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</si>
  <si>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</si>
  <si>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 xml:space="preserve">Найменування місцевої /регіональної програми </t>
  </si>
  <si>
    <t>Дата та номер документа, яким затверджено місцеву регіональну програму</t>
  </si>
  <si>
    <t>Рішення міської ради від 13.10.2017  №872</t>
  </si>
  <si>
    <t>Рішення міської ради від 13.10.2017  №873</t>
  </si>
  <si>
    <t>0610</t>
  </si>
  <si>
    <t>Рішення міської ради від 15.10.2015  №2197</t>
  </si>
  <si>
    <t>Рішення міської ради від 06.02.2018  №1013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</si>
  <si>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</si>
  <si>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0216020</t>
  </si>
  <si>
    <t>6020</t>
  </si>
  <si>
    <t>0217461</t>
  </si>
  <si>
    <t>0216011</t>
  </si>
  <si>
    <t>0216014</t>
  </si>
  <si>
    <t>6014</t>
  </si>
  <si>
    <t>Забезпечення збору та вивезення сміття і відходів</t>
  </si>
  <si>
    <t>0218340</t>
  </si>
  <si>
    <t>8340</t>
  </si>
  <si>
    <t>Природоохоронні заходи за рахунок цільових фондів</t>
  </si>
  <si>
    <t>Рішення міської ради від 23.01.2018 №999</t>
  </si>
  <si>
    <t>Рішення міської ради від 23.01.2018 №1000</t>
  </si>
  <si>
    <t xml:space="preserve">Програми співфінансування  ремонтів житлових будинків ОСББ 
м. Вараш  на 2016-2020 роки  </t>
  </si>
  <si>
    <t>Рішення міської ради від 09.06.2017 №749</t>
  </si>
  <si>
    <t>Рішення міської ради від  29.09.2017 №856</t>
  </si>
  <si>
    <t>Рішення міської ради від 15.10.2015  №2198</t>
  </si>
  <si>
    <t>Рішення міської ради від 15.10.2015  №2199</t>
  </si>
  <si>
    <t>Рішення міської ради від 15.10.2015  №2195</t>
  </si>
  <si>
    <t>Програми розвитку автомобільних доріг, дорожнього руху та його безпеки у місті Вараш на 2016 - 2020 роки</t>
  </si>
  <si>
    <t>Рішення міської ради від 15.10.2015  №2196</t>
  </si>
  <si>
    <t>0617321</t>
  </si>
  <si>
    <t>7321</t>
  </si>
  <si>
    <t>Будівництво освітніх установ та закладів</t>
  </si>
  <si>
    <t xml:space="preserve">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</si>
  <si>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Кошти, що передаються із загального фонду бюджету до бюджету розвитку (спеціального фонду)</t>
  </si>
  <si>
    <t>Реконструкція покрівлі ЗОШ №1 в м.Вараш, II черга (коригування проектно-кошторисної документації)</t>
  </si>
  <si>
    <t>Програма цільової фінансової підтримки Кузнецовського міського комунального підприємства на період 2017 - 2027 роки</t>
  </si>
  <si>
    <t>0210180</t>
  </si>
  <si>
    <t>Інша діяльність у сфері державного управління</t>
  </si>
  <si>
    <t>0215062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</si>
  <si>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</si>
  <si>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</si>
  <si>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0216012</t>
  </si>
  <si>
    <t>0216013</t>
  </si>
  <si>
    <t>6012</t>
  </si>
  <si>
    <t>6013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</si>
  <si>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</si>
  <si>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</si>
  <si>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0216082</t>
  </si>
  <si>
    <t>6082</t>
  </si>
  <si>
    <t>Придбання житла для окремих категорій населення відповідно до законодавства</t>
  </si>
  <si>
    <t>0217130</t>
  </si>
  <si>
    <t>7130</t>
  </si>
  <si>
    <t>Здійснення заходів із землеустрою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</si>
  <si>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</si>
  <si>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</si>
  <si>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0726</t>
  </si>
  <si>
    <t>2111</t>
  </si>
  <si>
    <t>1511010</t>
  </si>
  <si>
    <t>1516016</t>
  </si>
  <si>
    <t>6016</t>
  </si>
  <si>
    <t>Впровадження засобів обліку витрат та регулювання споживання води та теплової енергії</t>
  </si>
  <si>
    <t>1516030</t>
  </si>
  <si>
    <t>1517321</t>
  </si>
  <si>
    <t>1519770</t>
  </si>
  <si>
    <t>Забезпечення діяльності інклюзивно-ресурсних центрів</t>
  </si>
  <si>
    <t>0611170</t>
  </si>
  <si>
    <t>1170</t>
  </si>
  <si>
    <t>Внески до статутного капіталу комунального підприємтсва "Благоустрій" Вараської міської ради</t>
  </si>
  <si>
    <t xml:space="preserve">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</si>
  <si>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в т.ч. за рахунок субвенції з місцевого бюджету на здійснення переданих видатків у сфері освіти за рахунок коштів освітньої субвенції</t>
  </si>
  <si>
    <t>Міська комплексна програма "Здоров'я" на 2020 рік</t>
  </si>
  <si>
    <t>Рішення міської ради від 14.11.2019 №1558</t>
  </si>
  <si>
    <t>Міська програма з відзначення до державних, професійних та місцевих  свят, ювілейних дат, заохочення за заслуги перед громадою міста Вараш на 2018-2020 роки</t>
  </si>
  <si>
    <t>Рішення міської ради від 19.10.2018 №1170</t>
  </si>
  <si>
    <t>Програма розвитку фізичної культури і спорту територіальних громад Вараської міської ради на 2018-2020 роки</t>
  </si>
  <si>
    <t>Рішення міської ради від 03.04.2019 №1385</t>
  </si>
  <si>
    <t>Міська ппрограма "Питна вода міста Вараш на 2006-2020 роки"</t>
  </si>
  <si>
    <t>Міська програма "Харчування учнів закладів загальної середньої освіти Вараської міської територіальної громади на 2020-2022 роки"</t>
  </si>
  <si>
    <t>Рішення міської ради від 30.10.2019 №1547</t>
  </si>
  <si>
    <t>Рішення міської ради від  30.12.2005 №549</t>
  </si>
  <si>
    <t>Програма забезпечення житлом учасників антитерористичної операції, операції об'єднаних сил на 2018-2020 роки</t>
  </si>
  <si>
    <t>Рішення міської ради від 21.12.2018  №1368</t>
  </si>
  <si>
    <t>0421</t>
  </si>
  <si>
    <t>Програма розвитку земельних відносин Вараської міської територіальної громади на 2019-2021 роки</t>
  </si>
  <si>
    <t>Рішення міської ради від 14.11.2019  №1583</t>
  </si>
  <si>
    <t>Рішення міської ради від 14.11.2019 №1561</t>
  </si>
  <si>
    <t>Програма з реконструкції мереж водопостачання та водовідведення з підвищенням енергоефективності Вараської міської територіальної громади на 2020-2023 роки</t>
  </si>
  <si>
    <t>Рішення міської ради від 29.11.2019 №1614</t>
  </si>
  <si>
    <r>
      <t xml:space="preserve">    </t>
    </r>
    <r>
      <rPr>
        <sz val="16"/>
        <color indexed="8"/>
        <rFont val="Times New Roman"/>
        <family val="1"/>
        <charset val="204"/>
      </rPr>
      <t xml:space="preserve"> </t>
    </r>
    <r>
      <rPr>
        <sz val="20"/>
        <color indexed="8"/>
        <rFont val="Times New Roman"/>
        <family val="1"/>
        <charset val="204"/>
      </rPr>
      <t>Секретар міської ради                                  Олександр МЕНЗУЛ</t>
    </r>
  </si>
  <si>
    <t>Програма економічного і соціального розвитку Вараської міської об'єднаної територіальної громади на 2020 рік</t>
  </si>
  <si>
    <t>Рішення міської ради від 14.11.2019  №1557</t>
  </si>
  <si>
    <t>Рішення міської ради від 23.01.2018 №996</t>
  </si>
  <si>
    <t>Програма розвитку і реалізації питань нового будівництва, реконструкції, модернізації та капітального ремонту об'єктів житлового фонду та інфраструктури Вараської міської територіальної громади на 2020-2022 роки</t>
  </si>
  <si>
    <t>Програма  розвитку та реалізації питань містобудування у м.Вараш на 2018-2020 роки</t>
  </si>
  <si>
    <t>Рішення міської ради від 23.01.2015  №1827</t>
  </si>
  <si>
    <t>Рішення міської ради від 23.01.2018  №995</t>
  </si>
  <si>
    <t>(код бюджету)</t>
  </si>
  <si>
    <t>0217370</t>
  </si>
  <si>
    <t>7370</t>
  </si>
  <si>
    <t>Реалізація інших заходів щодо соціально-економічного розвитку територій</t>
  </si>
  <si>
    <t>0217640</t>
  </si>
  <si>
    <t>1515045</t>
  </si>
  <si>
    <t>5045</t>
  </si>
  <si>
    <t>Будівництво мультифункціональних майданчиків для занять ігровими видами спорту</t>
  </si>
  <si>
    <t>в т.ч.: за рахунок залишку освітньої субвенції з державного бюджету станом на 01.01.2020</t>
  </si>
  <si>
    <t>0619770</t>
  </si>
  <si>
    <t>Будівництво мультифункціонального майданчика для занять ігровими видами спорту на території Вараської загальноосвітньої школи I-III cт.№2 Вараської міської ради Рівненської області по м-н Будівельників, 56 в м.Вараш</t>
  </si>
  <si>
    <t>Рішення міської ради від 15.10.2015 №2197</t>
  </si>
  <si>
    <t>0217310</t>
  </si>
  <si>
    <t>Капітальний ремонт (модернізація) ліфтів житлових будинків</t>
  </si>
  <si>
    <t>Капітальний ремонт (модернізація) ліфтів житлових будинків ОСББ м.Вараш</t>
  </si>
  <si>
    <t>Капітальний ремонт ліфтів житлових будинків ОСББ м.Вараш</t>
  </si>
  <si>
    <t>Співфінансування капітальних ремонтів житлових будинків ОСББ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</si>
  <si>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</si>
  <si>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</si>
  <si>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 програмною класифікацією видатків та кредитування місцевого бюджету</t>
  </si>
  <si>
    <t>Найменування об'єкта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</si>
  <si>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</si>
  <si>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</si>
  <si>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</si>
  <si>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</si>
  <si>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</si>
  <si>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17532000000</t>
  </si>
  <si>
    <t>Зміни до фінансування  бюджету Вараської міської                                                      об'єднаної територіальної громади на 2020 рік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</si>
  <si>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</si>
  <si>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</si>
  <si>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</si>
  <si>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</si>
  <si>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</si>
  <si>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освітньої субвенції з державного бюджету 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</si>
  <si>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</si>
  <si>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</si>
  <si>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субвенції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</si>
  <si>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0617363</t>
  </si>
  <si>
    <t>7363</t>
  </si>
  <si>
    <t>0815045</t>
  </si>
  <si>
    <t>Виконання інвестиційних проектів в рамках здійснення заходів щодо соціально-економічного розвитку окремих територій</t>
  </si>
  <si>
    <t>в т.ч. за рахунок залишку субвенції з державного бюджету місцевим бюджетам  на здійснення заходів щодо соціально-економічного розвитку окремих територій</t>
  </si>
  <si>
    <t>Капітальний ремонт спортзалу Вараської ЗОШ  I-III ступенів №3 за адресою: Рівненська область, м.Вараш, майдан Перемоги, 8</t>
  </si>
  <si>
    <t>Капітальний ремонт будівлі ДНЗ №3 мкрн.Будівельників, 46 в м.Вараш Рівненської області (заміна вікон і вхідних дверей)</t>
  </si>
  <si>
    <t>Будівництво мультифункціонального спортивного майданчика для заняття ігровими видами спорту за адресою вул.Меслибницька, Північний мікрорайон, буд.9, м.Вараш Рівненська обл. (проектні роботи)</t>
  </si>
  <si>
    <t>Капітальний ремонт "Автоматична система пожежної сигналізації та оповіщення людей про пожежу в Дошкільний навчальний заклад (ясла-садок) №11 м-н Вараш 33,  м. Вараш (проектні та вишукувальні роботи)</t>
  </si>
  <si>
    <t>Капітальний ремонт покриття (заміна покрівельного килима) Дошкільного навчального закладу (ясла-садок) комбінованого типу №2 Вараської міської ради Рівненської області за адресою: Рівненська область, м. Вараш, мкр. Будівельників 42 (проектні роботи)</t>
  </si>
  <si>
    <t>Капітальний ремонт (влаштування пандуса, ремонт навісів та обрамлення зовнішніх віконних та дверних прорізів) будівлі Дошкільного навчального закладу (ясла-садок) №6 Вараської міської ради Рівненської області за адресою: Рівненська область, м. Вараш, мкр.Перемоги, 20 (проектні роботи)</t>
  </si>
  <si>
    <t xml:space="preserve">Капітальний ремонт їдальні в ЗНЗ № 1 м.Вараш з заміною сантехнічного, вентиляційного та промислового обладнання </t>
  </si>
  <si>
    <t>Реконструкція системи відеоспостереження м.Вараш Рівненської області</t>
  </si>
  <si>
    <t>1517330</t>
  </si>
  <si>
    <t>7330</t>
  </si>
  <si>
    <t>Будівництво  інших об'єктів комунальної власності</t>
  </si>
  <si>
    <t xml:space="preserve">Капітальний ремонт міжпанельних швів житлового будинку м-н Будівельників №12/2 м. Вараш Рівненської області </t>
  </si>
  <si>
    <t xml:space="preserve">Капітальний ремонт міжпанельних швів житлового будинку м-н Будівельників №27/1 м. Вараш Рівненської області </t>
  </si>
  <si>
    <t>Капітальний ремонт облаштування світлофора в районі перехрестя вул.Соборна та дороги Рівненська в місті Вараш Рівненської області (виготовлення проектно-кошторисної документації)</t>
  </si>
  <si>
    <t>Капітальний ремонт облаштування світлофора в районі перехрестя вул.Лесі Українки та вул. Героїв Небесної Сотні в місті Вараш Рівненської області (виготовлення проектно-кошторисної документації)</t>
  </si>
  <si>
    <t>Реконструкція полігону твердих побутових відходів м. Вараш Рівненської області (виготовлення проектно-кошторисної документації)</t>
  </si>
  <si>
    <t xml:space="preserve">              до рішення міської ради</t>
  </si>
  <si>
    <t xml:space="preserve">            ______________________ №____</t>
  </si>
  <si>
    <t>Зміни до міжбюджетних трансфертів на  2020 рік</t>
  </si>
  <si>
    <t xml:space="preserve">                </t>
  </si>
  <si>
    <t>O2</t>
  </si>
  <si>
    <t>-</t>
  </si>
  <si>
    <t>Код бюджету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</si>
  <si>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</si>
  <si>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</si>
  <si>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</si>
  <si>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 xml:space="preserve">субвенції </t>
  </si>
  <si>
    <t>дотація</t>
  </si>
  <si>
    <t>дотація на:</t>
  </si>
  <si>
    <t>субвенції</t>
  </si>
  <si>
    <t>О3</t>
  </si>
  <si>
    <t xml:space="preserve"> загального фонду на:</t>
  </si>
  <si>
    <t>загального фонду на:</t>
  </si>
  <si>
    <t>спеціального фонду на:</t>
  </si>
  <si>
    <t>О4</t>
  </si>
  <si>
    <t xml:space="preserve">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</si>
  <si>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закупівлю засобів навчання та обладнання (крім комп’ютерного) для учнів початкових класів, що навчаються за новими методиками відповідно до Концепції “Нова українська школа”</t>
  </si>
  <si>
    <t xml:space="preserve"> на закупівлю сучасних меблів для початкових класів нової української школи</t>
  </si>
  <si>
    <t xml:space="preserve">на закупівлю комп’ютерного обладнання для початкових класів </t>
  </si>
  <si>
    <t>на проведення супервізії</t>
  </si>
  <si>
    <t xml:space="preserve">на підвищення кваліфікації педагогічних працівників, які забезпечують здобуття учнями 
5—11(12) класів загальної середньої освіти 
</t>
  </si>
  <si>
    <t xml:space="preserve">на здійснення (у разі потреби) витрат на відрядження для підвищення кваліфікації вчителів, асистентів вчителів початкової школи, директорів закладів загальної середньої освіти, заступників директорів з навчально-виховної (навчальної, виховної) роботи, до посадових обов’язків яких належать питання початкової освіти  </t>
  </si>
  <si>
    <t xml:space="preserve">на підтримку осіб з особливими освітніми потребами  в закладах дошкільної освіти </t>
  </si>
  <si>
    <t xml:space="preserve">на підтримку осіб з особливими освітніми потребами в закладах загальної середньої освіти </t>
  </si>
  <si>
    <t>на пільгове медичне обслуговування осіб, які постраждали внаслідок Чорнобильської катастрофи</t>
  </si>
  <si>
    <t>О7</t>
  </si>
  <si>
    <t>Бюджет Вараської міської об’єднаної територіальної громади</t>
  </si>
  <si>
    <t>Державний бюджет</t>
  </si>
  <si>
    <t>Обласний бюджет Рівненської області</t>
  </si>
  <si>
    <t>Міська програма "Безпечне місто" на 2019-2023 роки</t>
  </si>
  <si>
    <t>Рішення міської ради від 03.04.2019  №1381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</si>
  <si>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</si>
  <si>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на лікування хворих на цукровий діабет інсуліном та нецукровий діабет десмопресином</t>
  </si>
  <si>
    <t>Будівництво опорної школи №7 м.Вараш, Рівненськоїх області (виготовлення проектно-кошторисної документації)</t>
  </si>
  <si>
    <t>х</t>
  </si>
  <si>
    <t xml:space="preserve">в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</si>
  <si>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інша субвенція на виконання заходів "Обласної програми запобігання виникненню лісових і торфяних пожеж та забезпечення їх ефективного гасіння на 2017-2021 роки (зі змінами)":  Будівництво пожежного депо з житловими приміщеннями по вул. Князя Володимира, 74 в м.Рівне (завершення будівництва), II черга (пожежне депо), на умовах співфінансування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</si>
</sst>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4"/>
      <name val="Times New Roman"/>
      <family val="1"/>
    </font>
    <font>
      <sz val="10"/>
      <name val="Helv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b/>
      <sz val="14"/>
      <name val="Times New Roman Cyr"/>
      <family val="1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sz val="1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name val="Times New Roman"/>
      <family val="1"/>
    </font>
    <font>
      <b/>
      <sz val="10"/>
      <name val="Arial Cyr"/>
      <charset val="204"/>
    </font>
    <font>
      <sz val="9"/>
      <name val="Arial Cyr"/>
      <charset val="204"/>
    </font>
    <font>
      <sz val="14"/>
      <color indexed="10"/>
      <name val="Times New Roman"/>
      <family val="1"/>
    </font>
    <font>
      <sz val="10"/>
      <color indexed="10"/>
      <name val="Arial Cyr"/>
      <charset val="204"/>
    </font>
    <font>
      <b/>
      <sz val="14"/>
      <color indexed="10"/>
      <name val="Times New Roman"/>
      <family val="1"/>
      <charset val="204"/>
    </font>
    <font>
      <b/>
      <sz val="12"/>
      <name val="Arial Cyr"/>
      <charset val="204"/>
    </font>
    <font>
      <sz val="2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4"/>
      <name val="Arial Cyr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sz val="12"/>
      <name val="Arial Cyr"/>
      <charset val="204"/>
    </font>
    <font>
      <b/>
      <sz val="16"/>
      <name val="Times New Roman CYR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0"/>
      <name val="Courier New"/>
      <family val="3"/>
      <charset val="204"/>
    </font>
    <font>
      <i/>
      <sz val="10"/>
      <name val="Times New Roman CYR"/>
      <charset val="204"/>
    </font>
    <font>
      <b/>
      <sz val="10"/>
      <name val="Helv"/>
      <charset val="204"/>
    </font>
    <font>
      <i/>
      <sz val="7"/>
      <name val="Times New Roman"/>
      <family val="1"/>
      <charset val="204"/>
    </font>
    <font>
      <i/>
      <sz val="10"/>
      <name val="Times New Roman"/>
      <family val="1"/>
    </font>
    <font>
      <i/>
      <sz val="12"/>
      <name val="Arial Cyr"/>
      <family val="2"/>
      <charset val="204"/>
    </font>
    <font>
      <sz val="12"/>
      <color rgb="FFFF0000"/>
      <name val="Times New Roman Cyr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 CYR"/>
      <charset val="204"/>
    </font>
    <font>
      <b/>
      <sz val="12"/>
      <color rgb="FFFF0000"/>
      <name val="Times New Roman CYR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FF0000"/>
      <name val="Times New Roman"/>
      <family val="1"/>
      <charset val="204"/>
    </font>
    <font>
      <i/>
      <sz val="12"/>
      <color rgb="FFFF0000"/>
      <name val="Times New Roman CYR"/>
      <charset val="204"/>
    </font>
    <font>
      <i/>
      <sz val="12"/>
      <color rgb="FFFF0000"/>
      <name val="Times New Roman Cyr"/>
      <family val="1"/>
      <charset val="204"/>
    </font>
    <font>
      <b/>
      <i/>
      <sz val="12"/>
      <color rgb="FFFF0000"/>
      <name val="Times New Roman CYR"/>
      <family val="1"/>
      <charset val="204"/>
    </font>
    <font>
      <b/>
      <i/>
      <sz val="12"/>
      <color rgb="FFFF0000"/>
      <name val="Times New Roman"/>
      <family val="1"/>
    </font>
    <font>
      <i/>
      <sz val="12"/>
      <color rgb="FFFF0000"/>
      <name val="Helv"/>
      <charset val="204"/>
    </font>
    <font>
      <i/>
      <sz val="10"/>
      <color rgb="FFFF0000"/>
      <name val="Helv"/>
      <charset val="204"/>
    </font>
    <font>
      <sz val="14"/>
      <color rgb="FFFF0000"/>
      <name val="Times New Roman Cyr"/>
      <family val="1"/>
      <charset val="204"/>
    </font>
    <font>
      <b/>
      <sz val="14"/>
      <color rgb="FFFF0000"/>
      <name val="Times New Roman"/>
      <family val="1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</font>
    <font>
      <b/>
      <sz val="16"/>
      <name val="Arial Cyr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Arial Cyr"/>
      <family val="2"/>
      <charset val="204"/>
    </font>
    <font>
      <i/>
      <sz val="14"/>
      <color rgb="FFFF0000"/>
      <name val="Times New Roman Cyr"/>
      <charset val="204"/>
    </font>
    <font>
      <b/>
      <sz val="14"/>
      <color rgb="FFFF0000"/>
      <name val="Times New Roman Cyr"/>
      <family val="1"/>
      <charset val="204"/>
    </font>
    <font>
      <sz val="14"/>
      <color rgb="FFFF0000"/>
      <name val="Times New Roman CYR"/>
      <charset val="204"/>
    </font>
    <font>
      <i/>
      <sz val="14"/>
      <color rgb="FFFF0000"/>
      <name val="Times New Roman"/>
      <family val="1"/>
    </font>
    <font>
      <sz val="12"/>
      <color rgb="FFFF0000"/>
      <name val="Arial Cyr"/>
      <charset val="204"/>
    </font>
    <font>
      <sz val="13"/>
      <color rgb="FFFF0000"/>
      <name val="Arial Cyr"/>
      <charset val="204"/>
    </font>
    <font>
      <sz val="12"/>
      <color rgb="FFFF0000"/>
      <name val="Helv"/>
      <charset val="204"/>
    </font>
    <font>
      <b/>
      <sz val="14"/>
      <color rgb="FFFF0000"/>
      <name val="Times New Roman Cyr"/>
      <charset val="204"/>
    </font>
    <font>
      <u/>
      <sz val="12"/>
      <name val="Times New Roman"/>
      <family val="1"/>
      <charset val="204"/>
    </font>
    <font>
      <i/>
      <sz val="11"/>
      <color rgb="FFFF0000"/>
      <name val="Times New Roman"/>
      <family val="1"/>
    </font>
    <font>
      <i/>
      <sz val="11"/>
      <color rgb="FFFF0000"/>
      <name val="Times New Roman"/>
      <family val="1"/>
      <charset val="204"/>
    </font>
    <font>
      <i/>
      <sz val="11"/>
      <color rgb="FFFF0000"/>
      <name val="Times New Roman Cyr"/>
      <family val="1"/>
      <charset val="204"/>
    </font>
    <font>
      <i/>
      <sz val="11"/>
      <color rgb="FFFF0000"/>
      <name val="Arial Cyr"/>
      <charset val="204"/>
    </font>
    <font>
      <i/>
      <sz val="12"/>
      <name val="Times New Roman"/>
      <family val="1"/>
      <charset val="204"/>
    </font>
    <font>
      <sz val="9"/>
      <name val="Times New Roman CYR"/>
      <family val="1"/>
      <charset val="204"/>
    </font>
    <font>
      <sz val="14"/>
      <name val="Times New Roman Cyr"/>
      <family val="1"/>
      <charset val="204"/>
    </font>
    <font>
      <i/>
      <sz val="14"/>
      <color rgb="FFFF0000"/>
      <name val="Times New Roman Cyr"/>
      <family val="1"/>
      <charset val="204"/>
    </font>
    <font>
      <i/>
      <sz val="14"/>
      <name val="Times New Roman CYR"/>
      <charset val="204"/>
    </font>
    <font>
      <b/>
      <sz val="16"/>
      <name val="Times New Roman Cyr"/>
      <charset val="204"/>
    </font>
    <font>
      <b/>
      <sz val="24"/>
      <name val="Times New Roman Cyr"/>
      <charset val="204"/>
    </font>
    <font>
      <sz val="13"/>
      <name val="Times New Roman CYR"/>
      <charset val="204"/>
    </font>
    <font>
      <sz val="13"/>
      <name val="Arial Cyr"/>
      <charset val="204"/>
    </font>
    <font>
      <sz val="13"/>
      <name val="Times New Roman"/>
      <family val="1"/>
    </font>
    <font>
      <i/>
      <sz val="10"/>
      <color rgb="FFFF0000"/>
      <name val="Times New Roman"/>
      <family val="1"/>
      <charset val="204"/>
    </font>
    <font>
      <b/>
      <sz val="10"/>
      <name val="Arial Cyr"/>
      <family val="2"/>
      <charset val="204"/>
    </font>
    <font>
      <b/>
      <sz val="14"/>
      <color indexed="8"/>
      <name val="Times New Roman Cyr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b/>
      <sz val="16"/>
      <color rgb="FFFF0000"/>
      <name val="Times New Roman Cyr"/>
      <charset val="204"/>
    </font>
    <font>
      <sz val="24"/>
      <color rgb="FFFF0000"/>
      <name val="Times New Roman"/>
      <family val="1"/>
      <charset val="204"/>
    </font>
    <font>
      <sz val="16"/>
      <name val="Times New Roman CYR"/>
      <charset val="204"/>
    </font>
    <font>
      <sz val="13"/>
      <name val="Times New Roman"/>
      <family val="1"/>
      <charset val="204"/>
    </font>
    <font>
      <i/>
      <sz val="12"/>
      <name val="Arial Cyr"/>
      <charset val="204"/>
    </font>
    <font>
      <sz val="16"/>
      <color rgb="FFFF0000"/>
      <name val="Times New Roman"/>
      <family val="1"/>
      <charset val="204"/>
    </font>
    <font>
      <sz val="16"/>
      <color rgb="FFFF0000"/>
      <name val="Arial Cyr"/>
      <charset val="204"/>
    </font>
    <font>
      <b/>
      <sz val="12"/>
      <color rgb="FFFF0000"/>
      <name val="Times New Roman Cyr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8" fillId="0" borderId="0"/>
    <xf numFmtId="0" fontId="1" fillId="0" borderId="0"/>
    <xf numFmtId="0" fontId="13" fillId="0" borderId="0"/>
    <xf numFmtId="0" fontId="63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5" fillId="0" borderId="0"/>
    <xf numFmtId="0" fontId="2" fillId="0" borderId="0"/>
    <xf numFmtId="0" fontId="2" fillId="0" borderId="0"/>
    <xf numFmtId="0" fontId="29" fillId="0" borderId="0"/>
  </cellStyleXfs>
  <cellXfs count="614">
    <xf numFmtId="0" fontId="0" fillId="0" borderId="0" xfId="0"/>
    <xf numFmtId="49" fontId="0" fillId="0" borderId="0" xfId="0" applyNumberFormat="1" applyBorder="1" applyAlignment="1" applyProtection="1">
      <alignment vertical="top"/>
      <protection locked="0"/>
    </xf>
    <xf numFmtId="0" fontId="5" fillId="0" borderId="0" xfId="0" applyFont="1"/>
    <xf numFmtId="0" fontId="12" fillId="0" borderId="0" xfId="0" applyFont="1"/>
    <xf numFmtId="49" fontId="0" fillId="0" borderId="0" xfId="0" applyNumberFormat="1" applyAlignment="1" applyProtection="1">
      <alignment vertical="top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top"/>
      <protection locked="0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49" fontId="18" fillId="0" borderId="0" xfId="0" applyNumberFormat="1" applyFont="1" applyBorder="1"/>
    <xf numFmtId="0" fontId="20" fillId="0" borderId="0" xfId="0" applyFont="1"/>
    <xf numFmtId="0" fontId="20" fillId="0" borderId="0" xfId="0" applyFont="1" applyBorder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49" fontId="18" fillId="0" borderId="0" xfId="0" applyNumberFormat="1" applyFont="1"/>
    <xf numFmtId="0" fontId="15" fillId="0" borderId="0" xfId="0" applyFont="1"/>
    <xf numFmtId="0" fontId="10" fillId="0" borderId="0" xfId="5" applyFont="1"/>
    <xf numFmtId="0" fontId="21" fillId="0" borderId="0" xfId="5" applyFont="1"/>
    <xf numFmtId="0" fontId="14" fillId="0" borderId="0" xfId="5" applyFont="1"/>
    <xf numFmtId="0" fontId="21" fillId="0" borderId="0" xfId="5" applyFont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49" fontId="14" fillId="0" borderId="0" xfId="5" applyNumberFormat="1" applyFont="1"/>
    <xf numFmtId="0" fontId="23" fillId="0" borderId="0" xfId="5" applyFont="1"/>
    <xf numFmtId="49" fontId="21" fillId="0" borderId="0" xfId="5" applyNumberFormat="1" applyFont="1"/>
    <xf numFmtId="0" fontId="24" fillId="0" borderId="0" xfId="5" applyFont="1"/>
    <xf numFmtId="49" fontId="11" fillId="0" borderId="0" xfId="5" applyNumberFormat="1" applyFont="1" applyFill="1" applyBorder="1" applyAlignment="1">
      <alignment horizontal="center" vertical="center" wrapText="1"/>
    </xf>
    <xf numFmtId="49" fontId="12" fillId="0" borderId="0" xfId="5" applyNumberFormat="1" applyFont="1" applyFill="1" applyBorder="1" applyAlignment="1" applyProtection="1">
      <alignment vertical="top" wrapText="1"/>
      <protection locked="0"/>
    </xf>
    <xf numFmtId="0" fontId="21" fillId="0" borderId="0" xfId="5" applyFont="1" applyBorder="1"/>
    <xf numFmtId="49" fontId="11" fillId="0" borderId="0" xfId="5" applyNumberFormat="1" applyFont="1" applyFill="1" applyBorder="1" applyAlignment="1" applyProtection="1">
      <alignment vertical="top" wrapText="1"/>
      <protection locked="0"/>
    </xf>
    <xf numFmtId="49" fontId="22" fillId="2" borderId="1" xfId="5" applyNumberFormat="1" applyFont="1" applyFill="1" applyBorder="1" applyAlignment="1">
      <alignment horizontal="center" wrapText="1"/>
    </xf>
    <xf numFmtId="49" fontId="22" fillId="2" borderId="1" xfId="5" applyNumberFormat="1" applyFont="1" applyFill="1" applyBorder="1" applyAlignment="1" applyProtection="1">
      <alignment horizontal="center" wrapText="1"/>
      <protection locked="0"/>
    </xf>
    <xf numFmtId="3" fontId="14" fillId="2" borderId="2" xfId="5" applyNumberFormat="1" applyFont="1" applyFill="1" applyBorder="1" applyAlignment="1">
      <alignment horizontal="center" vertical="center" wrapText="1"/>
    </xf>
    <xf numFmtId="0" fontId="23" fillId="0" borderId="0" xfId="5" applyFont="1" applyAlignment="1">
      <alignment horizontal="center" vertical="center" wrapText="1"/>
    </xf>
    <xf numFmtId="0" fontId="14" fillId="0" borderId="1" xfId="5" applyFont="1" applyBorder="1" applyAlignment="1">
      <alignment wrapText="1"/>
    </xf>
    <xf numFmtId="3" fontId="14" fillId="0" borderId="1" xfId="5" applyNumberFormat="1" applyFont="1" applyBorder="1" applyAlignment="1">
      <alignment horizontal="center" wrapText="1"/>
    </xf>
    <xf numFmtId="3" fontId="14" fillId="0" borderId="6" xfId="5" applyNumberFormat="1" applyFont="1" applyBorder="1" applyAlignment="1">
      <alignment wrapText="1"/>
    </xf>
    <xf numFmtId="0" fontId="23" fillId="0" borderId="0" xfId="5" applyFont="1" applyAlignment="1">
      <alignment wrapText="1"/>
    </xf>
    <xf numFmtId="1" fontId="2" fillId="0" borderId="0" xfId="4" applyNumberFormat="1" applyFont="1" applyFill="1" applyBorder="1" applyAlignment="1">
      <alignment vertical="top" wrapText="1"/>
    </xf>
    <xf numFmtId="49" fontId="2" fillId="0" borderId="0" xfId="4" applyNumberFormat="1" applyFont="1" applyFill="1" applyBorder="1" applyAlignment="1">
      <alignment vertical="top" wrapText="1"/>
    </xf>
    <xf numFmtId="0" fontId="28" fillId="0" borderId="0" xfId="4" applyFont="1" applyAlignment="1"/>
    <xf numFmtId="0" fontId="29" fillId="0" borderId="0" xfId="4" applyFont="1" applyFill="1" applyBorder="1"/>
    <xf numFmtId="0" fontId="9" fillId="0" borderId="0" xfId="4" applyFont="1" applyFill="1" applyBorder="1"/>
    <xf numFmtId="0" fontId="17" fillId="0" borderId="0" xfId="4" applyFont="1" applyFill="1" applyBorder="1" applyAlignment="1">
      <alignment horizontal="center"/>
    </xf>
    <xf numFmtId="0" fontId="32" fillId="0" borderId="1" xfId="4" applyFont="1" applyFill="1" applyBorder="1" applyAlignment="1">
      <alignment horizontal="center" vertical="center" wrapText="1"/>
    </xf>
    <xf numFmtId="0" fontId="32" fillId="0" borderId="1" xfId="4" applyFont="1" applyFill="1" applyBorder="1" applyAlignment="1">
      <alignment horizontal="center" vertical="center"/>
    </xf>
    <xf numFmtId="49" fontId="33" fillId="0" borderId="1" xfId="4" applyNumberFormat="1" applyFont="1" applyFill="1" applyBorder="1" applyAlignment="1">
      <alignment horizontal="center" vertical="top" wrapText="1"/>
    </xf>
    <xf numFmtId="0" fontId="33" fillId="0" borderId="1" xfId="4" applyFont="1" applyFill="1" applyBorder="1" applyAlignment="1">
      <alignment horizontal="center" vertical="center" wrapText="1"/>
    </xf>
    <xf numFmtId="0" fontId="34" fillId="0" borderId="0" xfId="4" applyFont="1" applyFill="1" applyBorder="1"/>
    <xf numFmtId="0" fontId="36" fillId="3" borderId="0" xfId="4" applyFont="1" applyFill="1" applyBorder="1"/>
    <xf numFmtId="0" fontId="36" fillId="0" borderId="0" xfId="4" applyFont="1" applyFill="1" applyBorder="1"/>
    <xf numFmtId="2" fontId="36" fillId="0" borderId="0" xfId="4" applyNumberFormat="1" applyFont="1" applyFill="1" applyBorder="1"/>
    <xf numFmtId="0" fontId="29" fillId="3" borderId="0" xfId="4" applyFont="1" applyFill="1" applyBorder="1"/>
    <xf numFmtId="49" fontId="29" fillId="0" borderId="0" xfId="4" applyNumberFormat="1" applyFont="1" applyFill="1" applyBorder="1" applyAlignment="1">
      <alignment vertical="top" wrapText="1"/>
    </xf>
    <xf numFmtId="0" fontId="39" fillId="0" borderId="0" xfId="4" applyFont="1" applyFill="1" applyBorder="1"/>
    <xf numFmtId="0" fontId="40" fillId="0" borderId="0" xfId="4" applyFont="1" applyFill="1" applyBorder="1"/>
    <xf numFmtId="0" fontId="36" fillId="0" borderId="0" xfId="6" applyFont="1" applyFill="1" applyBorder="1" applyAlignment="1" applyProtection="1">
      <alignment vertical="center" wrapText="1"/>
    </xf>
    <xf numFmtId="164" fontId="39" fillId="0" borderId="0" xfId="4" applyNumberFormat="1" applyFont="1" applyFill="1" applyBorder="1"/>
    <xf numFmtId="3" fontId="39" fillId="0" borderId="0" xfId="4" applyNumberFormat="1" applyFont="1" applyFill="1" applyBorder="1"/>
    <xf numFmtId="1" fontId="29" fillId="0" borderId="0" xfId="4" applyNumberFormat="1" applyFont="1" applyFill="1" applyBorder="1" applyAlignment="1">
      <alignment vertical="top" wrapText="1"/>
    </xf>
    <xf numFmtId="0" fontId="42" fillId="0" borderId="0" xfId="0" applyFont="1" applyAlignment="1">
      <alignment horizontal="left"/>
    </xf>
    <xf numFmtId="0" fontId="42" fillId="0" borderId="0" xfId="0" applyFont="1"/>
    <xf numFmtId="0" fontId="43" fillId="0" borderId="0" xfId="0" applyFont="1"/>
    <xf numFmtId="0" fontId="44" fillId="0" borderId="0" xfId="0" applyFont="1" applyAlignment="1">
      <alignment horizontal="center"/>
    </xf>
    <xf numFmtId="0" fontId="45" fillId="0" borderId="0" xfId="0" applyFont="1"/>
    <xf numFmtId="0" fontId="14" fillId="0" borderId="0" xfId="0" applyFont="1"/>
    <xf numFmtId="0" fontId="46" fillId="0" borderId="0" xfId="0" applyFont="1"/>
    <xf numFmtId="3" fontId="31" fillId="0" borderId="1" xfId="4" applyNumberFormat="1" applyFont="1" applyFill="1" applyBorder="1" applyAlignment="1">
      <alignment horizontal="center" wrapText="1"/>
    </xf>
    <xf numFmtId="3" fontId="37" fillId="0" borderId="1" xfId="4" applyNumberFormat="1" applyFont="1" applyFill="1" applyBorder="1" applyAlignment="1">
      <alignment horizontal="center" wrapText="1"/>
    </xf>
    <xf numFmtId="3" fontId="38" fillId="0" borderId="1" xfId="4" applyNumberFormat="1" applyFont="1" applyFill="1" applyBorder="1" applyAlignment="1">
      <alignment horizontal="center" wrapText="1"/>
    </xf>
    <xf numFmtId="3" fontId="38" fillId="0" borderId="1" xfId="4" applyNumberFormat="1" applyFont="1" applyFill="1" applyBorder="1" applyAlignment="1">
      <alignment horizontal="center"/>
    </xf>
    <xf numFmtId="0" fontId="7" fillId="0" borderId="17" xfId="5" applyFont="1" applyBorder="1" applyAlignment="1">
      <alignment horizontal="center" vertical="center" wrapText="1"/>
    </xf>
    <xf numFmtId="0" fontId="0" fillId="0" borderId="0" xfId="0" applyFont="1"/>
    <xf numFmtId="3" fontId="5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3" fontId="20" fillId="0" borderId="0" xfId="0" applyNumberFormat="1" applyFont="1"/>
    <xf numFmtId="3" fontId="9" fillId="0" borderId="0" xfId="0" applyNumberFormat="1" applyFont="1"/>
    <xf numFmtId="3" fontId="31" fillId="0" borderId="1" xfId="4" applyNumberFormat="1" applyFont="1" applyFill="1" applyBorder="1" applyAlignment="1">
      <alignment horizontal="left" wrapText="1"/>
    </xf>
    <xf numFmtId="0" fontId="16" fillId="0" borderId="0" xfId="0" applyFont="1"/>
    <xf numFmtId="3" fontId="55" fillId="0" borderId="0" xfId="0" applyNumberFormat="1" applyFont="1"/>
    <xf numFmtId="0" fontId="56" fillId="0" borderId="0" xfId="0" applyFont="1"/>
    <xf numFmtId="0" fontId="57" fillId="0" borderId="0" xfId="0" applyFont="1"/>
    <xf numFmtId="1" fontId="22" fillId="2" borderId="1" xfId="5" applyNumberFormat="1" applyFont="1" applyFill="1" applyBorder="1" applyAlignment="1" applyProtection="1">
      <alignment horizontal="center" wrapText="1"/>
      <protection locked="0"/>
    </xf>
    <xf numFmtId="3" fontId="48" fillId="0" borderId="0" xfId="0" applyNumberFormat="1" applyFont="1"/>
    <xf numFmtId="49" fontId="22" fillId="2" borderId="1" xfId="5" applyNumberFormat="1" applyFont="1" applyFill="1" applyBorder="1" applyAlignment="1">
      <alignment horizontal="center" vertical="top" wrapText="1"/>
    </xf>
    <xf numFmtId="49" fontId="0" fillId="0" borderId="0" xfId="0" applyNumberFormat="1" applyAlignment="1" applyProtection="1">
      <alignment vertical="top" wrapText="1"/>
      <protection locked="0"/>
    </xf>
    <xf numFmtId="3" fontId="59" fillId="2" borderId="1" xfId="5" applyNumberFormat="1" applyFont="1" applyFill="1" applyBorder="1" applyAlignment="1" applyProtection="1">
      <alignment horizontal="center" wrapText="1"/>
      <protection locked="0"/>
    </xf>
    <xf numFmtId="49" fontId="59" fillId="2" borderId="1" xfId="5" applyNumberFormat="1" applyFont="1" applyFill="1" applyBorder="1" applyAlignment="1" applyProtection="1">
      <alignment horizontal="center" wrapText="1"/>
      <protection locked="0"/>
    </xf>
    <xf numFmtId="0" fontId="10" fillId="0" borderId="1" xfId="5" applyFont="1" applyBorder="1" applyAlignment="1">
      <alignment horizontal="center" vertical="center" wrapText="1"/>
    </xf>
    <xf numFmtId="3" fontId="27" fillId="4" borderId="1" xfId="0" applyNumberFormat="1" applyFont="1" applyFill="1" applyBorder="1" applyAlignment="1">
      <alignment horizontal="center"/>
    </xf>
    <xf numFmtId="0" fontId="60" fillId="0" borderId="1" xfId="0" applyFont="1" applyBorder="1" applyAlignment="1">
      <alignment wrapText="1"/>
    </xf>
    <xf numFmtId="3" fontId="60" fillId="0" borderId="1" xfId="0" applyNumberFormat="1" applyFont="1" applyBorder="1" applyAlignment="1">
      <alignment horizontal="center"/>
    </xf>
    <xf numFmtId="49" fontId="60" fillId="0" borderId="1" xfId="0" applyNumberFormat="1" applyFont="1" applyFill="1" applyBorder="1" applyAlignment="1">
      <alignment horizontal="center" wrapText="1"/>
    </xf>
    <xf numFmtId="0" fontId="61" fillId="0" borderId="1" xfId="0" applyFont="1" applyBorder="1" applyAlignment="1">
      <alignment horizontal="left" wrapText="1"/>
    </xf>
    <xf numFmtId="0" fontId="62" fillId="0" borderId="0" xfId="0" applyFont="1"/>
    <xf numFmtId="0" fontId="5" fillId="0" borderId="23" xfId="0" applyFont="1" applyBorder="1"/>
    <xf numFmtId="0" fontId="0" fillId="0" borderId="23" xfId="0" applyBorder="1"/>
    <xf numFmtId="3" fontId="5" fillId="0" borderId="23" xfId="0" applyNumberFormat="1" applyFont="1" applyBorder="1"/>
    <xf numFmtId="3" fontId="31" fillId="0" borderId="1" xfId="4" applyNumberFormat="1" applyFont="1" applyFill="1" applyBorder="1" applyAlignment="1">
      <alignment horizontal="center"/>
    </xf>
    <xf numFmtId="0" fontId="33" fillId="0" borderId="1" xfId="0" applyFont="1" applyBorder="1" applyAlignment="1">
      <alignment horizontal="center" wrapText="1"/>
    </xf>
    <xf numFmtId="0" fontId="31" fillId="0" borderId="4" xfId="0" applyFont="1" applyBorder="1" applyAlignment="1">
      <alignment horizontal="center" vertical="center" wrapText="1"/>
    </xf>
    <xf numFmtId="0" fontId="67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8" fillId="0" borderId="0" xfId="0" applyFont="1"/>
    <xf numFmtId="0" fontId="56" fillId="0" borderId="1" xfId="0" applyFont="1" applyBorder="1"/>
    <xf numFmtId="0" fontId="57" fillId="0" borderId="1" xfId="0" applyFont="1" applyBorder="1"/>
    <xf numFmtId="0" fontId="27" fillId="4" borderId="1" xfId="0" applyFont="1" applyFill="1" applyBorder="1" applyAlignment="1">
      <alignment wrapText="1"/>
    </xf>
    <xf numFmtId="0" fontId="33" fillId="0" borderId="1" xfId="5" applyFont="1" applyBorder="1" applyAlignment="1">
      <alignment horizontal="center" vertical="center" wrapText="1"/>
    </xf>
    <xf numFmtId="0" fontId="69" fillId="0" borderId="2" xfId="5" applyFont="1" applyBorder="1" applyAlignment="1">
      <alignment horizontal="center" vertical="center" wrapText="1"/>
    </xf>
    <xf numFmtId="0" fontId="70" fillId="0" borderId="0" xfId="5" applyFont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49" fontId="66" fillId="0" borderId="1" xfId="0" applyNumberFormat="1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3" fontId="75" fillId="0" borderId="1" xfId="0" applyNumberFormat="1" applyFont="1" applyFill="1" applyBorder="1" applyAlignment="1">
      <alignment horizontal="center" wrapText="1"/>
    </xf>
    <xf numFmtId="3" fontId="76" fillId="0" borderId="1" xfId="0" applyNumberFormat="1" applyFont="1" applyBorder="1" applyAlignment="1">
      <alignment horizontal="center" wrapText="1"/>
    </xf>
    <xf numFmtId="0" fontId="75" fillId="0" borderId="0" xfId="0" applyFont="1"/>
    <xf numFmtId="49" fontId="72" fillId="0" borderId="0" xfId="0" applyNumberFormat="1" applyFont="1" applyAlignment="1">
      <alignment horizontal="left" wrapText="1"/>
    </xf>
    <xf numFmtId="3" fontId="72" fillId="0" borderId="1" xfId="0" applyNumberFormat="1" applyFont="1" applyFill="1" applyBorder="1" applyAlignment="1">
      <alignment horizontal="center" wrapText="1"/>
    </xf>
    <xf numFmtId="3" fontId="76" fillId="0" borderId="1" xfId="0" applyNumberFormat="1" applyFont="1" applyFill="1" applyBorder="1" applyAlignment="1">
      <alignment horizontal="center" wrapText="1"/>
    </xf>
    <xf numFmtId="3" fontId="71" fillId="0" borderId="1" xfId="0" applyNumberFormat="1" applyFont="1" applyFill="1" applyBorder="1" applyAlignment="1">
      <alignment horizontal="center" wrapText="1"/>
    </xf>
    <xf numFmtId="49" fontId="77" fillId="0" borderId="1" xfId="0" applyNumberFormat="1" applyFont="1" applyFill="1" applyBorder="1" applyAlignment="1">
      <alignment horizontal="left" wrapText="1"/>
    </xf>
    <xf numFmtId="49" fontId="78" fillId="0" borderId="1" xfId="0" applyNumberFormat="1" applyFont="1" applyFill="1" applyBorder="1" applyAlignment="1">
      <alignment horizontal="left" wrapText="1"/>
    </xf>
    <xf numFmtId="3" fontId="79" fillId="0" borderId="1" xfId="0" applyNumberFormat="1" applyFont="1" applyFill="1" applyBorder="1" applyAlignment="1">
      <alignment horizontal="center" wrapText="1"/>
    </xf>
    <xf numFmtId="3" fontId="78" fillId="0" borderId="1" xfId="0" applyNumberFormat="1" applyFont="1" applyFill="1" applyBorder="1" applyAlignment="1">
      <alignment horizontal="center" wrapText="1"/>
    </xf>
    <xf numFmtId="3" fontId="81" fillId="0" borderId="1" xfId="0" applyNumberFormat="1" applyFont="1" applyFill="1" applyBorder="1" applyAlignment="1">
      <alignment horizontal="center" wrapText="1"/>
    </xf>
    <xf numFmtId="3" fontId="78" fillId="0" borderId="1" xfId="0" applyNumberFormat="1" applyFont="1" applyBorder="1" applyAlignment="1">
      <alignment horizontal="center" wrapText="1"/>
    </xf>
    <xf numFmtId="0" fontId="71" fillId="0" borderId="0" xfId="0" applyFont="1"/>
    <xf numFmtId="0" fontId="81" fillId="0" borderId="0" xfId="0" applyFont="1" applyAlignment="1">
      <alignment horizontal="center"/>
    </xf>
    <xf numFmtId="0" fontId="81" fillId="0" borderId="0" xfId="0" applyFont="1" applyFill="1" applyAlignment="1">
      <alignment horizontal="center"/>
    </xf>
    <xf numFmtId="49" fontId="71" fillId="0" borderId="1" xfId="0" applyNumberFormat="1" applyFont="1" applyFill="1" applyBorder="1" applyAlignment="1" applyProtection="1">
      <alignment horizontal="left" wrapText="1"/>
      <protection locked="0"/>
    </xf>
    <xf numFmtId="3" fontId="72" fillId="0" borderId="1" xfId="0" applyNumberFormat="1" applyFont="1" applyBorder="1" applyAlignment="1">
      <alignment horizontal="center" wrapText="1"/>
    </xf>
    <xf numFmtId="0" fontId="56" fillId="0" borderId="0" xfId="0" applyFont="1" applyFill="1" applyBorder="1"/>
    <xf numFmtId="3" fontId="79" fillId="0" borderId="1" xfId="0" applyNumberFormat="1" applyFont="1" applyBorder="1" applyAlignment="1">
      <alignment horizontal="center" wrapText="1"/>
    </xf>
    <xf numFmtId="0" fontId="82" fillId="0" borderId="0" xfId="0" applyFont="1"/>
    <xf numFmtId="3" fontId="77" fillId="0" borderId="1" xfId="0" applyNumberFormat="1" applyFont="1" applyFill="1" applyBorder="1" applyAlignment="1">
      <alignment horizontal="center" wrapText="1"/>
    </xf>
    <xf numFmtId="3" fontId="77" fillId="0" borderId="1" xfId="0" applyNumberFormat="1" applyFont="1" applyBorder="1" applyAlignment="1">
      <alignment horizontal="center" wrapText="1"/>
    </xf>
    <xf numFmtId="3" fontId="77" fillId="0" borderId="1" xfId="0" applyNumberFormat="1" applyFont="1" applyFill="1" applyBorder="1" applyAlignment="1" applyProtection="1">
      <alignment horizontal="center" wrapText="1"/>
      <protection locked="0"/>
    </xf>
    <xf numFmtId="49" fontId="72" fillId="0" borderId="1" xfId="0" applyNumberFormat="1" applyFont="1" applyBorder="1" applyAlignment="1">
      <alignment horizontal="left" wrapText="1"/>
    </xf>
    <xf numFmtId="3" fontId="77" fillId="0" borderId="1" xfId="0" applyNumberFormat="1" applyFont="1" applyFill="1" applyBorder="1" applyAlignment="1" applyProtection="1">
      <alignment horizontal="center"/>
      <protection locked="0"/>
    </xf>
    <xf numFmtId="3" fontId="79" fillId="0" borderId="1" xfId="0" applyNumberFormat="1" applyFont="1" applyFill="1" applyBorder="1" applyAlignment="1" applyProtection="1">
      <alignment horizontal="center"/>
      <protection locked="0"/>
    </xf>
    <xf numFmtId="49" fontId="78" fillId="0" borderId="1" xfId="0" applyNumberFormat="1" applyFont="1" applyBorder="1" applyAlignment="1" applyProtection="1">
      <alignment horizontal="left" wrapText="1"/>
      <protection locked="0"/>
    </xf>
    <xf numFmtId="3" fontId="79" fillId="0" borderId="1" xfId="0" applyNumberFormat="1" applyFont="1" applyFill="1" applyBorder="1" applyAlignment="1">
      <alignment horizontal="center"/>
    </xf>
    <xf numFmtId="49" fontId="77" fillId="0" borderId="1" xfId="3" applyNumberFormat="1" applyFont="1" applyFill="1" applyBorder="1" applyAlignment="1">
      <alignment horizontal="left" wrapText="1"/>
    </xf>
    <xf numFmtId="49" fontId="77" fillId="0" borderId="1" xfId="0" applyNumberFormat="1" applyFont="1" applyBorder="1" applyAlignment="1" applyProtection="1">
      <alignment horizontal="left" wrapText="1"/>
      <protection locked="0"/>
    </xf>
    <xf numFmtId="3" fontId="83" fillId="0" borderId="1" xfId="0" applyNumberFormat="1" applyFont="1" applyBorder="1" applyAlignment="1">
      <alignment horizontal="center" wrapText="1"/>
    </xf>
    <xf numFmtId="0" fontId="75" fillId="0" borderId="0" xfId="0" applyFont="1" applyBorder="1"/>
    <xf numFmtId="3" fontId="72" fillId="0" borderId="4" xfId="0" applyNumberFormat="1" applyFont="1" applyBorder="1" applyAlignment="1">
      <alignment horizontal="center" wrapText="1"/>
    </xf>
    <xf numFmtId="0" fontId="56" fillId="0" borderId="0" xfId="0" applyFont="1" applyBorder="1"/>
    <xf numFmtId="0" fontId="42" fillId="0" borderId="0" xfId="0" applyFont="1" applyAlignment="1">
      <alignment horizontal="center"/>
    </xf>
    <xf numFmtId="0" fontId="58" fillId="0" borderId="0" xfId="0" applyFont="1"/>
    <xf numFmtId="3" fontId="60" fillId="0" borderId="1" xfId="0" applyNumberFormat="1" applyFont="1" applyFill="1" applyBorder="1" applyAlignment="1">
      <alignment horizontal="center" wrapText="1"/>
    </xf>
    <xf numFmtId="3" fontId="61" fillId="0" borderId="1" xfId="0" applyNumberFormat="1" applyFont="1" applyFill="1" applyBorder="1" applyAlignment="1">
      <alignment horizontal="center" wrapText="1"/>
    </xf>
    <xf numFmtId="0" fontId="84" fillId="0" borderId="0" xfId="0" applyFont="1"/>
    <xf numFmtId="3" fontId="61" fillId="0" borderId="1" xfId="0" applyNumberFormat="1" applyFont="1" applyBorder="1" applyAlignment="1">
      <alignment horizontal="center"/>
    </xf>
    <xf numFmtId="3" fontId="60" fillId="0" borderId="1" xfId="0" applyNumberFormat="1" applyFont="1" applyBorder="1" applyAlignment="1">
      <alignment horizontal="center" wrapText="1"/>
    </xf>
    <xf numFmtId="49" fontId="60" fillId="0" borderId="1" xfId="0" applyNumberFormat="1" applyFont="1" applyFill="1" applyBorder="1" applyAlignment="1" applyProtection="1">
      <alignment horizontal="left" wrapText="1"/>
      <protection locked="0"/>
    </xf>
    <xf numFmtId="0" fontId="60" fillId="0" borderId="1" xfId="0" applyFont="1" applyFill="1" applyBorder="1" applyAlignment="1">
      <alignment wrapText="1"/>
    </xf>
    <xf numFmtId="0" fontId="61" fillId="0" borderId="1" xfId="0" applyFont="1" applyFill="1" applyBorder="1" applyAlignment="1">
      <alignment wrapText="1"/>
    </xf>
    <xf numFmtId="0" fontId="85" fillId="0" borderId="1" xfId="0" applyFont="1" applyBorder="1"/>
    <xf numFmtId="0" fontId="85" fillId="0" borderId="0" xfId="0" applyFont="1"/>
    <xf numFmtId="49" fontId="61" fillId="0" borderId="1" xfId="0" applyNumberFormat="1" applyFont="1" applyBorder="1" applyAlignment="1">
      <alignment horizontal="center" wrapText="1"/>
    </xf>
    <xf numFmtId="49" fontId="60" fillId="0" borderId="1" xfId="0" applyNumberFormat="1" applyFont="1" applyBorder="1" applyAlignment="1">
      <alignment horizontal="center" wrapText="1"/>
    </xf>
    <xf numFmtId="0" fontId="60" fillId="0" borderId="1" xfId="0" applyFont="1" applyBorder="1" applyAlignment="1">
      <alignment horizontal="left" wrapText="1"/>
    </xf>
    <xf numFmtId="49" fontId="60" fillId="3" borderId="1" xfId="0" applyNumberFormat="1" applyFont="1" applyFill="1" applyBorder="1" applyAlignment="1">
      <alignment horizontal="center" wrapText="1"/>
    </xf>
    <xf numFmtId="49" fontId="60" fillId="3" borderId="1" xfId="0" applyNumberFormat="1" applyFont="1" applyFill="1" applyBorder="1" applyAlignment="1">
      <alignment horizontal="left" wrapText="1"/>
    </xf>
    <xf numFmtId="0" fontId="60" fillId="0" borderId="0" xfId="0" applyFont="1"/>
    <xf numFmtId="49" fontId="60" fillId="0" borderId="16" xfId="0" applyNumberFormat="1" applyFont="1" applyBorder="1" applyAlignment="1">
      <alignment horizontal="center" wrapText="1"/>
    </xf>
    <xf numFmtId="49" fontId="61" fillId="0" borderId="16" xfId="0" applyNumberFormat="1" applyFont="1" applyBorder="1" applyAlignment="1">
      <alignment horizontal="center" wrapText="1"/>
    </xf>
    <xf numFmtId="0" fontId="60" fillId="0" borderId="1" xfId="0" applyFont="1" applyBorder="1" applyAlignment="1"/>
    <xf numFmtId="49" fontId="60" fillId="0" borderId="1" xfId="0" applyNumberFormat="1" applyFont="1" applyBorder="1" applyAlignment="1">
      <alignment horizontal="center"/>
    </xf>
    <xf numFmtId="49" fontId="86" fillId="0" borderId="16" xfId="0" applyNumberFormat="1" applyFont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 wrapText="1"/>
    </xf>
    <xf numFmtId="3" fontId="27" fillId="5" borderId="1" xfId="0" applyNumberFormat="1" applyFont="1" applyFill="1" applyBorder="1" applyAlignment="1">
      <alignment horizontal="center"/>
    </xf>
    <xf numFmtId="0" fontId="60" fillId="0" borderId="1" xfId="0" applyFont="1" applyFill="1" applyBorder="1" applyAlignment="1">
      <alignment horizontal="center" wrapText="1"/>
    </xf>
    <xf numFmtId="49" fontId="22" fillId="5" borderId="1" xfId="1" applyNumberFormat="1" applyFont="1" applyFill="1" applyBorder="1" applyAlignment="1" applyProtection="1">
      <alignment horizontal="left" wrapText="1"/>
      <protection locked="0"/>
    </xf>
    <xf numFmtId="0" fontId="14" fillId="5" borderId="1" xfId="5" applyFont="1" applyFill="1" applyBorder="1" applyAlignment="1">
      <alignment horizontal="center" wrapText="1"/>
    </xf>
    <xf numFmtId="3" fontId="27" fillId="5" borderId="1" xfId="5" applyNumberFormat="1" applyFont="1" applyFill="1" applyBorder="1" applyAlignment="1">
      <alignment horizontal="center" wrapText="1"/>
    </xf>
    <xf numFmtId="49" fontId="38" fillId="0" borderId="0" xfId="0" applyNumberFormat="1" applyFont="1" applyAlignment="1">
      <alignment horizontal="center" vertical="center"/>
    </xf>
    <xf numFmtId="49" fontId="58" fillId="0" borderId="0" xfId="0" applyNumberFormat="1" applyFont="1" applyAlignment="1" applyProtection="1">
      <alignment vertical="top" wrapText="1"/>
      <protection locked="0"/>
    </xf>
    <xf numFmtId="3" fontId="10" fillId="0" borderId="0" xfId="0" applyNumberFormat="1" applyFont="1" applyAlignment="1" applyProtection="1">
      <alignment horizontal="center" vertical="top"/>
      <protection locked="0"/>
    </xf>
    <xf numFmtId="49" fontId="12" fillId="5" borderId="1" xfId="0" applyNumberFormat="1" applyFont="1" applyFill="1" applyBorder="1" applyAlignment="1">
      <alignment horizontal="center" wrapText="1"/>
    </xf>
    <xf numFmtId="49" fontId="12" fillId="5" borderId="1" xfId="1" applyNumberFormat="1" applyFont="1" applyFill="1" applyBorder="1" applyAlignment="1" applyProtection="1">
      <alignment horizontal="left" wrapText="1"/>
      <protection locked="0"/>
    </xf>
    <xf numFmtId="3" fontId="12" fillId="5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/>
    <xf numFmtId="3" fontId="6" fillId="0" borderId="23" xfId="0" applyNumberFormat="1" applyFont="1" applyBorder="1"/>
    <xf numFmtId="3" fontId="64" fillId="5" borderId="1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60" fillId="0" borderId="1" xfId="0" applyFont="1" applyBorder="1" applyAlignment="1">
      <alignment horizontal="center" wrapText="1"/>
    </xf>
    <xf numFmtId="0" fontId="61" fillId="0" borderId="1" xfId="0" applyFont="1" applyFill="1" applyBorder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9" fillId="3" borderId="0" xfId="4" applyFont="1" applyFill="1" applyBorder="1"/>
    <xf numFmtId="49" fontId="27" fillId="5" borderId="1" xfId="0" applyNumberFormat="1" applyFont="1" applyFill="1" applyBorder="1" applyAlignment="1">
      <alignment horizontal="center" wrapText="1"/>
    </xf>
    <xf numFmtId="49" fontId="27" fillId="5" borderId="1" xfId="1" applyNumberFormat="1" applyFont="1" applyFill="1" applyBorder="1" applyAlignment="1" applyProtection="1">
      <alignment horizontal="left" wrapText="1"/>
      <protection locked="0"/>
    </xf>
    <xf numFmtId="0" fontId="47" fillId="5" borderId="1" xfId="0" applyFont="1" applyFill="1" applyBorder="1" applyAlignment="1"/>
    <xf numFmtId="0" fontId="87" fillId="0" borderId="0" xfId="0" applyFont="1" applyAlignment="1">
      <alignment horizontal="left"/>
    </xf>
    <xf numFmtId="0" fontId="87" fillId="0" borderId="0" xfId="0" applyFont="1"/>
    <xf numFmtId="0" fontId="88" fillId="5" borderId="1" xfId="0" applyFont="1" applyFill="1" applyBorder="1" applyAlignment="1"/>
    <xf numFmtId="0" fontId="88" fillId="5" borderId="1" xfId="0" applyFont="1" applyFill="1" applyBorder="1" applyAlignment="1">
      <alignment wrapText="1"/>
    </xf>
    <xf numFmtId="0" fontId="89" fillId="0" borderId="0" xfId="0" applyFont="1"/>
    <xf numFmtId="49" fontId="91" fillId="0" borderId="0" xfId="0" applyNumberFormat="1" applyFont="1" applyAlignment="1">
      <alignment horizontal="center" vertical="center"/>
    </xf>
    <xf numFmtId="49" fontId="56" fillId="0" borderId="0" xfId="0" applyNumberFormat="1" applyFont="1" applyAlignment="1" applyProtection="1">
      <alignment vertical="top"/>
      <protection locked="0"/>
    </xf>
    <xf numFmtId="49" fontId="77" fillId="0" borderId="1" xfId="0" applyNumberFormat="1" applyFont="1" applyFill="1" applyBorder="1" applyAlignment="1">
      <alignment horizontal="center" vertical="center" wrapText="1"/>
    </xf>
    <xf numFmtId="49" fontId="71" fillId="0" borderId="1" xfId="0" applyNumberFormat="1" applyFont="1" applyBorder="1" applyAlignment="1">
      <alignment horizontal="center" vertical="center" wrapText="1"/>
    </xf>
    <xf numFmtId="49" fontId="71" fillId="0" borderId="1" xfId="0" applyNumberFormat="1" applyFont="1" applyFill="1" applyBorder="1" applyAlignment="1">
      <alignment horizontal="center" vertical="center" wrapText="1"/>
    </xf>
    <xf numFmtId="0" fontId="19" fillId="0" borderId="0" xfId="4" applyFont="1" applyAlignment="1">
      <alignment horizontal="right"/>
    </xf>
    <xf numFmtId="49" fontId="89" fillId="0" borderId="1" xfId="0" applyNumberFormat="1" applyFont="1" applyFill="1" applyBorder="1" applyAlignment="1">
      <alignment horizontal="center" wrapText="1"/>
    </xf>
    <xf numFmtId="49" fontId="89" fillId="3" borderId="1" xfId="0" applyNumberFormat="1" applyFont="1" applyFill="1" applyBorder="1" applyAlignment="1">
      <alignment horizontal="center" wrapText="1"/>
    </xf>
    <xf numFmtId="49" fontId="89" fillId="3" borderId="1" xfId="0" applyNumberFormat="1" applyFont="1" applyFill="1" applyBorder="1" applyAlignment="1">
      <alignment horizontal="left" wrapText="1"/>
    </xf>
    <xf numFmtId="0" fontId="89" fillId="0" borderId="1" xfId="5" applyFont="1" applyBorder="1" applyAlignment="1">
      <alignment wrapText="1"/>
    </xf>
    <xf numFmtId="3" fontId="89" fillId="0" borderId="1" xfId="5" applyNumberFormat="1" applyFont="1" applyBorder="1" applyAlignment="1">
      <alignment horizontal="center" wrapText="1"/>
    </xf>
    <xf numFmtId="3" fontId="89" fillId="2" borderId="2" xfId="5" applyNumberFormat="1" applyFont="1" applyFill="1" applyBorder="1" applyAlignment="1">
      <alignment horizontal="center" vertical="center" wrapText="1"/>
    </xf>
    <xf numFmtId="0" fontId="92" fillId="0" borderId="0" xfId="5" applyFont="1" applyAlignment="1">
      <alignment horizontal="center" vertical="center" wrapText="1"/>
    </xf>
    <xf numFmtId="49" fontId="86" fillId="0" borderId="1" xfId="0" applyNumberFormat="1" applyFont="1" applyFill="1" applyBorder="1" applyAlignment="1">
      <alignment horizontal="center" wrapText="1"/>
    </xf>
    <xf numFmtId="49" fontId="86" fillId="0" borderId="1" xfId="0" applyNumberFormat="1" applyFont="1" applyFill="1" applyBorder="1" applyAlignment="1" applyProtection="1">
      <alignment horizontal="left" wrapText="1"/>
      <protection locked="0"/>
    </xf>
    <xf numFmtId="4" fontId="89" fillId="0" borderId="1" xfId="5" applyNumberFormat="1" applyFont="1" applyBorder="1" applyAlignment="1">
      <alignment horizontal="center" wrapText="1"/>
    </xf>
    <xf numFmtId="49" fontId="89" fillId="0" borderId="1" xfId="2" applyNumberFormat="1" applyFont="1" applyFill="1" applyBorder="1" applyAlignment="1">
      <alignment horizontal="center" wrapText="1"/>
    </xf>
    <xf numFmtId="49" fontId="89" fillId="0" borderId="1" xfId="2" applyNumberFormat="1" applyFont="1" applyFill="1" applyBorder="1" applyAlignment="1">
      <alignment horizontal="left" wrapText="1"/>
    </xf>
    <xf numFmtId="49" fontId="60" fillId="0" borderId="5" xfId="0" applyNumberFormat="1" applyFont="1" applyBorder="1" applyAlignment="1">
      <alignment horizontal="left" wrapText="1"/>
    </xf>
    <xf numFmtId="49" fontId="94" fillId="5" borderId="1" xfId="0" applyNumberFormat="1" applyFont="1" applyFill="1" applyBorder="1" applyAlignment="1">
      <alignment horizontal="center" wrapText="1"/>
    </xf>
    <xf numFmtId="49" fontId="89" fillId="0" borderId="1" xfId="0" applyNumberFormat="1" applyFont="1" applyFill="1" applyBorder="1" applyAlignment="1">
      <alignment horizontal="left" wrapText="1"/>
    </xf>
    <xf numFmtId="0" fontId="89" fillId="0" borderId="1" xfId="5" applyFont="1" applyFill="1" applyBorder="1" applyAlignment="1">
      <alignment horizontal="left" wrapText="1"/>
    </xf>
    <xf numFmtId="3" fontId="88" fillId="0" borderId="1" xfId="5" applyNumberFormat="1" applyFont="1" applyFill="1" applyBorder="1" applyAlignment="1">
      <alignment horizontal="center" wrapText="1"/>
    </xf>
    <xf numFmtId="3" fontId="60" fillId="0" borderId="1" xfId="5" applyNumberFormat="1" applyFont="1" applyFill="1" applyBorder="1" applyAlignment="1">
      <alignment horizontal="center" wrapText="1"/>
    </xf>
    <xf numFmtId="0" fontId="92" fillId="0" borderId="1" xfId="5" applyFont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left" wrapText="1"/>
    </xf>
    <xf numFmtId="49" fontId="86" fillId="0" borderId="1" xfId="0" applyNumberFormat="1" applyFont="1" applyBorder="1" applyAlignment="1">
      <alignment horizontal="center" wrapText="1"/>
    </xf>
    <xf numFmtId="49" fontId="60" fillId="0" borderId="0" xfId="0" applyNumberFormat="1" applyFont="1" applyAlignment="1">
      <alignment horizontal="left" wrapText="1"/>
    </xf>
    <xf numFmtId="3" fontId="61" fillId="0" borderId="1" xfId="5" applyNumberFormat="1" applyFont="1" applyBorder="1" applyAlignment="1">
      <alignment horizontal="center" wrapText="1"/>
    </xf>
    <xf numFmtId="49" fontId="94" fillId="5" borderId="1" xfId="0" applyNumberFormat="1" applyFont="1" applyFill="1" applyBorder="1" applyAlignment="1" applyProtection="1">
      <alignment horizontal="left" wrapText="1"/>
      <protection locked="0"/>
    </xf>
    <xf numFmtId="49" fontId="94" fillId="5" borderId="1" xfId="5" applyNumberFormat="1" applyFont="1" applyFill="1" applyBorder="1" applyAlignment="1" applyProtection="1">
      <alignment horizontal="center" wrapText="1"/>
      <protection locked="0"/>
    </xf>
    <xf numFmtId="3" fontId="94" fillId="5" borderId="1" xfId="5" applyNumberFormat="1" applyFont="1" applyFill="1" applyBorder="1" applyAlignment="1" applyProtection="1">
      <alignment horizontal="center" wrapText="1"/>
      <protection locked="0"/>
    </xf>
    <xf numFmtId="3" fontId="89" fillId="0" borderId="6" xfId="5" applyNumberFormat="1" applyFont="1" applyBorder="1" applyAlignment="1">
      <alignment wrapText="1"/>
    </xf>
    <xf numFmtId="0" fontId="92" fillId="0" borderId="0" xfId="5" applyFont="1" applyAlignment="1">
      <alignment wrapText="1"/>
    </xf>
    <xf numFmtId="49" fontId="94" fillId="0" borderId="1" xfId="5" applyNumberFormat="1" applyFont="1" applyFill="1" applyBorder="1" applyAlignment="1" applyProtection="1">
      <alignment horizontal="center" wrapText="1"/>
      <protection locked="0"/>
    </xf>
    <xf numFmtId="3" fontId="94" fillId="0" borderId="1" xfId="5" applyNumberFormat="1" applyFont="1" applyFill="1" applyBorder="1" applyAlignment="1" applyProtection="1">
      <alignment horizontal="center" wrapText="1"/>
      <protection locked="0"/>
    </xf>
    <xf numFmtId="3" fontId="95" fillId="0" borderId="1" xfId="5" applyNumberFormat="1" applyFont="1" applyFill="1" applyBorder="1" applyAlignment="1" applyProtection="1">
      <alignment horizontal="center" wrapText="1"/>
      <protection locked="0"/>
    </xf>
    <xf numFmtId="3" fontId="89" fillId="0" borderId="6" xfId="5" applyNumberFormat="1" applyFont="1" applyFill="1" applyBorder="1" applyAlignment="1">
      <alignment wrapText="1"/>
    </xf>
    <xf numFmtId="0" fontId="92" fillId="0" borderId="0" xfId="5" applyFont="1" applyFill="1" applyAlignment="1">
      <alignment wrapText="1"/>
    </xf>
    <xf numFmtId="49" fontId="95" fillId="0" borderId="1" xfId="5" applyNumberFormat="1" applyFont="1" applyFill="1" applyBorder="1" applyAlignment="1" applyProtection="1">
      <alignment horizontal="center" wrapText="1"/>
      <protection locked="0"/>
    </xf>
    <xf numFmtId="0" fontId="60" fillId="0" borderId="1" xfId="0" applyFont="1" applyBorder="1" applyAlignment="1">
      <alignment horizontal="left" vertical="center" wrapText="1"/>
    </xf>
    <xf numFmtId="49" fontId="89" fillId="0" borderId="1" xfId="0" applyNumberFormat="1" applyFont="1" applyBorder="1" applyAlignment="1" applyProtection="1">
      <alignment horizontal="left" wrapText="1"/>
      <protection locked="0"/>
    </xf>
    <xf numFmtId="3" fontId="96" fillId="5" borderId="1" xfId="0" applyNumberFormat="1" applyFont="1" applyFill="1" applyBorder="1" applyAlignment="1">
      <alignment horizontal="center" wrapText="1"/>
    </xf>
    <xf numFmtId="3" fontId="96" fillId="0" borderId="1" xfId="0" applyNumberFormat="1" applyFont="1" applyBorder="1" applyAlignment="1">
      <alignment horizontal="center" wrapText="1"/>
    </xf>
    <xf numFmtId="3" fontId="60" fillId="0" borderId="1" xfId="0" applyNumberFormat="1" applyFont="1" applyFill="1" applyBorder="1" applyAlignment="1">
      <alignment horizontal="center"/>
    </xf>
    <xf numFmtId="0" fontId="57" fillId="0" borderId="0" xfId="0" applyFont="1" applyFill="1"/>
    <xf numFmtId="49" fontId="60" fillId="0" borderId="1" xfId="0" applyNumberFormat="1" applyFont="1" applyFill="1" applyBorder="1" applyAlignment="1">
      <alignment horizontal="left" wrapText="1"/>
    </xf>
    <xf numFmtId="3" fontId="88" fillId="0" borderId="1" xfId="0" applyNumberFormat="1" applyFont="1" applyBorder="1" applyAlignment="1">
      <alignment horizontal="center"/>
    </xf>
    <xf numFmtId="0" fontId="98" fillId="0" borderId="1" xfId="0" applyFont="1" applyBorder="1"/>
    <xf numFmtId="0" fontId="97" fillId="0" borderId="1" xfId="0" applyFont="1" applyBorder="1"/>
    <xf numFmtId="0" fontId="99" fillId="0" borderId="0" xfId="0" applyFont="1"/>
    <xf numFmtId="0" fontId="97" fillId="0" borderId="0" xfId="0" applyFont="1"/>
    <xf numFmtId="0" fontId="60" fillId="0" borderId="0" xfId="0" applyFont="1" applyAlignment="1">
      <alignment horizontal="left" wrapText="1"/>
    </xf>
    <xf numFmtId="49" fontId="60" fillId="0" borderId="16" xfId="0" applyNumberFormat="1" applyFont="1" applyFill="1" applyBorder="1" applyAlignment="1">
      <alignment horizontal="center" wrapText="1"/>
    </xf>
    <xf numFmtId="49" fontId="86" fillId="0" borderId="16" xfId="0" applyNumberFormat="1" applyFont="1" applyFill="1" applyBorder="1" applyAlignment="1">
      <alignment horizontal="center" wrapText="1"/>
    </xf>
    <xf numFmtId="0" fontId="60" fillId="0" borderId="5" xfId="0" applyFont="1" applyBorder="1" applyAlignment="1">
      <alignment horizontal="left" wrapText="1"/>
    </xf>
    <xf numFmtId="0" fontId="60" fillId="0" borderId="5" xfId="0" applyFont="1" applyBorder="1" applyAlignment="1">
      <alignment horizontal="center"/>
    </xf>
    <xf numFmtId="3" fontId="88" fillId="5" borderId="1" xfId="0" applyNumberFormat="1" applyFont="1" applyFill="1" applyBorder="1" applyAlignment="1">
      <alignment horizontal="center" wrapText="1"/>
    </xf>
    <xf numFmtId="3" fontId="88" fillId="5" borderId="1" xfId="0" applyNumberFormat="1" applyFont="1" applyFill="1" applyBorder="1" applyAlignment="1">
      <alignment horizontal="center"/>
    </xf>
    <xf numFmtId="3" fontId="88" fillId="0" borderId="1" xfId="0" applyNumberFormat="1" applyFont="1" applyFill="1" applyBorder="1" applyAlignment="1">
      <alignment horizontal="center"/>
    </xf>
    <xf numFmtId="49" fontId="60" fillId="0" borderId="5" xfId="0" applyNumberFormat="1" applyFont="1" applyBorder="1" applyAlignment="1" applyProtection="1">
      <alignment horizontal="left" wrapText="1"/>
      <protection locked="0"/>
    </xf>
    <xf numFmtId="49" fontId="86" fillId="0" borderId="5" xfId="0" applyNumberFormat="1" applyFont="1" applyFill="1" applyBorder="1" applyAlignment="1">
      <alignment horizontal="center" wrapText="1"/>
    </xf>
    <xf numFmtId="49" fontId="86" fillId="0" borderId="21" xfId="0" applyNumberFormat="1" applyFont="1" applyFill="1" applyBorder="1" applyAlignment="1">
      <alignment horizontal="center" wrapText="1"/>
    </xf>
    <xf numFmtId="0" fontId="97" fillId="0" borderId="1" xfId="0" applyFont="1" applyBorder="1" applyAlignment="1">
      <alignment horizontal="center"/>
    </xf>
    <xf numFmtId="0" fontId="97" fillId="0" borderId="0" xfId="0" applyFont="1" applyAlignment="1">
      <alignment horizontal="center"/>
    </xf>
    <xf numFmtId="49" fontId="89" fillId="0" borderId="1" xfId="0" applyNumberFormat="1" applyFont="1" applyBorder="1" applyAlignment="1">
      <alignment horizontal="center"/>
    </xf>
    <xf numFmtId="49" fontId="89" fillId="0" borderId="1" xfId="0" applyNumberFormat="1" applyFont="1" applyBorder="1" applyAlignment="1">
      <alignment horizontal="left" wrapText="1"/>
    </xf>
    <xf numFmtId="49" fontId="89" fillId="0" borderId="4" xfId="0" applyNumberFormat="1" applyFont="1" applyBorder="1" applyAlignment="1">
      <alignment horizontal="center"/>
    </xf>
    <xf numFmtId="49" fontId="86" fillId="0" borderId="4" xfId="0" applyNumberFormat="1" applyFont="1" applyBorder="1" applyAlignment="1">
      <alignment horizontal="center" wrapText="1"/>
    </xf>
    <xf numFmtId="49" fontId="89" fillId="0" borderId="4" xfId="0" applyNumberFormat="1" applyFont="1" applyBorder="1" applyAlignment="1">
      <alignment horizontal="left" wrapText="1"/>
    </xf>
    <xf numFmtId="1" fontId="2" fillId="0" borderId="0" xfId="4" applyNumberFormat="1" applyFont="1" applyFill="1" applyBorder="1" applyAlignment="1">
      <alignment horizontal="right" vertical="top" wrapText="1"/>
    </xf>
    <xf numFmtId="49" fontId="101" fillId="0" borderId="0" xfId="4" applyNumberFormat="1" applyFont="1" applyFill="1" applyBorder="1" applyAlignment="1">
      <alignment horizontal="right" wrapText="1"/>
    </xf>
    <xf numFmtId="49" fontId="38" fillId="0" borderId="23" xfId="4" applyNumberFormat="1" applyFont="1" applyFill="1" applyBorder="1" applyAlignment="1">
      <alignment horizontal="right" wrapText="1"/>
    </xf>
    <xf numFmtId="0" fontId="72" fillId="0" borderId="1" xfId="0" applyFont="1" applyBorder="1" applyAlignment="1">
      <alignment horizontal="left" wrapText="1"/>
    </xf>
    <xf numFmtId="3" fontId="72" fillId="0" borderId="3" xfId="0" applyNumberFormat="1" applyFont="1" applyFill="1" applyBorder="1" applyAlignment="1">
      <alignment horizontal="center" wrapText="1"/>
    </xf>
    <xf numFmtId="3" fontId="74" fillId="0" borderId="1" xfId="0" applyNumberFormat="1" applyFont="1" applyFill="1" applyBorder="1" applyAlignment="1">
      <alignment horizontal="center" wrapText="1"/>
    </xf>
    <xf numFmtId="3" fontId="80" fillId="0" borderId="1" xfId="0" applyNumberFormat="1" applyFont="1" applyFill="1" applyBorder="1" applyAlignment="1">
      <alignment horizontal="center" wrapText="1"/>
    </xf>
    <xf numFmtId="0" fontId="81" fillId="0" borderId="0" xfId="0" applyFont="1"/>
    <xf numFmtId="0" fontId="71" fillId="0" borderId="0" xfId="0" applyFont="1" applyAlignment="1">
      <alignment horizontal="center"/>
    </xf>
    <xf numFmtId="49" fontId="102" fillId="0" borderId="1" xfId="0" applyNumberFormat="1" applyFont="1" applyFill="1" applyBorder="1" applyAlignment="1">
      <alignment horizontal="left" wrapText="1"/>
    </xf>
    <xf numFmtId="0" fontId="72" fillId="0" borderId="0" xfId="0" applyFont="1" applyAlignment="1">
      <alignment horizontal="left" wrapText="1"/>
    </xf>
    <xf numFmtId="0" fontId="71" fillId="0" borderId="0" xfId="0" applyFont="1" applyAlignment="1">
      <alignment horizontal="left"/>
    </xf>
    <xf numFmtId="49" fontId="72" fillId="0" borderId="1" xfId="0" applyNumberFormat="1" applyFont="1" applyFill="1" applyBorder="1" applyAlignment="1">
      <alignment horizontal="left" wrapText="1"/>
    </xf>
    <xf numFmtId="49" fontId="72" fillId="0" borderId="4" xfId="0" applyNumberFormat="1" applyFont="1" applyFill="1" applyBorder="1" applyAlignment="1">
      <alignment horizontal="left" wrapText="1"/>
    </xf>
    <xf numFmtId="3" fontId="72" fillId="0" borderId="1" xfId="0" applyNumberFormat="1" applyFont="1" applyFill="1" applyBorder="1" applyAlignment="1" applyProtection="1">
      <alignment horizontal="center" wrapText="1"/>
      <protection locked="0"/>
    </xf>
    <xf numFmtId="49" fontId="77" fillId="0" borderId="1" xfId="2" applyNumberFormat="1" applyFont="1" applyFill="1" applyBorder="1" applyAlignment="1">
      <alignment horizontal="left" wrapText="1"/>
    </xf>
    <xf numFmtId="49" fontId="72" fillId="0" borderId="5" xfId="0" applyNumberFormat="1" applyFont="1" applyBorder="1" applyAlignment="1">
      <alignment horizontal="left" wrapText="1"/>
    </xf>
    <xf numFmtId="49" fontId="77" fillId="3" borderId="1" xfId="0" applyNumberFormat="1" applyFont="1" applyFill="1" applyBorder="1" applyAlignment="1">
      <alignment horizontal="left" wrapText="1"/>
    </xf>
    <xf numFmtId="3" fontId="72" fillId="0" borderId="1" xfId="0" applyNumberFormat="1" applyFont="1" applyFill="1" applyBorder="1" applyAlignment="1" applyProtection="1">
      <alignment horizontal="center"/>
      <protection locked="0"/>
    </xf>
    <xf numFmtId="49" fontId="71" fillId="0" borderId="16" xfId="0" applyNumberFormat="1" applyFont="1" applyBorder="1" applyAlignment="1">
      <alignment horizontal="center" vertical="center" wrapText="1"/>
    </xf>
    <xf numFmtId="49" fontId="75" fillId="5" borderId="1" xfId="0" applyNumberFormat="1" applyFont="1" applyFill="1" applyBorder="1" applyAlignment="1">
      <alignment horizontal="center" vertical="center" wrapText="1"/>
    </xf>
    <xf numFmtId="49" fontId="75" fillId="5" borderId="1" xfId="0" applyNumberFormat="1" applyFont="1" applyFill="1" applyBorder="1" applyAlignment="1" applyProtection="1">
      <alignment horizontal="left" wrapText="1"/>
      <protection locked="0"/>
    </xf>
    <xf numFmtId="3" fontId="72" fillId="0" borderId="3" xfId="0" applyNumberFormat="1" applyFont="1" applyBorder="1" applyAlignment="1">
      <alignment horizontal="center" wrapText="1"/>
    </xf>
    <xf numFmtId="3" fontId="103" fillId="0" borderId="1" xfId="0" applyNumberFormat="1" applyFont="1" applyBorder="1" applyAlignment="1">
      <alignment horizontal="center" wrapText="1"/>
    </xf>
    <xf numFmtId="49" fontId="102" fillId="0" borderId="5" xfId="0" applyNumberFormat="1" applyFont="1" applyFill="1" applyBorder="1" applyAlignment="1">
      <alignment horizontal="left" wrapText="1"/>
    </xf>
    <xf numFmtId="3" fontId="103" fillId="0" borderId="3" xfId="0" applyNumberFormat="1" applyFont="1" applyBorder="1" applyAlignment="1">
      <alignment horizontal="center" wrapText="1"/>
    </xf>
    <xf numFmtId="3" fontId="102" fillId="0" borderId="1" xfId="0" applyNumberFormat="1" applyFont="1" applyBorder="1" applyAlignment="1">
      <alignment horizontal="center" wrapText="1"/>
    </xf>
    <xf numFmtId="0" fontId="105" fillId="0" borderId="0" xfId="0" applyFont="1"/>
    <xf numFmtId="3" fontId="76" fillId="5" borderId="1" xfId="0" applyNumberFormat="1" applyFont="1" applyFill="1" applyBorder="1" applyAlignment="1">
      <alignment horizontal="center" wrapText="1"/>
    </xf>
    <xf numFmtId="3" fontId="77" fillId="0" borderId="4" xfId="0" applyNumberFormat="1" applyFont="1" applyBorder="1" applyAlignment="1">
      <alignment horizontal="center" wrapText="1"/>
    </xf>
    <xf numFmtId="3" fontId="38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38" fillId="0" borderId="1" xfId="0" applyNumberFormat="1" applyFont="1" applyFill="1" applyBorder="1" applyAlignment="1" applyProtection="1">
      <alignment horizontal="center"/>
      <protection locked="0"/>
    </xf>
    <xf numFmtId="49" fontId="107" fillId="2" borderId="1" xfId="0" applyNumberFormat="1" applyFont="1" applyFill="1" applyBorder="1" applyAlignment="1" applyProtection="1">
      <alignment horizontal="center" wrapText="1"/>
      <protection locked="0"/>
    </xf>
    <xf numFmtId="49" fontId="12" fillId="2" borderId="1" xfId="1" applyNumberFormat="1" applyFont="1" applyFill="1" applyBorder="1" applyAlignment="1" applyProtection="1">
      <alignment horizontal="left" wrapText="1"/>
      <protection locked="0"/>
    </xf>
    <xf numFmtId="3" fontId="12" fillId="2" borderId="1" xfId="0" applyNumberFormat="1" applyFont="1" applyFill="1" applyBorder="1" applyAlignment="1">
      <alignment horizontal="center" wrapText="1"/>
    </xf>
    <xf numFmtId="49" fontId="108" fillId="0" borderId="1" xfId="0" applyNumberFormat="1" applyFont="1" applyFill="1" applyBorder="1" applyAlignment="1">
      <alignment horizontal="center" wrapText="1"/>
    </xf>
    <xf numFmtId="49" fontId="104" fillId="0" borderId="1" xfId="0" applyNumberFormat="1" applyFont="1" applyBorder="1" applyAlignment="1">
      <alignment horizontal="center" wrapText="1"/>
    </xf>
    <xf numFmtId="49" fontId="104" fillId="0" borderId="16" xfId="0" applyNumberFormat="1" applyFont="1" applyBorder="1" applyAlignment="1">
      <alignment horizontal="center" wrapText="1"/>
    </xf>
    <xf numFmtId="49" fontId="71" fillId="0" borderId="1" xfId="0" applyNumberFormat="1" applyFont="1" applyBorder="1" applyAlignment="1">
      <alignment horizontal="center" wrapText="1"/>
    </xf>
    <xf numFmtId="49" fontId="71" fillId="0" borderId="16" xfId="0" applyNumberFormat="1" applyFont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49" fontId="77" fillId="0" borderId="1" xfId="2" applyNumberFormat="1" applyFont="1" applyFill="1" applyBorder="1" applyAlignment="1">
      <alignment horizontal="center" wrapText="1"/>
    </xf>
    <xf numFmtId="49" fontId="71" fillId="0" borderId="1" xfId="0" applyNumberFormat="1" applyFont="1" applyFill="1" applyBorder="1" applyAlignment="1">
      <alignment horizontal="center" wrapText="1"/>
    </xf>
    <xf numFmtId="49" fontId="81" fillId="0" borderId="1" xfId="0" applyNumberFormat="1" applyFont="1" applyFill="1" applyBorder="1" applyAlignment="1">
      <alignment horizontal="center" wrapText="1"/>
    </xf>
    <xf numFmtId="49" fontId="74" fillId="0" borderId="1" xfId="0" applyNumberFormat="1" applyFont="1" applyFill="1" applyBorder="1" applyAlignment="1">
      <alignment horizontal="center" wrapText="1"/>
    </xf>
    <xf numFmtId="49" fontId="72" fillId="0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3" fontId="19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3" fontId="19" fillId="0" borderId="1" xfId="0" applyNumberFormat="1" applyFont="1" applyBorder="1" applyAlignment="1">
      <alignment horizontal="center"/>
    </xf>
    <xf numFmtId="3" fontId="19" fillId="0" borderId="1" xfId="0" applyNumberFormat="1" applyFont="1" applyFill="1" applyBorder="1" applyAlignment="1">
      <alignment horizontal="center" wrapText="1"/>
    </xf>
    <xf numFmtId="49" fontId="77" fillId="0" borderId="5" xfId="0" applyNumberFormat="1" applyFont="1" applyBorder="1" applyAlignment="1" applyProtection="1">
      <alignment horizontal="left" wrapText="1"/>
      <protection locked="0"/>
    </xf>
    <xf numFmtId="49" fontId="60" fillId="0" borderId="3" xfId="0" applyNumberFormat="1" applyFont="1" applyBorder="1" applyAlignment="1">
      <alignment horizontal="left" wrapText="1"/>
    </xf>
    <xf numFmtId="3" fontId="88" fillId="0" borderId="1" xfId="0" applyNumberFormat="1" applyFont="1" applyFill="1" applyBorder="1" applyAlignment="1">
      <alignment horizontal="center" wrapText="1"/>
    </xf>
    <xf numFmtId="0" fontId="60" fillId="0" borderId="0" xfId="0" applyFont="1" applyFill="1"/>
    <xf numFmtId="2" fontId="60" fillId="0" borderId="1" xfId="0" applyNumberFormat="1" applyFont="1" applyBorder="1" applyAlignment="1">
      <alignment horizontal="justify" wrapText="1"/>
    </xf>
    <xf numFmtId="49" fontId="14" fillId="3" borderId="1" xfId="0" applyNumberFormat="1" applyFont="1" applyFill="1" applyBorder="1" applyAlignment="1">
      <alignment horizontal="center" wrapText="1"/>
    </xf>
    <xf numFmtId="49" fontId="14" fillId="3" borderId="1" xfId="0" applyNumberFormat="1" applyFont="1" applyFill="1" applyBorder="1" applyAlignment="1">
      <alignment horizontal="left" wrapText="1"/>
    </xf>
    <xf numFmtId="49" fontId="77" fillId="0" borderId="1" xfId="0" applyNumberFormat="1" applyFont="1" applyFill="1" applyBorder="1" applyAlignment="1">
      <alignment horizontal="center" wrapText="1"/>
    </xf>
    <xf numFmtId="49" fontId="77" fillId="0" borderId="16" xfId="0" applyNumberFormat="1" applyFont="1" applyFill="1" applyBorder="1" applyAlignment="1">
      <alignment horizontal="center" wrapText="1"/>
    </xf>
    <xf numFmtId="49" fontId="71" fillId="0" borderId="16" xfId="0" applyNumberFormat="1" applyFont="1" applyFill="1" applyBorder="1" applyAlignment="1">
      <alignment horizontal="center" wrapText="1"/>
    </xf>
    <xf numFmtId="49" fontId="81" fillId="0" borderId="1" xfId="0" applyNumberFormat="1" applyFont="1" applyBorder="1" applyAlignment="1">
      <alignment horizontal="center" wrapText="1"/>
    </xf>
    <xf numFmtId="49" fontId="81" fillId="0" borderId="16" xfId="0" applyNumberFormat="1" applyFont="1" applyBorder="1" applyAlignment="1">
      <alignment horizontal="center" wrapText="1"/>
    </xf>
    <xf numFmtId="0" fontId="103" fillId="0" borderId="14" xfId="0" applyFont="1" applyBorder="1" applyAlignment="1">
      <alignment horizontal="left" wrapText="1"/>
    </xf>
    <xf numFmtId="49" fontId="104" fillId="0" borderId="1" xfId="0" applyNumberFormat="1" applyFont="1" applyFill="1" applyBorder="1" applyAlignment="1">
      <alignment horizontal="center" wrapText="1"/>
    </xf>
    <xf numFmtId="49" fontId="104" fillId="0" borderId="16" xfId="0" applyNumberFormat="1" applyFont="1" applyFill="1" applyBorder="1" applyAlignment="1">
      <alignment horizontal="center" wrapText="1"/>
    </xf>
    <xf numFmtId="3" fontId="103" fillId="0" borderId="3" xfId="0" applyNumberFormat="1" applyFont="1" applyFill="1" applyBorder="1" applyAlignment="1">
      <alignment horizontal="center" wrapText="1"/>
    </xf>
    <xf numFmtId="3" fontId="103" fillId="0" borderId="1" xfId="0" applyNumberFormat="1" applyFont="1" applyFill="1" applyBorder="1" applyAlignment="1">
      <alignment horizontal="center" wrapText="1"/>
    </xf>
    <xf numFmtId="3" fontId="102" fillId="0" borderId="1" xfId="0" applyNumberFormat="1" applyFont="1" applyFill="1" applyBorder="1" applyAlignment="1">
      <alignment horizontal="center" wrapText="1"/>
    </xf>
    <xf numFmtId="0" fontId="105" fillId="0" borderId="0" xfId="0" applyFont="1" applyFill="1"/>
    <xf numFmtId="0" fontId="105" fillId="6" borderId="0" xfId="0" applyFont="1" applyFill="1"/>
    <xf numFmtId="3" fontId="77" fillId="0" borderId="4" xfId="0" applyNumberFormat="1" applyFont="1" applyFill="1" applyBorder="1" applyAlignment="1">
      <alignment horizontal="center" wrapText="1"/>
    </xf>
    <xf numFmtId="49" fontId="71" fillId="0" borderId="5" xfId="0" applyNumberFormat="1" applyFont="1" applyBorder="1" applyAlignment="1">
      <alignment horizontal="center" vertical="center" wrapText="1"/>
    </xf>
    <xf numFmtId="49" fontId="71" fillId="0" borderId="5" xfId="0" applyNumberFormat="1" applyFont="1" applyBorder="1" applyAlignment="1">
      <alignment horizontal="center" wrapText="1"/>
    </xf>
    <xf numFmtId="3" fontId="87" fillId="0" borderId="1" xfId="5" applyNumberFormat="1" applyFont="1" applyFill="1" applyBorder="1" applyAlignment="1">
      <alignment horizontal="center" wrapText="1"/>
    </xf>
    <xf numFmtId="49" fontId="95" fillId="0" borderId="1" xfId="5" applyNumberFormat="1" applyFont="1" applyFill="1" applyBorder="1" applyAlignment="1" applyProtection="1">
      <alignment horizontal="left" wrapText="1"/>
      <protection locked="0"/>
    </xf>
    <xf numFmtId="49" fontId="100" fillId="0" borderId="1" xfId="5" applyNumberFormat="1" applyFont="1" applyFill="1" applyBorder="1" applyAlignment="1" applyProtection="1">
      <alignment horizontal="center" wrapText="1"/>
      <protection locked="0"/>
    </xf>
    <xf numFmtId="49" fontId="109" fillId="0" borderId="1" xfId="0" applyNumberFormat="1" applyFont="1" applyFill="1" applyBorder="1" applyAlignment="1">
      <alignment horizontal="center" wrapText="1"/>
    </xf>
    <xf numFmtId="49" fontId="109" fillId="0" borderId="16" xfId="0" applyNumberFormat="1" applyFont="1" applyFill="1" applyBorder="1" applyAlignment="1">
      <alignment horizontal="center" wrapText="1"/>
    </xf>
    <xf numFmtId="49" fontId="96" fillId="0" borderId="1" xfId="0" applyNumberFormat="1" applyFont="1" applyFill="1" applyBorder="1" applyAlignment="1">
      <alignment horizontal="left" wrapText="1"/>
    </xf>
    <xf numFmtId="49" fontId="14" fillId="0" borderId="1" xfId="2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0" fontId="72" fillId="0" borderId="5" xfId="0" applyFont="1" applyBorder="1" applyAlignment="1">
      <alignment horizontal="left" wrapText="1"/>
    </xf>
    <xf numFmtId="49" fontId="19" fillId="0" borderId="5" xfId="0" applyNumberFormat="1" applyFont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left" wrapText="1"/>
    </xf>
    <xf numFmtId="49" fontId="78" fillId="0" borderId="1" xfId="0" applyNumberFormat="1" applyFont="1" applyFill="1" applyBorder="1" applyAlignment="1">
      <alignment horizontal="center" wrapText="1"/>
    </xf>
    <xf numFmtId="49" fontId="71" fillId="0" borderId="16" xfId="0" applyNumberFormat="1" applyFont="1" applyFill="1" applyBorder="1" applyAlignment="1">
      <alignment horizontal="center" vertical="center" wrapText="1"/>
    </xf>
    <xf numFmtId="49" fontId="77" fillId="3" borderId="1" xfId="0" applyNumberFormat="1" applyFont="1" applyFill="1" applyBorder="1" applyAlignment="1">
      <alignment horizontal="center" wrapText="1"/>
    </xf>
    <xf numFmtId="0" fontId="71" fillId="0" borderId="0" xfId="0" applyFont="1" applyBorder="1"/>
    <xf numFmtId="0" fontId="72" fillId="0" borderId="1" xfId="0" applyFont="1" applyBorder="1" applyAlignment="1">
      <alignment horizontal="center" vertical="center" wrapText="1"/>
    </xf>
    <xf numFmtId="3" fontId="71" fillId="0" borderId="4" xfId="0" applyNumberFormat="1" applyFont="1" applyFill="1" applyBorder="1" applyAlignment="1">
      <alignment horizontal="center" wrapText="1"/>
    </xf>
    <xf numFmtId="0" fontId="2" fillId="0" borderId="0" xfId="29" applyFont="1"/>
    <xf numFmtId="0" fontId="38" fillId="0" borderId="0" xfId="29" applyFont="1"/>
    <xf numFmtId="0" fontId="11" fillId="0" borderId="0" xfId="29" applyFont="1" applyAlignment="1">
      <alignment horizontal="center" vertical="center" wrapText="1"/>
    </xf>
    <xf numFmtId="0" fontId="111" fillId="0" borderId="0" xfId="29" applyFont="1" applyAlignment="1">
      <alignment vertical="center" wrapText="1"/>
    </xf>
    <xf numFmtId="0" fontId="25" fillId="0" borderId="0" xfId="29" applyFont="1"/>
    <xf numFmtId="49" fontId="101" fillId="0" borderId="0" xfId="30" applyNumberFormat="1" applyFont="1" applyFill="1" applyBorder="1" applyAlignment="1">
      <alignment horizontal="center" wrapText="1"/>
    </xf>
    <xf numFmtId="1" fontId="2" fillId="0" borderId="0" xfId="30" applyNumberFormat="1" applyFont="1" applyFill="1" applyBorder="1" applyAlignment="1">
      <alignment horizontal="center" vertical="top" wrapText="1"/>
    </xf>
    <xf numFmtId="0" fontId="2" fillId="0" borderId="0" xfId="29" applyFont="1" applyAlignment="1">
      <alignment horizontal="right"/>
    </xf>
    <xf numFmtId="0" fontId="64" fillId="0" borderId="1" xfId="29" applyFont="1" applyBorder="1" applyAlignment="1">
      <alignment horizontal="right"/>
    </xf>
    <xf numFmtId="0" fontId="31" fillId="0" borderId="1" xfId="31" applyFont="1" applyBorder="1" applyAlignment="1">
      <alignment horizontal="right"/>
    </xf>
    <xf numFmtId="0" fontId="31" fillId="0" borderId="16" xfId="31" applyFont="1" applyBorder="1" applyAlignment="1">
      <alignment horizontal="center"/>
    </xf>
    <xf numFmtId="0" fontId="9" fillId="0" borderId="1" xfId="29" applyFont="1" applyBorder="1" applyAlignment="1">
      <alignment horizontal="center"/>
    </xf>
    <xf numFmtId="0" fontId="9" fillId="0" borderId="1" xfId="31" applyFont="1" applyBorder="1" applyAlignment="1">
      <alignment horizontal="center"/>
    </xf>
    <xf numFmtId="0" fontId="9" fillId="0" borderId="16" xfId="31" applyFont="1" applyBorder="1" applyAlignment="1">
      <alignment horizontal="center"/>
    </xf>
    <xf numFmtId="0" fontId="106" fillId="0" borderId="10" xfId="29" applyFont="1" applyBorder="1" applyAlignment="1">
      <alignment horizontal="center" vertical="center" wrapText="1"/>
    </xf>
    <xf numFmtId="0" fontId="106" fillId="0" borderId="9" xfId="0" applyFont="1" applyBorder="1" applyAlignment="1">
      <alignment horizontal="center" wrapText="1"/>
    </xf>
    <xf numFmtId="0" fontId="106" fillId="0" borderId="9" xfId="0" applyFont="1" applyFill="1" applyBorder="1" applyAlignment="1">
      <alignment horizontal="center" wrapText="1"/>
    </xf>
    <xf numFmtId="0" fontId="106" fillId="3" borderId="11" xfId="29" applyFont="1" applyFill="1" applyBorder="1" applyAlignment="1">
      <alignment horizontal="center" vertical="center" wrapText="1"/>
    </xf>
    <xf numFmtId="0" fontId="116" fillId="0" borderId="0" xfId="29" applyFont="1" applyAlignment="1">
      <alignment horizontal="center"/>
    </xf>
    <xf numFmtId="0" fontId="64" fillId="0" borderId="1" xfId="29" applyFont="1" applyBorder="1" applyAlignment="1">
      <alignment horizontal="center"/>
    </xf>
    <xf numFmtId="0" fontId="31" fillId="0" borderId="1" xfId="31" applyFont="1" applyBorder="1" applyAlignment="1">
      <alignment horizontal="center"/>
    </xf>
    <xf numFmtId="0" fontId="19" fillId="7" borderId="10" xfId="31" applyFont="1" applyFill="1" applyBorder="1" applyAlignment="1">
      <alignment horizontal="center" wrapText="1"/>
    </xf>
    <xf numFmtId="0" fontId="51" fillId="7" borderId="9" xfId="31" applyFont="1" applyFill="1" applyBorder="1" applyAlignment="1">
      <alignment horizontal="left" wrapText="1"/>
    </xf>
    <xf numFmtId="0" fontId="38" fillId="0" borderId="0" xfId="29" applyFont="1" applyAlignment="1">
      <alignment horizontal="center"/>
    </xf>
    <xf numFmtId="0" fontId="19" fillId="0" borderId="10" xfId="29" applyFont="1" applyBorder="1" applyAlignment="1">
      <alignment horizontal="center"/>
    </xf>
    <xf numFmtId="0" fontId="51" fillId="0" borderId="9" xfId="0" applyFont="1" applyBorder="1" applyAlignment="1">
      <alignment horizontal="left" wrapText="1"/>
    </xf>
    <xf numFmtId="0" fontId="117" fillId="0" borderId="0" xfId="29" applyFont="1" applyBorder="1" applyAlignment="1">
      <alignment horizontal="right"/>
    </xf>
    <xf numFmtId="0" fontId="2" fillId="0" borderId="0" xfId="29" applyFont="1" applyBorder="1"/>
    <xf numFmtId="49" fontId="118" fillId="0" borderId="0" xfId="29" applyNumberFormat="1" applyFont="1" applyFill="1" applyBorder="1" applyAlignment="1" applyProtection="1">
      <alignment horizontal="center" wrapText="1"/>
      <protection locked="0"/>
    </xf>
    <xf numFmtId="0" fontId="119" fillId="0" borderId="0" xfId="29" applyFont="1"/>
    <xf numFmtId="0" fontId="48" fillId="0" borderId="34" xfId="29" applyFont="1" applyBorder="1" applyAlignment="1">
      <alignment horizontal="center"/>
    </xf>
    <xf numFmtId="0" fontId="91" fillId="0" borderId="0" xfId="29" applyFont="1"/>
    <xf numFmtId="0" fontId="91" fillId="3" borderId="0" xfId="29" applyFont="1" applyFill="1"/>
    <xf numFmtId="0" fontId="121" fillId="0" borderId="0" xfId="29" applyFont="1" applyAlignment="1">
      <alignment vertical="center" wrapText="1"/>
    </xf>
    <xf numFmtId="0" fontId="121" fillId="0" borderId="0" xfId="29" applyFont="1" applyAlignment="1">
      <alignment horizontal="center" vertical="center" wrapText="1"/>
    </xf>
    <xf numFmtId="0" fontId="122" fillId="0" borderId="0" xfId="29" applyFont="1"/>
    <xf numFmtId="0" fontId="122" fillId="3" borderId="0" xfId="29" applyFont="1" applyFill="1"/>
    <xf numFmtId="49" fontId="19" fillId="4" borderId="1" xfId="0" applyNumberFormat="1" applyFont="1" applyFill="1" applyBorder="1" applyAlignment="1">
      <alignment horizontal="center"/>
    </xf>
    <xf numFmtId="0" fontId="19" fillId="4" borderId="1" xfId="0" applyFont="1" applyFill="1" applyBorder="1"/>
    <xf numFmtId="0" fontId="58" fillId="0" borderId="0" xfId="0" applyFont="1" applyBorder="1" applyAlignment="1">
      <alignment horizontal="center"/>
    </xf>
    <xf numFmtId="0" fontId="51" fillId="0" borderId="30" xfId="0" applyFont="1" applyBorder="1" applyAlignment="1">
      <alignment horizontal="center" wrapText="1"/>
    </xf>
    <xf numFmtId="0" fontId="124" fillId="0" borderId="9" xfId="0" applyFont="1" applyBorder="1" applyAlignment="1">
      <alignment horizontal="center" wrapText="1"/>
    </xf>
    <xf numFmtId="0" fontId="124" fillId="0" borderId="9" xfId="29" applyFont="1" applyBorder="1" applyAlignment="1">
      <alignment horizontal="center" vertical="center" wrapText="1"/>
    </xf>
    <xf numFmtId="0" fontId="124" fillId="3" borderId="9" xfId="29" applyFont="1" applyFill="1" applyBorder="1" applyAlignment="1">
      <alignment horizontal="center" vertical="center" wrapText="1"/>
    </xf>
    <xf numFmtId="0" fontId="106" fillId="0" borderId="9" xfId="29" applyFont="1" applyBorder="1" applyAlignment="1">
      <alignment horizontal="center" vertical="center" wrapText="1"/>
    </xf>
    <xf numFmtId="0" fontId="51" fillId="3" borderId="14" xfId="29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wrapText="1"/>
    </xf>
    <xf numFmtId="49" fontId="108" fillId="0" borderId="1" xfId="0" applyNumberFormat="1" applyFont="1" applyFill="1" applyBorder="1" applyAlignment="1" applyProtection="1">
      <alignment horizontal="left" wrapText="1"/>
      <protection locked="0"/>
    </xf>
    <xf numFmtId="0" fontId="124" fillId="0" borderId="9" xfId="29" applyFont="1" applyFill="1" applyBorder="1" applyAlignment="1">
      <alignment horizontal="center" vertical="center" wrapText="1"/>
    </xf>
    <xf numFmtId="0" fontId="124" fillId="0" borderId="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wrapText="1"/>
    </xf>
    <xf numFmtId="0" fontId="51" fillId="0" borderId="18" xfId="0" applyFont="1" applyBorder="1" applyAlignment="1">
      <alignment horizontal="left" wrapText="1"/>
    </xf>
    <xf numFmtId="3" fontId="51" fillId="3" borderId="9" xfId="29" applyNumberFormat="1" applyFont="1" applyFill="1" applyBorder="1" applyAlignment="1">
      <alignment horizontal="center" wrapText="1"/>
    </xf>
    <xf numFmtId="0" fontId="51" fillId="0" borderId="9" xfId="0" applyFont="1" applyFill="1" applyBorder="1" applyAlignment="1">
      <alignment horizontal="center" wrapText="1"/>
    </xf>
    <xf numFmtId="3" fontId="51" fillId="3" borderId="11" xfId="29" applyNumberFormat="1" applyFont="1" applyFill="1" applyBorder="1" applyAlignment="1">
      <alignment horizontal="center" wrapText="1"/>
    </xf>
    <xf numFmtId="0" fontId="126" fillId="0" borderId="9" xfId="0" applyFont="1" applyBorder="1" applyAlignment="1">
      <alignment horizontal="center" wrapText="1"/>
    </xf>
    <xf numFmtId="3" fontId="126" fillId="3" borderId="9" xfId="29" applyNumberFormat="1" applyFont="1" applyFill="1" applyBorder="1" applyAlignment="1">
      <alignment horizontal="center" wrapText="1"/>
    </xf>
    <xf numFmtId="0" fontId="126" fillId="0" borderId="18" xfId="0" applyFont="1" applyBorder="1" applyAlignment="1">
      <alignment horizontal="center" wrapText="1"/>
    </xf>
    <xf numFmtId="0" fontId="126" fillId="0" borderId="18" xfId="29" applyFont="1" applyBorder="1" applyAlignment="1">
      <alignment horizontal="center" wrapText="1"/>
    </xf>
    <xf numFmtId="0" fontId="51" fillId="0" borderId="18" xfId="29" applyFont="1" applyBorder="1" applyAlignment="1">
      <alignment horizontal="center" wrapText="1"/>
    </xf>
    <xf numFmtId="3" fontId="51" fillId="0" borderId="18" xfId="0" applyNumberFormat="1" applyFont="1" applyFill="1" applyBorder="1" applyAlignment="1">
      <alignment horizontal="center" wrapText="1"/>
    </xf>
    <xf numFmtId="3" fontId="51" fillId="3" borderId="19" xfId="29" applyNumberFormat="1" applyFont="1" applyFill="1" applyBorder="1" applyAlignment="1">
      <alignment horizontal="center" wrapText="1"/>
    </xf>
    <xf numFmtId="0" fontId="51" fillId="0" borderId="35" xfId="29" applyFont="1" applyBorder="1" applyAlignment="1">
      <alignment horizontal="center" vertical="center"/>
    </xf>
    <xf numFmtId="0" fontId="51" fillId="0" borderId="33" xfId="29" applyFont="1" applyBorder="1" applyAlignment="1">
      <alignment horizontal="center" vertical="center"/>
    </xf>
    <xf numFmtId="3" fontId="51" fillId="0" borderId="33" xfId="29" applyNumberFormat="1" applyFont="1" applyBorder="1" applyAlignment="1">
      <alignment horizontal="center"/>
    </xf>
    <xf numFmtId="0" fontId="51" fillId="0" borderId="36" xfId="29" applyFont="1" applyBorder="1" applyAlignment="1">
      <alignment horizontal="center"/>
    </xf>
    <xf numFmtId="0" fontId="51" fillId="3" borderId="36" xfId="29" applyFont="1" applyFill="1" applyBorder="1" applyAlignment="1">
      <alignment horizontal="center"/>
    </xf>
    <xf numFmtId="49" fontId="59" fillId="0" borderId="36" xfId="29" applyNumberFormat="1" applyFont="1" applyFill="1" applyBorder="1" applyAlignment="1" applyProtection="1">
      <alignment horizontal="center" wrapText="1"/>
      <protection locked="0"/>
    </xf>
    <xf numFmtId="49" fontId="13" fillId="0" borderId="1" xfId="0" applyNumberFormat="1" applyFont="1" applyFill="1" applyBorder="1" applyAlignment="1" applyProtection="1">
      <alignment horizontal="left" wrapText="1"/>
      <protection locked="0"/>
    </xf>
    <xf numFmtId="49" fontId="77" fillId="0" borderId="1" xfId="0" applyNumberFormat="1" applyFont="1" applyBorder="1" applyAlignment="1">
      <alignment horizontal="center" vertical="center"/>
    </xf>
    <xf numFmtId="49" fontId="77" fillId="0" borderId="1" xfId="0" applyNumberFormat="1" applyFont="1" applyBorder="1" applyAlignment="1">
      <alignment horizontal="left" wrapText="1"/>
    </xf>
    <xf numFmtId="49" fontId="72" fillId="0" borderId="1" xfId="0" applyNumberFormat="1" applyFont="1" applyBorder="1" applyAlignment="1">
      <alignment horizontal="center" vertical="center"/>
    </xf>
    <xf numFmtId="0" fontId="75" fillId="0" borderId="0" xfId="0" applyFont="1" applyBorder="1" applyAlignment="1"/>
    <xf numFmtId="0" fontId="75" fillId="0" borderId="25" xfId="0" applyFont="1" applyBorder="1"/>
    <xf numFmtId="0" fontId="75" fillId="0" borderId="4" xfId="0" applyFont="1" applyBorder="1"/>
    <xf numFmtId="0" fontId="75" fillId="0" borderId="1" xfId="0" applyFont="1" applyBorder="1"/>
    <xf numFmtId="49" fontId="128" fillId="5" borderId="1" xfId="0" applyNumberFormat="1" applyFont="1" applyFill="1" applyBorder="1" applyAlignment="1" applyProtection="1">
      <alignment horizontal="left" wrapText="1"/>
      <protection locked="0"/>
    </xf>
    <xf numFmtId="3" fontId="73" fillId="5" borderId="1" xfId="0" applyNumberFormat="1" applyFont="1" applyFill="1" applyBorder="1" applyAlignment="1">
      <alignment horizontal="center" wrapText="1"/>
    </xf>
    <xf numFmtId="49" fontId="74" fillId="0" borderId="1" xfId="0" applyNumberFormat="1" applyFont="1" applyFill="1" applyBorder="1" applyAlignment="1">
      <alignment horizontal="left" wrapText="1"/>
    </xf>
    <xf numFmtId="49" fontId="74" fillId="0" borderId="1" xfId="0" applyNumberFormat="1" applyFont="1" applyBorder="1" applyAlignment="1">
      <alignment horizontal="left" wrapText="1"/>
    </xf>
    <xf numFmtId="49" fontId="77" fillId="0" borderId="4" xfId="0" applyNumberFormat="1" applyFont="1" applyBorder="1" applyAlignment="1" applyProtection="1">
      <alignment horizontal="left" wrapText="1"/>
      <protection locked="0"/>
    </xf>
    <xf numFmtId="49" fontId="72" fillId="3" borderId="1" xfId="0" applyNumberFormat="1" applyFont="1" applyFill="1" applyBorder="1" applyAlignment="1">
      <alignment horizontal="center" wrapText="1"/>
    </xf>
    <xf numFmtId="49" fontId="72" fillId="3" borderId="1" xfId="0" applyNumberFormat="1" applyFont="1" applyFill="1" applyBorder="1" applyAlignment="1">
      <alignment horizontal="left" wrapText="1"/>
    </xf>
    <xf numFmtId="49" fontId="80" fillId="0" borderId="1" xfId="0" applyNumberFormat="1" applyFont="1" applyBorder="1" applyAlignment="1">
      <alignment horizontal="left" wrapText="1"/>
    </xf>
    <xf numFmtId="3" fontId="74" fillId="0" borderId="5" xfId="0" applyNumberFormat="1" applyFont="1" applyFill="1" applyBorder="1" applyAlignment="1">
      <alignment horizontal="center" wrapText="1"/>
    </xf>
    <xf numFmtId="3" fontId="71" fillId="0" borderId="5" xfId="0" applyNumberFormat="1" applyFont="1" applyFill="1" applyBorder="1" applyAlignment="1">
      <alignment horizontal="center" wrapText="1"/>
    </xf>
    <xf numFmtId="49" fontId="72" fillId="0" borderId="1" xfId="0" applyNumberFormat="1" applyFont="1" applyBorder="1" applyAlignment="1">
      <alignment horizontal="center"/>
    </xf>
    <xf numFmtId="3" fontId="72" fillId="0" borderId="1" xfId="0" applyNumberFormat="1" applyFont="1" applyFill="1" applyBorder="1" applyAlignment="1">
      <alignment horizontal="center"/>
    </xf>
    <xf numFmtId="3" fontId="79" fillId="0" borderId="3" xfId="0" applyNumberFormat="1" applyFont="1" applyBorder="1" applyAlignment="1">
      <alignment horizontal="center" wrapText="1"/>
    </xf>
    <xf numFmtId="3" fontId="129" fillId="0" borderId="1" xfId="0" applyNumberFormat="1" applyFont="1" applyFill="1" applyBorder="1" applyAlignment="1">
      <alignment horizontal="center" wrapText="1"/>
    </xf>
    <xf numFmtId="0" fontId="103" fillId="0" borderId="1" xfId="0" applyFont="1" applyBorder="1" applyAlignment="1">
      <alignment horizontal="left" wrapText="1"/>
    </xf>
    <xf numFmtId="4" fontId="14" fillId="0" borderId="1" xfId="5" applyNumberFormat="1" applyFont="1" applyBorder="1" applyAlignment="1">
      <alignment horizontal="center" wrapText="1"/>
    </xf>
    <xf numFmtId="3" fontId="110" fillId="0" borderId="1" xfId="5" applyNumberFormat="1" applyFont="1" applyFill="1" applyBorder="1" applyAlignment="1">
      <alignment horizontal="center" wrapText="1"/>
    </xf>
    <xf numFmtId="0" fontId="14" fillId="0" borderId="1" xfId="5" applyFont="1" applyFill="1" applyBorder="1" applyAlignment="1">
      <alignment wrapText="1"/>
    </xf>
    <xf numFmtId="3" fontId="108" fillId="0" borderId="1" xfId="5" applyNumberFormat="1" applyFont="1" applyFill="1" applyBorder="1" applyAlignment="1">
      <alignment horizontal="center" wrapText="1"/>
    </xf>
    <xf numFmtId="49" fontId="14" fillId="0" borderId="1" xfId="2" applyNumberFormat="1" applyFont="1" applyFill="1" applyBorder="1" applyAlignment="1">
      <alignment horizontal="left" wrapText="1"/>
    </xf>
    <xf numFmtId="49" fontId="94" fillId="5" borderId="1" xfId="1" applyNumberFormat="1" applyFont="1" applyFill="1" applyBorder="1" applyAlignment="1" applyProtection="1">
      <alignment horizontal="left" wrapText="1"/>
      <protection locked="0"/>
    </xf>
    <xf numFmtId="0" fontId="89" fillId="5" borderId="1" xfId="5" applyFont="1" applyFill="1" applyBorder="1" applyAlignment="1">
      <alignment horizontal="center" wrapText="1"/>
    </xf>
    <xf numFmtId="3" fontId="88" fillId="5" borderId="1" xfId="5" applyNumberFormat="1" applyFont="1" applyFill="1" applyBorder="1" applyAlignment="1">
      <alignment horizontal="center" wrapText="1"/>
    </xf>
    <xf numFmtId="0" fontId="92" fillId="5" borderId="1" xfId="5" applyFont="1" applyFill="1" applyBorder="1" applyAlignment="1">
      <alignment horizontal="center" vertical="center" wrapText="1"/>
    </xf>
    <xf numFmtId="3" fontId="89" fillId="0" borderId="1" xfId="5" applyNumberFormat="1" applyFont="1" applyFill="1" applyBorder="1" applyAlignment="1">
      <alignment horizontal="center" wrapText="1"/>
    </xf>
    <xf numFmtId="3" fontId="89" fillId="2" borderId="6" xfId="5" applyNumberFormat="1" applyFont="1" applyFill="1" applyBorder="1" applyAlignment="1">
      <alignment horizontal="center" vertical="center" wrapText="1"/>
    </xf>
    <xf numFmtId="49" fontId="78" fillId="0" borderId="1" xfId="0" applyNumberFormat="1" applyFont="1" applyFill="1" applyBorder="1" applyAlignment="1">
      <alignment horizontal="center" vertical="center" wrapText="1"/>
    </xf>
    <xf numFmtId="3" fontId="89" fillId="0" borderId="1" xfId="0" applyNumberFormat="1" applyFont="1" applyFill="1" applyBorder="1" applyAlignment="1">
      <alignment horizontal="center" wrapText="1"/>
    </xf>
    <xf numFmtId="3" fontId="86" fillId="0" borderId="1" xfId="0" applyNumberFormat="1" applyFont="1" applyFill="1" applyBorder="1" applyAlignment="1">
      <alignment horizontal="center" wrapText="1"/>
    </xf>
    <xf numFmtId="3" fontId="89" fillId="0" borderId="1" xfId="0" applyNumberFormat="1" applyFont="1" applyBorder="1" applyAlignment="1">
      <alignment horizontal="center" wrapText="1"/>
    </xf>
    <xf numFmtId="49" fontId="95" fillId="0" borderId="1" xfId="0" applyNumberFormat="1" applyFont="1" applyFill="1" applyBorder="1" applyAlignment="1">
      <alignment horizontal="left" wrapText="1"/>
    </xf>
    <xf numFmtId="49" fontId="19" fillId="0" borderId="1" xfId="0" applyNumberFormat="1" applyFont="1" applyFill="1" applyBorder="1" applyAlignment="1" applyProtection="1">
      <alignment horizontal="left" wrapText="1"/>
      <protection locked="0"/>
    </xf>
    <xf numFmtId="49" fontId="88" fillId="5" borderId="1" xfId="0" applyNumberFormat="1" applyFont="1" applyFill="1" applyBorder="1" applyAlignment="1">
      <alignment horizontal="center" wrapText="1"/>
    </xf>
    <xf numFmtId="49" fontId="88" fillId="5" borderId="1" xfId="1" applyNumberFormat="1" applyFont="1" applyFill="1" applyBorder="1" applyAlignment="1" applyProtection="1">
      <alignment horizontal="left" wrapText="1"/>
      <protection locked="0"/>
    </xf>
    <xf numFmtId="0" fontId="60" fillId="5" borderId="1" xfId="0" applyFont="1" applyFill="1" applyBorder="1" applyAlignment="1">
      <alignment wrapText="1"/>
    </xf>
    <xf numFmtId="49" fontId="88" fillId="5" borderId="1" xfId="0" applyNumberFormat="1" applyFont="1" applyFill="1" applyBorder="1" applyAlignment="1">
      <alignment horizontal="center"/>
    </xf>
    <xf numFmtId="0" fontId="88" fillId="5" borderId="1" xfId="0" applyFont="1" applyFill="1" applyBorder="1" applyAlignment="1">
      <alignment horizontal="justify" wrapText="1"/>
    </xf>
    <xf numFmtId="49" fontId="100" fillId="5" borderId="1" xfId="0" applyNumberFormat="1" applyFont="1" applyFill="1" applyBorder="1" applyAlignment="1" applyProtection="1">
      <alignment horizontal="left" wrapText="1"/>
      <protection locked="0"/>
    </xf>
    <xf numFmtId="0" fontId="60" fillId="0" borderId="1" xfId="0" applyFont="1" applyBorder="1" applyAlignment="1">
      <alignment horizontal="center"/>
    </xf>
    <xf numFmtId="49" fontId="95" fillId="0" borderId="1" xfId="0" applyNumberFormat="1" applyFont="1" applyBorder="1" applyAlignment="1">
      <alignment horizontal="left" wrapText="1"/>
    </xf>
    <xf numFmtId="3" fontId="93" fillId="0" borderId="1" xfId="5" applyNumberFormat="1" applyFont="1" applyFill="1" applyBorder="1" applyAlignment="1" applyProtection="1">
      <alignment horizontal="center" wrapText="1"/>
      <protection locked="0"/>
    </xf>
    <xf numFmtId="3" fontId="64" fillId="2" borderId="1" xfId="0" applyNumberFormat="1" applyFont="1" applyFill="1" applyBorder="1" applyAlignment="1">
      <alignment horizontal="center" wrapText="1"/>
    </xf>
    <xf numFmtId="3" fontId="35" fillId="0" borderId="1" xfId="4" applyNumberFormat="1" applyFont="1" applyFill="1" applyBorder="1" applyAlignment="1">
      <alignment horizontal="center" wrapText="1"/>
    </xf>
    <xf numFmtId="3" fontId="35" fillId="0" borderId="1" xfId="4" applyNumberFormat="1" applyFont="1" applyFill="1" applyBorder="1" applyAlignment="1">
      <alignment wrapText="1"/>
    </xf>
    <xf numFmtId="3" fontId="37" fillId="0" borderId="1" xfId="4" applyNumberFormat="1" applyFont="1" applyFill="1" applyBorder="1" applyAlignment="1">
      <alignment horizontal="left" wrapText="1"/>
    </xf>
    <xf numFmtId="3" fontId="37" fillId="0" borderId="1" xfId="4" applyNumberFormat="1" applyFont="1" applyFill="1" applyBorder="1" applyAlignment="1">
      <alignment vertical="justify" wrapText="1"/>
    </xf>
    <xf numFmtId="3" fontId="37" fillId="0" borderId="1" xfId="4" applyNumberFormat="1" applyFont="1" applyFill="1" applyBorder="1" applyAlignment="1">
      <alignment wrapText="1"/>
    </xf>
    <xf numFmtId="3" fontId="37" fillId="0" borderId="1" xfId="4" applyNumberFormat="1" applyFont="1" applyFill="1" applyBorder="1" applyAlignment="1">
      <alignment vertical="center" wrapText="1"/>
    </xf>
    <xf numFmtId="49" fontId="26" fillId="0" borderId="0" xfId="4" applyNumberFormat="1" applyFont="1" applyFill="1" applyBorder="1" applyAlignment="1" applyProtection="1">
      <alignment horizontal="left" wrapText="1"/>
      <protection locked="0"/>
    </xf>
    <xf numFmtId="0" fontId="90" fillId="0" borderId="0" xfId="0" applyFont="1" applyAlignment="1"/>
    <xf numFmtId="0" fontId="19" fillId="0" borderId="0" xfId="4" applyFont="1" applyAlignment="1"/>
    <xf numFmtId="0" fontId="19" fillId="0" borderId="0" xfId="4" applyFont="1" applyAlignment="1">
      <alignment horizontal="right"/>
    </xf>
    <xf numFmtId="1" fontId="30" fillId="0" borderId="0" xfId="4" applyNumberFormat="1" applyFont="1" applyFill="1" applyBorder="1" applyAlignment="1">
      <alignment horizontal="center" vertical="top" wrapText="1"/>
    </xf>
    <xf numFmtId="49" fontId="41" fillId="0" borderId="0" xfId="4" applyNumberFormat="1" applyFont="1" applyFill="1" applyBorder="1" applyAlignment="1" applyProtection="1">
      <alignment horizontal="left" vertical="top" wrapText="1"/>
      <protection locked="0"/>
    </xf>
    <xf numFmtId="0" fontId="31" fillId="0" borderId="1" xfId="4" applyFont="1" applyFill="1" applyBorder="1" applyAlignment="1">
      <alignment horizontal="center" vertical="center" wrapText="1"/>
    </xf>
    <xf numFmtId="49" fontId="32" fillId="0" borderId="1" xfId="4" applyNumberFormat="1" applyFont="1" applyFill="1" applyBorder="1" applyAlignment="1">
      <alignment horizontal="center" vertical="center" wrapText="1"/>
    </xf>
    <xf numFmtId="0" fontId="32" fillId="0" borderId="1" xfId="4" applyFont="1" applyFill="1" applyBorder="1" applyAlignment="1">
      <alignment horizontal="center" vertical="center"/>
    </xf>
    <xf numFmtId="0" fontId="32" fillId="0" borderId="1" xfId="4" applyFont="1" applyFill="1" applyBorder="1" applyAlignment="1">
      <alignment horizontal="center" vertical="center" wrapText="1"/>
    </xf>
    <xf numFmtId="49" fontId="35" fillId="0" borderId="16" xfId="4" applyNumberFormat="1" applyFont="1" applyFill="1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3" xfId="0" applyBorder="1" applyAlignment="1">
      <alignment wrapText="1"/>
    </xf>
    <xf numFmtId="3" fontId="35" fillId="0" borderId="16" xfId="4" applyNumberFormat="1" applyFont="1" applyFill="1" applyBorder="1" applyAlignment="1">
      <alignment horizontal="center" wrapText="1"/>
    </xf>
    <xf numFmtId="3" fontId="0" fillId="0" borderId="20" xfId="0" applyNumberFormat="1" applyBorder="1" applyAlignment="1">
      <alignment wrapText="1"/>
    </xf>
    <xf numFmtId="3" fontId="0" fillId="0" borderId="3" xfId="0" applyNumberForma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101" fillId="0" borderId="0" xfId="4" applyNumberFormat="1" applyFont="1" applyFill="1" applyBorder="1" applyAlignment="1">
      <alignment horizontal="left" wrapText="1"/>
    </xf>
    <xf numFmtId="0" fontId="0" fillId="0" borderId="0" xfId="0" applyAlignment="1"/>
    <xf numFmtId="1" fontId="2" fillId="0" borderId="0" xfId="4" applyNumberFormat="1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1" fillId="0" borderId="0" xfId="29" applyFont="1" applyAlignment="1">
      <alignment horizontal="center" vertical="center" wrapText="1"/>
    </xf>
    <xf numFmtId="0" fontId="112" fillId="0" borderId="0" xfId="29" applyFont="1" applyAlignment="1">
      <alignment horizontal="center" vertical="center" wrapText="1"/>
    </xf>
    <xf numFmtId="0" fontId="25" fillId="0" borderId="23" xfId="29" applyFont="1" applyBorder="1" applyAlignment="1">
      <alignment vertical="center" wrapText="1"/>
    </xf>
    <xf numFmtId="0" fontId="1" fillId="0" borderId="0" xfId="0" applyFont="1" applyBorder="1" applyAlignment="1"/>
    <xf numFmtId="0" fontId="113" fillId="0" borderId="7" xfId="29" applyFont="1" applyBorder="1" applyAlignment="1">
      <alignment horizontal="center" vertical="center" wrapText="1"/>
    </xf>
    <xf numFmtId="0" fontId="113" fillId="0" borderId="10" xfId="29" applyFont="1" applyBorder="1" applyAlignment="1">
      <alignment horizontal="center" vertical="center" wrapText="1"/>
    </xf>
    <xf numFmtId="0" fontId="113" fillId="0" borderId="8" xfId="29" applyFont="1" applyBorder="1" applyAlignment="1">
      <alignment horizontal="center" vertical="center" wrapText="1"/>
    </xf>
    <xf numFmtId="0" fontId="113" fillId="0" borderId="9" xfId="29" applyFont="1" applyBorder="1" applyAlignment="1">
      <alignment horizontal="center" vertical="center" wrapText="1"/>
    </xf>
    <xf numFmtId="0" fontId="123" fillId="0" borderId="26" xfId="29" applyFont="1" applyBorder="1" applyAlignment="1">
      <alignment horizontal="center" vertical="center" wrapText="1"/>
    </xf>
    <xf numFmtId="0" fontId="123" fillId="0" borderId="27" xfId="29" applyFont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51" fillId="3" borderId="26" xfId="29" applyFont="1" applyFill="1" applyBorder="1" applyAlignment="1">
      <alignment horizontal="center" vertical="center" wrapText="1"/>
    </xf>
    <xf numFmtId="0" fontId="1" fillId="0" borderId="29" xfId="0" applyFont="1" applyBorder="1" applyAlignment="1"/>
    <xf numFmtId="0" fontId="51" fillId="3" borderId="14" xfId="29" applyFont="1" applyFill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1" fillId="3" borderId="9" xfId="29" applyFont="1" applyFill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2" fillId="0" borderId="24" xfId="0" applyFont="1" applyBorder="1" applyAlignment="1">
      <alignment horizontal="center" vertical="center" wrapText="1"/>
    </xf>
    <xf numFmtId="0" fontId="51" fillId="3" borderId="19" xfId="29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24" fillId="3" borderId="9" xfId="29" applyFont="1" applyFill="1" applyBorder="1" applyAlignment="1">
      <alignment horizontal="center" vertical="center" wrapText="1"/>
    </xf>
    <xf numFmtId="0" fontId="114" fillId="0" borderId="9" xfId="0" applyFont="1" applyBorder="1" applyAlignment="1">
      <alignment horizontal="center" vertical="center" wrapText="1"/>
    </xf>
    <xf numFmtId="0" fontId="114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24" fillId="0" borderId="12" xfId="29" applyFont="1" applyBorder="1" applyAlignment="1">
      <alignment horizontal="center" vertical="center" wrapText="1"/>
    </xf>
    <xf numFmtId="0" fontId="124" fillId="0" borderId="13" xfId="29" applyFont="1" applyBorder="1" applyAlignment="1">
      <alignment horizontal="center" vertical="center" wrapText="1"/>
    </xf>
    <xf numFmtId="0" fontId="124" fillId="0" borderId="24" xfId="29" applyFont="1" applyBorder="1" applyAlignment="1">
      <alignment horizontal="center" vertical="center" wrapText="1"/>
    </xf>
    <xf numFmtId="0" fontId="119" fillId="0" borderId="0" xfId="29" applyFont="1" applyAlignment="1"/>
    <xf numFmtId="0" fontId="120" fillId="0" borderId="0" xfId="0" applyFont="1" applyAlignment="1"/>
    <xf numFmtId="0" fontId="124" fillId="0" borderId="9" xfId="29" applyFont="1" applyBorder="1" applyAlignment="1">
      <alignment horizontal="center" vertical="top" wrapText="1"/>
    </xf>
    <xf numFmtId="0" fontId="114" fillId="0" borderId="9" xfId="0" applyFont="1" applyBorder="1" applyAlignment="1">
      <alignment wrapText="1"/>
    </xf>
    <xf numFmtId="0" fontId="124" fillId="0" borderId="18" xfId="29" applyFont="1" applyBorder="1" applyAlignment="1">
      <alignment horizontal="center" vertical="top" wrapText="1"/>
    </xf>
    <xf numFmtId="0" fontId="124" fillId="0" borderId="14" xfId="29" applyFont="1" applyBorder="1" applyAlignment="1">
      <alignment horizontal="center" vertical="top" wrapText="1"/>
    </xf>
    <xf numFmtId="0" fontId="114" fillId="0" borderId="9" xfId="0" applyFont="1" applyBorder="1" applyAlignment="1">
      <alignment horizontal="center" vertical="top" wrapText="1"/>
    </xf>
    <xf numFmtId="0" fontId="124" fillId="0" borderId="9" xfId="29" applyFont="1" applyFill="1" applyBorder="1" applyAlignment="1">
      <alignment horizontal="center" wrapText="1"/>
    </xf>
    <xf numFmtId="0" fontId="114" fillId="0" borderId="9" xfId="0" applyFont="1" applyBorder="1" applyAlignment="1">
      <alignment horizontal="center" wrapText="1"/>
    </xf>
    <xf numFmtId="0" fontId="124" fillId="0" borderId="9" xfId="29" applyFont="1" applyFill="1" applyBorder="1" applyAlignment="1">
      <alignment horizontal="center" vertical="center" wrapText="1"/>
    </xf>
    <xf numFmtId="0" fontId="114" fillId="0" borderId="9" xfId="0" applyFont="1" applyFill="1" applyBorder="1" applyAlignment="1">
      <alignment horizontal="center" vertical="center" wrapText="1"/>
    </xf>
    <xf numFmtId="0" fontId="106" fillId="0" borderId="9" xfId="29" applyFont="1" applyBorder="1" applyAlignment="1">
      <alignment horizontal="center" vertical="center" wrapText="1"/>
    </xf>
    <xf numFmtId="0" fontId="125" fillId="0" borderId="9" xfId="0" applyFont="1" applyBorder="1" applyAlignment="1">
      <alignment horizontal="center" vertical="center" wrapText="1"/>
    </xf>
    <xf numFmtId="3" fontId="51" fillId="3" borderId="9" xfId="29" applyNumberFormat="1" applyFont="1" applyFill="1" applyBorder="1" applyAlignment="1">
      <alignment horizontal="center" wrapText="1"/>
    </xf>
    <xf numFmtId="3" fontId="52" fillId="0" borderId="9" xfId="0" applyNumberFormat="1" applyFont="1" applyBorder="1" applyAlignment="1">
      <alignment horizontal="center" wrapText="1"/>
    </xf>
    <xf numFmtId="0" fontId="115" fillId="0" borderId="9" xfId="0" applyFont="1" applyBorder="1" applyAlignment="1">
      <alignment horizontal="center" vertical="center" wrapText="1"/>
    </xf>
    <xf numFmtId="3" fontId="126" fillId="3" borderId="9" xfId="29" applyNumberFormat="1" applyFont="1" applyFill="1" applyBorder="1" applyAlignment="1">
      <alignment horizontal="center" wrapText="1"/>
    </xf>
    <xf numFmtId="0" fontId="127" fillId="0" borderId="9" xfId="0" applyFont="1" applyBorder="1" applyAlignment="1">
      <alignment horizontal="center" wrapText="1"/>
    </xf>
    <xf numFmtId="0" fontId="126" fillId="0" borderId="18" xfId="29" applyFont="1" applyBorder="1" applyAlignment="1">
      <alignment horizontal="center" wrapText="1"/>
    </xf>
    <xf numFmtId="0" fontId="127" fillId="0" borderId="18" xfId="0" applyFont="1" applyBorder="1" applyAlignment="1">
      <alignment horizontal="center" wrapText="1"/>
    </xf>
    <xf numFmtId="0" fontId="124" fillId="3" borderId="9" xfId="29" applyFont="1" applyFill="1" applyBorder="1" applyAlignment="1">
      <alignment horizontal="center" vertical="top" wrapText="1"/>
    </xf>
    <xf numFmtId="49" fontId="101" fillId="0" borderId="0" xfId="4" applyNumberFormat="1" applyFont="1" applyFill="1" applyBorder="1" applyAlignment="1">
      <alignment horizontal="right" wrapText="1"/>
    </xf>
    <xf numFmtId="1" fontId="2" fillId="0" borderId="0" xfId="4" applyNumberFormat="1" applyFont="1" applyFill="1" applyBorder="1" applyAlignment="1">
      <alignment horizontal="right" vertical="top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4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2">
    <cellStyle name="Normal_meresha_07" xfId="8"/>
    <cellStyle name="Normal_Доходи" xfId="31"/>
    <cellStyle name="Гиперссылка" xfId="1" builtinId="8"/>
    <cellStyle name="Звичайний 10" xfId="9"/>
    <cellStyle name="Звичайний 11" xfId="10"/>
    <cellStyle name="Звичайний 12" xfId="11"/>
    <cellStyle name="Звичайний 13" xfId="12"/>
    <cellStyle name="Звичайний 14" xfId="13"/>
    <cellStyle name="Звичайний 15" xfId="14"/>
    <cellStyle name="Звичайний 16" xfId="15"/>
    <cellStyle name="Звичайний 17" xfId="16"/>
    <cellStyle name="Звичайний 18" xfId="17"/>
    <cellStyle name="Звичайний 19" xfId="18"/>
    <cellStyle name="Звичайний 2" xfId="19"/>
    <cellStyle name="Звичайний 20" xfId="20"/>
    <cellStyle name="Звичайний 3" xfId="21"/>
    <cellStyle name="Звичайний 4" xfId="22"/>
    <cellStyle name="Звичайний 5" xfId="23"/>
    <cellStyle name="Звичайний 6" xfId="24"/>
    <cellStyle name="Звичайний 7" xfId="25"/>
    <cellStyle name="Звичайний 8" xfId="26"/>
    <cellStyle name="Звичайний 9" xfId="27"/>
    <cellStyle name="Обычный" xfId="0" builtinId="0"/>
    <cellStyle name="Обычный 2" xfId="7"/>
    <cellStyle name="Обычный 2 2" xfId="29"/>
    <cellStyle name="Обычный_Dod1" xfId="2"/>
    <cellStyle name="Обычный_Dod2" xfId="3"/>
    <cellStyle name="Обычный_Dod5" xfId="4"/>
    <cellStyle name="Обычный_Dod5 2" xfId="30"/>
    <cellStyle name="Обычный_Dod6" xfId="5"/>
    <cellStyle name="Обычный_ZV1PIV98" xfId="6"/>
    <cellStyle name="Стиль 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720183</xdr:colOff>
      <xdr:row>0</xdr:row>
      <xdr:rowOff>174238</xdr:rowOff>
    </xdr:from>
    <xdr:to>
      <xdr:col>5</xdr:col>
      <xdr:colOff>987347</xdr:colOff>
      <xdr:row>4</xdr:row>
      <xdr:rowOff>196308</xdr:rowOff>
    </xdr:to>
    <xdr:sp macro="" textlink="">
      <xdr:nvSpPr>
        <xdr:cNvPr id="62473" name="Text Box 1"/>
        <xdr:cNvSpPr txBox="1">
          <a:spLocks noChangeArrowheads="1"/>
        </xdr:cNvSpPr>
      </xdr:nvSpPr>
      <xdr:spPr bwMode="auto">
        <a:xfrm>
          <a:off x="5215518" y="174238"/>
          <a:ext cx="2613567" cy="916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 рішення міської ради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____________2020 року  №_____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0</xdr:rowOff>
    </xdr:from>
    <xdr:to>
      <xdr:col>17</xdr:col>
      <xdr:colOff>438151</xdr:colOff>
      <xdr:row>3</xdr:row>
      <xdr:rowOff>161925</xdr:rowOff>
    </xdr:to>
    <xdr:sp macro="" textlink="">
      <xdr:nvSpPr>
        <xdr:cNvPr id="51278" name="Text Box 1"/>
        <xdr:cNvSpPr txBox="1">
          <a:spLocks noChangeArrowheads="1"/>
        </xdr:cNvSpPr>
      </xdr:nvSpPr>
      <xdr:spPr bwMode="auto">
        <a:xfrm>
          <a:off x="12306300" y="0"/>
          <a:ext cx="2962276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Додаток 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 рішення міської ради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____________2020 року  №_____</a:t>
          </a: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815340</xdr:colOff>
      <xdr:row>0</xdr:row>
      <xdr:rowOff>0</xdr:rowOff>
    </xdr:from>
    <xdr:to>
      <xdr:col>13</xdr:col>
      <xdr:colOff>274318</xdr:colOff>
      <xdr:row>0</xdr:row>
      <xdr:rowOff>0</xdr:rowOff>
    </xdr:to>
    <xdr:sp macro="" textlink="">
      <xdr:nvSpPr>
        <xdr:cNvPr id="51202" name="Text Box 2"/>
        <xdr:cNvSpPr txBox="1">
          <a:spLocks noChangeArrowheads="1"/>
        </xdr:cNvSpPr>
      </xdr:nvSpPr>
      <xdr:spPr bwMode="auto">
        <a:xfrm>
          <a:off x="2228850" y="161925"/>
          <a:ext cx="9344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____________бюджету на 2002 рік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293370</xdr:colOff>
      <xdr:row>5</xdr:row>
      <xdr:rowOff>180975</xdr:rowOff>
    </xdr:from>
    <xdr:to>
      <xdr:col>12</xdr:col>
      <xdr:colOff>38100</xdr:colOff>
      <xdr:row>7</xdr:row>
      <xdr:rowOff>0</xdr:rowOff>
    </xdr:to>
    <xdr:sp macro="" textlink="">
      <xdr:nvSpPr>
        <xdr:cNvPr id="51203" name="Text Box 3"/>
        <xdr:cNvSpPr txBox="1">
          <a:spLocks noChangeArrowheads="1"/>
        </xdr:cNvSpPr>
      </xdr:nvSpPr>
      <xdr:spPr bwMode="auto">
        <a:xfrm>
          <a:off x="2636520" y="1304925"/>
          <a:ext cx="1019365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 видатків бюджету Вараської 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міської об'єднаної територіальної громади на 2020 рік</a:t>
          </a:r>
          <a:endParaRPr lang="ru-RU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1704975</xdr:colOff>
      <xdr:row>125</xdr:row>
      <xdr:rowOff>885825</xdr:rowOff>
    </xdr:from>
    <xdr:to>
      <xdr:col>13</xdr:col>
      <xdr:colOff>333375</xdr:colOff>
      <xdr:row>125</xdr:row>
      <xdr:rowOff>1504950</xdr:rowOff>
    </xdr:to>
    <xdr:sp macro="" textlink="">
      <xdr:nvSpPr>
        <xdr:cNvPr id="51313" name="Rectangle 4"/>
        <xdr:cNvSpPr>
          <a:spLocks noChangeArrowheads="1"/>
        </xdr:cNvSpPr>
      </xdr:nvSpPr>
      <xdr:spPr bwMode="auto">
        <a:xfrm>
          <a:off x="4048125" y="6696075"/>
          <a:ext cx="9810750" cy="619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Олександр МЕНЗУЛ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2698751</xdr:colOff>
      <xdr:row>3</xdr:row>
      <xdr:rowOff>109905</xdr:rowOff>
    </xdr:from>
    <xdr:to>
      <xdr:col>22</xdr:col>
      <xdr:colOff>1563078</xdr:colOff>
      <xdr:row>7</xdr:row>
      <xdr:rowOff>6596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23655" y="232020"/>
          <a:ext cx="3541346" cy="1191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4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3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 рішення міської ради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_______________</a:t>
          </a:r>
          <a:r>
            <a:rPr 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2020 </a:t>
          </a: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року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№_____</a:t>
          </a:r>
        </a:p>
      </xdr:txBody>
    </xdr:sp>
    <xdr:clientData/>
  </xdr:twoCellAnchor>
  <xdr:twoCellAnchor>
    <xdr:from>
      <xdr:col>3</xdr:col>
      <xdr:colOff>1318113</xdr:colOff>
      <xdr:row>30</xdr:row>
      <xdr:rowOff>232020</xdr:rowOff>
    </xdr:from>
    <xdr:to>
      <xdr:col>22</xdr:col>
      <xdr:colOff>420077</xdr:colOff>
      <xdr:row>30</xdr:row>
      <xdr:rowOff>1099039</xdr:rowOff>
    </xdr:to>
    <xdr:sp macro="" textlink="">
      <xdr:nvSpPr>
        <xdr:cNvPr id="12" name="Rectangle 4"/>
        <xdr:cNvSpPr>
          <a:spLocks noChangeArrowheads="1"/>
        </xdr:cNvSpPr>
      </xdr:nvSpPr>
      <xdr:spPr bwMode="auto">
        <a:xfrm>
          <a:off x="1318113" y="10355385"/>
          <a:ext cx="9603887" cy="8670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Олександр МЕНЗУЛ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786765</xdr:colOff>
      <xdr:row>0</xdr:row>
      <xdr:rowOff>38100</xdr:rowOff>
    </xdr:from>
    <xdr:to>
      <xdr:col>9</xdr:col>
      <xdr:colOff>1007878</xdr:colOff>
      <xdr:row>9</xdr:row>
      <xdr:rowOff>0</xdr:rowOff>
    </xdr:to>
    <xdr:sp macro="" textlink="">
      <xdr:nvSpPr>
        <xdr:cNvPr id="53306" name="Rectangle 1"/>
        <xdr:cNvSpPr>
          <a:spLocks noChangeArrowheads="1"/>
        </xdr:cNvSpPr>
      </xdr:nvSpPr>
      <xdr:spPr bwMode="auto">
        <a:xfrm>
          <a:off x="12327521" y="38100"/>
          <a:ext cx="3809601" cy="2088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4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4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до рішення міської ради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_______________2020 року №______</a:t>
          </a:r>
        </a:p>
      </xdr:txBody>
    </xdr:sp>
    <xdr:clientData/>
  </xdr:twoCellAnchor>
  <xdr:twoCellAnchor>
    <xdr:from>
      <xdr:col>1</xdr:col>
      <xdr:colOff>199360</xdr:colOff>
      <xdr:row>4</xdr:row>
      <xdr:rowOff>11076</xdr:rowOff>
    </xdr:from>
    <xdr:to>
      <xdr:col>5</xdr:col>
      <xdr:colOff>753139</xdr:colOff>
      <xdr:row>9</xdr:row>
      <xdr:rowOff>66454</xdr:rowOff>
    </xdr:to>
    <xdr:sp macro="" textlink="">
      <xdr:nvSpPr>
        <xdr:cNvPr id="53607" name="Rectangle 2"/>
        <xdr:cNvSpPr>
          <a:spLocks noChangeArrowheads="1"/>
        </xdr:cNvSpPr>
      </xdr:nvSpPr>
      <xdr:spPr bwMode="auto">
        <a:xfrm>
          <a:off x="1306918" y="1063256"/>
          <a:ext cx="10986977" cy="11297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коштів бюджету розвитку на здійснення заходів із будівництва, реконструкції і реставрації об'єктів  виробничої, комунікаційної та соціальної  інфраструктури за об'єктами та іншими капітальними видатками  у 2020 році</a:t>
          </a:r>
        </a:p>
      </xdr:txBody>
    </xdr:sp>
    <xdr:clientData/>
  </xdr:twoCellAnchor>
  <xdr:twoCellAnchor>
    <xdr:from>
      <xdr:col>3</xdr:col>
      <xdr:colOff>299040</xdr:colOff>
      <xdr:row>77</xdr:row>
      <xdr:rowOff>343343</xdr:rowOff>
    </xdr:from>
    <xdr:to>
      <xdr:col>6</xdr:col>
      <xdr:colOff>904877</xdr:colOff>
      <xdr:row>77</xdr:row>
      <xdr:rowOff>1107559</xdr:rowOff>
    </xdr:to>
    <xdr:sp macro="" textlink="">
      <xdr:nvSpPr>
        <xdr:cNvPr id="53326" name="Rectangle 3"/>
        <xdr:cNvSpPr>
          <a:spLocks noChangeArrowheads="1"/>
        </xdr:cNvSpPr>
      </xdr:nvSpPr>
      <xdr:spPr bwMode="auto">
        <a:xfrm>
          <a:off x="3488807" y="6999767"/>
          <a:ext cx="9809646" cy="7642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Олександр МЕНЗУЛ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2667000</xdr:colOff>
      <xdr:row>0</xdr:row>
      <xdr:rowOff>0</xdr:rowOff>
    </xdr:from>
    <xdr:to>
      <xdr:col>9</xdr:col>
      <xdr:colOff>10898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38925" y="0"/>
          <a:ext cx="3401798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0</xdr:col>
      <xdr:colOff>558165</xdr:colOff>
      <xdr:row>6</xdr:row>
      <xdr:rowOff>34925</xdr:rowOff>
    </xdr:from>
    <xdr:to>
      <xdr:col>8</xdr:col>
      <xdr:colOff>274318</xdr:colOff>
      <xdr:row>9</xdr:row>
      <xdr:rowOff>217748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58165" y="920750"/>
          <a:ext cx="7602853" cy="9638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переліку</a:t>
          </a:r>
        </a:p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місцевих (регіональних) програм, які фінансуватимуться за рахунок коштів бюджету  м.Кузнецовськ у 2015 році</a:t>
          </a:r>
        </a:p>
      </xdr:txBody>
    </xdr:sp>
    <xdr:clientData/>
  </xdr:twoCellAnchor>
  <xdr:twoCellAnchor>
    <xdr:from>
      <xdr:col>6</xdr:col>
      <xdr:colOff>635000</xdr:colOff>
      <xdr:row>1</xdr:row>
      <xdr:rowOff>116418</xdr:rowOff>
    </xdr:from>
    <xdr:to>
      <xdr:col>9</xdr:col>
      <xdr:colOff>867833</xdr:colOff>
      <xdr:row>6</xdr:row>
      <xdr:rowOff>2117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12636500" y="275168"/>
          <a:ext cx="3249083" cy="94403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Додаток 5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до  рішення  міської ради    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_____________2020 року №_____  №____</a:t>
          </a:r>
        </a:p>
      </xdr:txBody>
    </xdr:sp>
    <xdr:clientData/>
  </xdr:twoCellAnchor>
  <xdr:twoCellAnchor>
    <xdr:from>
      <xdr:col>0</xdr:col>
      <xdr:colOff>558165</xdr:colOff>
      <xdr:row>6</xdr:row>
      <xdr:rowOff>34925</xdr:rowOff>
    </xdr:from>
    <xdr:to>
      <xdr:col>8</xdr:col>
      <xdr:colOff>274318</xdr:colOff>
      <xdr:row>9</xdr:row>
      <xdr:rowOff>217748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558165" y="920750"/>
          <a:ext cx="7602853" cy="9638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</a:t>
          </a:r>
        </a:p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витрат бюджету Вараської міської об'єднаної територіальної громади на реалізацію місцевих/регіональних програм </a:t>
          </a:r>
        </a:p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у 2020  році</a:t>
          </a:r>
        </a:p>
      </xdr:txBody>
    </xdr:sp>
    <xdr:clientData/>
  </xdr:twoCellAnchor>
  <xdr:twoCellAnchor>
    <xdr:from>
      <xdr:col>0</xdr:col>
      <xdr:colOff>609600</xdr:colOff>
      <xdr:row>83</xdr:row>
      <xdr:rowOff>1428750</xdr:rowOff>
    </xdr:from>
    <xdr:to>
      <xdr:col>10</xdr:col>
      <xdr:colOff>0</xdr:colOff>
      <xdr:row>83</xdr:row>
      <xdr:rowOff>2074333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609600" y="7524750"/>
          <a:ext cx="15191317" cy="6455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                                               Олександр МЕНЗУЛ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1"/>
  <sheetViews>
    <sheetView tabSelected="1" view="pageBreakPreview" topLeftCell="A22" zoomScale="82" zoomScaleNormal="100" zoomScaleSheetLayoutView="82" workbookViewId="0">
      <selection activeCell="N32" sqref="N32"/>
    </sheetView>
  </sheetViews>
  <sheetFormatPr defaultColWidth="8" defaultRowHeight="12.75" x14ac:dyDescent="0.2"/>
  <cols>
    <col min="1" max="1" width="16" style="62" customWidth="1"/>
    <col min="2" max="2" width="32.28515625" style="56" customWidth="1"/>
    <col min="3" max="3" width="19.140625" style="56" customWidth="1"/>
    <col min="4" max="4" width="17.85546875" style="57" customWidth="1"/>
    <col min="5" max="5" width="17.28515625" style="57" customWidth="1"/>
    <col min="6" max="6" width="16" style="44" customWidth="1"/>
    <col min="7" max="8" width="8" style="44"/>
    <col min="9" max="9" width="12.140625" style="44" bestFit="1" customWidth="1"/>
    <col min="10" max="16384" width="8" style="44"/>
  </cols>
  <sheetData>
    <row r="1" spans="1:9" ht="16.5" customHeight="1" x14ac:dyDescent="0.3">
      <c r="A1" s="41"/>
      <c r="B1" s="42"/>
      <c r="C1" s="42"/>
      <c r="D1" s="43"/>
      <c r="E1" s="500"/>
      <c r="F1" s="500"/>
    </row>
    <row r="2" spans="1:9" ht="17.25" customHeight="1" x14ac:dyDescent="0.3">
      <c r="A2" s="41"/>
      <c r="B2" s="42"/>
      <c r="C2" s="42"/>
      <c r="D2" s="43"/>
      <c r="E2" s="501"/>
      <c r="F2" s="501"/>
    </row>
    <row r="3" spans="1:9" ht="18" customHeight="1" x14ac:dyDescent="0.3">
      <c r="A3" s="41"/>
      <c r="B3" s="42"/>
      <c r="C3" s="42"/>
      <c r="D3" s="43"/>
      <c r="E3" s="501"/>
      <c r="F3" s="501"/>
    </row>
    <row r="4" spans="1:9" ht="18" customHeight="1" x14ac:dyDescent="0.3">
      <c r="A4" s="41"/>
      <c r="B4" s="42"/>
      <c r="C4" s="42"/>
      <c r="D4" s="43"/>
      <c r="E4" s="215"/>
      <c r="F4" s="215"/>
    </row>
    <row r="5" spans="1:9" ht="27.75" customHeight="1" x14ac:dyDescent="0.25">
      <c r="A5" s="282" t="s">
        <v>425</v>
      </c>
      <c r="B5" s="42"/>
      <c r="C5" s="42"/>
      <c r="D5" s="43"/>
      <c r="E5" s="43"/>
      <c r="F5" s="43"/>
    </row>
    <row r="6" spans="1:9" ht="27.75" customHeight="1" x14ac:dyDescent="0.25">
      <c r="A6" s="280" t="s">
        <v>399</v>
      </c>
      <c r="B6" s="42"/>
      <c r="C6" s="42"/>
      <c r="D6" s="43"/>
      <c r="E6" s="43"/>
      <c r="F6" s="43"/>
    </row>
    <row r="7" spans="1:9" ht="21.75" customHeight="1" x14ac:dyDescent="0.25">
      <c r="A7" s="41"/>
      <c r="B7" s="42"/>
      <c r="C7" s="42"/>
      <c r="D7" s="43"/>
      <c r="E7" s="43"/>
      <c r="F7" s="43"/>
    </row>
    <row r="8" spans="1:9" ht="78.75" customHeight="1" x14ac:dyDescent="0.2">
      <c r="A8" s="502" t="s">
        <v>426</v>
      </c>
      <c r="B8" s="502"/>
      <c r="C8" s="502"/>
      <c r="D8" s="502"/>
      <c r="E8" s="502"/>
      <c r="F8" s="502"/>
    </row>
    <row r="9" spans="1:9" ht="30" customHeight="1" x14ac:dyDescent="0.25">
      <c r="A9" s="41"/>
      <c r="B9" s="42"/>
      <c r="C9" s="42"/>
      <c r="D9" s="45"/>
      <c r="E9" s="45"/>
      <c r="F9" s="46" t="s">
        <v>0</v>
      </c>
    </row>
    <row r="10" spans="1:9" ht="39" customHeight="1" x14ac:dyDescent="0.2">
      <c r="A10" s="504" t="s">
        <v>31</v>
      </c>
      <c r="B10" s="505" t="s">
        <v>295</v>
      </c>
      <c r="C10" s="506" t="s">
        <v>296</v>
      </c>
      <c r="D10" s="507" t="s">
        <v>71</v>
      </c>
      <c r="E10" s="506" t="s">
        <v>72</v>
      </c>
      <c r="F10" s="506"/>
    </row>
    <row r="11" spans="1:9" ht="51.75" customHeight="1" x14ac:dyDescent="0.2">
      <c r="A11" s="504"/>
      <c r="B11" s="505"/>
      <c r="C11" s="506"/>
      <c r="D11" s="507"/>
      <c r="E11" s="48" t="s">
        <v>297</v>
      </c>
      <c r="F11" s="47" t="s">
        <v>303</v>
      </c>
    </row>
    <row r="12" spans="1:9" s="51" customFormat="1" ht="16.5" customHeight="1" x14ac:dyDescent="0.2">
      <c r="A12" s="49">
        <v>1</v>
      </c>
      <c r="B12" s="49">
        <v>2</v>
      </c>
      <c r="C12" s="50">
        <v>3</v>
      </c>
      <c r="D12" s="50">
        <v>4</v>
      </c>
      <c r="E12" s="50">
        <v>5</v>
      </c>
      <c r="F12" s="50">
        <v>6</v>
      </c>
    </row>
    <row r="13" spans="1:9" ht="28.5" customHeight="1" x14ac:dyDescent="0.25">
      <c r="A13" s="508" t="s">
        <v>298</v>
      </c>
      <c r="B13" s="509"/>
      <c r="C13" s="509"/>
      <c r="D13" s="509"/>
      <c r="E13" s="509"/>
      <c r="F13" s="510"/>
      <c r="G13" s="55"/>
    </row>
    <row r="14" spans="1:9" s="53" customFormat="1" ht="33.75" customHeight="1" x14ac:dyDescent="0.25">
      <c r="A14" s="492" t="s">
        <v>32</v>
      </c>
      <c r="B14" s="493" t="s">
        <v>33</v>
      </c>
      <c r="C14" s="70">
        <f t="shared" ref="C14:C33" si="0">SUM(D14:E14)</f>
        <v>3000000</v>
      </c>
      <c r="D14" s="70">
        <f>D15</f>
        <v>0</v>
      </c>
      <c r="E14" s="70">
        <f>E15</f>
        <v>3000000</v>
      </c>
      <c r="F14" s="70">
        <f>F15</f>
        <v>3000000</v>
      </c>
      <c r="G14" s="52"/>
    </row>
    <row r="15" spans="1:9" s="53" customFormat="1" ht="38.25" customHeight="1" x14ac:dyDescent="0.25">
      <c r="A15" s="492">
        <v>208000</v>
      </c>
      <c r="B15" s="493" t="s">
        <v>34</v>
      </c>
      <c r="C15" s="70">
        <f t="shared" si="0"/>
        <v>3000000</v>
      </c>
      <c r="D15" s="70">
        <f>D16+D17</f>
        <v>0</v>
      </c>
      <c r="E15" s="70">
        <f>E16+E17</f>
        <v>3000000</v>
      </c>
      <c r="F15" s="70">
        <f>F16+F17</f>
        <v>3000000</v>
      </c>
      <c r="G15" s="52"/>
    </row>
    <row r="16" spans="1:9" s="53" customFormat="1" ht="26.25" customHeight="1" x14ac:dyDescent="0.25">
      <c r="A16" s="71">
        <v>208100</v>
      </c>
      <c r="B16" s="494" t="s">
        <v>35</v>
      </c>
      <c r="C16" s="72">
        <f t="shared" si="0"/>
        <v>3000000</v>
      </c>
      <c r="D16" s="71">
        <v>3000000</v>
      </c>
      <c r="E16" s="72">
        <v>0</v>
      </c>
      <c r="F16" s="72">
        <v>0</v>
      </c>
      <c r="G16" s="52"/>
      <c r="I16" s="54"/>
    </row>
    <row r="17" spans="1:7" ht="66" customHeight="1" x14ac:dyDescent="0.25">
      <c r="A17" s="71" t="s">
        <v>36</v>
      </c>
      <c r="B17" s="495" t="s">
        <v>37</v>
      </c>
      <c r="C17" s="72">
        <f t="shared" si="0"/>
        <v>0</v>
      </c>
      <c r="D17" s="73">
        <v>-3000000</v>
      </c>
      <c r="E17" s="73">
        <v>3000000</v>
      </c>
      <c r="F17" s="73">
        <v>3000000</v>
      </c>
      <c r="G17" s="55"/>
    </row>
    <row r="18" spans="1:7" ht="24.75" hidden="1" customHeight="1" x14ac:dyDescent="0.25">
      <c r="A18" s="492" t="s">
        <v>1</v>
      </c>
      <c r="B18" s="493" t="s">
        <v>2</v>
      </c>
      <c r="C18" s="70">
        <f t="shared" ref="C18:C27" si="1">SUM(D18:E18)</f>
        <v>0</v>
      </c>
      <c r="D18" s="70">
        <f t="shared" ref="D18:F19" si="2">D19</f>
        <v>0</v>
      </c>
      <c r="E18" s="70">
        <f t="shared" si="2"/>
        <v>0</v>
      </c>
      <c r="F18" s="70">
        <f t="shared" si="2"/>
        <v>0</v>
      </c>
      <c r="G18" s="55"/>
    </row>
    <row r="19" spans="1:7" ht="34.5" hidden="1" customHeight="1" x14ac:dyDescent="0.25">
      <c r="A19" s="492">
        <v>301000</v>
      </c>
      <c r="B19" s="493" t="s">
        <v>3</v>
      </c>
      <c r="C19" s="70">
        <f t="shared" si="1"/>
        <v>0</v>
      </c>
      <c r="D19" s="70">
        <f t="shared" si="2"/>
        <v>0</v>
      </c>
      <c r="E19" s="70">
        <f>SUM(E20:E21)</f>
        <v>0</v>
      </c>
      <c r="F19" s="70">
        <f>SUM(F20:F21)</f>
        <v>0</v>
      </c>
      <c r="G19" s="55"/>
    </row>
    <row r="20" spans="1:7" ht="30" hidden="1" customHeight="1" x14ac:dyDescent="0.25">
      <c r="A20" s="71">
        <v>301100</v>
      </c>
      <c r="B20" s="494" t="s">
        <v>4</v>
      </c>
      <c r="C20" s="72">
        <f t="shared" si="1"/>
        <v>0</v>
      </c>
      <c r="D20" s="71">
        <v>0</v>
      </c>
      <c r="E20" s="72"/>
      <c r="F20" s="72"/>
      <c r="G20" s="55"/>
    </row>
    <row r="21" spans="1:7" ht="27.75" hidden="1" customHeight="1" x14ac:dyDescent="0.25">
      <c r="A21" s="71" t="s">
        <v>283</v>
      </c>
      <c r="B21" s="494" t="s">
        <v>284</v>
      </c>
      <c r="C21" s="72">
        <f t="shared" si="1"/>
        <v>0</v>
      </c>
      <c r="D21" s="71">
        <v>0</v>
      </c>
      <c r="E21" s="73"/>
      <c r="F21" s="73"/>
      <c r="G21" s="55"/>
    </row>
    <row r="22" spans="1:7" s="57" customFormat="1" ht="26.25" customHeight="1" x14ac:dyDescent="0.25">
      <c r="A22" s="492"/>
      <c r="B22" s="493" t="s">
        <v>299</v>
      </c>
      <c r="C22" s="70">
        <f>SUM(C14,C18)</f>
        <v>3000000</v>
      </c>
      <c r="D22" s="70">
        <f t="shared" ref="D22:F22" si="3">SUM(D14,D18)</f>
        <v>0</v>
      </c>
      <c r="E22" s="70">
        <f t="shared" si="3"/>
        <v>3000000</v>
      </c>
      <c r="F22" s="70">
        <f t="shared" si="3"/>
        <v>3000000</v>
      </c>
      <c r="G22" s="201"/>
    </row>
    <row r="23" spans="1:7" ht="28.5" customHeight="1" x14ac:dyDescent="0.25">
      <c r="A23" s="511" t="s">
        <v>300</v>
      </c>
      <c r="B23" s="512"/>
      <c r="C23" s="512"/>
      <c r="D23" s="512"/>
      <c r="E23" s="512"/>
      <c r="F23" s="513"/>
      <c r="G23" s="55"/>
    </row>
    <row r="24" spans="1:7" ht="35.25" hidden="1" customHeight="1" x14ac:dyDescent="0.25">
      <c r="A24" s="492" t="s">
        <v>5</v>
      </c>
      <c r="B24" s="493" t="s">
        <v>6</v>
      </c>
      <c r="C24" s="70">
        <f t="shared" si="1"/>
        <v>0</v>
      </c>
      <c r="D24" s="70">
        <f>D25</f>
        <v>0</v>
      </c>
      <c r="E24" s="70">
        <f>SUM(E25,E28)</f>
        <v>0</v>
      </c>
      <c r="F24" s="70">
        <f>SUM(F25,F28)</f>
        <v>0</v>
      </c>
      <c r="G24" s="55"/>
    </row>
    <row r="25" spans="1:7" ht="28.5" hidden="1" customHeight="1" x14ac:dyDescent="0.25">
      <c r="A25" s="492" t="s">
        <v>7</v>
      </c>
      <c r="B25" s="493" t="s">
        <v>8</v>
      </c>
      <c r="C25" s="70">
        <f t="shared" si="1"/>
        <v>0</v>
      </c>
      <c r="D25" s="70">
        <f>D26+D27</f>
        <v>0</v>
      </c>
      <c r="E25" s="70">
        <f>E26</f>
        <v>0</v>
      </c>
      <c r="F25" s="70">
        <f>F26</f>
        <v>0</v>
      </c>
      <c r="G25" s="55"/>
    </row>
    <row r="26" spans="1:7" ht="28.5" hidden="1" customHeight="1" x14ac:dyDescent="0.25">
      <c r="A26" s="71" t="s">
        <v>9</v>
      </c>
      <c r="B26" s="494" t="s">
        <v>10</v>
      </c>
      <c r="C26" s="72">
        <f t="shared" si="1"/>
        <v>0</v>
      </c>
      <c r="D26" s="71">
        <f>D20</f>
        <v>0</v>
      </c>
      <c r="E26" s="72"/>
      <c r="F26" s="72"/>
      <c r="G26" s="55"/>
    </row>
    <row r="27" spans="1:7" ht="34.5" hidden="1" customHeight="1" x14ac:dyDescent="0.25">
      <c r="A27" s="71" t="s">
        <v>11</v>
      </c>
      <c r="B27" s="496" t="s">
        <v>12</v>
      </c>
      <c r="C27" s="72">
        <f t="shared" si="1"/>
        <v>0</v>
      </c>
      <c r="D27" s="73">
        <v>0</v>
      </c>
      <c r="E27" s="73"/>
      <c r="F27" s="73"/>
      <c r="G27" s="55"/>
    </row>
    <row r="28" spans="1:7" ht="24.75" hidden="1" customHeight="1" x14ac:dyDescent="0.25">
      <c r="A28" s="492" t="s">
        <v>285</v>
      </c>
      <c r="B28" s="493" t="s">
        <v>286</v>
      </c>
      <c r="C28" s="70">
        <f t="shared" ref="C28:C30" si="4">SUM(D28:E28)</f>
        <v>0</v>
      </c>
      <c r="D28" s="102">
        <f t="shared" ref="D28:F29" si="5">SUM(D29)</f>
        <v>0</v>
      </c>
      <c r="E28" s="102">
        <f t="shared" si="5"/>
        <v>0</v>
      </c>
      <c r="F28" s="102">
        <f t="shared" si="5"/>
        <v>0</v>
      </c>
      <c r="G28" s="55"/>
    </row>
    <row r="29" spans="1:7" ht="26.25" hidden="1" customHeight="1" x14ac:dyDescent="0.25">
      <c r="A29" s="71" t="s">
        <v>287</v>
      </c>
      <c r="B29" s="496" t="s">
        <v>288</v>
      </c>
      <c r="C29" s="72">
        <f t="shared" si="4"/>
        <v>0</v>
      </c>
      <c r="D29" s="73">
        <f t="shared" si="5"/>
        <v>0</v>
      </c>
      <c r="E29" s="73"/>
      <c r="F29" s="73"/>
      <c r="G29" s="55"/>
    </row>
    <row r="30" spans="1:7" ht="29.25" hidden="1" customHeight="1" x14ac:dyDescent="0.25">
      <c r="A30" s="71" t="s">
        <v>289</v>
      </c>
      <c r="B30" s="496" t="s">
        <v>12</v>
      </c>
      <c r="C30" s="72">
        <f t="shared" si="4"/>
        <v>0</v>
      </c>
      <c r="D30" s="73">
        <v>0</v>
      </c>
      <c r="E30" s="73"/>
      <c r="F30" s="73"/>
      <c r="G30" s="55"/>
    </row>
    <row r="31" spans="1:7" ht="33.75" customHeight="1" x14ac:dyDescent="0.25">
      <c r="A31" s="492" t="s">
        <v>38</v>
      </c>
      <c r="B31" s="493" t="s">
        <v>39</v>
      </c>
      <c r="C31" s="70">
        <f t="shared" si="0"/>
        <v>3000000</v>
      </c>
      <c r="D31" s="70">
        <f>D32</f>
        <v>0</v>
      </c>
      <c r="E31" s="70">
        <f>E32</f>
        <v>3000000</v>
      </c>
      <c r="F31" s="70">
        <f>F32</f>
        <v>3000000</v>
      </c>
      <c r="G31" s="55"/>
    </row>
    <row r="32" spans="1:7" ht="33.75" customHeight="1" x14ac:dyDescent="0.25">
      <c r="A32" s="492" t="s">
        <v>40</v>
      </c>
      <c r="B32" s="493" t="s">
        <v>41</v>
      </c>
      <c r="C32" s="70">
        <f t="shared" si="0"/>
        <v>3000000</v>
      </c>
      <c r="D32" s="70">
        <f>D33+D34</f>
        <v>0</v>
      </c>
      <c r="E32" s="70">
        <f>E33+E34</f>
        <v>3000000</v>
      </c>
      <c r="F32" s="70">
        <f>F33+F34</f>
        <v>3000000</v>
      </c>
      <c r="G32" s="55"/>
    </row>
    <row r="33" spans="1:8" ht="27.75" customHeight="1" x14ac:dyDescent="0.25">
      <c r="A33" s="71" t="s">
        <v>42</v>
      </c>
      <c r="B33" s="496" t="s">
        <v>43</v>
      </c>
      <c r="C33" s="72">
        <f t="shared" si="0"/>
        <v>3000000</v>
      </c>
      <c r="D33" s="71">
        <v>3000000</v>
      </c>
      <c r="E33" s="72">
        <v>0</v>
      </c>
      <c r="F33" s="72">
        <v>0</v>
      </c>
    </row>
    <row r="34" spans="1:8" ht="71.25" customHeight="1" x14ac:dyDescent="0.25">
      <c r="A34" s="71" t="s">
        <v>44</v>
      </c>
      <c r="B34" s="497" t="s">
        <v>336</v>
      </c>
      <c r="C34" s="72">
        <f t="shared" ref="C34" si="6">SUM(D34:E34)</f>
        <v>0</v>
      </c>
      <c r="D34" s="73">
        <v>-3000000</v>
      </c>
      <c r="E34" s="73">
        <v>3000000</v>
      </c>
      <c r="F34" s="73">
        <v>3000000</v>
      </c>
    </row>
    <row r="35" spans="1:8" ht="27.75" customHeight="1" x14ac:dyDescent="0.25">
      <c r="A35" s="70"/>
      <c r="B35" s="81" t="s">
        <v>299</v>
      </c>
      <c r="C35" s="70">
        <f>SUM(C24,C31)</f>
        <v>3000000</v>
      </c>
      <c r="D35" s="70">
        <f>SUM(D24,D31)</f>
        <v>0</v>
      </c>
      <c r="E35" s="70">
        <f>SUM(E24,E31)</f>
        <v>3000000</v>
      </c>
      <c r="F35" s="70">
        <f>SUM(F24,F31)</f>
        <v>3000000</v>
      </c>
      <c r="G35" s="503"/>
      <c r="H35" s="503"/>
    </row>
    <row r="36" spans="1:8" x14ac:dyDescent="0.2">
      <c r="A36" s="56"/>
    </row>
    <row r="37" spans="1:8" ht="15.75" x14ac:dyDescent="0.25">
      <c r="A37" s="56"/>
      <c r="D37" s="58"/>
      <c r="E37" s="58"/>
      <c r="F37" s="53"/>
    </row>
    <row r="38" spans="1:8" ht="53.25" customHeight="1" x14ac:dyDescent="0.4">
      <c r="A38" s="498" t="s">
        <v>391</v>
      </c>
      <c r="B38" s="498"/>
      <c r="C38" s="498"/>
      <c r="D38" s="498"/>
      <c r="E38" s="498"/>
      <c r="F38" s="499"/>
    </row>
    <row r="39" spans="1:8" ht="15" x14ac:dyDescent="0.2">
      <c r="A39" s="56"/>
      <c r="B39" s="59"/>
      <c r="C39" s="59"/>
      <c r="D39" s="60"/>
    </row>
    <row r="40" spans="1:8" ht="15" x14ac:dyDescent="0.2">
      <c r="A40" s="56"/>
      <c r="B40" s="59"/>
      <c r="C40" s="59"/>
      <c r="D40" s="60"/>
    </row>
    <row r="41" spans="1:8" ht="15" x14ac:dyDescent="0.2">
      <c r="A41" s="56"/>
      <c r="B41" s="59"/>
      <c r="C41" s="59"/>
      <c r="D41" s="60"/>
    </row>
    <row r="42" spans="1:8" ht="15" x14ac:dyDescent="0.2">
      <c r="A42" s="56"/>
      <c r="B42" s="59"/>
      <c r="C42" s="59"/>
      <c r="D42" s="60"/>
    </row>
    <row r="43" spans="1:8" x14ac:dyDescent="0.2">
      <c r="A43" s="56"/>
    </row>
    <row r="44" spans="1:8" x14ac:dyDescent="0.2">
      <c r="A44" s="56"/>
      <c r="D44" s="60"/>
      <c r="E44" s="60"/>
    </row>
    <row r="45" spans="1:8" x14ac:dyDescent="0.2">
      <c r="A45" s="56"/>
      <c r="D45" s="61"/>
    </row>
    <row r="46" spans="1:8" x14ac:dyDescent="0.2">
      <c r="A46" s="56"/>
    </row>
    <row r="47" spans="1:8" x14ac:dyDescent="0.2">
      <c r="A47" s="56"/>
      <c r="E47" s="60"/>
    </row>
    <row r="51" spans="4:4" x14ac:dyDescent="0.2">
      <c r="D51" s="60"/>
    </row>
  </sheetData>
  <mergeCells count="13">
    <mergeCell ref="G35:H35"/>
    <mergeCell ref="A10:A11"/>
    <mergeCell ref="B10:B11"/>
    <mergeCell ref="C10:C11"/>
    <mergeCell ref="D10:D11"/>
    <mergeCell ref="E10:F10"/>
    <mergeCell ref="A13:F13"/>
    <mergeCell ref="A23:F23"/>
    <mergeCell ref="A38:F38"/>
    <mergeCell ref="E1:F1"/>
    <mergeCell ref="E2:F2"/>
    <mergeCell ref="E3:F3"/>
    <mergeCell ref="A8:F8"/>
  </mergeCells>
  <phoneticPr fontId="3" type="noConversion"/>
  <pageMargins left="0.94488188976377963" right="0" top="0.39370078740157483" bottom="0.19685039370078741" header="0" footer="0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295"/>
  <sheetViews>
    <sheetView view="pageBreakPreview" topLeftCell="A123" zoomScaleNormal="100" zoomScaleSheetLayoutView="100" workbookViewId="0">
      <selection activeCell="W126" sqref="W126"/>
    </sheetView>
  </sheetViews>
  <sheetFormatPr defaultRowHeight="12.75" x14ac:dyDescent="0.2"/>
  <cols>
    <col min="1" max="1" width="11.7109375" customWidth="1"/>
    <col min="2" max="2" width="11" customWidth="1"/>
    <col min="3" max="3" width="12.42578125" style="18" customWidth="1"/>
    <col min="4" max="4" width="56.5703125" style="4" customWidth="1"/>
    <col min="5" max="5" width="14.5703125" style="190" customWidth="1"/>
    <col min="6" max="6" width="14.28515625" style="2" customWidth="1"/>
    <col min="7" max="7" width="12.42578125" customWidth="1"/>
    <col min="8" max="8" width="11.7109375" customWidth="1"/>
    <col min="9" max="9" width="8.7109375" customWidth="1"/>
    <col min="10" max="10" width="13.85546875" style="14" customWidth="1"/>
    <col min="11" max="11" width="15" style="14" customWidth="1"/>
    <col min="12" max="12" width="11.42578125" customWidth="1"/>
    <col min="13" max="13" width="9.140625" customWidth="1"/>
    <col min="14" max="14" width="10.28515625" customWidth="1"/>
    <col min="15" max="15" width="15" customWidth="1"/>
    <col min="16" max="16" width="13.42578125" hidden="1" customWidth="1"/>
    <col min="17" max="17" width="13.7109375" hidden="1" customWidth="1"/>
    <col min="18" max="18" width="14.42578125" style="2" customWidth="1"/>
  </cols>
  <sheetData>
    <row r="1" spans="1:18" x14ac:dyDescent="0.2">
      <c r="C1" s="13"/>
      <c r="D1" s="1"/>
    </row>
    <row r="2" spans="1:18" x14ac:dyDescent="0.2">
      <c r="C2" s="13"/>
      <c r="D2" s="1"/>
    </row>
    <row r="3" spans="1:18" ht="21" customHeight="1" x14ac:dyDescent="0.2">
      <c r="C3" s="13"/>
      <c r="D3" s="1"/>
    </row>
    <row r="4" spans="1:18" ht="21" customHeight="1" x14ac:dyDescent="0.25">
      <c r="B4" s="529" t="s">
        <v>425</v>
      </c>
      <c r="C4" s="530"/>
    </row>
    <row r="5" spans="1:18" ht="21" customHeight="1" x14ac:dyDescent="0.2">
      <c r="B5" s="531" t="s">
        <v>399</v>
      </c>
      <c r="C5" s="530"/>
    </row>
    <row r="6" spans="1:18" ht="12" customHeight="1" x14ac:dyDescent="0.2">
      <c r="C6" s="13"/>
      <c r="D6" s="1"/>
    </row>
    <row r="7" spans="1:18" ht="55.5" customHeight="1" x14ac:dyDescent="0.25">
      <c r="C7" s="13"/>
      <c r="D7" s="8"/>
      <c r="E7" s="191"/>
      <c r="F7" s="9"/>
      <c r="G7" s="10"/>
      <c r="H7" s="10"/>
      <c r="I7" s="10"/>
      <c r="J7" s="15"/>
      <c r="K7" s="15"/>
      <c r="L7" s="10"/>
      <c r="M7" s="10"/>
      <c r="N7" s="11"/>
      <c r="O7" s="11"/>
      <c r="P7" s="11"/>
      <c r="Q7" s="11"/>
      <c r="R7" s="12" t="s">
        <v>0</v>
      </c>
    </row>
    <row r="8" spans="1:18" ht="23.25" customHeight="1" x14ac:dyDescent="0.2">
      <c r="A8" s="517" t="s">
        <v>416</v>
      </c>
      <c r="B8" s="522" t="s">
        <v>417</v>
      </c>
      <c r="C8" s="522" t="s">
        <v>301</v>
      </c>
      <c r="D8" s="519" t="s">
        <v>418</v>
      </c>
      <c r="E8" s="525" t="s">
        <v>71</v>
      </c>
      <c r="F8" s="526"/>
      <c r="G8" s="526"/>
      <c r="H8" s="526"/>
      <c r="I8" s="527"/>
      <c r="J8" s="525" t="s">
        <v>72</v>
      </c>
      <c r="K8" s="526"/>
      <c r="L8" s="526"/>
      <c r="M8" s="526"/>
      <c r="N8" s="526"/>
      <c r="O8" s="526"/>
      <c r="P8" s="526"/>
      <c r="Q8" s="545"/>
      <c r="R8" s="532" t="s">
        <v>75</v>
      </c>
    </row>
    <row r="9" spans="1:18" ht="19.5" customHeight="1" x14ac:dyDescent="0.2">
      <c r="A9" s="518"/>
      <c r="B9" s="523"/>
      <c r="C9" s="523"/>
      <c r="D9" s="520"/>
      <c r="E9" s="535" t="s">
        <v>302</v>
      </c>
      <c r="F9" s="543" t="s">
        <v>80</v>
      </c>
      <c r="G9" s="538" t="s">
        <v>77</v>
      </c>
      <c r="H9" s="539"/>
      <c r="I9" s="543" t="s">
        <v>81</v>
      </c>
      <c r="J9" s="540" t="s">
        <v>302</v>
      </c>
      <c r="K9" s="514" t="s">
        <v>303</v>
      </c>
      <c r="L9" s="543" t="s">
        <v>80</v>
      </c>
      <c r="M9" s="538" t="s">
        <v>77</v>
      </c>
      <c r="N9" s="539"/>
      <c r="O9" s="543" t="s">
        <v>81</v>
      </c>
      <c r="P9" s="547" t="s">
        <v>77</v>
      </c>
      <c r="Q9" s="548"/>
      <c r="R9" s="533"/>
    </row>
    <row r="10" spans="1:18" ht="12.75" customHeight="1" x14ac:dyDescent="0.2">
      <c r="A10" s="518"/>
      <c r="B10" s="523"/>
      <c r="C10" s="523"/>
      <c r="D10" s="520"/>
      <c r="E10" s="536"/>
      <c r="F10" s="544"/>
      <c r="G10" s="514" t="s">
        <v>27</v>
      </c>
      <c r="H10" s="514" t="s">
        <v>28</v>
      </c>
      <c r="I10" s="546"/>
      <c r="J10" s="541"/>
      <c r="K10" s="515"/>
      <c r="L10" s="544"/>
      <c r="M10" s="514" t="s">
        <v>29</v>
      </c>
      <c r="N10" s="514" t="s">
        <v>30</v>
      </c>
      <c r="O10" s="546"/>
      <c r="P10" s="514" t="s">
        <v>78</v>
      </c>
      <c r="Q10" s="106" t="s">
        <v>77</v>
      </c>
      <c r="R10" s="533"/>
    </row>
    <row r="11" spans="1:18" ht="77.25" customHeight="1" x14ac:dyDescent="0.2">
      <c r="A11" s="518"/>
      <c r="B11" s="524"/>
      <c r="C11" s="524"/>
      <c r="D11" s="521"/>
      <c r="E11" s="537"/>
      <c r="F11" s="544"/>
      <c r="G11" s="528"/>
      <c r="H11" s="528"/>
      <c r="I11" s="546"/>
      <c r="J11" s="542"/>
      <c r="K11" s="516"/>
      <c r="L11" s="544"/>
      <c r="M11" s="528"/>
      <c r="N11" s="528"/>
      <c r="O11" s="546"/>
      <c r="P11" s="528"/>
      <c r="Q11" s="107" t="s">
        <v>79</v>
      </c>
      <c r="R11" s="534"/>
    </row>
    <row r="12" spans="1:18" s="75" customFormat="1" ht="15.75" customHeight="1" x14ac:dyDescent="0.2">
      <c r="A12" s="117">
        <v>1</v>
      </c>
      <c r="B12" s="117" t="s">
        <v>70</v>
      </c>
      <c r="C12" s="118">
        <v>3</v>
      </c>
      <c r="D12" s="118">
        <v>4</v>
      </c>
      <c r="E12" s="118">
        <v>5</v>
      </c>
      <c r="F12" s="119">
        <v>6</v>
      </c>
      <c r="G12" s="119">
        <v>7</v>
      </c>
      <c r="H12" s="119">
        <v>8</v>
      </c>
      <c r="I12" s="118">
        <v>9</v>
      </c>
      <c r="J12" s="119">
        <v>10</v>
      </c>
      <c r="K12" s="119">
        <v>11</v>
      </c>
      <c r="L12" s="119">
        <v>12</v>
      </c>
      <c r="M12" s="119">
        <v>13</v>
      </c>
      <c r="N12" s="119">
        <v>14</v>
      </c>
      <c r="O12" s="119">
        <v>15</v>
      </c>
      <c r="P12" s="119">
        <v>15</v>
      </c>
      <c r="Q12" s="119">
        <v>15</v>
      </c>
      <c r="R12" s="118">
        <v>16</v>
      </c>
    </row>
    <row r="13" spans="1:18" ht="29.25" customHeight="1" x14ac:dyDescent="0.25">
      <c r="A13" s="187" t="s">
        <v>105</v>
      </c>
      <c r="B13" s="187"/>
      <c r="C13" s="187"/>
      <c r="D13" s="188" t="s">
        <v>96</v>
      </c>
      <c r="E13" s="195">
        <f>SUM(E14)</f>
        <v>0</v>
      </c>
      <c r="F13" s="189">
        <f t="shared" ref="F13:R13" si="0">SUM(F14)</f>
        <v>0</v>
      </c>
      <c r="G13" s="189">
        <f t="shared" si="0"/>
        <v>0</v>
      </c>
      <c r="H13" s="189">
        <f t="shared" si="0"/>
        <v>0</v>
      </c>
      <c r="I13" s="189">
        <f t="shared" si="0"/>
        <v>0</v>
      </c>
      <c r="J13" s="189">
        <f t="shared" si="0"/>
        <v>3000000</v>
      </c>
      <c r="K13" s="189">
        <f t="shared" si="0"/>
        <v>3000000</v>
      </c>
      <c r="L13" s="189">
        <f t="shared" si="0"/>
        <v>0</v>
      </c>
      <c r="M13" s="189">
        <f t="shared" si="0"/>
        <v>0</v>
      </c>
      <c r="N13" s="189">
        <f t="shared" si="0"/>
        <v>0</v>
      </c>
      <c r="O13" s="189">
        <f t="shared" si="0"/>
        <v>3000000</v>
      </c>
      <c r="P13" s="189">
        <f t="shared" si="0"/>
        <v>0</v>
      </c>
      <c r="Q13" s="189">
        <f t="shared" si="0"/>
        <v>0</v>
      </c>
      <c r="R13" s="189">
        <f t="shared" si="0"/>
        <v>3000000</v>
      </c>
    </row>
    <row r="14" spans="1:18" s="3" customFormat="1" ht="28.5" customHeight="1" x14ac:dyDescent="0.25">
      <c r="A14" s="187" t="s">
        <v>106</v>
      </c>
      <c r="B14" s="187"/>
      <c r="C14" s="187"/>
      <c r="D14" s="188" t="s">
        <v>96</v>
      </c>
      <c r="E14" s="195">
        <f>SUM(E15:E19,E21,E22,E24,E25,E27,E28,E29,E30,E31:E53)</f>
        <v>0</v>
      </c>
      <c r="F14" s="195">
        <f>SUM(F15:F19,F21,F22,F24,F25,F27,F28,F29,F30,F31:F53)</f>
        <v>0</v>
      </c>
      <c r="G14" s="195">
        <f t="shared" ref="G14:R14" si="1">SUM(G15:G19,G21,G22,G24,G25,G27,G28,G29,G30,G31:G53)</f>
        <v>0</v>
      </c>
      <c r="H14" s="195">
        <f t="shared" si="1"/>
        <v>0</v>
      </c>
      <c r="I14" s="195">
        <f t="shared" si="1"/>
        <v>0</v>
      </c>
      <c r="J14" s="195">
        <f t="shared" si="1"/>
        <v>3000000</v>
      </c>
      <c r="K14" s="195">
        <f t="shared" si="1"/>
        <v>3000000</v>
      </c>
      <c r="L14" s="195">
        <f t="shared" si="1"/>
        <v>0</v>
      </c>
      <c r="M14" s="195">
        <f t="shared" si="1"/>
        <v>0</v>
      </c>
      <c r="N14" s="195">
        <f t="shared" si="1"/>
        <v>0</v>
      </c>
      <c r="O14" s="195">
        <f t="shared" si="1"/>
        <v>3000000</v>
      </c>
      <c r="P14" s="195">
        <f t="shared" si="1"/>
        <v>0</v>
      </c>
      <c r="Q14" s="195">
        <f t="shared" si="1"/>
        <v>0</v>
      </c>
      <c r="R14" s="195">
        <f t="shared" si="1"/>
        <v>3000000</v>
      </c>
    </row>
    <row r="15" spans="1:18" s="122" customFormat="1" ht="63.75" hidden="1" customHeight="1" x14ac:dyDescent="0.25">
      <c r="A15" s="214" t="s">
        <v>215</v>
      </c>
      <c r="B15" s="214" t="s">
        <v>104</v>
      </c>
      <c r="C15" s="214" t="s">
        <v>47</v>
      </c>
      <c r="D15" s="283" t="s">
        <v>103</v>
      </c>
      <c r="E15" s="284">
        <f t="shared" ref="E15:E53" si="2">SUM(F15,I15)</f>
        <v>0</v>
      </c>
      <c r="F15" s="285"/>
      <c r="G15" s="285"/>
      <c r="H15" s="285"/>
      <c r="I15" s="120"/>
      <c r="J15" s="142">
        <f t="shared" ref="J15:J30" si="3">SUM(L15,O15)</f>
        <v>0</v>
      </c>
      <c r="K15" s="142"/>
      <c r="L15" s="126"/>
      <c r="M15" s="126"/>
      <c r="N15" s="126"/>
      <c r="O15" s="142"/>
      <c r="P15" s="285"/>
      <c r="Q15" s="285"/>
      <c r="R15" s="142">
        <f t="shared" ref="R15:R50" si="4">SUM(E15,J15)</f>
        <v>0</v>
      </c>
    </row>
    <row r="16" spans="1:18" s="122" customFormat="1" ht="46.5" hidden="1" customHeight="1" x14ac:dyDescent="0.25">
      <c r="A16" s="214" t="s">
        <v>107</v>
      </c>
      <c r="B16" s="214" t="s">
        <v>102</v>
      </c>
      <c r="C16" s="214" t="s">
        <v>47</v>
      </c>
      <c r="D16" s="144" t="s">
        <v>101</v>
      </c>
      <c r="E16" s="124">
        <f t="shared" si="2"/>
        <v>0</v>
      </c>
      <c r="F16" s="124"/>
      <c r="G16" s="285"/>
      <c r="H16" s="285"/>
      <c r="I16" s="285"/>
      <c r="J16" s="141">
        <f t="shared" si="3"/>
        <v>0</v>
      </c>
      <c r="K16" s="141"/>
      <c r="L16" s="126"/>
      <c r="M16" s="126"/>
      <c r="N16" s="126"/>
      <c r="O16" s="141"/>
      <c r="P16" s="285"/>
      <c r="Q16" s="285"/>
      <c r="R16" s="142">
        <f t="shared" si="4"/>
        <v>0</v>
      </c>
    </row>
    <row r="17" spans="1:18" s="122" customFormat="1" ht="23.25" hidden="1" customHeight="1" x14ac:dyDescent="0.25">
      <c r="A17" s="324" t="s">
        <v>339</v>
      </c>
      <c r="B17" s="324" t="s">
        <v>58</v>
      </c>
      <c r="C17" s="324" t="s">
        <v>59</v>
      </c>
      <c r="D17" s="144" t="s">
        <v>340</v>
      </c>
      <c r="E17" s="124">
        <f t="shared" si="2"/>
        <v>0</v>
      </c>
      <c r="F17" s="124"/>
      <c r="G17" s="285"/>
      <c r="H17" s="285"/>
      <c r="I17" s="285"/>
      <c r="J17" s="141">
        <f t="shared" si="3"/>
        <v>0</v>
      </c>
      <c r="K17" s="141"/>
      <c r="L17" s="126"/>
      <c r="M17" s="126"/>
      <c r="N17" s="126"/>
      <c r="O17" s="141"/>
      <c r="P17" s="285"/>
      <c r="Q17" s="285"/>
      <c r="R17" s="142">
        <f t="shared" si="4"/>
        <v>0</v>
      </c>
    </row>
    <row r="18" spans="1:18" s="122" customFormat="1" ht="45.75" hidden="1" customHeight="1" x14ac:dyDescent="0.25">
      <c r="A18" s="324" t="s">
        <v>356</v>
      </c>
      <c r="B18" s="324" t="s">
        <v>359</v>
      </c>
      <c r="C18" s="324" t="s">
        <v>358</v>
      </c>
      <c r="D18" s="123" t="s">
        <v>357</v>
      </c>
      <c r="E18" s="124">
        <f t="shared" si="2"/>
        <v>0</v>
      </c>
      <c r="F18" s="124"/>
      <c r="G18" s="285"/>
      <c r="H18" s="285"/>
      <c r="I18" s="285"/>
      <c r="J18" s="141">
        <f t="shared" si="3"/>
        <v>0</v>
      </c>
      <c r="K18" s="141"/>
      <c r="L18" s="126"/>
      <c r="M18" s="126"/>
      <c r="N18" s="126"/>
      <c r="O18" s="141"/>
      <c r="P18" s="285"/>
      <c r="Q18" s="285"/>
      <c r="R18" s="142">
        <f t="shared" si="4"/>
        <v>0</v>
      </c>
    </row>
    <row r="19" spans="1:18" s="122" customFormat="1" ht="30" hidden="1" customHeight="1" x14ac:dyDescent="0.25">
      <c r="A19" s="324" t="s">
        <v>109</v>
      </c>
      <c r="B19" s="324" t="s">
        <v>110</v>
      </c>
      <c r="C19" s="324" t="s">
        <v>46</v>
      </c>
      <c r="D19" s="127" t="s">
        <v>108</v>
      </c>
      <c r="E19" s="124">
        <f t="shared" si="2"/>
        <v>0</v>
      </c>
      <c r="F19" s="124"/>
      <c r="G19" s="124"/>
      <c r="H19" s="124"/>
      <c r="I19" s="285"/>
      <c r="J19" s="141">
        <f t="shared" si="3"/>
        <v>0</v>
      </c>
      <c r="K19" s="141"/>
      <c r="L19" s="126"/>
      <c r="M19" s="126"/>
      <c r="N19" s="126"/>
      <c r="O19" s="141"/>
      <c r="P19" s="285"/>
      <c r="Q19" s="285"/>
      <c r="R19" s="142">
        <f t="shared" si="4"/>
        <v>0</v>
      </c>
    </row>
    <row r="20" spans="1:18" s="287" customFormat="1" ht="30.75" hidden="1" customHeight="1" x14ac:dyDescent="0.25">
      <c r="A20" s="325"/>
      <c r="B20" s="325"/>
      <c r="C20" s="325"/>
      <c r="D20" s="128" t="s">
        <v>199</v>
      </c>
      <c r="E20" s="129">
        <f t="shared" si="2"/>
        <v>0</v>
      </c>
      <c r="F20" s="129"/>
      <c r="G20" s="129"/>
      <c r="H20" s="129"/>
      <c r="I20" s="286"/>
      <c r="J20" s="130">
        <f t="shared" si="3"/>
        <v>0</v>
      </c>
      <c r="K20" s="130"/>
      <c r="L20" s="131"/>
      <c r="M20" s="131"/>
      <c r="N20" s="131"/>
      <c r="O20" s="130"/>
      <c r="P20" s="286"/>
      <c r="Q20" s="286"/>
      <c r="R20" s="132">
        <f t="shared" si="4"/>
        <v>0</v>
      </c>
    </row>
    <row r="21" spans="1:18" s="288" customFormat="1" ht="30.75" hidden="1" customHeight="1" x14ac:dyDescent="0.25">
      <c r="A21" s="324" t="s">
        <v>112</v>
      </c>
      <c r="B21" s="324" t="s">
        <v>113</v>
      </c>
      <c r="C21" s="324" t="s">
        <v>82</v>
      </c>
      <c r="D21" s="123" t="s">
        <v>114</v>
      </c>
      <c r="E21" s="124">
        <f t="shared" si="2"/>
        <v>0</v>
      </c>
      <c r="F21" s="126"/>
      <c r="G21" s="126"/>
      <c r="H21" s="126"/>
      <c r="I21" s="126"/>
      <c r="J21" s="141">
        <f t="shared" si="3"/>
        <v>0</v>
      </c>
      <c r="K21" s="141"/>
      <c r="L21" s="126"/>
      <c r="M21" s="126"/>
      <c r="N21" s="126"/>
      <c r="O21" s="141"/>
      <c r="P21" s="126"/>
      <c r="Q21" s="126"/>
      <c r="R21" s="142">
        <f t="shared" si="4"/>
        <v>0</v>
      </c>
    </row>
    <row r="22" spans="1:18" s="288" customFormat="1" ht="32.25" hidden="1" customHeight="1" x14ac:dyDescent="0.25">
      <c r="A22" s="324" t="s">
        <v>115</v>
      </c>
      <c r="B22" s="324" t="s">
        <v>116</v>
      </c>
      <c r="C22" s="324" t="s">
        <v>82</v>
      </c>
      <c r="D22" s="144" t="s">
        <v>117</v>
      </c>
      <c r="E22" s="124">
        <f t="shared" si="2"/>
        <v>0</v>
      </c>
      <c r="F22" s="124"/>
      <c r="G22" s="126"/>
      <c r="H22" s="126"/>
      <c r="I22" s="126"/>
      <c r="J22" s="124">
        <f t="shared" si="3"/>
        <v>0</v>
      </c>
      <c r="K22" s="124"/>
      <c r="L22" s="126"/>
      <c r="M22" s="126"/>
      <c r="N22" s="126"/>
      <c r="O22" s="124"/>
      <c r="P22" s="126"/>
      <c r="Q22" s="126"/>
      <c r="R22" s="142">
        <f t="shared" si="4"/>
        <v>0</v>
      </c>
    </row>
    <row r="23" spans="1:18" s="135" customFormat="1" ht="60" hidden="1" customHeight="1" x14ac:dyDescent="0.25">
      <c r="A23" s="325"/>
      <c r="B23" s="325"/>
      <c r="C23" s="325"/>
      <c r="D23" s="289" t="s">
        <v>496</v>
      </c>
      <c r="E23" s="129">
        <f t="shared" si="2"/>
        <v>0</v>
      </c>
      <c r="F23" s="129"/>
      <c r="G23" s="131"/>
      <c r="H23" s="131"/>
      <c r="I23" s="131"/>
      <c r="J23" s="129">
        <f t="shared" si="3"/>
        <v>0</v>
      </c>
      <c r="K23" s="129"/>
      <c r="L23" s="131"/>
      <c r="M23" s="131"/>
      <c r="N23" s="131"/>
      <c r="O23" s="129"/>
      <c r="P23" s="131"/>
      <c r="Q23" s="131"/>
      <c r="R23" s="130">
        <f t="shared" si="4"/>
        <v>0</v>
      </c>
    </row>
    <row r="24" spans="1:18" s="288" customFormat="1" ht="24" hidden="1" customHeight="1" x14ac:dyDescent="0.25">
      <c r="A24" s="324" t="s">
        <v>118</v>
      </c>
      <c r="B24" s="324" t="s">
        <v>119</v>
      </c>
      <c r="C24" s="324" t="s">
        <v>82</v>
      </c>
      <c r="D24" s="127" t="s">
        <v>13</v>
      </c>
      <c r="E24" s="124">
        <f t="shared" si="2"/>
        <v>0</v>
      </c>
      <c r="F24" s="124"/>
      <c r="G24" s="124"/>
      <c r="H24" s="124"/>
      <c r="I24" s="285"/>
      <c r="J24" s="141">
        <f t="shared" si="3"/>
        <v>0</v>
      </c>
      <c r="K24" s="141"/>
      <c r="L24" s="126"/>
      <c r="M24" s="126"/>
      <c r="N24" s="126"/>
      <c r="O24" s="141"/>
      <c r="P24" s="285"/>
      <c r="Q24" s="285"/>
      <c r="R24" s="142">
        <f t="shared" si="4"/>
        <v>0</v>
      </c>
    </row>
    <row r="25" spans="1:18" s="133" customFormat="1" ht="21.75" hidden="1" customHeight="1" x14ac:dyDescent="0.25">
      <c r="A25" s="324" t="s">
        <v>111</v>
      </c>
      <c r="B25" s="324" t="s">
        <v>121</v>
      </c>
      <c r="C25" s="324" t="s">
        <v>82</v>
      </c>
      <c r="D25" s="127" t="s">
        <v>120</v>
      </c>
      <c r="E25" s="124">
        <f t="shared" si="2"/>
        <v>0</v>
      </c>
      <c r="F25" s="124"/>
      <c r="G25" s="124"/>
      <c r="H25" s="124"/>
      <c r="I25" s="285"/>
      <c r="J25" s="141">
        <f t="shared" si="3"/>
        <v>0</v>
      </c>
      <c r="K25" s="141"/>
      <c r="L25" s="126"/>
      <c r="M25" s="126"/>
      <c r="N25" s="126"/>
      <c r="O25" s="141"/>
      <c r="P25" s="285"/>
      <c r="Q25" s="285"/>
      <c r="R25" s="142">
        <f t="shared" si="4"/>
        <v>0</v>
      </c>
    </row>
    <row r="26" spans="1:18" s="134" customFormat="1" ht="22.5" hidden="1" customHeight="1" x14ac:dyDescent="0.25">
      <c r="A26" s="325"/>
      <c r="B26" s="325"/>
      <c r="C26" s="325"/>
      <c r="D26" s="128" t="s">
        <v>279</v>
      </c>
      <c r="E26" s="129">
        <f t="shared" ref="E26" si="5">SUM(F26,I26)</f>
        <v>0</v>
      </c>
      <c r="F26" s="129"/>
      <c r="G26" s="131"/>
      <c r="H26" s="131"/>
      <c r="I26" s="131"/>
      <c r="J26" s="129">
        <f t="shared" ref="J26" si="6">SUM(L26,O26)</f>
        <v>0</v>
      </c>
      <c r="K26" s="129"/>
      <c r="L26" s="131"/>
      <c r="M26" s="131"/>
      <c r="N26" s="131"/>
      <c r="O26" s="129"/>
      <c r="P26" s="131"/>
      <c r="Q26" s="131"/>
      <c r="R26" s="132">
        <f t="shared" ref="R26" si="7">SUM(E26,J26)</f>
        <v>0</v>
      </c>
    </row>
    <row r="27" spans="1:18" s="138" customFormat="1" ht="32.25" hidden="1" customHeight="1" x14ac:dyDescent="0.25">
      <c r="A27" s="324" t="s">
        <v>123</v>
      </c>
      <c r="B27" s="324" t="s">
        <v>85</v>
      </c>
      <c r="C27" s="324" t="s">
        <v>55</v>
      </c>
      <c r="D27" s="290" t="s">
        <v>14</v>
      </c>
      <c r="E27" s="124">
        <f t="shared" si="2"/>
        <v>0</v>
      </c>
      <c r="F27" s="137"/>
      <c r="G27" s="126"/>
      <c r="H27" s="126"/>
      <c r="I27" s="126"/>
      <c r="J27" s="141">
        <f t="shared" si="3"/>
        <v>0</v>
      </c>
      <c r="K27" s="141"/>
      <c r="L27" s="126"/>
      <c r="M27" s="126"/>
      <c r="N27" s="126"/>
      <c r="O27" s="141"/>
      <c r="P27" s="126"/>
      <c r="Q27" s="126"/>
      <c r="R27" s="142">
        <f t="shared" si="4"/>
        <v>0</v>
      </c>
    </row>
    <row r="28" spans="1:18" s="133" customFormat="1" ht="32.25" hidden="1" customHeight="1" x14ac:dyDescent="0.25">
      <c r="A28" s="324" t="s">
        <v>122</v>
      </c>
      <c r="B28" s="324" t="s">
        <v>125</v>
      </c>
      <c r="C28" s="324" t="s">
        <v>55</v>
      </c>
      <c r="D28" s="136" t="s">
        <v>124</v>
      </c>
      <c r="E28" s="124">
        <f t="shared" si="2"/>
        <v>0</v>
      </c>
      <c r="F28" s="137"/>
      <c r="G28" s="137"/>
      <c r="H28" s="137"/>
      <c r="I28" s="137"/>
      <c r="J28" s="141">
        <f t="shared" si="3"/>
        <v>0</v>
      </c>
      <c r="K28" s="141"/>
      <c r="L28" s="137"/>
      <c r="M28" s="137"/>
      <c r="N28" s="137"/>
      <c r="O28" s="141"/>
      <c r="P28" s="137"/>
      <c r="Q28" s="137"/>
      <c r="R28" s="142">
        <f t="shared" si="4"/>
        <v>0</v>
      </c>
    </row>
    <row r="29" spans="1:18" s="291" customFormat="1" ht="26.25" hidden="1" customHeight="1" x14ac:dyDescent="0.25">
      <c r="A29" s="324" t="s">
        <v>132</v>
      </c>
      <c r="B29" s="324" t="s">
        <v>86</v>
      </c>
      <c r="C29" s="324" t="s">
        <v>55</v>
      </c>
      <c r="D29" s="136" t="s">
        <v>133</v>
      </c>
      <c r="E29" s="124">
        <f t="shared" si="2"/>
        <v>0</v>
      </c>
      <c r="F29" s="137"/>
      <c r="G29" s="137"/>
      <c r="H29" s="137"/>
      <c r="I29" s="137"/>
      <c r="J29" s="124">
        <f t="shared" si="3"/>
        <v>0</v>
      </c>
      <c r="K29" s="124"/>
      <c r="L29" s="137"/>
      <c r="M29" s="137"/>
      <c r="N29" s="137"/>
      <c r="O29" s="124"/>
      <c r="P29" s="137"/>
      <c r="Q29" s="137"/>
      <c r="R29" s="137">
        <f t="shared" si="4"/>
        <v>0</v>
      </c>
    </row>
    <row r="30" spans="1:18" s="133" customFormat="1" ht="24.75" hidden="1" customHeight="1" x14ac:dyDescent="0.25">
      <c r="A30" s="324" t="s">
        <v>129</v>
      </c>
      <c r="B30" s="324" t="s">
        <v>130</v>
      </c>
      <c r="C30" s="324" t="s">
        <v>55</v>
      </c>
      <c r="D30" s="136" t="s">
        <v>131</v>
      </c>
      <c r="E30" s="124">
        <f t="shared" si="2"/>
        <v>0</v>
      </c>
      <c r="F30" s="137"/>
      <c r="G30" s="126"/>
      <c r="H30" s="142"/>
      <c r="I30" s="142"/>
      <c r="J30" s="141">
        <f t="shared" si="3"/>
        <v>0</v>
      </c>
      <c r="K30" s="141"/>
      <c r="L30" s="126"/>
      <c r="M30" s="126"/>
      <c r="N30" s="126"/>
      <c r="O30" s="141"/>
      <c r="P30" s="126"/>
      <c r="Q30" s="126"/>
      <c r="R30" s="137">
        <f t="shared" si="4"/>
        <v>0</v>
      </c>
    </row>
    <row r="31" spans="1:18" s="122" customFormat="1" ht="63.75" hidden="1" customHeight="1" x14ac:dyDescent="0.25">
      <c r="A31" s="320" t="s">
        <v>134</v>
      </c>
      <c r="B31" s="324" t="s">
        <v>87</v>
      </c>
      <c r="C31" s="320" t="s">
        <v>55</v>
      </c>
      <c r="D31" s="292" t="s">
        <v>15</v>
      </c>
      <c r="E31" s="124">
        <f t="shared" si="2"/>
        <v>0</v>
      </c>
      <c r="F31" s="137"/>
      <c r="G31" s="142"/>
      <c r="H31" s="142"/>
      <c r="I31" s="142"/>
      <c r="J31" s="141">
        <f t="shared" ref="J31:J53" si="8">SUM(L31,O31)</f>
        <v>0</v>
      </c>
      <c r="K31" s="141"/>
      <c r="L31" s="126"/>
      <c r="M31" s="126"/>
      <c r="N31" s="126"/>
      <c r="O31" s="141"/>
      <c r="P31" s="126"/>
      <c r="Q31" s="126"/>
      <c r="R31" s="142">
        <f t="shared" si="4"/>
        <v>0</v>
      </c>
    </row>
    <row r="32" spans="1:18" s="133" customFormat="1" ht="32.25" hidden="1" customHeight="1" x14ac:dyDescent="0.25">
      <c r="A32" s="326" t="s">
        <v>135</v>
      </c>
      <c r="B32" s="326" t="s">
        <v>136</v>
      </c>
      <c r="C32" s="327" t="s">
        <v>54</v>
      </c>
      <c r="D32" s="293" t="s">
        <v>139</v>
      </c>
      <c r="E32" s="124">
        <f t="shared" si="2"/>
        <v>0</v>
      </c>
      <c r="F32" s="124"/>
      <c r="G32" s="294"/>
      <c r="H32" s="294"/>
      <c r="I32" s="294"/>
      <c r="J32" s="141">
        <f t="shared" si="8"/>
        <v>0</v>
      </c>
      <c r="K32" s="141"/>
      <c r="L32" s="294"/>
      <c r="M32" s="294"/>
      <c r="N32" s="294"/>
      <c r="O32" s="141"/>
      <c r="P32" s="294"/>
      <c r="Q32" s="294"/>
      <c r="R32" s="137">
        <f t="shared" si="4"/>
        <v>0</v>
      </c>
    </row>
    <row r="33" spans="1:18" s="133" customFormat="1" ht="36" hidden="1" customHeight="1" x14ac:dyDescent="0.25">
      <c r="A33" s="340" t="s">
        <v>140</v>
      </c>
      <c r="B33" s="324" t="s">
        <v>89</v>
      </c>
      <c r="C33" s="341" t="s">
        <v>53</v>
      </c>
      <c r="D33" s="283" t="s">
        <v>17</v>
      </c>
      <c r="E33" s="284">
        <f t="shared" si="2"/>
        <v>0</v>
      </c>
      <c r="F33" s="124"/>
      <c r="G33" s="143"/>
      <c r="H33" s="143"/>
      <c r="I33" s="143"/>
      <c r="J33" s="141">
        <f t="shared" si="8"/>
        <v>0</v>
      </c>
      <c r="K33" s="141"/>
      <c r="L33" s="143"/>
      <c r="M33" s="143"/>
      <c r="N33" s="143"/>
      <c r="O33" s="141"/>
      <c r="P33" s="143"/>
      <c r="Q33" s="143"/>
      <c r="R33" s="142">
        <f t="shared" si="4"/>
        <v>0</v>
      </c>
    </row>
    <row r="34" spans="1:18" s="133" customFormat="1" ht="33.75" hidden="1" customHeight="1" x14ac:dyDescent="0.25">
      <c r="A34" s="324" t="s">
        <v>141</v>
      </c>
      <c r="B34" s="324" t="s">
        <v>90</v>
      </c>
      <c r="C34" s="342" t="s">
        <v>53</v>
      </c>
      <c r="D34" s="283" t="s">
        <v>16</v>
      </c>
      <c r="E34" s="284">
        <f t="shared" si="2"/>
        <v>0</v>
      </c>
      <c r="F34" s="137"/>
      <c r="G34" s="126"/>
      <c r="H34" s="126"/>
      <c r="I34" s="126"/>
      <c r="J34" s="141">
        <f t="shared" si="8"/>
        <v>0</v>
      </c>
      <c r="K34" s="141"/>
      <c r="L34" s="294"/>
      <c r="M34" s="294"/>
      <c r="N34" s="294"/>
      <c r="O34" s="141"/>
      <c r="P34" s="294"/>
      <c r="Q34" s="294"/>
      <c r="R34" s="142">
        <f t="shared" si="4"/>
        <v>0</v>
      </c>
    </row>
    <row r="35" spans="1:18" s="133" customFormat="1" ht="33" hidden="1" customHeight="1" x14ac:dyDescent="0.25">
      <c r="A35" s="324" t="s">
        <v>341</v>
      </c>
      <c r="B35" s="324" t="s">
        <v>342</v>
      </c>
      <c r="C35" s="342" t="s">
        <v>53</v>
      </c>
      <c r="D35" s="283" t="s">
        <v>343</v>
      </c>
      <c r="E35" s="284">
        <f t="shared" si="2"/>
        <v>0</v>
      </c>
      <c r="F35" s="137"/>
      <c r="G35" s="126"/>
      <c r="H35" s="126"/>
      <c r="I35" s="126"/>
      <c r="J35" s="141">
        <f t="shared" si="8"/>
        <v>0</v>
      </c>
      <c r="K35" s="141"/>
      <c r="L35" s="294"/>
      <c r="M35" s="294"/>
      <c r="N35" s="294"/>
      <c r="O35" s="141"/>
      <c r="P35" s="294"/>
      <c r="Q35" s="294"/>
      <c r="R35" s="142">
        <f t="shared" si="4"/>
        <v>0</v>
      </c>
    </row>
    <row r="36" spans="1:18" s="133" customFormat="1" ht="30" hidden="1" customHeight="1" x14ac:dyDescent="0.25">
      <c r="A36" s="323" t="s">
        <v>315</v>
      </c>
      <c r="B36" s="323" t="s">
        <v>217</v>
      </c>
      <c r="C36" s="323" t="s">
        <v>308</v>
      </c>
      <c r="D36" s="295" t="s">
        <v>218</v>
      </c>
      <c r="E36" s="284">
        <f t="shared" ref="E36:E40" si="9">SUM(F36,I36)</f>
        <v>0</v>
      </c>
      <c r="F36" s="137"/>
      <c r="G36" s="126"/>
      <c r="H36" s="126"/>
      <c r="I36" s="126"/>
      <c r="J36" s="141">
        <f t="shared" ref="J36:J40" si="10">SUM(L36,O36)</f>
        <v>0</v>
      </c>
      <c r="K36" s="141"/>
      <c r="L36" s="294"/>
      <c r="M36" s="294"/>
      <c r="N36" s="294"/>
      <c r="O36" s="141"/>
      <c r="P36" s="294"/>
      <c r="Q36" s="294"/>
      <c r="R36" s="142">
        <f t="shared" ref="R36:R40" si="11">SUM(E36,J36)</f>
        <v>0</v>
      </c>
    </row>
    <row r="37" spans="1:18" s="133" customFormat="1" ht="31.5" hidden="1" customHeight="1" x14ac:dyDescent="0.25">
      <c r="A37" s="323" t="s">
        <v>344</v>
      </c>
      <c r="B37" s="323" t="s">
        <v>346</v>
      </c>
      <c r="C37" s="323" t="s">
        <v>56</v>
      </c>
      <c r="D37" s="295" t="s">
        <v>348</v>
      </c>
      <c r="E37" s="284">
        <f t="shared" si="9"/>
        <v>0</v>
      </c>
      <c r="F37" s="137"/>
      <c r="G37" s="126"/>
      <c r="H37" s="126"/>
      <c r="I37" s="126"/>
      <c r="J37" s="141">
        <f t="shared" si="10"/>
        <v>0</v>
      </c>
      <c r="K37" s="141"/>
      <c r="L37" s="294"/>
      <c r="M37" s="294"/>
      <c r="N37" s="294"/>
      <c r="O37" s="141"/>
      <c r="P37" s="294"/>
      <c r="Q37" s="294"/>
      <c r="R37" s="142">
        <f t="shared" si="11"/>
        <v>0</v>
      </c>
    </row>
    <row r="38" spans="1:18" s="133" customFormat="1" ht="30.75" hidden="1" customHeight="1" x14ac:dyDescent="0.25">
      <c r="A38" s="323" t="s">
        <v>345</v>
      </c>
      <c r="B38" s="323" t="s">
        <v>347</v>
      </c>
      <c r="C38" s="323" t="s">
        <v>56</v>
      </c>
      <c r="D38" s="295" t="s">
        <v>349</v>
      </c>
      <c r="E38" s="284">
        <f t="shared" si="9"/>
        <v>0</v>
      </c>
      <c r="F38" s="137"/>
      <c r="G38" s="126"/>
      <c r="H38" s="126"/>
      <c r="I38" s="126"/>
      <c r="J38" s="141">
        <f t="shared" si="10"/>
        <v>0</v>
      </c>
      <c r="K38" s="141"/>
      <c r="L38" s="294"/>
      <c r="M38" s="294"/>
      <c r="N38" s="294"/>
      <c r="O38" s="141"/>
      <c r="P38" s="294"/>
      <c r="Q38" s="294"/>
      <c r="R38" s="142">
        <f t="shared" si="11"/>
        <v>0</v>
      </c>
    </row>
    <row r="39" spans="1:18" s="133" customFormat="1" ht="23.25" hidden="1" customHeight="1" x14ac:dyDescent="0.25">
      <c r="A39" s="323" t="s">
        <v>316</v>
      </c>
      <c r="B39" s="323" t="s">
        <v>317</v>
      </c>
      <c r="C39" s="323" t="s">
        <v>56</v>
      </c>
      <c r="D39" s="295" t="s">
        <v>318</v>
      </c>
      <c r="E39" s="284">
        <f t="shared" si="9"/>
        <v>0</v>
      </c>
      <c r="F39" s="137"/>
      <c r="G39" s="126"/>
      <c r="H39" s="126"/>
      <c r="I39" s="126"/>
      <c r="J39" s="141">
        <f t="shared" si="10"/>
        <v>0</v>
      </c>
      <c r="K39" s="141"/>
      <c r="L39" s="294"/>
      <c r="M39" s="294"/>
      <c r="N39" s="294"/>
      <c r="O39" s="141"/>
      <c r="P39" s="294"/>
      <c r="Q39" s="294"/>
      <c r="R39" s="142">
        <f t="shared" si="11"/>
        <v>0</v>
      </c>
    </row>
    <row r="40" spans="1:18" s="133" customFormat="1" ht="47.25" hidden="1" customHeight="1" x14ac:dyDescent="0.25">
      <c r="A40" s="324" t="s">
        <v>312</v>
      </c>
      <c r="B40" s="324" t="s">
        <v>313</v>
      </c>
      <c r="C40" s="342" t="s">
        <v>56</v>
      </c>
      <c r="D40" s="364" t="s">
        <v>311</v>
      </c>
      <c r="E40" s="284">
        <f t="shared" si="9"/>
        <v>0</v>
      </c>
      <c r="F40" s="137"/>
      <c r="G40" s="126"/>
      <c r="H40" s="126"/>
      <c r="I40" s="126"/>
      <c r="J40" s="141">
        <f t="shared" si="10"/>
        <v>0</v>
      </c>
      <c r="K40" s="141"/>
      <c r="L40" s="294"/>
      <c r="M40" s="294"/>
      <c r="N40" s="294"/>
      <c r="O40" s="141"/>
      <c r="P40" s="294"/>
      <c r="Q40" s="294"/>
      <c r="R40" s="142">
        <f t="shared" si="11"/>
        <v>0</v>
      </c>
    </row>
    <row r="41" spans="1:18" s="122" customFormat="1" ht="24" hidden="1" customHeight="1" x14ac:dyDescent="0.25">
      <c r="A41" s="324" t="s">
        <v>142</v>
      </c>
      <c r="B41" s="324" t="s">
        <v>143</v>
      </c>
      <c r="C41" s="324" t="s">
        <v>56</v>
      </c>
      <c r="D41" s="296" t="s">
        <v>144</v>
      </c>
      <c r="E41" s="124">
        <f t="shared" si="2"/>
        <v>0</v>
      </c>
      <c r="F41" s="124"/>
      <c r="G41" s="126"/>
      <c r="H41" s="126"/>
      <c r="I41" s="126"/>
      <c r="J41" s="141">
        <f t="shared" si="8"/>
        <v>0</v>
      </c>
      <c r="K41" s="141"/>
      <c r="L41" s="126"/>
      <c r="M41" s="126"/>
      <c r="N41" s="126"/>
      <c r="O41" s="141"/>
      <c r="P41" s="126"/>
      <c r="Q41" s="126"/>
      <c r="R41" s="142">
        <f t="shared" si="4"/>
        <v>0</v>
      </c>
    </row>
    <row r="42" spans="1:18" s="122" customFormat="1" ht="33.75" hidden="1" customHeight="1" x14ac:dyDescent="0.25">
      <c r="A42" s="324" t="s">
        <v>350</v>
      </c>
      <c r="B42" s="324" t="s">
        <v>351</v>
      </c>
      <c r="C42" s="324" t="s">
        <v>308</v>
      </c>
      <c r="D42" s="296" t="s">
        <v>352</v>
      </c>
      <c r="E42" s="124">
        <f t="shared" si="2"/>
        <v>0</v>
      </c>
      <c r="F42" s="124"/>
      <c r="G42" s="126"/>
      <c r="H42" s="126"/>
      <c r="I42" s="126"/>
      <c r="J42" s="141">
        <f t="shared" si="8"/>
        <v>0</v>
      </c>
      <c r="K42" s="141"/>
      <c r="L42" s="126"/>
      <c r="M42" s="126"/>
      <c r="N42" s="126"/>
      <c r="O42" s="141"/>
      <c r="P42" s="126"/>
      <c r="Q42" s="126"/>
      <c r="R42" s="142">
        <f t="shared" si="4"/>
        <v>0</v>
      </c>
    </row>
    <row r="43" spans="1:18" s="122" customFormat="1" ht="21.75" hidden="1" customHeight="1" x14ac:dyDescent="0.25">
      <c r="A43" s="340" t="s">
        <v>353</v>
      </c>
      <c r="B43" s="340" t="s">
        <v>354</v>
      </c>
      <c r="C43" s="340" t="s">
        <v>385</v>
      </c>
      <c r="D43" s="127" t="s">
        <v>355</v>
      </c>
      <c r="E43" s="124">
        <f t="shared" ref="E43" si="12">SUM(F43,I43)</f>
        <v>0</v>
      </c>
      <c r="F43" s="124"/>
      <c r="G43" s="126"/>
      <c r="H43" s="126"/>
      <c r="I43" s="126"/>
      <c r="J43" s="141">
        <f t="shared" ref="J43" si="13">SUM(L43,O43)</f>
        <v>0</v>
      </c>
      <c r="K43" s="141"/>
      <c r="L43" s="126"/>
      <c r="M43" s="126"/>
      <c r="N43" s="126"/>
      <c r="O43" s="141"/>
      <c r="P43" s="126"/>
      <c r="Q43" s="126"/>
      <c r="R43" s="142">
        <f t="shared" ref="R43" si="14">SUM(E43,J43)</f>
        <v>0</v>
      </c>
    </row>
    <row r="44" spans="1:18" s="122" customFormat="1" ht="30.75" hidden="1" customHeight="1" x14ac:dyDescent="0.25">
      <c r="A44" s="340" t="s">
        <v>411</v>
      </c>
      <c r="B44" s="340" t="s">
        <v>91</v>
      </c>
      <c r="C44" s="340" t="s">
        <v>221</v>
      </c>
      <c r="D44" s="127" t="s">
        <v>220</v>
      </c>
      <c r="E44" s="124">
        <f t="shared" si="2"/>
        <v>0</v>
      </c>
      <c r="F44" s="124"/>
      <c r="G44" s="126"/>
      <c r="H44" s="126"/>
      <c r="I44" s="126"/>
      <c r="J44" s="141">
        <f t="shared" si="8"/>
        <v>0</v>
      </c>
      <c r="K44" s="141"/>
      <c r="L44" s="126"/>
      <c r="M44" s="126"/>
      <c r="N44" s="126"/>
      <c r="O44" s="141"/>
      <c r="P44" s="126"/>
      <c r="Q44" s="126"/>
      <c r="R44" s="142">
        <f t="shared" si="4"/>
        <v>0</v>
      </c>
    </row>
    <row r="45" spans="1:18" s="122" customFormat="1" ht="33" hidden="1" customHeight="1" x14ac:dyDescent="0.25">
      <c r="A45" s="324" t="s">
        <v>400</v>
      </c>
      <c r="B45" s="324" t="s">
        <v>401</v>
      </c>
      <c r="C45" s="324" t="s">
        <v>60</v>
      </c>
      <c r="D45" s="296" t="s">
        <v>402</v>
      </c>
      <c r="E45" s="124">
        <f t="shared" ref="E45" si="15">SUM(F45,I45)</f>
        <v>0</v>
      </c>
      <c r="F45" s="124"/>
      <c r="G45" s="126"/>
      <c r="H45" s="126"/>
      <c r="I45" s="126"/>
      <c r="J45" s="141">
        <f t="shared" ref="J45" si="16">SUM(L45,O45)</f>
        <v>0</v>
      </c>
      <c r="K45" s="141"/>
      <c r="L45" s="126"/>
      <c r="M45" s="126"/>
      <c r="N45" s="126"/>
      <c r="O45" s="141"/>
      <c r="P45" s="126"/>
      <c r="Q45" s="126"/>
      <c r="R45" s="142">
        <f t="shared" ref="R45" si="17">SUM(E45,J45)</f>
        <v>0</v>
      </c>
    </row>
    <row r="46" spans="1:18" s="122" customFormat="1" ht="43.5" hidden="1" customHeight="1" x14ac:dyDescent="0.25">
      <c r="A46" s="324" t="s">
        <v>314</v>
      </c>
      <c r="B46" s="324" t="s">
        <v>223</v>
      </c>
      <c r="C46" s="324" t="s">
        <v>57</v>
      </c>
      <c r="D46" s="144" t="s">
        <v>222</v>
      </c>
      <c r="E46" s="124">
        <f t="shared" si="2"/>
        <v>0</v>
      </c>
      <c r="F46" s="137"/>
      <c r="G46" s="126"/>
      <c r="H46" s="126"/>
      <c r="I46" s="126"/>
      <c r="J46" s="141">
        <f t="shared" si="8"/>
        <v>0</v>
      </c>
      <c r="K46" s="141"/>
      <c r="L46" s="126"/>
      <c r="M46" s="126"/>
      <c r="N46" s="126"/>
      <c r="O46" s="141"/>
      <c r="P46" s="126"/>
      <c r="Q46" s="126"/>
      <c r="R46" s="142">
        <f t="shared" si="4"/>
        <v>0</v>
      </c>
    </row>
    <row r="47" spans="1:18" s="122" customFormat="1" ht="35.25" hidden="1" customHeight="1" x14ac:dyDescent="0.25">
      <c r="A47" s="324" t="s">
        <v>145</v>
      </c>
      <c r="B47" s="324" t="s">
        <v>146</v>
      </c>
      <c r="C47" s="324" t="s">
        <v>69</v>
      </c>
      <c r="D47" s="144" t="s">
        <v>19</v>
      </c>
      <c r="E47" s="124">
        <f t="shared" si="2"/>
        <v>0</v>
      </c>
      <c r="F47" s="124"/>
      <c r="G47" s="124"/>
      <c r="H47" s="124"/>
      <c r="I47" s="124"/>
      <c r="J47" s="124">
        <f t="shared" si="8"/>
        <v>0</v>
      </c>
      <c r="K47" s="141"/>
      <c r="L47" s="124"/>
      <c r="M47" s="124"/>
      <c r="N47" s="124"/>
      <c r="O47" s="141"/>
      <c r="P47" s="124"/>
      <c r="Q47" s="124"/>
      <c r="R47" s="142">
        <f t="shared" si="4"/>
        <v>0</v>
      </c>
    </row>
    <row r="48" spans="1:18" s="122" customFormat="1" ht="24.75" hidden="1" customHeight="1" x14ac:dyDescent="0.25">
      <c r="A48" s="324" t="s">
        <v>403</v>
      </c>
      <c r="B48" s="324" t="s">
        <v>147</v>
      </c>
      <c r="C48" s="324" t="s">
        <v>67</v>
      </c>
      <c r="D48" s="144" t="s">
        <v>18</v>
      </c>
      <c r="E48" s="124">
        <f t="shared" ref="E48" si="18">SUM(F48,I48)</f>
        <v>0</v>
      </c>
      <c r="F48" s="124"/>
      <c r="G48" s="124"/>
      <c r="H48" s="124"/>
      <c r="I48" s="124"/>
      <c r="J48" s="124">
        <f t="shared" ref="J48" si="19">SUM(L48,O48)</f>
        <v>0</v>
      </c>
      <c r="K48" s="141"/>
      <c r="L48" s="124"/>
      <c r="M48" s="124"/>
      <c r="N48" s="124"/>
      <c r="O48" s="141"/>
      <c r="P48" s="124"/>
      <c r="Q48" s="124"/>
      <c r="R48" s="142">
        <f t="shared" ref="R48" si="20">SUM(E48,J48)</f>
        <v>0</v>
      </c>
    </row>
    <row r="49" spans="1:18" s="122" customFormat="1" ht="28.5" hidden="1" customHeight="1" x14ac:dyDescent="0.25">
      <c r="A49" s="324" t="s">
        <v>148</v>
      </c>
      <c r="B49" s="324" t="s">
        <v>149</v>
      </c>
      <c r="C49" s="324" t="s">
        <v>60</v>
      </c>
      <c r="D49" s="136" t="s">
        <v>84</v>
      </c>
      <c r="E49" s="124">
        <f t="shared" si="2"/>
        <v>0</v>
      </c>
      <c r="F49" s="137"/>
      <c r="G49" s="126"/>
      <c r="H49" s="126"/>
      <c r="I49" s="126"/>
      <c r="J49" s="141">
        <f t="shared" si="8"/>
        <v>0</v>
      </c>
      <c r="K49" s="141"/>
      <c r="L49" s="126"/>
      <c r="M49" s="126"/>
      <c r="N49" s="126"/>
      <c r="O49" s="141"/>
      <c r="P49" s="126"/>
      <c r="Q49" s="126"/>
      <c r="R49" s="142">
        <f t="shared" si="4"/>
        <v>0</v>
      </c>
    </row>
    <row r="50" spans="1:18" s="140" customFormat="1" ht="30" hidden="1" customHeight="1" x14ac:dyDescent="0.25">
      <c r="A50" s="326" t="s">
        <v>151</v>
      </c>
      <c r="B50" s="326" t="s">
        <v>152</v>
      </c>
      <c r="C50" s="326" t="s">
        <v>60</v>
      </c>
      <c r="D50" s="136" t="s">
        <v>150</v>
      </c>
      <c r="E50" s="124">
        <f t="shared" si="2"/>
        <v>0</v>
      </c>
      <c r="F50" s="137"/>
      <c r="G50" s="131"/>
      <c r="H50" s="131"/>
      <c r="I50" s="131"/>
      <c r="J50" s="141">
        <f t="shared" si="8"/>
        <v>0</v>
      </c>
      <c r="K50" s="141"/>
      <c r="L50" s="131"/>
      <c r="M50" s="131"/>
      <c r="N50" s="131"/>
      <c r="O50" s="141"/>
      <c r="P50" s="131"/>
      <c r="Q50" s="131"/>
      <c r="R50" s="142">
        <f t="shared" si="4"/>
        <v>0</v>
      </c>
    </row>
    <row r="51" spans="1:18" s="84" customFormat="1" ht="32.25" hidden="1" customHeight="1" x14ac:dyDescent="0.25">
      <c r="A51" s="340" t="s">
        <v>153</v>
      </c>
      <c r="B51" s="324" t="s">
        <v>154</v>
      </c>
      <c r="C51" s="370" t="s">
        <v>155</v>
      </c>
      <c r="D51" s="297" t="s">
        <v>156</v>
      </c>
      <c r="E51" s="124">
        <f t="shared" si="2"/>
        <v>0</v>
      </c>
      <c r="F51" s="124"/>
      <c r="G51" s="298"/>
      <c r="H51" s="298"/>
      <c r="I51" s="298"/>
      <c r="J51" s="141">
        <f t="shared" si="8"/>
        <v>0</v>
      </c>
      <c r="K51" s="141"/>
      <c r="L51" s="298"/>
      <c r="M51" s="298"/>
      <c r="N51" s="298"/>
      <c r="O51" s="141"/>
      <c r="P51" s="298"/>
      <c r="Q51" s="298"/>
      <c r="R51" s="142">
        <f t="shared" ref="R51:R53" si="21">SUM(E51,J51)</f>
        <v>0</v>
      </c>
    </row>
    <row r="52" spans="1:18" s="84" customFormat="1" ht="22.5" hidden="1" customHeight="1" x14ac:dyDescent="0.25">
      <c r="A52" s="370" t="s">
        <v>319</v>
      </c>
      <c r="B52" s="324" t="s">
        <v>320</v>
      </c>
      <c r="C52" s="370" t="s">
        <v>68</v>
      </c>
      <c r="D52" s="297" t="s">
        <v>321</v>
      </c>
      <c r="E52" s="124">
        <f t="shared" si="2"/>
        <v>0</v>
      </c>
      <c r="F52" s="124"/>
      <c r="G52" s="298"/>
      <c r="H52" s="298"/>
      <c r="I52" s="298"/>
      <c r="J52" s="141">
        <f t="shared" si="8"/>
        <v>0</v>
      </c>
      <c r="K52" s="141"/>
      <c r="L52" s="298"/>
      <c r="M52" s="298"/>
      <c r="N52" s="298"/>
      <c r="O52" s="141"/>
      <c r="P52" s="298"/>
      <c r="Q52" s="298"/>
      <c r="R52" s="142">
        <f t="shared" si="21"/>
        <v>0</v>
      </c>
    </row>
    <row r="53" spans="1:18" s="75" customFormat="1" ht="32.25" customHeight="1" x14ac:dyDescent="0.25">
      <c r="A53" s="322" t="s">
        <v>157</v>
      </c>
      <c r="B53" s="322" t="s">
        <v>158</v>
      </c>
      <c r="C53" s="322" t="s">
        <v>58</v>
      </c>
      <c r="D53" s="442" t="s">
        <v>159</v>
      </c>
      <c r="E53" s="310">
        <f t="shared" si="2"/>
        <v>0</v>
      </c>
      <c r="F53" s="310"/>
      <c r="G53" s="313"/>
      <c r="H53" s="313"/>
      <c r="I53" s="313"/>
      <c r="J53" s="311">
        <f t="shared" si="8"/>
        <v>3000000</v>
      </c>
      <c r="K53" s="311">
        <v>3000000</v>
      </c>
      <c r="L53" s="313"/>
      <c r="M53" s="313"/>
      <c r="N53" s="313"/>
      <c r="O53" s="311">
        <v>3000000</v>
      </c>
      <c r="P53" s="313"/>
      <c r="Q53" s="313"/>
      <c r="R53" s="312">
        <f t="shared" si="21"/>
        <v>3000000</v>
      </c>
    </row>
    <row r="54" spans="1:18" s="75" customFormat="1" ht="47.25" hidden="1" customHeight="1" x14ac:dyDescent="0.25">
      <c r="A54" s="187" t="s">
        <v>25</v>
      </c>
      <c r="B54" s="187"/>
      <c r="C54" s="187"/>
      <c r="D54" s="188" t="s">
        <v>100</v>
      </c>
      <c r="E54" s="195">
        <f>SUM(E55)</f>
        <v>0</v>
      </c>
      <c r="F54" s="189">
        <f t="shared" ref="F54:R54" si="22">SUM(F55)</f>
        <v>0</v>
      </c>
      <c r="G54" s="189">
        <f t="shared" si="22"/>
        <v>0</v>
      </c>
      <c r="H54" s="189">
        <f t="shared" si="22"/>
        <v>0</v>
      </c>
      <c r="I54" s="189">
        <f t="shared" si="22"/>
        <v>0</v>
      </c>
      <c r="J54" s="189">
        <f t="shared" si="22"/>
        <v>0</v>
      </c>
      <c r="K54" s="189">
        <f t="shared" si="22"/>
        <v>0</v>
      </c>
      <c r="L54" s="189">
        <f t="shared" si="22"/>
        <v>0</v>
      </c>
      <c r="M54" s="189">
        <f t="shared" si="22"/>
        <v>0</v>
      </c>
      <c r="N54" s="189">
        <f t="shared" si="22"/>
        <v>0</v>
      </c>
      <c r="O54" s="189">
        <f t="shared" si="22"/>
        <v>0</v>
      </c>
      <c r="P54" s="189">
        <f t="shared" si="22"/>
        <v>0</v>
      </c>
      <c r="Q54" s="189">
        <f t="shared" si="22"/>
        <v>0</v>
      </c>
      <c r="R54" s="189">
        <f t="shared" si="22"/>
        <v>0</v>
      </c>
    </row>
    <row r="55" spans="1:18" s="75" customFormat="1" ht="48.75" hidden="1" customHeight="1" x14ac:dyDescent="0.25">
      <c r="A55" s="187" t="s">
        <v>26</v>
      </c>
      <c r="B55" s="187"/>
      <c r="C55" s="187"/>
      <c r="D55" s="188" t="s">
        <v>100</v>
      </c>
      <c r="E55" s="195">
        <f>SUM(E56:E67)</f>
        <v>0</v>
      </c>
      <c r="F55" s="195">
        <f t="shared" ref="F55:R55" si="23">SUM(F56:F67)</f>
        <v>0</v>
      </c>
      <c r="G55" s="195">
        <f t="shared" si="23"/>
        <v>0</v>
      </c>
      <c r="H55" s="195">
        <f t="shared" si="23"/>
        <v>0</v>
      </c>
      <c r="I55" s="195">
        <f t="shared" si="23"/>
        <v>0</v>
      </c>
      <c r="J55" s="195">
        <f t="shared" si="23"/>
        <v>0</v>
      </c>
      <c r="K55" s="195">
        <f t="shared" si="23"/>
        <v>0</v>
      </c>
      <c r="L55" s="195">
        <f t="shared" si="23"/>
        <v>0</v>
      </c>
      <c r="M55" s="195">
        <f t="shared" si="23"/>
        <v>0</v>
      </c>
      <c r="N55" s="195">
        <f t="shared" si="23"/>
        <v>0</v>
      </c>
      <c r="O55" s="195">
        <f t="shared" si="23"/>
        <v>0</v>
      </c>
      <c r="P55" s="195">
        <f t="shared" si="23"/>
        <v>0</v>
      </c>
      <c r="Q55" s="195">
        <f t="shared" si="23"/>
        <v>0</v>
      </c>
      <c r="R55" s="195">
        <f t="shared" si="23"/>
        <v>0</v>
      </c>
    </row>
    <row r="56" spans="1:18" s="84" customFormat="1" ht="45.75" hidden="1" customHeight="1" x14ac:dyDescent="0.25">
      <c r="A56" s="214" t="s">
        <v>172</v>
      </c>
      <c r="B56" s="214" t="s">
        <v>102</v>
      </c>
      <c r="C56" s="214" t="s">
        <v>47</v>
      </c>
      <c r="D56" s="144" t="s">
        <v>101</v>
      </c>
      <c r="E56" s="124">
        <f t="shared" ref="E56:E58" si="24">SUM(F56,I56)</f>
        <v>0</v>
      </c>
      <c r="F56" s="124"/>
      <c r="G56" s="141"/>
      <c r="H56" s="141"/>
      <c r="I56" s="141"/>
      <c r="J56" s="124">
        <f t="shared" ref="J56:J59" si="25">SUM(L56,O56)</f>
        <v>0</v>
      </c>
      <c r="K56" s="124"/>
      <c r="L56" s="145"/>
      <c r="M56" s="145"/>
      <c r="N56" s="145"/>
      <c r="O56" s="124"/>
      <c r="P56" s="145"/>
      <c r="Q56" s="145"/>
      <c r="R56" s="142">
        <f>SUM(E56,J56)</f>
        <v>0</v>
      </c>
    </row>
    <row r="57" spans="1:18" s="84" customFormat="1" ht="23.25" hidden="1" customHeight="1" x14ac:dyDescent="0.25">
      <c r="A57" s="214" t="s">
        <v>360</v>
      </c>
      <c r="B57" s="213" t="s">
        <v>62</v>
      </c>
      <c r="C57" s="299" t="s">
        <v>48</v>
      </c>
      <c r="D57" s="283" t="s">
        <v>225</v>
      </c>
      <c r="E57" s="124">
        <f t="shared" si="24"/>
        <v>0</v>
      </c>
      <c r="F57" s="124"/>
      <c r="G57" s="141"/>
      <c r="H57" s="141"/>
      <c r="I57" s="141"/>
      <c r="J57" s="124">
        <f t="shared" si="25"/>
        <v>0</v>
      </c>
      <c r="K57" s="124"/>
      <c r="L57" s="145"/>
      <c r="M57" s="145"/>
      <c r="N57" s="145"/>
      <c r="O57" s="124"/>
      <c r="P57" s="145"/>
      <c r="Q57" s="145"/>
      <c r="R57" s="142">
        <f t="shared" ref="R57:R67" si="26">SUM(E57,J57)</f>
        <v>0</v>
      </c>
    </row>
    <row r="58" spans="1:18" s="84" customFormat="1" ht="35.25" hidden="1" customHeight="1" x14ac:dyDescent="0.25">
      <c r="A58" s="323" t="s">
        <v>404</v>
      </c>
      <c r="B58" s="324" t="s">
        <v>405</v>
      </c>
      <c r="C58" s="324" t="s">
        <v>53</v>
      </c>
      <c r="D58" s="123" t="s">
        <v>406</v>
      </c>
      <c r="E58" s="124">
        <f t="shared" si="24"/>
        <v>0</v>
      </c>
      <c r="F58" s="124"/>
      <c r="G58" s="298"/>
      <c r="H58" s="298"/>
      <c r="I58" s="298"/>
      <c r="J58" s="141">
        <f t="shared" si="25"/>
        <v>0</v>
      </c>
      <c r="K58" s="141"/>
      <c r="L58" s="145"/>
      <c r="M58" s="145"/>
      <c r="N58" s="145"/>
      <c r="O58" s="141"/>
      <c r="P58" s="145"/>
      <c r="Q58" s="145"/>
      <c r="R58" s="142">
        <f t="shared" si="26"/>
        <v>0</v>
      </c>
    </row>
    <row r="59" spans="1:18" s="138" customFormat="1" ht="36.75" hidden="1" customHeight="1" x14ac:dyDescent="0.25">
      <c r="A59" s="323" t="s">
        <v>216</v>
      </c>
      <c r="B59" s="323" t="s">
        <v>217</v>
      </c>
      <c r="C59" s="323" t="s">
        <v>308</v>
      </c>
      <c r="D59" s="295" t="s">
        <v>218</v>
      </c>
      <c r="E59" s="124">
        <f t="shared" ref="E59:E71" si="27">SUM(F59,I59)</f>
        <v>0</v>
      </c>
      <c r="F59" s="124"/>
      <c r="G59" s="298"/>
      <c r="H59" s="298"/>
      <c r="I59" s="298"/>
      <c r="J59" s="124">
        <f t="shared" si="25"/>
        <v>0</v>
      </c>
      <c r="K59" s="124"/>
      <c r="L59" s="298"/>
      <c r="M59" s="298"/>
      <c r="N59" s="298"/>
      <c r="O59" s="124"/>
      <c r="P59" s="298"/>
      <c r="Q59" s="298"/>
      <c r="R59" s="142">
        <f t="shared" si="26"/>
        <v>0</v>
      </c>
    </row>
    <row r="60" spans="1:18" s="138" customFormat="1" ht="35.25" hidden="1" customHeight="1" x14ac:dyDescent="0.25">
      <c r="A60" s="323" t="s">
        <v>290</v>
      </c>
      <c r="B60" s="323" t="s">
        <v>291</v>
      </c>
      <c r="C60" s="323" t="s">
        <v>56</v>
      </c>
      <c r="D60" s="295" t="s">
        <v>292</v>
      </c>
      <c r="E60" s="124">
        <f t="shared" ref="E60:E62" si="28">SUM(F60,I60)</f>
        <v>0</v>
      </c>
      <c r="F60" s="124"/>
      <c r="G60" s="298"/>
      <c r="H60" s="298"/>
      <c r="I60" s="298"/>
      <c r="J60" s="141">
        <f t="shared" ref="J60:J62" si="29">SUM(L60,O60)</f>
        <v>0</v>
      </c>
      <c r="K60" s="141"/>
      <c r="L60" s="298"/>
      <c r="M60" s="298"/>
      <c r="N60" s="298"/>
      <c r="O60" s="141"/>
      <c r="P60" s="298"/>
      <c r="Q60" s="298"/>
      <c r="R60" s="142">
        <f t="shared" si="26"/>
        <v>0</v>
      </c>
    </row>
    <row r="61" spans="1:18" s="138" customFormat="1" ht="35.25" hidden="1" customHeight="1" x14ac:dyDescent="0.25">
      <c r="A61" s="323" t="s">
        <v>361</v>
      </c>
      <c r="B61" s="323" t="s">
        <v>362</v>
      </c>
      <c r="C61" s="323" t="s">
        <v>56</v>
      </c>
      <c r="D61" s="295" t="s">
        <v>363</v>
      </c>
      <c r="E61" s="124">
        <f t="shared" si="28"/>
        <v>0</v>
      </c>
      <c r="F61" s="124"/>
      <c r="G61" s="298"/>
      <c r="H61" s="298"/>
      <c r="I61" s="298"/>
      <c r="J61" s="141">
        <f t="shared" si="29"/>
        <v>0</v>
      </c>
      <c r="K61" s="141"/>
      <c r="L61" s="298"/>
      <c r="M61" s="298"/>
      <c r="N61" s="298"/>
      <c r="O61" s="141"/>
      <c r="P61" s="298"/>
      <c r="Q61" s="298"/>
      <c r="R61" s="142">
        <f t="shared" si="26"/>
        <v>0</v>
      </c>
    </row>
    <row r="62" spans="1:18" s="138" customFormat="1" ht="22.5" hidden="1" customHeight="1" x14ac:dyDescent="0.25">
      <c r="A62" s="323" t="s">
        <v>364</v>
      </c>
      <c r="B62" s="323" t="s">
        <v>143</v>
      </c>
      <c r="C62" s="324" t="s">
        <v>56</v>
      </c>
      <c r="D62" s="296" t="s">
        <v>144</v>
      </c>
      <c r="E62" s="124">
        <f t="shared" si="28"/>
        <v>0</v>
      </c>
      <c r="F62" s="124"/>
      <c r="G62" s="298"/>
      <c r="H62" s="298"/>
      <c r="I62" s="298"/>
      <c r="J62" s="141">
        <f t="shared" si="29"/>
        <v>0</v>
      </c>
      <c r="K62" s="141"/>
      <c r="L62" s="298"/>
      <c r="M62" s="298"/>
      <c r="N62" s="298"/>
      <c r="O62" s="141"/>
      <c r="P62" s="298"/>
      <c r="Q62" s="298"/>
      <c r="R62" s="142">
        <f t="shared" si="26"/>
        <v>0</v>
      </c>
    </row>
    <row r="63" spans="1:18" s="84" customFormat="1" ht="32.25" hidden="1" customHeight="1" x14ac:dyDescent="0.25">
      <c r="A63" s="340" t="s">
        <v>219</v>
      </c>
      <c r="B63" s="340" t="s">
        <v>91</v>
      </c>
      <c r="C63" s="340" t="s">
        <v>221</v>
      </c>
      <c r="D63" s="127" t="s">
        <v>220</v>
      </c>
      <c r="E63" s="124">
        <f t="shared" si="27"/>
        <v>0</v>
      </c>
      <c r="F63" s="124"/>
      <c r="G63" s="298"/>
      <c r="H63" s="298"/>
      <c r="I63" s="298"/>
      <c r="J63" s="141">
        <f t="shared" ref="J63:J66" si="30">SUM(L63,O63)</f>
        <v>0</v>
      </c>
      <c r="K63" s="141"/>
      <c r="L63" s="461"/>
      <c r="M63" s="461"/>
      <c r="N63" s="461"/>
      <c r="O63" s="141"/>
      <c r="P63" s="461"/>
      <c r="Q63" s="298"/>
      <c r="R63" s="142">
        <f t="shared" si="26"/>
        <v>0</v>
      </c>
    </row>
    <row r="64" spans="1:18" s="84" customFormat="1" ht="25.5" hidden="1" customHeight="1" x14ac:dyDescent="0.25">
      <c r="A64" s="327" t="s">
        <v>365</v>
      </c>
      <c r="B64" s="324" t="s">
        <v>333</v>
      </c>
      <c r="C64" s="324" t="s">
        <v>221</v>
      </c>
      <c r="D64" s="144" t="s">
        <v>334</v>
      </c>
      <c r="E64" s="124">
        <f>SUM(F64,I64)</f>
        <v>0</v>
      </c>
      <c r="F64" s="124"/>
      <c r="G64" s="298"/>
      <c r="H64" s="298"/>
      <c r="I64" s="298"/>
      <c r="J64" s="124">
        <f t="shared" si="30"/>
        <v>0</v>
      </c>
      <c r="K64" s="124"/>
      <c r="L64" s="461"/>
      <c r="M64" s="461"/>
      <c r="N64" s="461"/>
      <c r="O64" s="124"/>
      <c r="P64" s="461"/>
      <c r="Q64" s="298"/>
      <c r="R64" s="142">
        <f t="shared" si="26"/>
        <v>0</v>
      </c>
    </row>
    <row r="65" spans="1:18" s="84" customFormat="1" ht="27.75" hidden="1" customHeight="1" x14ac:dyDescent="0.25">
      <c r="A65" s="324" t="s">
        <v>449</v>
      </c>
      <c r="B65" s="324" t="s">
        <v>450</v>
      </c>
      <c r="C65" s="324" t="s">
        <v>221</v>
      </c>
      <c r="D65" s="144" t="s">
        <v>451</v>
      </c>
      <c r="E65" s="124">
        <f>SUM(F65,I65)</f>
        <v>0</v>
      </c>
      <c r="F65" s="124"/>
      <c r="G65" s="141"/>
      <c r="H65" s="141"/>
      <c r="I65" s="141"/>
      <c r="J65" s="124">
        <f>SUM(L65,O65)</f>
        <v>0</v>
      </c>
      <c r="K65" s="124"/>
      <c r="L65" s="145"/>
      <c r="M65" s="145"/>
      <c r="N65" s="145"/>
      <c r="O65" s="124"/>
      <c r="P65" s="298"/>
      <c r="Q65" s="145"/>
      <c r="R65" s="142">
        <f t="shared" si="26"/>
        <v>0</v>
      </c>
    </row>
    <row r="66" spans="1:18" s="98" customFormat="1" ht="51" hidden="1" customHeight="1" x14ac:dyDescent="0.25">
      <c r="A66" s="368" t="s">
        <v>224</v>
      </c>
      <c r="B66" s="368" t="s">
        <v>223</v>
      </c>
      <c r="C66" s="325" t="s">
        <v>57</v>
      </c>
      <c r="D66" s="147" t="s">
        <v>222</v>
      </c>
      <c r="E66" s="129">
        <f t="shared" si="27"/>
        <v>0</v>
      </c>
      <c r="F66" s="129"/>
      <c r="G66" s="146"/>
      <c r="H66" s="146"/>
      <c r="I66" s="146"/>
      <c r="J66" s="130">
        <f t="shared" si="30"/>
        <v>0</v>
      </c>
      <c r="K66" s="130"/>
      <c r="L66" s="148"/>
      <c r="M66" s="148"/>
      <c r="N66" s="148"/>
      <c r="O66" s="130"/>
      <c r="P66" s="148"/>
      <c r="Q66" s="146"/>
      <c r="R66" s="142">
        <f t="shared" si="26"/>
        <v>0</v>
      </c>
    </row>
    <row r="67" spans="1:18" s="84" customFormat="1" ht="24.75" hidden="1" customHeight="1" x14ac:dyDescent="0.25">
      <c r="A67" s="340" t="s">
        <v>366</v>
      </c>
      <c r="B67" s="324" t="s">
        <v>158</v>
      </c>
      <c r="C67" s="324" t="s">
        <v>58</v>
      </c>
      <c r="D67" s="136" t="s">
        <v>159</v>
      </c>
      <c r="E67" s="124">
        <f t="shared" si="27"/>
        <v>0</v>
      </c>
      <c r="F67" s="124"/>
      <c r="G67" s="141"/>
      <c r="H67" s="141"/>
      <c r="I67" s="141"/>
      <c r="J67" s="124">
        <f>SUM(O67,L67)</f>
        <v>0</v>
      </c>
      <c r="K67" s="124"/>
      <c r="L67" s="141"/>
      <c r="M67" s="141"/>
      <c r="N67" s="141"/>
      <c r="O67" s="124"/>
      <c r="P67" s="141"/>
      <c r="Q67" s="141"/>
      <c r="R67" s="142">
        <f t="shared" si="26"/>
        <v>0</v>
      </c>
    </row>
    <row r="68" spans="1:18" s="84" customFormat="1" ht="35.25" hidden="1" customHeight="1" x14ac:dyDescent="0.25">
      <c r="A68" s="214" t="s">
        <v>277</v>
      </c>
      <c r="B68" s="214" t="s">
        <v>276</v>
      </c>
      <c r="C68" s="214" t="s">
        <v>221</v>
      </c>
      <c r="D68" s="144" t="s">
        <v>275</v>
      </c>
      <c r="E68" s="124">
        <f>SUM(F68,I68)</f>
        <v>0</v>
      </c>
      <c r="F68" s="124"/>
      <c r="G68" s="141"/>
      <c r="H68" s="141"/>
      <c r="I68" s="141"/>
      <c r="J68" s="124">
        <f>SUM(L68,O68)</f>
        <v>0</v>
      </c>
      <c r="K68" s="124"/>
      <c r="L68" s="145"/>
      <c r="M68" s="145"/>
      <c r="N68" s="145"/>
      <c r="O68" s="124"/>
      <c r="P68" s="298"/>
      <c r="Q68" s="145"/>
      <c r="R68" s="142">
        <f t="shared" ref="R68" si="31">SUM(E68,J68)</f>
        <v>0</v>
      </c>
    </row>
    <row r="69" spans="1:18" s="84" customFormat="1" ht="14.1" hidden="1" customHeight="1" x14ac:dyDescent="0.25">
      <c r="A69" s="212"/>
      <c r="B69" s="212"/>
      <c r="C69" s="212"/>
      <c r="D69" s="149"/>
      <c r="E69" s="124">
        <f>SUM(F69,I69)</f>
        <v>0</v>
      </c>
      <c r="F69" s="124"/>
      <c r="G69" s="141"/>
      <c r="H69" s="141"/>
      <c r="I69" s="141"/>
      <c r="J69" s="125">
        <f>SUM(O69,L69)</f>
        <v>0</v>
      </c>
      <c r="K69" s="125"/>
      <c r="L69" s="141"/>
      <c r="M69" s="141"/>
      <c r="N69" s="141"/>
      <c r="O69" s="141"/>
      <c r="P69" s="141"/>
      <c r="Q69" s="141"/>
      <c r="R69" s="121">
        <f t="shared" ref="R69:R71" si="32">SUM(E69,J69)</f>
        <v>0</v>
      </c>
    </row>
    <row r="70" spans="1:18" s="84" customFormat="1" ht="14.1" hidden="1" customHeight="1" x14ac:dyDescent="0.25">
      <c r="A70" s="212"/>
      <c r="B70" s="212"/>
      <c r="C70" s="212"/>
      <c r="D70" s="149"/>
      <c r="E70" s="124">
        <f t="shared" si="27"/>
        <v>0</v>
      </c>
      <c r="F70" s="124"/>
      <c r="G70" s="141"/>
      <c r="H70" s="141"/>
      <c r="I70" s="141"/>
      <c r="J70" s="125">
        <f>SUM(O70,L70)</f>
        <v>0</v>
      </c>
      <c r="K70" s="125"/>
      <c r="L70" s="141"/>
      <c r="M70" s="141"/>
      <c r="N70" s="141"/>
      <c r="O70" s="141"/>
      <c r="P70" s="141"/>
      <c r="Q70" s="141"/>
      <c r="R70" s="121">
        <f t="shared" si="32"/>
        <v>0</v>
      </c>
    </row>
    <row r="71" spans="1:18" s="84" customFormat="1" ht="14.1" hidden="1" customHeight="1" x14ac:dyDescent="0.25">
      <c r="A71" s="212"/>
      <c r="B71" s="212"/>
      <c r="C71" s="212"/>
      <c r="D71" s="149"/>
      <c r="E71" s="124">
        <f t="shared" si="27"/>
        <v>0</v>
      </c>
      <c r="F71" s="124"/>
      <c r="G71" s="145"/>
      <c r="H71" s="145"/>
      <c r="I71" s="145"/>
      <c r="J71" s="125">
        <f>SUM(L71,O71)</f>
        <v>0</v>
      </c>
      <c r="K71" s="125"/>
      <c r="L71" s="145"/>
      <c r="M71" s="145"/>
      <c r="N71" s="145"/>
      <c r="O71" s="145"/>
      <c r="P71" s="145"/>
      <c r="Q71" s="145"/>
      <c r="R71" s="121">
        <f t="shared" si="32"/>
        <v>0</v>
      </c>
    </row>
    <row r="72" spans="1:18" s="84" customFormat="1" ht="33.75" hidden="1" customHeight="1" x14ac:dyDescent="0.25">
      <c r="A72" s="300" t="s">
        <v>175</v>
      </c>
      <c r="B72" s="300"/>
      <c r="C72" s="300"/>
      <c r="D72" s="301" t="s">
        <v>97</v>
      </c>
      <c r="E72" s="451">
        <f>SUM(E73)</f>
        <v>0</v>
      </c>
      <c r="F72" s="451">
        <f t="shared" ref="F72:R72" si="33">SUM(F73)</f>
        <v>0</v>
      </c>
      <c r="G72" s="451">
        <f t="shared" si="33"/>
        <v>0</v>
      </c>
      <c r="H72" s="451">
        <f t="shared" si="33"/>
        <v>0</v>
      </c>
      <c r="I72" s="451">
        <f t="shared" si="33"/>
        <v>0</v>
      </c>
      <c r="J72" s="451">
        <f t="shared" si="33"/>
        <v>0</v>
      </c>
      <c r="K72" s="451">
        <f t="shared" si="33"/>
        <v>0</v>
      </c>
      <c r="L72" s="451">
        <f t="shared" si="33"/>
        <v>0</v>
      </c>
      <c r="M72" s="451">
        <f t="shared" si="33"/>
        <v>0</v>
      </c>
      <c r="N72" s="451">
        <f t="shared" si="33"/>
        <v>0</v>
      </c>
      <c r="O72" s="451">
        <f t="shared" si="33"/>
        <v>0</v>
      </c>
      <c r="P72" s="451">
        <f t="shared" si="33"/>
        <v>0</v>
      </c>
      <c r="Q72" s="451">
        <f t="shared" si="33"/>
        <v>0</v>
      </c>
      <c r="R72" s="451">
        <f t="shared" si="33"/>
        <v>0</v>
      </c>
    </row>
    <row r="73" spans="1:18" s="122" customFormat="1" ht="32.25" hidden="1" customHeight="1" x14ac:dyDescent="0.25">
      <c r="A73" s="300" t="s">
        <v>174</v>
      </c>
      <c r="B73" s="300"/>
      <c r="C73" s="300"/>
      <c r="D73" s="301" t="s">
        <v>97</v>
      </c>
      <c r="E73" s="451">
        <f>SUM(E75,E77,E87,E89,E93,E94,E96)</f>
        <v>0</v>
      </c>
      <c r="F73" s="451">
        <f>SUM(F75,F77,F87,F89,F93,F94,F96)</f>
        <v>0</v>
      </c>
      <c r="G73" s="451">
        <f t="shared" ref="G73:H73" si="34">SUM(G75,G77,G87,G89,G93,G94,G96)</f>
        <v>0</v>
      </c>
      <c r="H73" s="451">
        <f t="shared" si="34"/>
        <v>0</v>
      </c>
      <c r="I73" s="451">
        <f t="shared" ref="I73:Q73" si="35">SUM(I75,I77,I91,I94,I95)</f>
        <v>0</v>
      </c>
      <c r="J73" s="451">
        <f t="shared" ref="J73" si="36">SUM(J75,J77,J87,J89,J93,J94,J96)</f>
        <v>0</v>
      </c>
      <c r="K73" s="451">
        <f>SUM(K75,K77,K87,K89,K93,K94,K96)</f>
        <v>0</v>
      </c>
      <c r="L73" s="451">
        <f t="shared" ref="L73:N73" si="37">SUM(L75,L77,L87,L94,L95)</f>
        <v>0</v>
      </c>
      <c r="M73" s="451">
        <f t="shared" si="37"/>
        <v>0</v>
      </c>
      <c r="N73" s="451">
        <f t="shared" si="37"/>
        <v>0</v>
      </c>
      <c r="O73" s="451">
        <f>SUM(O75,O77,O87,O89,O93,O94,O96)</f>
        <v>0</v>
      </c>
      <c r="P73" s="451">
        <f t="shared" si="35"/>
        <v>0</v>
      </c>
      <c r="Q73" s="451">
        <f t="shared" si="35"/>
        <v>0</v>
      </c>
      <c r="R73" s="451">
        <f>SUM(R75,R77,R87,R89,R93,R94,R96)</f>
        <v>0</v>
      </c>
    </row>
    <row r="74" spans="1:18" s="122" customFormat="1" ht="45.75" hidden="1" customHeight="1" x14ac:dyDescent="0.25">
      <c r="A74" s="214" t="s">
        <v>173</v>
      </c>
      <c r="B74" s="214" t="s">
        <v>102</v>
      </c>
      <c r="C74" s="214" t="s">
        <v>47</v>
      </c>
      <c r="D74" s="144" t="s">
        <v>101</v>
      </c>
      <c r="E74" s="137">
        <f>SUM(F74,I74)</f>
        <v>0</v>
      </c>
      <c r="F74" s="137"/>
      <c r="G74" s="137"/>
      <c r="H74" s="126"/>
      <c r="I74" s="126"/>
      <c r="J74" s="142">
        <f t="shared" ref="J74:J95" si="38">SUM(L74,O74)</f>
        <v>0</v>
      </c>
      <c r="K74" s="142"/>
      <c r="L74" s="126"/>
      <c r="M74" s="126"/>
      <c r="N74" s="126"/>
      <c r="O74" s="142"/>
      <c r="P74" s="142"/>
      <c r="Q74" s="142"/>
      <c r="R74" s="142">
        <f>SUM(E74,J74)</f>
        <v>0</v>
      </c>
    </row>
    <row r="75" spans="1:18" s="84" customFormat="1" ht="24.75" hidden="1" customHeight="1" x14ac:dyDescent="0.25">
      <c r="A75" s="320" t="s">
        <v>226</v>
      </c>
      <c r="B75" s="320" t="s">
        <v>62</v>
      </c>
      <c r="C75" s="321" t="s">
        <v>48</v>
      </c>
      <c r="D75" s="283" t="s">
        <v>225</v>
      </c>
      <c r="E75" s="302">
        <f t="shared" ref="E75:E97" si="39">SUM(F75,I75)</f>
        <v>0</v>
      </c>
      <c r="F75" s="137"/>
      <c r="G75" s="137"/>
      <c r="H75" s="126"/>
      <c r="I75" s="126"/>
      <c r="J75" s="142">
        <f t="shared" ref="J75" si="40">SUM(L75,O75)</f>
        <v>0</v>
      </c>
      <c r="K75" s="142"/>
      <c r="L75" s="126"/>
      <c r="M75" s="126"/>
      <c r="N75" s="126"/>
      <c r="O75" s="142"/>
      <c r="P75" s="142"/>
      <c r="Q75" s="142"/>
      <c r="R75" s="142">
        <f t="shared" ref="R75:R96" si="41">SUM(E75,J75)</f>
        <v>0</v>
      </c>
    </row>
    <row r="76" spans="1:18" s="98" customFormat="1" ht="59.25" hidden="1" customHeight="1" x14ac:dyDescent="0.25">
      <c r="A76" s="343"/>
      <c r="B76" s="343"/>
      <c r="C76" s="344"/>
      <c r="D76" s="304" t="s">
        <v>430</v>
      </c>
      <c r="E76" s="462">
        <f t="shared" si="39"/>
        <v>0</v>
      </c>
      <c r="F76" s="139"/>
      <c r="G76" s="139"/>
      <c r="H76" s="131"/>
      <c r="I76" s="131"/>
      <c r="J76" s="303">
        <f t="shared" si="38"/>
        <v>0</v>
      </c>
      <c r="K76" s="132"/>
      <c r="L76" s="131"/>
      <c r="M76" s="131"/>
      <c r="N76" s="131"/>
      <c r="O76" s="132"/>
      <c r="P76" s="132"/>
      <c r="Q76" s="132"/>
      <c r="R76" s="350">
        <f t="shared" si="41"/>
        <v>0</v>
      </c>
    </row>
    <row r="77" spans="1:18" s="261" customFormat="1" ht="45" hidden="1" customHeight="1" x14ac:dyDescent="0.25">
      <c r="A77" s="320" t="s">
        <v>227</v>
      </c>
      <c r="B77" s="320" t="s">
        <v>63</v>
      </c>
      <c r="C77" s="321" t="s">
        <v>49</v>
      </c>
      <c r="D77" s="283" t="s">
        <v>434</v>
      </c>
      <c r="E77" s="302">
        <f t="shared" si="39"/>
        <v>0</v>
      </c>
      <c r="F77" s="137"/>
      <c r="G77" s="137"/>
      <c r="H77" s="142"/>
      <c r="I77" s="142"/>
      <c r="J77" s="124">
        <f t="shared" ref="J77" si="42">SUM(L77,O77)</f>
        <v>0</v>
      </c>
      <c r="K77" s="124"/>
      <c r="L77" s="124"/>
      <c r="M77" s="124"/>
      <c r="N77" s="124"/>
      <c r="O77" s="124"/>
      <c r="P77" s="124"/>
      <c r="Q77" s="124"/>
      <c r="R77" s="124">
        <f t="shared" ref="R77" si="43">SUM(E77,J77)</f>
        <v>0</v>
      </c>
    </row>
    <row r="78" spans="1:18" s="351" customFormat="1" ht="32.25" hidden="1" customHeight="1" x14ac:dyDescent="0.25">
      <c r="A78" s="346"/>
      <c r="B78" s="346"/>
      <c r="C78" s="347"/>
      <c r="D78" s="289" t="s">
        <v>407</v>
      </c>
      <c r="E78" s="348">
        <f>SUM(F78,I78)</f>
        <v>0</v>
      </c>
      <c r="F78" s="349"/>
      <c r="G78" s="349"/>
      <c r="H78" s="350"/>
      <c r="I78" s="350"/>
      <c r="J78" s="349">
        <f>SUM(L78,O78)</f>
        <v>0</v>
      </c>
      <c r="K78" s="349"/>
      <c r="L78" s="350"/>
      <c r="M78" s="350"/>
      <c r="N78" s="350"/>
      <c r="O78" s="349"/>
      <c r="P78" s="350"/>
      <c r="Q78" s="350"/>
      <c r="R78" s="350">
        <f>SUM(E78,J78)</f>
        <v>0</v>
      </c>
    </row>
    <row r="79" spans="1:18" s="84" customFormat="1" ht="22.5" hidden="1" customHeight="1" x14ac:dyDescent="0.25">
      <c r="A79" s="320"/>
      <c r="B79" s="320"/>
      <c r="C79" s="321"/>
      <c r="D79" s="289" t="s">
        <v>432</v>
      </c>
      <c r="E79" s="348">
        <f>SUM(F79,I79)</f>
        <v>0</v>
      </c>
      <c r="F79" s="139"/>
      <c r="G79" s="139"/>
      <c r="H79" s="142"/>
      <c r="I79" s="142"/>
      <c r="J79" s="349">
        <f>SUM(L79,O79)</f>
        <v>0</v>
      </c>
      <c r="K79" s="463"/>
      <c r="L79" s="463"/>
      <c r="M79" s="463"/>
      <c r="N79" s="463"/>
      <c r="O79" s="463"/>
      <c r="P79" s="463"/>
      <c r="Q79" s="463"/>
      <c r="R79" s="350">
        <f>SUM(E79,J79)</f>
        <v>0</v>
      </c>
    </row>
    <row r="80" spans="1:18" s="98" customFormat="1" ht="60.75" hidden="1" customHeight="1" x14ac:dyDescent="0.25">
      <c r="A80" s="343"/>
      <c r="B80" s="343"/>
      <c r="C80" s="344"/>
      <c r="D80" s="304" t="s">
        <v>431</v>
      </c>
      <c r="E80" s="462">
        <f t="shared" ref="E80" si="44">SUM(F80,I80)</f>
        <v>0</v>
      </c>
      <c r="F80" s="139"/>
      <c r="G80" s="139"/>
      <c r="H80" s="131"/>
      <c r="I80" s="131"/>
      <c r="J80" s="303">
        <f t="shared" ref="J80" si="45">SUM(L80,O80)</f>
        <v>0</v>
      </c>
      <c r="K80" s="132"/>
      <c r="L80" s="131"/>
      <c r="M80" s="131"/>
      <c r="N80" s="131"/>
      <c r="O80" s="132"/>
      <c r="P80" s="132"/>
      <c r="Q80" s="132"/>
      <c r="R80" s="350">
        <f t="shared" ref="R80" si="46">SUM(E80,J80)</f>
        <v>0</v>
      </c>
    </row>
    <row r="81" spans="1:34" s="84" customFormat="1" ht="47.25" hidden="1" customHeight="1" x14ac:dyDescent="0.25">
      <c r="A81" s="320"/>
      <c r="B81" s="320"/>
      <c r="C81" s="321"/>
      <c r="D81" s="464" t="s">
        <v>433</v>
      </c>
      <c r="E81" s="348">
        <f>SUM(F81,I81)</f>
        <v>0</v>
      </c>
      <c r="F81" s="139"/>
      <c r="G81" s="139"/>
      <c r="H81" s="142"/>
      <c r="I81" s="142"/>
      <c r="J81" s="349">
        <f>SUM(L81,O81)</f>
        <v>0</v>
      </c>
      <c r="K81" s="349"/>
      <c r="L81" s="349"/>
      <c r="M81" s="349"/>
      <c r="N81" s="349"/>
      <c r="O81" s="349"/>
      <c r="P81" s="463"/>
      <c r="Q81" s="463"/>
      <c r="R81" s="350">
        <f>SUM(E81,J81)</f>
        <v>0</v>
      </c>
    </row>
    <row r="82" spans="1:34" s="352" customFormat="1" ht="60" hidden="1" customHeight="1" x14ac:dyDescent="0.25">
      <c r="A82" s="346"/>
      <c r="B82" s="346"/>
      <c r="C82" s="347"/>
      <c r="D82" s="304" t="s">
        <v>435</v>
      </c>
      <c r="E82" s="348">
        <f t="shared" si="39"/>
        <v>0</v>
      </c>
      <c r="F82" s="349"/>
      <c r="G82" s="349"/>
      <c r="H82" s="350"/>
      <c r="I82" s="350"/>
      <c r="J82" s="349">
        <f t="shared" si="38"/>
        <v>0</v>
      </c>
      <c r="K82" s="349"/>
      <c r="L82" s="350"/>
      <c r="M82" s="350"/>
      <c r="N82" s="350"/>
      <c r="O82" s="349"/>
      <c r="P82" s="350"/>
      <c r="Q82" s="350"/>
      <c r="R82" s="350">
        <f t="shared" si="41"/>
        <v>0</v>
      </c>
      <c r="S82" s="351"/>
      <c r="T82" s="351"/>
      <c r="U82" s="351"/>
      <c r="V82" s="351"/>
      <c r="W82" s="351"/>
      <c r="X82" s="351"/>
      <c r="Y82" s="351"/>
      <c r="Z82" s="351"/>
      <c r="AA82" s="351"/>
      <c r="AB82" s="351"/>
      <c r="AC82" s="351"/>
      <c r="AD82" s="351"/>
      <c r="AE82" s="351"/>
      <c r="AF82" s="351"/>
      <c r="AG82" s="351"/>
      <c r="AH82" s="351"/>
    </row>
    <row r="83" spans="1:34" s="307" customFormat="1" ht="45" hidden="1" customHeight="1" x14ac:dyDescent="0.25">
      <c r="A83" s="318"/>
      <c r="B83" s="318"/>
      <c r="C83" s="319"/>
      <c r="D83" s="304" t="s">
        <v>371</v>
      </c>
      <c r="E83" s="305">
        <f t="shared" si="39"/>
        <v>0</v>
      </c>
      <c r="F83" s="303"/>
      <c r="G83" s="303"/>
      <c r="H83" s="306"/>
      <c r="I83" s="306"/>
      <c r="J83" s="303">
        <f t="shared" si="38"/>
        <v>0</v>
      </c>
      <c r="K83" s="303"/>
      <c r="L83" s="306"/>
      <c r="M83" s="306"/>
      <c r="N83" s="306"/>
      <c r="O83" s="303"/>
      <c r="P83" s="306"/>
      <c r="Q83" s="306"/>
      <c r="R83" s="306">
        <f t="shared" si="41"/>
        <v>0</v>
      </c>
    </row>
    <row r="84" spans="1:34" s="84" customFormat="1" ht="81.75" hidden="1" customHeight="1" x14ac:dyDescent="0.25">
      <c r="A84" s="320" t="s">
        <v>229</v>
      </c>
      <c r="B84" s="320" t="s">
        <v>61</v>
      </c>
      <c r="C84" s="320" t="s">
        <v>50</v>
      </c>
      <c r="D84" s="333" t="s">
        <v>228</v>
      </c>
      <c r="E84" s="137">
        <f t="shared" si="39"/>
        <v>0</v>
      </c>
      <c r="F84" s="137"/>
      <c r="G84" s="137"/>
      <c r="H84" s="142"/>
      <c r="I84" s="142"/>
      <c r="J84" s="137">
        <f t="shared" si="38"/>
        <v>0</v>
      </c>
      <c r="K84" s="137"/>
      <c r="L84" s="137"/>
      <c r="M84" s="137"/>
      <c r="N84" s="137"/>
      <c r="O84" s="137"/>
      <c r="P84" s="142"/>
      <c r="Q84" s="142"/>
      <c r="R84" s="137">
        <f t="shared" si="41"/>
        <v>0</v>
      </c>
    </row>
    <row r="85" spans="1:34" s="307" customFormat="1" ht="29.25" hidden="1" customHeight="1" x14ac:dyDescent="0.25">
      <c r="A85" s="318"/>
      <c r="B85" s="318"/>
      <c r="C85" s="318"/>
      <c r="D85" s="289" t="s">
        <v>257</v>
      </c>
      <c r="E85" s="305">
        <f>SUM(F85,I85)</f>
        <v>0</v>
      </c>
      <c r="F85" s="303"/>
      <c r="G85" s="303"/>
      <c r="H85" s="306"/>
      <c r="I85" s="306"/>
      <c r="J85" s="303">
        <f t="shared" si="38"/>
        <v>0</v>
      </c>
      <c r="K85" s="303"/>
      <c r="L85" s="303"/>
      <c r="M85" s="303"/>
      <c r="N85" s="303"/>
      <c r="O85" s="303"/>
      <c r="P85" s="306"/>
      <c r="Q85" s="306"/>
      <c r="R85" s="306">
        <f t="shared" si="41"/>
        <v>0</v>
      </c>
    </row>
    <row r="86" spans="1:34" s="307" customFormat="1" ht="64.5" hidden="1" customHeight="1" x14ac:dyDescent="0.25">
      <c r="A86" s="318"/>
      <c r="B86" s="318"/>
      <c r="C86" s="318"/>
      <c r="D86" s="304" t="s">
        <v>335</v>
      </c>
      <c r="E86" s="305">
        <f>SUM(F86,I86)</f>
        <v>0</v>
      </c>
      <c r="F86" s="303"/>
      <c r="G86" s="303"/>
      <c r="H86" s="306"/>
      <c r="I86" s="306"/>
      <c r="J86" s="303">
        <f t="shared" si="38"/>
        <v>0</v>
      </c>
      <c r="K86" s="303"/>
      <c r="L86" s="303"/>
      <c r="M86" s="303"/>
      <c r="N86" s="303"/>
      <c r="O86" s="303"/>
      <c r="P86" s="306"/>
      <c r="Q86" s="306"/>
      <c r="R86" s="306">
        <f t="shared" si="41"/>
        <v>0</v>
      </c>
    </row>
    <row r="87" spans="1:34" s="84" customFormat="1" ht="33" hidden="1" customHeight="1" x14ac:dyDescent="0.25">
      <c r="A87" s="320" t="s">
        <v>231</v>
      </c>
      <c r="B87" s="320" t="s">
        <v>54</v>
      </c>
      <c r="C87" s="320" t="s">
        <v>51</v>
      </c>
      <c r="D87" s="454" t="s">
        <v>230</v>
      </c>
      <c r="E87" s="137">
        <f t="shared" si="39"/>
        <v>0</v>
      </c>
      <c r="F87" s="137"/>
      <c r="G87" s="137"/>
      <c r="H87" s="142"/>
      <c r="I87" s="142"/>
      <c r="J87" s="137">
        <f t="shared" si="38"/>
        <v>0</v>
      </c>
      <c r="K87" s="137"/>
      <c r="L87" s="142"/>
      <c r="M87" s="142"/>
      <c r="N87" s="142"/>
      <c r="O87" s="137"/>
      <c r="P87" s="142"/>
      <c r="Q87" s="142"/>
      <c r="R87" s="137">
        <f t="shared" si="41"/>
        <v>0</v>
      </c>
    </row>
    <row r="88" spans="1:34" s="84" customFormat="1" ht="26.25" hidden="1" customHeight="1" x14ac:dyDescent="0.25">
      <c r="A88" s="320" t="s">
        <v>236</v>
      </c>
      <c r="B88" s="320" t="s">
        <v>237</v>
      </c>
      <c r="C88" s="321" t="s">
        <v>52</v>
      </c>
      <c r="D88" s="283" t="s">
        <v>232</v>
      </c>
      <c r="E88" s="302">
        <f t="shared" si="39"/>
        <v>0</v>
      </c>
      <c r="F88" s="137"/>
      <c r="G88" s="137"/>
      <c r="H88" s="142"/>
      <c r="I88" s="142"/>
      <c r="J88" s="137">
        <f t="shared" si="38"/>
        <v>0</v>
      </c>
      <c r="K88" s="137"/>
      <c r="L88" s="142"/>
      <c r="M88" s="142"/>
      <c r="N88" s="142"/>
      <c r="O88" s="137"/>
      <c r="P88" s="142"/>
      <c r="Q88" s="142"/>
      <c r="R88" s="137">
        <f t="shared" si="41"/>
        <v>0</v>
      </c>
    </row>
    <row r="89" spans="1:34" s="84" customFormat="1" ht="22.5" hidden="1" customHeight="1" x14ac:dyDescent="0.25">
      <c r="A89" s="320" t="s">
        <v>241</v>
      </c>
      <c r="B89" s="320" t="s">
        <v>242</v>
      </c>
      <c r="C89" s="320" t="s">
        <v>52</v>
      </c>
      <c r="D89" s="283" t="s">
        <v>234</v>
      </c>
      <c r="E89" s="137">
        <f t="shared" si="39"/>
        <v>0</v>
      </c>
      <c r="F89" s="137"/>
      <c r="G89" s="137"/>
      <c r="H89" s="142"/>
      <c r="I89" s="142"/>
      <c r="J89" s="137">
        <f t="shared" si="38"/>
        <v>0</v>
      </c>
      <c r="K89" s="137"/>
      <c r="L89" s="142"/>
      <c r="M89" s="142"/>
      <c r="N89" s="142"/>
      <c r="O89" s="137"/>
      <c r="P89" s="142"/>
      <c r="Q89" s="142"/>
      <c r="R89" s="142">
        <f t="shared" si="41"/>
        <v>0</v>
      </c>
    </row>
    <row r="90" spans="1:34" s="84" customFormat="1" ht="25.5" hidden="1" customHeight="1" x14ac:dyDescent="0.25">
      <c r="A90" s="320" t="s">
        <v>254</v>
      </c>
      <c r="B90" s="320" t="s">
        <v>239</v>
      </c>
      <c r="C90" s="320" t="s">
        <v>52</v>
      </c>
      <c r="D90" s="283" t="s">
        <v>235</v>
      </c>
      <c r="E90" s="137">
        <f t="shared" si="39"/>
        <v>0</v>
      </c>
      <c r="F90" s="137"/>
      <c r="G90" s="137"/>
      <c r="H90" s="142"/>
      <c r="I90" s="142"/>
      <c r="J90" s="137">
        <f t="shared" si="38"/>
        <v>0</v>
      </c>
      <c r="K90" s="142"/>
      <c r="L90" s="142"/>
      <c r="M90" s="142"/>
      <c r="N90" s="142"/>
      <c r="O90" s="142"/>
      <c r="P90" s="142"/>
      <c r="Q90" s="142"/>
      <c r="R90" s="142">
        <f t="shared" si="41"/>
        <v>0</v>
      </c>
    </row>
    <row r="91" spans="1:34" s="84" customFormat="1" ht="26.25" hidden="1" customHeight="1" x14ac:dyDescent="0.25">
      <c r="A91" s="320" t="s">
        <v>368</v>
      </c>
      <c r="B91" s="320" t="s">
        <v>369</v>
      </c>
      <c r="C91" s="320" t="s">
        <v>52</v>
      </c>
      <c r="D91" s="150" t="s">
        <v>367</v>
      </c>
      <c r="E91" s="137">
        <f t="shared" si="39"/>
        <v>0</v>
      </c>
      <c r="F91" s="137"/>
      <c r="G91" s="137"/>
      <c r="H91" s="142"/>
      <c r="I91" s="142"/>
      <c r="J91" s="137">
        <f t="shared" si="38"/>
        <v>0</v>
      </c>
      <c r="K91" s="121"/>
      <c r="L91" s="142"/>
      <c r="M91" s="142"/>
      <c r="N91" s="142"/>
      <c r="O91" s="121"/>
      <c r="P91" s="142"/>
      <c r="Q91" s="142"/>
      <c r="R91" s="137">
        <f t="shared" si="41"/>
        <v>0</v>
      </c>
    </row>
    <row r="92" spans="1:34" s="98" customFormat="1" ht="44.25" hidden="1" customHeight="1" x14ac:dyDescent="0.25">
      <c r="A92" s="343"/>
      <c r="B92" s="343"/>
      <c r="C92" s="344"/>
      <c r="D92" s="345" t="s">
        <v>372</v>
      </c>
      <c r="E92" s="139">
        <f t="shared" si="39"/>
        <v>0</v>
      </c>
      <c r="F92" s="303"/>
      <c r="G92" s="303"/>
      <c r="H92" s="132"/>
      <c r="I92" s="132"/>
      <c r="J92" s="139">
        <f t="shared" si="38"/>
        <v>0</v>
      </c>
      <c r="K92" s="151"/>
      <c r="L92" s="132"/>
      <c r="M92" s="132"/>
      <c r="N92" s="132"/>
      <c r="O92" s="151"/>
      <c r="P92" s="132"/>
      <c r="Q92" s="132"/>
      <c r="R92" s="139">
        <f t="shared" si="41"/>
        <v>0</v>
      </c>
    </row>
    <row r="93" spans="1:34" s="84" customFormat="1" ht="34.5" hidden="1" customHeight="1" x14ac:dyDescent="0.25">
      <c r="A93" s="320" t="s">
        <v>244</v>
      </c>
      <c r="B93" s="320" t="s">
        <v>245</v>
      </c>
      <c r="C93" s="321" t="s">
        <v>53</v>
      </c>
      <c r="D93" s="283" t="s">
        <v>243</v>
      </c>
      <c r="E93" s="302">
        <f t="shared" si="39"/>
        <v>0</v>
      </c>
      <c r="F93" s="137"/>
      <c r="G93" s="137"/>
      <c r="H93" s="142"/>
      <c r="I93" s="142"/>
      <c r="J93" s="142">
        <f t="shared" si="38"/>
        <v>0</v>
      </c>
      <c r="K93" s="142"/>
      <c r="L93" s="142"/>
      <c r="M93" s="142"/>
      <c r="N93" s="142"/>
      <c r="O93" s="142"/>
      <c r="P93" s="142"/>
      <c r="Q93" s="142"/>
      <c r="R93" s="142">
        <f t="shared" si="41"/>
        <v>0</v>
      </c>
    </row>
    <row r="94" spans="1:34" s="84" customFormat="1" ht="24" hidden="1" customHeight="1" x14ac:dyDescent="0.25">
      <c r="A94" s="320" t="s">
        <v>332</v>
      </c>
      <c r="B94" s="324" t="s">
        <v>333</v>
      </c>
      <c r="C94" s="324" t="s">
        <v>221</v>
      </c>
      <c r="D94" s="144" t="s">
        <v>334</v>
      </c>
      <c r="E94" s="302">
        <f t="shared" si="39"/>
        <v>0</v>
      </c>
      <c r="F94" s="137"/>
      <c r="G94" s="137"/>
      <c r="H94" s="142"/>
      <c r="I94" s="142"/>
      <c r="J94" s="142">
        <f t="shared" si="38"/>
        <v>0</v>
      </c>
      <c r="K94" s="142"/>
      <c r="L94" s="142"/>
      <c r="M94" s="142"/>
      <c r="N94" s="142"/>
      <c r="O94" s="142"/>
      <c r="P94" s="142"/>
      <c r="Q94" s="142"/>
      <c r="R94" s="142">
        <f t="shared" si="41"/>
        <v>0</v>
      </c>
    </row>
    <row r="95" spans="1:34" s="84" customFormat="1" ht="25.5" hidden="1" customHeight="1" x14ac:dyDescent="0.25">
      <c r="A95" s="320" t="s">
        <v>408</v>
      </c>
      <c r="B95" s="320" t="s">
        <v>158</v>
      </c>
      <c r="C95" s="320" t="s">
        <v>58</v>
      </c>
      <c r="D95" s="150" t="s">
        <v>278</v>
      </c>
      <c r="E95" s="137">
        <f>SUM(E96)</f>
        <v>0</v>
      </c>
      <c r="F95" s="137"/>
      <c r="G95" s="137"/>
      <c r="H95" s="137"/>
      <c r="I95" s="137">
        <f t="shared" ref="I95:Q95" si="47">SUM(I96)</f>
        <v>0</v>
      </c>
      <c r="J95" s="142">
        <f t="shared" si="38"/>
        <v>0</v>
      </c>
      <c r="K95" s="137"/>
      <c r="L95" s="137"/>
      <c r="M95" s="137"/>
      <c r="N95" s="137"/>
      <c r="O95" s="137"/>
      <c r="P95" s="137"/>
      <c r="Q95" s="137">
        <f t="shared" si="47"/>
        <v>0</v>
      </c>
      <c r="R95" s="137">
        <f t="shared" si="41"/>
        <v>0</v>
      </c>
    </row>
    <row r="96" spans="1:34" s="98" customFormat="1" ht="46.5" hidden="1" customHeight="1" x14ac:dyDescent="0.25">
      <c r="A96" s="455" t="s">
        <v>436</v>
      </c>
      <c r="B96" s="455" t="s">
        <v>437</v>
      </c>
      <c r="C96" s="455" t="s">
        <v>60</v>
      </c>
      <c r="D96" s="456" t="s">
        <v>439</v>
      </c>
      <c r="E96" s="137">
        <f>SUM(F96,I96)</f>
        <v>0</v>
      </c>
      <c r="F96" s="137"/>
      <c r="G96" s="137"/>
      <c r="H96" s="137"/>
      <c r="I96" s="137"/>
      <c r="J96" s="137">
        <f>SUM(L96,O96)</f>
        <v>0</v>
      </c>
      <c r="K96" s="137"/>
      <c r="L96" s="137"/>
      <c r="M96" s="137"/>
      <c r="N96" s="137"/>
      <c r="O96" s="137"/>
      <c r="P96" s="132"/>
      <c r="Q96" s="132"/>
      <c r="R96" s="137">
        <f t="shared" si="41"/>
        <v>0</v>
      </c>
    </row>
    <row r="97" spans="1:122" s="98" customFormat="1" ht="60" hidden="1" customHeight="1" x14ac:dyDescent="0.25">
      <c r="A97" s="368"/>
      <c r="B97" s="368"/>
      <c r="C97" s="368"/>
      <c r="D97" s="457" t="s">
        <v>440</v>
      </c>
      <c r="E97" s="139">
        <f t="shared" si="39"/>
        <v>0</v>
      </c>
      <c r="F97" s="139"/>
      <c r="G97" s="139"/>
      <c r="H97" s="132"/>
      <c r="I97" s="132"/>
      <c r="J97" s="139">
        <f>SUM(L97,O97)</f>
        <v>0</v>
      </c>
      <c r="K97" s="139"/>
      <c r="L97" s="139"/>
      <c r="M97" s="139"/>
      <c r="N97" s="139"/>
      <c r="O97" s="139"/>
      <c r="P97" s="139"/>
      <c r="Q97" s="139"/>
      <c r="R97" s="139">
        <f>SUM(E97,J97)</f>
        <v>0</v>
      </c>
    </row>
    <row r="98" spans="1:122" s="84" customFormat="1" ht="35.25" hidden="1" customHeight="1" x14ac:dyDescent="0.25">
      <c r="A98" s="300" t="s">
        <v>171</v>
      </c>
      <c r="B98" s="300"/>
      <c r="C98" s="300"/>
      <c r="D98" s="301" t="s">
        <v>98</v>
      </c>
      <c r="E98" s="451">
        <f>SUM(E99)</f>
        <v>0</v>
      </c>
      <c r="F98" s="308">
        <f t="shared" ref="F98:R98" si="48">SUM(F99)</f>
        <v>0</v>
      </c>
      <c r="G98" s="308">
        <f t="shared" si="48"/>
        <v>0</v>
      </c>
      <c r="H98" s="308">
        <f t="shared" si="48"/>
        <v>0</v>
      </c>
      <c r="I98" s="308">
        <f t="shared" si="48"/>
        <v>0</v>
      </c>
      <c r="J98" s="308">
        <f t="shared" si="48"/>
        <v>0</v>
      </c>
      <c r="K98" s="308">
        <f t="shared" si="48"/>
        <v>0</v>
      </c>
      <c r="L98" s="308">
        <f t="shared" si="48"/>
        <v>0</v>
      </c>
      <c r="M98" s="308">
        <f t="shared" si="48"/>
        <v>0</v>
      </c>
      <c r="N98" s="308">
        <f t="shared" si="48"/>
        <v>0</v>
      </c>
      <c r="O98" s="308">
        <f t="shared" si="48"/>
        <v>0</v>
      </c>
      <c r="P98" s="308">
        <f t="shared" si="48"/>
        <v>0</v>
      </c>
      <c r="Q98" s="308">
        <f t="shared" si="48"/>
        <v>0</v>
      </c>
      <c r="R98" s="308">
        <f t="shared" si="48"/>
        <v>0</v>
      </c>
    </row>
    <row r="99" spans="1:122" s="122" customFormat="1" ht="33" hidden="1" customHeight="1" x14ac:dyDescent="0.25">
      <c r="A99" s="300" t="s">
        <v>170</v>
      </c>
      <c r="B99" s="300"/>
      <c r="C99" s="300"/>
      <c r="D99" s="301" t="s">
        <v>98</v>
      </c>
      <c r="E99" s="451">
        <f>SUM(E100:E107)</f>
        <v>0</v>
      </c>
      <c r="F99" s="451">
        <f>SUM(F100:F107)</f>
        <v>0</v>
      </c>
      <c r="G99" s="451">
        <f t="shared" ref="G99:R99" si="49">SUM(G100:G107)</f>
        <v>0</v>
      </c>
      <c r="H99" s="451">
        <f t="shared" si="49"/>
        <v>0</v>
      </c>
      <c r="I99" s="451">
        <f t="shared" si="49"/>
        <v>0</v>
      </c>
      <c r="J99" s="451">
        <f t="shared" si="49"/>
        <v>0</v>
      </c>
      <c r="K99" s="451">
        <f t="shared" si="49"/>
        <v>0</v>
      </c>
      <c r="L99" s="451">
        <f t="shared" si="49"/>
        <v>0</v>
      </c>
      <c r="M99" s="451">
        <f t="shared" si="49"/>
        <v>0</v>
      </c>
      <c r="N99" s="451">
        <f t="shared" si="49"/>
        <v>0</v>
      </c>
      <c r="O99" s="451">
        <f t="shared" si="49"/>
        <v>0</v>
      </c>
      <c r="P99" s="451">
        <f t="shared" si="49"/>
        <v>0</v>
      </c>
      <c r="Q99" s="451">
        <f t="shared" si="49"/>
        <v>0</v>
      </c>
      <c r="R99" s="451">
        <f t="shared" si="49"/>
        <v>0</v>
      </c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</row>
    <row r="100" spans="1:122" s="133" customFormat="1" ht="50.25" hidden="1" customHeight="1" x14ac:dyDescent="0.25">
      <c r="A100" s="214" t="s">
        <v>176</v>
      </c>
      <c r="B100" s="214" t="s">
        <v>102</v>
      </c>
      <c r="C100" s="214" t="s">
        <v>47</v>
      </c>
      <c r="D100" s="144" t="s">
        <v>101</v>
      </c>
      <c r="E100" s="137">
        <f t="shared" ref="E100:E107" si="50">SUM(F100,I100)</f>
        <v>0</v>
      </c>
      <c r="F100" s="137"/>
      <c r="G100" s="126"/>
      <c r="H100" s="126"/>
      <c r="I100" s="126"/>
      <c r="J100" s="142">
        <f>SUM(L100,O100)</f>
        <v>0</v>
      </c>
      <c r="K100" s="142"/>
      <c r="L100" s="126"/>
      <c r="M100" s="126"/>
      <c r="N100" s="126"/>
      <c r="O100" s="126"/>
      <c r="P100" s="126"/>
      <c r="Q100" s="126"/>
      <c r="R100" s="142">
        <f>SUM(E100,J100)</f>
        <v>0</v>
      </c>
      <c r="T100" s="371"/>
      <c r="U100" s="371"/>
      <c r="V100" s="371"/>
      <c r="W100" s="371"/>
      <c r="X100" s="371"/>
      <c r="Y100" s="371"/>
      <c r="Z100" s="371"/>
      <c r="AA100" s="371"/>
      <c r="AB100" s="371"/>
      <c r="AC100" s="371"/>
      <c r="AD100" s="371"/>
      <c r="AE100" s="371"/>
      <c r="AF100" s="371"/>
      <c r="AG100" s="371"/>
    </row>
    <row r="101" spans="1:122" s="122" customFormat="1" ht="33" hidden="1" customHeight="1" x14ac:dyDescent="0.25">
      <c r="A101" s="369" t="s">
        <v>253</v>
      </c>
      <c r="B101" s="372">
        <v>3050</v>
      </c>
      <c r="C101" s="372">
        <v>1070</v>
      </c>
      <c r="D101" s="283" t="s">
        <v>252</v>
      </c>
      <c r="E101" s="153">
        <f t="shared" si="50"/>
        <v>0</v>
      </c>
      <c r="F101" s="153"/>
      <c r="G101" s="373"/>
      <c r="H101" s="373"/>
      <c r="I101" s="373"/>
      <c r="J101" s="309">
        <f t="shared" ref="J101" si="51">SUM(L101,O101)</f>
        <v>0</v>
      </c>
      <c r="K101" s="309"/>
      <c r="L101" s="373"/>
      <c r="M101" s="373"/>
      <c r="N101" s="373"/>
      <c r="O101" s="373"/>
      <c r="P101" s="373"/>
      <c r="Q101" s="373"/>
      <c r="R101" s="142">
        <f t="shared" ref="R101" si="52">SUM(E101,J101)</f>
        <v>0</v>
      </c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</row>
    <row r="102" spans="1:122" s="133" customFormat="1" ht="62.25" hidden="1" customHeight="1" x14ac:dyDescent="0.25">
      <c r="A102" s="445" t="s">
        <v>188</v>
      </c>
      <c r="B102" s="445" t="s">
        <v>93</v>
      </c>
      <c r="C102" s="299" t="s">
        <v>63</v>
      </c>
      <c r="D102" s="283" t="s">
        <v>20</v>
      </c>
      <c r="E102" s="302">
        <f t="shared" si="50"/>
        <v>0</v>
      </c>
      <c r="F102" s="137"/>
      <c r="G102" s="126"/>
      <c r="H102" s="126"/>
      <c r="I102" s="126"/>
      <c r="J102" s="142">
        <f t="shared" ref="J102:J105" si="53">SUM(L102,O102)</f>
        <v>0</v>
      </c>
      <c r="K102" s="142"/>
      <c r="L102" s="285"/>
      <c r="M102" s="126"/>
      <c r="N102" s="126"/>
      <c r="O102" s="285"/>
      <c r="P102" s="458"/>
      <c r="Q102" s="459"/>
      <c r="R102" s="142">
        <f t="shared" ref="R102:R103" si="54">SUM(E102,J102)</f>
        <v>0</v>
      </c>
      <c r="T102" s="371"/>
      <c r="U102" s="371"/>
      <c r="V102" s="371"/>
      <c r="W102" s="371"/>
      <c r="X102" s="371"/>
      <c r="Y102" s="371"/>
      <c r="Z102" s="371"/>
      <c r="AA102" s="371"/>
      <c r="AB102" s="371"/>
      <c r="AC102" s="371"/>
      <c r="AD102" s="371"/>
      <c r="AE102" s="371"/>
      <c r="AF102" s="371"/>
      <c r="AG102" s="371"/>
    </row>
    <row r="103" spans="1:122" s="133" customFormat="1" ht="34.5" hidden="1" customHeight="1" x14ac:dyDescent="0.25">
      <c r="A103" s="460" t="s">
        <v>190</v>
      </c>
      <c r="B103" s="460" t="s">
        <v>94</v>
      </c>
      <c r="C103" s="213" t="s">
        <v>62</v>
      </c>
      <c r="D103" s="283" t="s">
        <v>189</v>
      </c>
      <c r="E103" s="302">
        <f t="shared" si="50"/>
        <v>0</v>
      </c>
      <c r="F103" s="137"/>
      <c r="G103" s="137"/>
      <c r="H103" s="137"/>
      <c r="I103" s="137"/>
      <c r="J103" s="142">
        <f t="shared" si="53"/>
        <v>0</v>
      </c>
      <c r="K103" s="142"/>
      <c r="L103" s="137"/>
      <c r="M103" s="137"/>
      <c r="N103" s="137"/>
      <c r="O103" s="137"/>
      <c r="P103" s="137"/>
      <c r="Q103" s="137">
        <f>SUM(Q104:Q105)</f>
        <v>0</v>
      </c>
      <c r="R103" s="142">
        <f t="shared" si="54"/>
        <v>0</v>
      </c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1"/>
      <c r="AG103" s="371"/>
    </row>
    <row r="104" spans="1:122" s="133" customFormat="1" ht="78" hidden="1" customHeight="1" x14ac:dyDescent="0.25">
      <c r="A104" s="443" t="s">
        <v>192</v>
      </c>
      <c r="B104" s="443" t="s">
        <v>88</v>
      </c>
      <c r="C104" s="213" t="s">
        <v>62</v>
      </c>
      <c r="D104" s="444" t="s">
        <v>191</v>
      </c>
      <c r="E104" s="302">
        <f t="shared" si="50"/>
        <v>0</v>
      </c>
      <c r="F104" s="124"/>
      <c r="G104" s="143"/>
      <c r="H104" s="143"/>
      <c r="I104" s="143"/>
      <c r="J104" s="142">
        <f t="shared" si="53"/>
        <v>0</v>
      </c>
      <c r="K104" s="142"/>
      <c r="L104" s="143"/>
      <c r="M104" s="143"/>
      <c r="N104" s="143"/>
      <c r="O104" s="143"/>
      <c r="P104" s="143"/>
      <c r="Q104" s="143"/>
      <c r="R104" s="141">
        <f>SUM(J104,E104)</f>
        <v>0</v>
      </c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</row>
    <row r="105" spans="1:122" s="133" customFormat="1" ht="48" hidden="1" customHeight="1" x14ac:dyDescent="0.25">
      <c r="A105" s="443" t="s">
        <v>193</v>
      </c>
      <c r="B105" s="443" t="s">
        <v>194</v>
      </c>
      <c r="C105" s="213" t="s">
        <v>21</v>
      </c>
      <c r="D105" s="444" t="s">
        <v>294</v>
      </c>
      <c r="E105" s="302">
        <f t="shared" si="50"/>
        <v>0</v>
      </c>
      <c r="F105" s="124"/>
      <c r="G105" s="143"/>
      <c r="H105" s="143"/>
      <c r="I105" s="143"/>
      <c r="J105" s="142">
        <f t="shared" si="53"/>
        <v>0</v>
      </c>
      <c r="K105" s="142"/>
      <c r="L105" s="143"/>
      <c r="M105" s="143"/>
      <c r="N105" s="143"/>
      <c r="O105" s="143"/>
      <c r="P105" s="143"/>
      <c r="Q105" s="143"/>
      <c r="R105" s="141">
        <f>SUM(J105,E105)</f>
        <v>0</v>
      </c>
      <c r="T105" s="371"/>
      <c r="U105" s="371"/>
      <c r="V105" s="371"/>
      <c r="W105" s="371"/>
      <c r="X105" s="371"/>
      <c r="Y105" s="371"/>
      <c r="Z105" s="371"/>
      <c r="AA105" s="371"/>
      <c r="AB105" s="371"/>
      <c r="AC105" s="371"/>
      <c r="AD105" s="371"/>
      <c r="AE105" s="371"/>
      <c r="AF105" s="371"/>
      <c r="AG105" s="371"/>
    </row>
    <row r="106" spans="1:122" s="133" customFormat="1" ht="30" hidden="1" customHeight="1" x14ac:dyDescent="0.25">
      <c r="A106" s="445" t="s">
        <v>198</v>
      </c>
      <c r="B106" s="445" t="s">
        <v>136</v>
      </c>
      <c r="C106" s="213" t="s">
        <v>54</v>
      </c>
      <c r="D106" s="444" t="s">
        <v>139</v>
      </c>
      <c r="E106" s="302">
        <f t="shared" si="50"/>
        <v>0</v>
      </c>
      <c r="F106" s="137"/>
      <c r="G106" s="126"/>
      <c r="H106" s="126"/>
      <c r="I106" s="126"/>
      <c r="J106" s="142">
        <f t="shared" ref="J106:J107" si="55">SUM(L106,O106)</f>
        <v>0</v>
      </c>
      <c r="K106" s="142"/>
      <c r="L106" s="126"/>
      <c r="M106" s="126"/>
      <c r="N106" s="126"/>
      <c r="O106" s="126"/>
      <c r="P106" s="126"/>
      <c r="Q106" s="126"/>
      <c r="R106" s="142">
        <f>SUM(E106,J106)</f>
        <v>0</v>
      </c>
      <c r="T106" s="371"/>
      <c r="U106" s="371"/>
      <c r="V106" s="371"/>
      <c r="W106" s="371"/>
      <c r="X106" s="371"/>
      <c r="Y106" s="371"/>
      <c r="Z106" s="371"/>
      <c r="AA106" s="371"/>
      <c r="AB106" s="371"/>
      <c r="AC106" s="371"/>
      <c r="AD106" s="371"/>
      <c r="AE106" s="371"/>
      <c r="AF106" s="371"/>
      <c r="AG106" s="371"/>
    </row>
    <row r="107" spans="1:122" s="449" customFormat="1" ht="34.5" hidden="1" customHeight="1" x14ac:dyDescent="0.25">
      <c r="A107" s="323" t="s">
        <v>438</v>
      </c>
      <c r="B107" s="324" t="s">
        <v>405</v>
      </c>
      <c r="C107" s="324" t="s">
        <v>53</v>
      </c>
      <c r="D107" s="123" t="s">
        <v>406</v>
      </c>
      <c r="E107" s="137">
        <f t="shared" si="50"/>
        <v>0</v>
      </c>
      <c r="F107" s="153"/>
      <c r="G107" s="373"/>
      <c r="H107" s="373"/>
      <c r="I107" s="373"/>
      <c r="J107" s="309">
        <f t="shared" si="55"/>
        <v>0</v>
      </c>
      <c r="K107" s="309"/>
      <c r="L107" s="373"/>
      <c r="M107" s="373"/>
      <c r="N107" s="373"/>
      <c r="O107" s="373"/>
      <c r="P107" s="373"/>
      <c r="Q107" s="373"/>
      <c r="R107" s="142">
        <f>SUM(E107,J107)</f>
        <v>0</v>
      </c>
      <c r="S107" s="446"/>
      <c r="T107" s="446"/>
      <c r="U107" s="446"/>
      <c r="V107" s="446"/>
      <c r="W107" s="446"/>
      <c r="X107" s="446"/>
      <c r="Y107" s="446"/>
      <c r="Z107" s="446"/>
      <c r="AA107" s="446"/>
      <c r="AB107" s="446"/>
      <c r="AC107" s="446"/>
      <c r="AD107" s="446"/>
      <c r="AE107" s="446"/>
      <c r="AF107" s="446"/>
      <c r="AG107" s="446"/>
      <c r="AH107" s="446"/>
      <c r="AI107" s="446"/>
      <c r="AJ107" s="446"/>
      <c r="AK107" s="446"/>
      <c r="AL107" s="446"/>
      <c r="AM107" s="446"/>
      <c r="AN107" s="446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  <c r="BI107" s="152"/>
      <c r="BJ107" s="152"/>
      <c r="BK107" s="152"/>
      <c r="BL107" s="152"/>
      <c r="BM107" s="152"/>
      <c r="BN107" s="152"/>
      <c r="BO107" s="447"/>
      <c r="BP107" s="448"/>
      <c r="BQ107" s="448"/>
      <c r="BR107" s="448"/>
      <c r="BS107" s="448"/>
      <c r="BT107" s="448"/>
      <c r="BU107" s="448"/>
      <c r="BV107" s="448"/>
      <c r="BW107" s="448"/>
      <c r="BX107" s="448"/>
      <c r="BY107" s="448"/>
      <c r="BZ107" s="448"/>
      <c r="CA107" s="448"/>
      <c r="CB107" s="448"/>
      <c r="CC107" s="448"/>
      <c r="CD107" s="448"/>
      <c r="CE107" s="448"/>
      <c r="CF107" s="448"/>
      <c r="CG107" s="448"/>
      <c r="CH107" s="448"/>
      <c r="CI107" s="448"/>
      <c r="CJ107" s="448"/>
      <c r="CK107" s="448"/>
      <c r="CL107" s="448"/>
      <c r="CM107" s="448"/>
      <c r="CN107" s="448"/>
      <c r="CO107" s="448"/>
      <c r="CP107" s="448"/>
      <c r="CQ107" s="448"/>
      <c r="CR107" s="448"/>
      <c r="CS107" s="448"/>
      <c r="CT107" s="448"/>
      <c r="CU107" s="448"/>
      <c r="CV107" s="448"/>
      <c r="CW107" s="448"/>
      <c r="CX107" s="448"/>
      <c r="CY107" s="448"/>
      <c r="CZ107" s="448"/>
      <c r="DA107" s="448"/>
      <c r="DB107" s="448"/>
      <c r="DC107" s="448"/>
      <c r="DD107" s="448"/>
      <c r="DE107" s="448"/>
      <c r="DF107" s="448"/>
      <c r="DG107" s="448"/>
      <c r="DH107" s="448"/>
      <c r="DI107" s="448"/>
      <c r="DJ107" s="448"/>
      <c r="DK107" s="448"/>
      <c r="DL107" s="448"/>
      <c r="DM107" s="448"/>
      <c r="DN107" s="448"/>
      <c r="DO107" s="448"/>
      <c r="DP107" s="448"/>
      <c r="DQ107" s="448"/>
      <c r="DR107" s="448"/>
    </row>
    <row r="108" spans="1:122" s="122" customFormat="1" ht="36.75" hidden="1" customHeight="1" x14ac:dyDescent="0.25">
      <c r="A108" s="300" t="s">
        <v>23</v>
      </c>
      <c r="B108" s="300"/>
      <c r="C108" s="300"/>
      <c r="D108" s="450" t="s">
        <v>256</v>
      </c>
      <c r="E108" s="451">
        <f>SUM(E109)</f>
        <v>0</v>
      </c>
      <c r="F108" s="308">
        <f t="shared" ref="F108:R108" si="56">SUM(F109)</f>
        <v>0</v>
      </c>
      <c r="G108" s="308">
        <f t="shared" si="56"/>
        <v>0</v>
      </c>
      <c r="H108" s="308">
        <f t="shared" si="56"/>
        <v>0</v>
      </c>
      <c r="I108" s="308">
        <f t="shared" si="56"/>
        <v>0</v>
      </c>
      <c r="J108" s="308">
        <f t="shared" si="56"/>
        <v>0</v>
      </c>
      <c r="K108" s="308">
        <f t="shared" si="56"/>
        <v>0</v>
      </c>
      <c r="L108" s="308">
        <f t="shared" si="56"/>
        <v>0</v>
      </c>
      <c r="M108" s="308">
        <f t="shared" si="56"/>
        <v>0</v>
      </c>
      <c r="N108" s="308">
        <f t="shared" si="56"/>
        <v>0</v>
      </c>
      <c r="O108" s="308">
        <f t="shared" si="56"/>
        <v>0</v>
      </c>
      <c r="P108" s="308">
        <f t="shared" si="56"/>
        <v>0</v>
      </c>
      <c r="Q108" s="308">
        <f t="shared" si="56"/>
        <v>0</v>
      </c>
      <c r="R108" s="308">
        <f t="shared" si="56"/>
        <v>0</v>
      </c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  <c r="BI108" s="152"/>
      <c r="BJ108" s="152"/>
      <c r="BK108" s="152"/>
      <c r="BL108" s="152"/>
      <c r="BM108" s="152"/>
      <c r="BN108" s="152"/>
      <c r="BO108" s="152"/>
      <c r="BP108" s="152"/>
      <c r="BQ108" s="152"/>
      <c r="BR108" s="152"/>
      <c r="BS108" s="152"/>
      <c r="BT108" s="152"/>
      <c r="BU108" s="152"/>
      <c r="BV108" s="152"/>
      <c r="BW108" s="152"/>
      <c r="BX108" s="152"/>
      <c r="BY108" s="152"/>
      <c r="BZ108" s="152"/>
      <c r="CA108" s="152"/>
      <c r="CB108" s="152"/>
      <c r="CC108" s="152"/>
      <c r="CD108" s="152"/>
      <c r="CE108" s="152"/>
      <c r="CF108" s="152"/>
      <c r="CG108" s="152"/>
      <c r="CH108" s="152"/>
      <c r="CI108" s="152"/>
      <c r="CJ108" s="152"/>
      <c r="CK108" s="152"/>
      <c r="CL108" s="152"/>
      <c r="CM108" s="152"/>
      <c r="CN108" s="152"/>
      <c r="CO108" s="152"/>
      <c r="CP108" s="152"/>
      <c r="CQ108" s="152"/>
      <c r="CR108" s="152"/>
      <c r="CS108" s="152"/>
      <c r="CT108" s="152"/>
      <c r="CU108" s="152"/>
      <c r="CV108" s="152"/>
      <c r="CW108" s="152"/>
      <c r="CX108" s="152"/>
      <c r="CY108" s="152"/>
      <c r="CZ108" s="152"/>
      <c r="DA108" s="152"/>
      <c r="DB108" s="152"/>
      <c r="DC108" s="152"/>
      <c r="DD108" s="152"/>
      <c r="DE108" s="152"/>
      <c r="DF108" s="152"/>
      <c r="DG108" s="152"/>
      <c r="DH108" s="152"/>
      <c r="DI108" s="152"/>
      <c r="DJ108" s="152"/>
      <c r="DK108" s="152"/>
      <c r="DL108" s="152"/>
      <c r="DM108" s="152"/>
      <c r="DN108" s="152"/>
      <c r="DO108" s="152"/>
      <c r="DP108" s="152"/>
      <c r="DQ108" s="152"/>
      <c r="DR108" s="152"/>
    </row>
    <row r="109" spans="1:122" s="122" customFormat="1" ht="37.5" hidden="1" customHeight="1" x14ac:dyDescent="0.25">
      <c r="A109" s="300" t="s">
        <v>24</v>
      </c>
      <c r="B109" s="300"/>
      <c r="C109" s="300"/>
      <c r="D109" s="450" t="s">
        <v>256</v>
      </c>
      <c r="E109" s="451">
        <f>SUM(E110:E115)</f>
        <v>0</v>
      </c>
      <c r="F109" s="308">
        <f t="shared" ref="F109:R109" si="57">SUM(F110:F115)</f>
        <v>0</v>
      </c>
      <c r="G109" s="308">
        <f t="shared" si="57"/>
        <v>0</v>
      </c>
      <c r="H109" s="308">
        <f t="shared" si="57"/>
        <v>0</v>
      </c>
      <c r="I109" s="308">
        <f t="shared" si="57"/>
        <v>0</v>
      </c>
      <c r="J109" s="308">
        <f t="shared" si="57"/>
        <v>0</v>
      </c>
      <c r="K109" s="308">
        <f t="shared" si="57"/>
        <v>0</v>
      </c>
      <c r="L109" s="308">
        <f t="shared" si="57"/>
        <v>0</v>
      </c>
      <c r="M109" s="308">
        <f t="shared" si="57"/>
        <v>0</v>
      </c>
      <c r="N109" s="308">
        <f t="shared" si="57"/>
        <v>0</v>
      </c>
      <c r="O109" s="308">
        <f t="shared" si="57"/>
        <v>0</v>
      </c>
      <c r="P109" s="308">
        <f t="shared" si="57"/>
        <v>0</v>
      </c>
      <c r="Q109" s="308">
        <f t="shared" si="57"/>
        <v>0</v>
      </c>
      <c r="R109" s="308">
        <f t="shared" si="57"/>
        <v>0</v>
      </c>
    </row>
    <row r="110" spans="1:122" s="122" customFormat="1" ht="47.25" hidden="1" customHeight="1" x14ac:dyDescent="0.25">
      <c r="A110" s="214" t="s">
        <v>202</v>
      </c>
      <c r="B110" s="214" t="s">
        <v>102</v>
      </c>
      <c r="C110" s="214" t="s">
        <v>47</v>
      </c>
      <c r="D110" s="144" t="s">
        <v>101</v>
      </c>
      <c r="E110" s="137">
        <f t="shared" ref="E110:E115" si="58">SUM(F110,I110)</f>
        <v>0</v>
      </c>
      <c r="F110" s="124"/>
      <c r="G110" s="126"/>
      <c r="H110" s="126"/>
      <c r="I110" s="126"/>
      <c r="J110" s="141">
        <f t="shared" ref="J110:J114" si="59">SUM(L110,O110)</f>
        <v>0</v>
      </c>
      <c r="K110" s="126"/>
      <c r="L110" s="126"/>
      <c r="M110" s="126"/>
      <c r="N110" s="126"/>
      <c r="O110" s="126"/>
      <c r="P110" s="126"/>
      <c r="Q110" s="285"/>
      <c r="R110" s="142">
        <f>SUM(J110,E110)</f>
        <v>0</v>
      </c>
    </row>
    <row r="111" spans="1:122" s="122" customFormat="1" ht="48" hidden="1" customHeight="1" x14ac:dyDescent="0.25">
      <c r="A111" s="213" t="s">
        <v>206</v>
      </c>
      <c r="B111" s="213" t="s">
        <v>214</v>
      </c>
      <c r="C111" s="213" t="s">
        <v>51</v>
      </c>
      <c r="D111" s="150" t="s">
        <v>213</v>
      </c>
      <c r="E111" s="137">
        <f>SUM(F111,I111)</f>
        <v>0</v>
      </c>
      <c r="F111" s="124"/>
      <c r="G111" s="142"/>
      <c r="H111" s="142"/>
      <c r="I111" s="142"/>
      <c r="J111" s="124">
        <f>SUM(L111,O111)</f>
        <v>0</v>
      </c>
      <c r="K111" s="137"/>
      <c r="L111" s="137"/>
      <c r="M111" s="137"/>
      <c r="N111" s="137"/>
      <c r="O111" s="137"/>
      <c r="P111" s="137"/>
      <c r="Q111" s="137"/>
      <c r="R111" s="137">
        <f>SUM(J111,E111)</f>
        <v>0</v>
      </c>
    </row>
    <row r="112" spans="1:122" s="84" customFormat="1" ht="24" hidden="1" customHeight="1" x14ac:dyDescent="0.25">
      <c r="A112" s="213" t="s">
        <v>201</v>
      </c>
      <c r="B112" s="213" t="s">
        <v>203</v>
      </c>
      <c r="C112" s="213" t="s">
        <v>64</v>
      </c>
      <c r="D112" s="150" t="s">
        <v>200</v>
      </c>
      <c r="E112" s="137">
        <f t="shared" si="58"/>
        <v>0</v>
      </c>
      <c r="F112" s="124"/>
      <c r="G112" s="142"/>
      <c r="H112" s="142"/>
      <c r="I112" s="142"/>
      <c r="J112" s="141">
        <f t="shared" si="59"/>
        <v>0</v>
      </c>
      <c r="K112" s="142"/>
      <c r="L112" s="142"/>
      <c r="M112" s="142"/>
      <c r="N112" s="142"/>
      <c r="O112" s="142"/>
      <c r="P112" s="142"/>
      <c r="Q112" s="142"/>
      <c r="R112" s="142">
        <f t="shared" ref="R112:R114" si="60">SUM(J112,E112)</f>
        <v>0</v>
      </c>
    </row>
    <row r="113" spans="1:220" s="84" customFormat="1" ht="31.5" hidden="1" customHeight="1" x14ac:dyDescent="0.25">
      <c r="A113" s="320" t="s">
        <v>204</v>
      </c>
      <c r="B113" s="320" t="s">
        <v>95</v>
      </c>
      <c r="C113" s="320" t="s">
        <v>65</v>
      </c>
      <c r="D113" s="127" t="s">
        <v>205</v>
      </c>
      <c r="E113" s="137">
        <f t="shared" si="58"/>
        <v>0</v>
      </c>
      <c r="F113" s="124"/>
      <c r="G113" s="142"/>
      <c r="H113" s="142"/>
      <c r="I113" s="142"/>
      <c r="J113" s="141">
        <f t="shared" si="59"/>
        <v>0</v>
      </c>
      <c r="K113" s="142"/>
      <c r="L113" s="142"/>
      <c r="M113" s="142"/>
      <c r="N113" s="142"/>
      <c r="O113" s="142"/>
      <c r="P113" s="142"/>
      <c r="Q113" s="142"/>
      <c r="R113" s="142">
        <f t="shared" si="60"/>
        <v>0</v>
      </c>
    </row>
    <row r="114" spans="1:220" s="84" customFormat="1" ht="31.5" hidden="1" customHeight="1" x14ac:dyDescent="0.25">
      <c r="A114" s="340" t="s">
        <v>207</v>
      </c>
      <c r="B114" s="340" t="s">
        <v>208</v>
      </c>
      <c r="C114" s="340" t="s">
        <v>66</v>
      </c>
      <c r="D114" s="452" t="s">
        <v>209</v>
      </c>
      <c r="E114" s="124">
        <f t="shared" si="58"/>
        <v>0</v>
      </c>
      <c r="F114" s="124"/>
      <c r="G114" s="141"/>
      <c r="H114" s="141"/>
      <c r="I114" s="141"/>
      <c r="J114" s="141">
        <f t="shared" si="59"/>
        <v>0</v>
      </c>
      <c r="K114" s="141"/>
      <c r="L114" s="141"/>
      <c r="M114" s="141"/>
      <c r="N114" s="141"/>
      <c r="O114" s="141"/>
      <c r="P114" s="141"/>
      <c r="Q114" s="142"/>
      <c r="R114" s="142">
        <f t="shared" si="60"/>
        <v>0</v>
      </c>
    </row>
    <row r="115" spans="1:220" s="84" customFormat="1" ht="22.5" hidden="1" customHeight="1" x14ac:dyDescent="0.25">
      <c r="A115" s="340" t="s">
        <v>211</v>
      </c>
      <c r="B115" s="340" t="s">
        <v>212</v>
      </c>
      <c r="C115" s="340" t="s">
        <v>66</v>
      </c>
      <c r="D115" s="453" t="s">
        <v>210</v>
      </c>
      <c r="E115" s="137">
        <f t="shared" si="58"/>
        <v>0</v>
      </c>
      <c r="F115" s="124"/>
      <c r="G115" s="142"/>
      <c r="H115" s="142"/>
      <c r="I115" s="142"/>
      <c r="J115" s="141">
        <f t="shared" ref="J115" si="61">SUM(L115,O115)</f>
        <v>0</v>
      </c>
      <c r="K115" s="141"/>
      <c r="L115" s="142"/>
      <c r="M115" s="142"/>
      <c r="N115" s="142"/>
      <c r="O115" s="142"/>
      <c r="P115" s="142"/>
      <c r="Q115" s="142"/>
      <c r="R115" s="142">
        <f t="shared" ref="R115" si="62">SUM(J115,E115)</f>
        <v>0</v>
      </c>
    </row>
    <row r="116" spans="1:220" s="84" customFormat="1" ht="33.75" hidden="1" customHeight="1" x14ac:dyDescent="0.25">
      <c r="A116" s="300" t="s">
        <v>161</v>
      </c>
      <c r="B116" s="300"/>
      <c r="C116" s="300"/>
      <c r="D116" s="301" t="s">
        <v>99</v>
      </c>
      <c r="E116" s="451">
        <f>SUM(E117)</f>
        <v>0</v>
      </c>
      <c r="F116" s="308">
        <f t="shared" ref="F116:R117" si="63">SUM(F117)</f>
        <v>0</v>
      </c>
      <c r="G116" s="308">
        <f t="shared" si="63"/>
        <v>0</v>
      </c>
      <c r="H116" s="308">
        <f t="shared" si="63"/>
        <v>0</v>
      </c>
      <c r="I116" s="308">
        <f t="shared" si="63"/>
        <v>0</v>
      </c>
      <c r="J116" s="308">
        <f t="shared" si="63"/>
        <v>0</v>
      </c>
      <c r="K116" s="308">
        <f t="shared" si="63"/>
        <v>0</v>
      </c>
      <c r="L116" s="308">
        <f t="shared" si="63"/>
        <v>0</v>
      </c>
      <c r="M116" s="308">
        <f t="shared" si="63"/>
        <v>0</v>
      </c>
      <c r="N116" s="308">
        <f t="shared" si="63"/>
        <v>0</v>
      </c>
      <c r="O116" s="308">
        <f t="shared" si="63"/>
        <v>0</v>
      </c>
      <c r="P116" s="308">
        <f t="shared" si="63"/>
        <v>0</v>
      </c>
      <c r="Q116" s="308">
        <f t="shared" si="63"/>
        <v>0</v>
      </c>
      <c r="R116" s="308">
        <f t="shared" si="63"/>
        <v>0</v>
      </c>
    </row>
    <row r="117" spans="1:220" s="84" customFormat="1" ht="35.25" hidden="1" customHeight="1" x14ac:dyDescent="0.25">
      <c r="A117" s="300" t="s">
        <v>162</v>
      </c>
      <c r="B117" s="300"/>
      <c r="C117" s="300"/>
      <c r="D117" s="301" t="s">
        <v>99</v>
      </c>
      <c r="E117" s="451">
        <f>SUM(E118:E122)</f>
        <v>0</v>
      </c>
      <c r="F117" s="308">
        <f t="shared" ref="F117:P117" si="64">SUM(F118:F122)</f>
        <v>0</v>
      </c>
      <c r="G117" s="308">
        <f t="shared" si="64"/>
        <v>0</v>
      </c>
      <c r="H117" s="308">
        <f t="shared" si="64"/>
        <v>0</v>
      </c>
      <c r="I117" s="308">
        <f t="shared" si="64"/>
        <v>0</v>
      </c>
      <c r="J117" s="308">
        <f t="shared" si="64"/>
        <v>0</v>
      </c>
      <c r="K117" s="308">
        <f t="shared" ref="K117" si="65">SUM(K118:K122)</f>
        <v>0</v>
      </c>
      <c r="L117" s="308">
        <f t="shared" si="64"/>
        <v>0</v>
      </c>
      <c r="M117" s="308">
        <f t="shared" si="64"/>
        <v>0</v>
      </c>
      <c r="N117" s="308">
        <f t="shared" si="64"/>
        <v>0</v>
      </c>
      <c r="O117" s="308">
        <f t="shared" si="64"/>
        <v>0</v>
      </c>
      <c r="P117" s="308">
        <f t="shared" si="64"/>
        <v>0</v>
      </c>
      <c r="Q117" s="308">
        <f t="shared" si="63"/>
        <v>0</v>
      </c>
      <c r="R117" s="308">
        <f t="shared" ref="R117:R120" si="66">SUM(E117,J117)</f>
        <v>0</v>
      </c>
    </row>
    <row r="118" spans="1:220" s="84" customFormat="1" ht="49.5" hidden="1" customHeight="1" x14ac:dyDescent="0.25">
      <c r="A118" s="214" t="s">
        <v>160</v>
      </c>
      <c r="B118" s="214" t="s">
        <v>102</v>
      </c>
      <c r="C118" s="214" t="s">
        <v>47</v>
      </c>
      <c r="D118" s="144" t="s">
        <v>101</v>
      </c>
      <c r="E118" s="142">
        <f>SUM(F118,I118)</f>
        <v>0</v>
      </c>
      <c r="F118" s="353"/>
      <c r="G118" s="309"/>
      <c r="H118" s="309"/>
      <c r="I118" s="309"/>
      <c r="J118" s="137">
        <f t="shared" ref="J118:J120" si="67">SUM(L118,O118)</f>
        <v>0</v>
      </c>
      <c r="K118" s="153"/>
      <c r="L118" s="309"/>
      <c r="M118" s="309"/>
      <c r="N118" s="309"/>
      <c r="O118" s="309"/>
      <c r="P118" s="309"/>
      <c r="Q118" s="309"/>
      <c r="R118" s="121">
        <f>SUM(E118,J118)</f>
        <v>0</v>
      </c>
    </row>
    <row r="119" spans="1:220" s="110" customFormat="1" ht="26.25" hidden="1" customHeight="1" x14ac:dyDescent="0.25">
      <c r="A119" s="354" t="s">
        <v>163</v>
      </c>
      <c r="B119" s="354" t="s">
        <v>164</v>
      </c>
      <c r="C119" s="354" t="s">
        <v>59</v>
      </c>
      <c r="D119" s="150" t="s">
        <v>165</v>
      </c>
      <c r="E119" s="142"/>
      <c r="F119" s="141"/>
      <c r="G119" s="142"/>
      <c r="H119" s="142"/>
      <c r="I119" s="142"/>
      <c r="J119" s="137">
        <f t="shared" si="67"/>
        <v>0</v>
      </c>
      <c r="K119" s="121"/>
      <c r="L119" s="142"/>
      <c r="M119" s="142"/>
      <c r="N119" s="142"/>
      <c r="O119" s="142"/>
      <c r="P119" s="142"/>
      <c r="Q119" s="142"/>
      <c r="R119" s="121">
        <f t="shared" si="66"/>
        <v>0</v>
      </c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  <c r="BI119" s="154"/>
      <c r="BJ119" s="154"/>
      <c r="BK119" s="154"/>
      <c r="BL119" s="154"/>
      <c r="BM119" s="154"/>
      <c r="BN119" s="154"/>
      <c r="BO119" s="154"/>
      <c r="BP119" s="154"/>
      <c r="BQ119" s="154"/>
      <c r="BR119" s="154"/>
      <c r="BS119" s="154"/>
      <c r="BT119" s="154"/>
      <c r="BU119" s="154"/>
      <c r="BV119" s="154"/>
      <c r="BW119" s="154"/>
      <c r="BX119" s="154"/>
      <c r="BY119" s="154"/>
      <c r="BZ119" s="154"/>
      <c r="CA119" s="154"/>
      <c r="CB119" s="154"/>
      <c r="CC119" s="154"/>
      <c r="CD119" s="154"/>
      <c r="CE119" s="154"/>
      <c r="CF119" s="154"/>
      <c r="CG119" s="154"/>
      <c r="CH119" s="154"/>
      <c r="CI119" s="154"/>
      <c r="CJ119" s="154"/>
      <c r="CK119" s="154"/>
      <c r="CL119" s="154"/>
      <c r="CM119" s="154"/>
      <c r="CN119" s="154"/>
      <c r="CO119" s="154"/>
      <c r="CP119" s="154"/>
      <c r="CQ119" s="154"/>
      <c r="CR119" s="154"/>
      <c r="CS119" s="154"/>
      <c r="CT119" s="154"/>
      <c r="CU119" s="154"/>
      <c r="CV119" s="154"/>
      <c r="CW119" s="154"/>
      <c r="CX119" s="154"/>
      <c r="CY119" s="154"/>
      <c r="CZ119" s="154"/>
      <c r="DA119" s="154"/>
      <c r="DB119" s="154"/>
      <c r="DC119" s="154"/>
      <c r="DD119" s="154"/>
      <c r="DE119" s="154"/>
      <c r="DF119" s="154"/>
      <c r="DG119" s="154"/>
      <c r="DH119" s="154"/>
      <c r="DI119" s="154"/>
      <c r="DJ119" s="154"/>
      <c r="DK119" s="154"/>
      <c r="DL119" s="154"/>
      <c r="DM119" s="154"/>
      <c r="DN119" s="154"/>
      <c r="DO119" s="154"/>
      <c r="DP119" s="154"/>
      <c r="DQ119" s="154"/>
      <c r="DR119" s="154"/>
      <c r="DS119" s="154"/>
      <c r="DT119" s="154"/>
      <c r="DU119" s="154"/>
      <c r="DV119" s="154"/>
      <c r="DW119" s="154"/>
      <c r="DX119" s="154"/>
      <c r="DY119" s="154"/>
      <c r="DZ119" s="154"/>
      <c r="EA119" s="154"/>
      <c r="EB119" s="154"/>
      <c r="EC119" s="154"/>
      <c r="ED119" s="154"/>
      <c r="EE119" s="154"/>
      <c r="EF119" s="154"/>
      <c r="EG119" s="154"/>
      <c r="EH119" s="154"/>
      <c r="EI119" s="154"/>
      <c r="EJ119" s="154"/>
      <c r="EK119" s="154"/>
      <c r="EL119" s="154"/>
      <c r="EM119" s="154"/>
      <c r="EN119" s="154"/>
      <c r="EO119" s="154"/>
      <c r="EP119" s="154"/>
      <c r="EQ119" s="154"/>
      <c r="ER119" s="154"/>
      <c r="ES119" s="154"/>
      <c r="ET119" s="154"/>
      <c r="EU119" s="154"/>
      <c r="EV119" s="154"/>
      <c r="EW119" s="154"/>
      <c r="EX119" s="154"/>
      <c r="EY119" s="154"/>
      <c r="EZ119" s="154"/>
      <c r="FA119" s="154"/>
      <c r="FB119" s="154"/>
      <c r="FC119" s="154"/>
      <c r="FD119" s="154"/>
      <c r="FE119" s="154"/>
      <c r="FF119" s="154"/>
      <c r="FG119" s="154"/>
      <c r="FH119" s="154"/>
      <c r="FI119" s="154"/>
      <c r="FJ119" s="154"/>
      <c r="FK119" s="154"/>
      <c r="FL119" s="154"/>
      <c r="FM119" s="154"/>
      <c r="FN119" s="154"/>
      <c r="FO119" s="154"/>
      <c r="FP119" s="154"/>
      <c r="FQ119" s="154"/>
      <c r="FR119" s="154"/>
      <c r="FS119" s="154"/>
      <c r="FT119" s="154"/>
      <c r="FU119" s="154"/>
      <c r="FV119" s="154"/>
      <c r="FW119" s="154"/>
      <c r="FX119" s="154"/>
      <c r="FY119" s="154"/>
      <c r="FZ119" s="154"/>
      <c r="GA119" s="154"/>
      <c r="GB119" s="154"/>
      <c r="GC119" s="154"/>
      <c r="GD119" s="154"/>
      <c r="GE119" s="154"/>
      <c r="GF119" s="154"/>
      <c r="GG119" s="154"/>
      <c r="GH119" s="154"/>
      <c r="GI119" s="154"/>
      <c r="GJ119" s="154"/>
      <c r="GK119" s="154"/>
      <c r="GL119" s="154"/>
      <c r="GM119" s="154"/>
      <c r="GN119" s="154"/>
      <c r="GO119" s="154"/>
      <c r="GP119" s="154"/>
      <c r="GQ119" s="154"/>
      <c r="GR119" s="154"/>
      <c r="GS119" s="154"/>
      <c r="GT119" s="154"/>
      <c r="GU119" s="154"/>
      <c r="GV119" s="154"/>
      <c r="GW119" s="154"/>
      <c r="GX119" s="154"/>
      <c r="GY119" s="154"/>
      <c r="GZ119" s="154"/>
      <c r="HA119" s="154"/>
      <c r="HB119" s="154"/>
      <c r="HC119" s="154"/>
      <c r="HD119" s="154"/>
      <c r="HE119" s="154"/>
      <c r="HF119" s="154"/>
      <c r="HG119" s="154"/>
      <c r="HH119" s="154"/>
      <c r="HI119" s="154"/>
      <c r="HJ119" s="154"/>
      <c r="HK119" s="154"/>
      <c r="HL119" s="154"/>
    </row>
    <row r="120" spans="1:220" s="110" customFormat="1" ht="22.5" hidden="1" customHeight="1" x14ac:dyDescent="0.25">
      <c r="A120" s="213" t="s">
        <v>293</v>
      </c>
      <c r="B120" s="213" t="s">
        <v>280</v>
      </c>
      <c r="C120" s="213" t="s">
        <v>281</v>
      </c>
      <c r="D120" s="144" t="s">
        <v>282</v>
      </c>
      <c r="E120" s="142">
        <f>SUM(F120,I120)</f>
        <v>0</v>
      </c>
      <c r="F120" s="141"/>
      <c r="G120" s="142"/>
      <c r="H120" s="142"/>
      <c r="I120" s="142"/>
      <c r="J120" s="137">
        <f t="shared" si="67"/>
        <v>0</v>
      </c>
      <c r="K120" s="121"/>
      <c r="L120" s="142"/>
      <c r="M120" s="142"/>
      <c r="N120" s="142"/>
      <c r="O120" s="142"/>
      <c r="P120" s="142"/>
      <c r="Q120" s="142"/>
      <c r="R120" s="121">
        <f t="shared" si="66"/>
        <v>0</v>
      </c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  <c r="BI120" s="154"/>
      <c r="BJ120" s="154"/>
      <c r="BK120" s="154"/>
      <c r="BL120" s="154"/>
      <c r="BM120" s="154"/>
      <c r="BN120" s="154"/>
      <c r="BO120" s="154"/>
      <c r="BP120" s="154"/>
      <c r="BQ120" s="154"/>
      <c r="BR120" s="154"/>
      <c r="BS120" s="154"/>
      <c r="BT120" s="154"/>
      <c r="BU120" s="154"/>
      <c r="BV120" s="154"/>
      <c r="BW120" s="154"/>
      <c r="BX120" s="154"/>
      <c r="BY120" s="154"/>
      <c r="BZ120" s="154"/>
      <c r="CA120" s="154"/>
      <c r="CB120" s="154"/>
      <c r="CC120" s="154"/>
      <c r="CD120" s="154"/>
      <c r="CE120" s="154"/>
      <c r="CF120" s="154"/>
      <c r="CG120" s="154"/>
      <c r="CH120" s="154"/>
      <c r="CI120" s="154"/>
      <c r="CJ120" s="154"/>
      <c r="CK120" s="154"/>
      <c r="CL120" s="154"/>
      <c r="CM120" s="154"/>
      <c r="CN120" s="154"/>
      <c r="CO120" s="154"/>
      <c r="CP120" s="154"/>
      <c r="CQ120" s="154"/>
      <c r="CR120" s="154"/>
      <c r="CS120" s="154"/>
      <c r="CT120" s="154"/>
      <c r="CU120" s="154"/>
      <c r="CV120" s="154"/>
      <c r="CW120" s="154"/>
      <c r="CX120" s="154"/>
      <c r="CY120" s="154"/>
      <c r="CZ120" s="154"/>
      <c r="DA120" s="154"/>
      <c r="DB120" s="154"/>
      <c r="DC120" s="154"/>
      <c r="DD120" s="154"/>
      <c r="DE120" s="154"/>
      <c r="DF120" s="154"/>
      <c r="DG120" s="154"/>
      <c r="DH120" s="154"/>
      <c r="DI120" s="154"/>
      <c r="DJ120" s="154"/>
      <c r="DK120" s="154"/>
      <c r="DL120" s="154"/>
      <c r="DM120" s="154"/>
      <c r="DN120" s="154"/>
      <c r="DO120" s="154"/>
      <c r="DP120" s="154"/>
      <c r="DQ120" s="154"/>
      <c r="DR120" s="154"/>
      <c r="DS120" s="154"/>
      <c r="DT120" s="154"/>
      <c r="DU120" s="154"/>
      <c r="DV120" s="154"/>
      <c r="DW120" s="154"/>
      <c r="DX120" s="154"/>
      <c r="DY120" s="154"/>
      <c r="DZ120" s="154"/>
      <c r="EA120" s="154"/>
      <c r="EB120" s="154"/>
      <c r="EC120" s="154"/>
      <c r="ED120" s="154"/>
      <c r="EE120" s="154"/>
      <c r="EF120" s="154"/>
      <c r="EG120" s="154"/>
      <c r="EH120" s="154"/>
      <c r="EI120" s="154"/>
      <c r="EJ120" s="154"/>
      <c r="EK120" s="154"/>
      <c r="EL120" s="154"/>
      <c r="EM120" s="154"/>
      <c r="EN120" s="154"/>
      <c r="EO120" s="154"/>
      <c r="EP120" s="154"/>
      <c r="EQ120" s="154"/>
      <c r="ER120" s="154"/>
      <c r="ES120" s="154"/>
      <c r="ET120" s="154"/>
      <c r="EU120" s="154"/>
      <c r="EV120" s="154"/>
      <c r="EW120" s="154"/>
      <c r="EX120" s="154"/>
      <c r="EY120" s="154"/>
      <c r="EZ120" s="154"/>
      <c r="FA120" s="154"/>
      <c r="FB120" s="154"/>
      <c r="FC120" s="154"/>
      <c r="FD120" s="154"/>
      <c r="FE120" s="154"/>
      <c r="FF120" s="154"/>
      <c r="FG120" s="154"/>
      <c r="FH120" s="154"/>
      <c r="FI120" s="154"/>
      <c r="FJ120" s="154"/>
      <c r="FK120" s="154"/>
      <c r="FL120" s="154"/>
      <c r="FM120" s="154"/>
      <c r="FN120" s="154"/>
      <c r="FO120" s="154"/>
      <c r="FP120" s="154"/>
      <c r="FQ120" s="154"/>
      <c r="FR120" s="154"/>
      <c r="FS120" s="154"/>
      <c r="FT120" s="154"/>
      <c r="FU120" s="154"/>
      <c r="FV120" s="154"/>
      <c r="FW120" s="154"/>
      <c r="FX120" s="154"/>
      <c r="FY120" s="154"/>
      <c r="FZ120" s="154"/>
      <c r="GA120" s="154"/>
      <c r="GB120" s="154"/>
      <c r="GC120" s="154"/>
      <c r="GD120" s="154"/>
      <c r="GE120" s="154"/>
      <c r="GF120" s="154"/>
      <c r="GG120" s="154"/>
      <c r="GH120" s="154"/>
      <c r="GI120" s="154"/>
      <c r="GJ120" s="154"/>
      <c r="GK120" s="154"/>
      <c r="GL120" s="154"/>
      <c r="GM120" s="154"/>
      <c r="GN120" s="154"/>
      <c r="GO120" s="154"/>
      <c r="GP120" s="154"/>
      <c r="GQ120" s="154"/>
      <c r="GR120" s="154"/>
      <c r="GS120" s="154"/>
      <c r="GT120" s="154"/>
      <c r="GU120" s="154"/>
      <c r="GV120" s="154"/>
      <c r="GW120" s="154"/>
      <c r="GX120" s="154"/>
      <c r="GY120" s="154"/>
      <c r="GZ120" s="154"/>
      <c r="HA120" s="154"/>
      <c r="HB120" s="154"/>
      <c r="HC120" s="154"/>
      <c r="HD120" s="154"/>
      <c r="HE120" s="154"/>
      <c r="HF120" s="154"/>
      <c r="HG120" s="154"/>
      <c r="HH120" s="154"/>
      <c r="HI120" s="154"/>
      <c r="HJ120" s="154"/>
      <c r="HK120" s="154"/>
      <c r="HL120" s="154"/>
    </row>
    <row r="121" spans="1:220" s="84" customFormat="1" ht="24" hidden="1" customHeight="1" x14ac:dyDescent="0.25">
      <c r="A121" s="355" t="s">
        <v>167</v>
      </c>
      <c r="B121" s="320" t="s">
        <v>168</v>
      </c>
      <c r="C121" s="320" t="s">
        <v>59</v>
      </c>
      <c r="D121" s="144" t="s">
        <v>166</v>
      </c>
      <c r="E121" s="141"/>
      <c r="F121" s="141"/>
      <c r="G121" s="142"/>
      <c r="H121" s="142"/>
      <c r="I121" s="142"/>
      <c r="J121" s="137">
        <f t="shared" ref="J121" si="68">SUM(L121,O121)</f>
        <v>0</v>
      </c>
      <c r="K121" s="121"/>
      <c r="L121" s="142"/>
      <c r="M121" s="142"/>
      <c r="N121" s="142"/>
      <c r="O121" s="142"/>
      <c r="P121" s="142"/>
      <c r="Q121" s="142"/>
      <c r="R121" s="137">
        <f t="shared" ref="R121" si="69">SUM(E121,J121)</f>
        <v>0</v>
      </c>
    </row>
    <row r="122" spans="1:220" s="84" customFormat="1" ht="21.75" hidden="1" customHeight="1" x14ac:dyDescent="0.25">
      <c r="A122" s="213" t="s">
        <v>169</v>
      </c>
      <c r="B122" s="213" t="s">
        <v>92</v>
      </c>
      <c r="C122" s="213" t="s">
        <v>58</v>
      </c>
      <c r="D122" s="150" t="s">
        <v>73</v>
      </c>
      <c r="E122" s="142">
        <f>SUM(F122,I122)</f>
        <v>0</v>
      </c>
      <c r="F122" s="142"/>
      <c r="G122" s="132"/>
      <c r="H122" s="132"/>
      <c r="I122" s="132"/>
      <c r="J122" s="137">
        <f>SUM(L122,O122)</f>
        <v>0</v>
      </c>
      <c r="K122" s="121"/>
      <c r="L122" s="132"/>
      <c r="M122" s="132"/>
      <c r="N122" s="132"/>
      <c r="O122" s="132"/>
      <c r="P122" s="132"/>
      <c r="Q122" s="132"/>
      <c r="R122" s="121">
        <f>SUM(E122,J122)</f>
        <v>0</v>
      </c>
    </row>
    <row r="123" spans="1:220" s="3" customFormat="1" ht="34.5" customHeight="1" x14ac:dyDescent="0.25">
      <c r="A123" s="314"/>
      <c r="B123" s="314"/>
      <c r="C123" s="314"/>
      <c r="D123" s="315" t="s">
        <v>45</v>
      </c>
      <c r="E123" s="491">
        <f t="shared" ref="E123:R123" si="70">SUM(E14,E55,E73,E99,E109,E117)</f>
        <v>0</v>
      </c>
      <c r="F123" s="316">
        <f t="shared" si="70"/>
        <v>0</v>
      </c>
      <c r="G123" s="316">
        <f t="shared" si="70"/>
        <v>0</v>
      </c>
      <c r="H123" s="316">
        <f t="shared" si="70"/>
        <v>0</v>
      </c>
      <c r="I123" s="316">
        <f t="shared" si="70"/>
        <v>0</v>
      </c>
      <c r="J123" s="316">
        <f t="shared" si="70"/>
        <v>3000000</v>
      </c>
      <c r="K123" s="316">
        <f t="shared" si="70"/>
        <v>3000000</v>
      </c>
      <c r="L123" s="316">
        <f t="shared" si="70"/>
        <v>0</v>
      </c>
      <c r="M123" s="316">
        <f t="shared" si="70"/>
        <v>0</v>
      </c>
      <c r="N123" s="316">
        <f t="shared" si="70"/>
        <v>0</v>
      </c>
      <c r="O123" s="316">
        <f t="shared" si="70"/>
        <v>3000000</v>
      </c>
      <c r="P123" s="316">
        <f t="shared" si="70"/>
        <v>0</v>
      </c>
      <c r="Q123" s="316">
        <f t="shared" si="70"/>
        <v>0</v>
      </c>
      <c r="R123" s="316">
        <f t="shared" si="70"/>
        <v>3000000</v>
      </c>
    </row>
    <row r="124" spans="1:220" x14ac:dyDescent="0.2">
      <c r="C124" s="16"/>
      <c r="D124" s="89"/>
      <c r="E124" s="192"/>
      <c r="F124" s="5"/>
      <c r="G124" s="6"/>
      <c r="H124" s="6"/>
      <c r="I124" s="6"/>
      <c r="J124" s="17"/>
      <c r="K124" s="17"/>
      <c r="L124" s="6"/>
      <c r="M124" s="6"/>
      <c r="N124" s="6"/>
      <c r="O124" s="6"/>
      <c r="P124" s="6"/>
      <c r="Q124" s="6"/>
      <c r="R124" s="5"/>
    </row>
    <row r="125" spans="1:220" ht="15.75" customHeight="1" x14ac:dyDescent="0.2">
      <c r="C125" s="16"/>
      <c r="D125" s="89"/>
      <c r="M125" s="6"/>
      <c r="O125" s="6"/>
      <c r="P125" s="6"/>
      <c r="Q125" s="6"/>
      <c r="R125" s="5"/>
    </row>
    <row r="126" spans="1:220" ht="125.25" customHeight="1" x14ac:dyDescent="0.2">
      <c r="C126" s="7"/>
      <c r="D126" s="89"/>
      <c r="Q126" s="6"/>
      <c r="R126" s="5"/>
    </row>
    <row r="127" spans="1:220" x14ac:dyDescent="0.2">
      <c r="C127" s="16"/>
      <c r="D127" s="89"/>
      <c r="O127" s="6"/>
      <c r="P127" s="6"/>
    </row>
    <row r="128" spans="1:220" hidden="1" x14ac:dyDescent="0.2">
      <c r="C128" s="16"/>
      <c r="D128" s="89"/>
    </row>
    <row r="129" spans="3:18" ht="21" hidden="1" customHeight="1" x14ac:dyDescent="0.2">
      <c r="C129" s="16"/>
      <c r="D129" s="89"/>
    </row>
    <row r="130" spans="3:18" s="156" customFormat="1" ht="23.25" hidden="1" customHeight="1" x14ac:dyDescent="0.2">
      <c r="C130" s="184"/>
      <c r="D130" s="185" t="s">
        <v>247</v>
      </c>
      <c r="E130" s="186">
        <f t="shared" ref="E130:R130" si="71">SUM(E15:E16,E56,E74,E100,E110,E118)</f>
        <v>0</v>
      </c>
      <c r="F130" s="186">
        <f t="shared" si="71"/>
        <v>0</v>
      </c>
      <c r="G130" s="186">
        <f t="shared" si="71"/>
        <v>0</v>
      </c>
      <c r="H130" s="186">
        <f t="shared" si="71"/>
        <v>0</v>
      </c>
      <c r="I130" s="186">
        <f t="shared" si="71"/>
        <v>0</v>
      </c>
      <c r="J130" s="186">
        <f t="shared" si="71"/>
        <v>0</v>
      </c>
      <c r="K130" s="186">
        <f t="shared" si="71"/>
        <v>0</v>
      </c>
      <c r="L130" s="186">
        <f t="shared" si="71"/>
        <v>0</v>
      </c>
      <c r="M130" s="186">
        <f t="shared" si="71"/>
        <v>0</v>
      </c>
      <c r="N130" s="186">
        <f t="shared" si="71"/>
        <v>0</v>
      </c>
      <c r="O130" s="186">
        <f t="shared" si="71"/>
        <v>0</v>
      </c>
      <c r="P130" s="186">
        <f t="shared" si="71"/>
        <v>0</v>
      </c>
      <c r="Q130" s="186">
        <f t="shared" si="71"/>
        <v>0</v>
      </c>
      <c r="R130" s="186">
        <f t="shared" si="71"/>
        <v>0</v>
      </c>
    </row>
    <row r="131" spans="3:18" hidden="1" x14ac:dyDescent="0.2">
      <c r="C131" s="16"/>
      <c r="D131" s="89" t="s">
        <v>249</v>
      </c>
      <c r="E131" s="77" t="e">
        <f>SUM(E75,E77,E84,E87,#REF!,E88,E89,E90,E111)</f>
        <v>#REF!</v>
      </c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</row>
    <row r="132" spans="3:18" hidden="1" x14ac:dyDescent="0.2">
      <c r="C132" s="16"/>
      <c r="D132" s="89" t="s">
        <v>248</v>
      </c>
      <c r="E132" s="193">
        <f>SUM(E112:E115)</f>
        <v>0</v>
      </c>
      <c r="F132" s="76"/>
      <c r="G132" s="78"/>
      <c r="H132" s="78"/>
      <c r="I132" s="78"/>
      <c r="J132" s="79"/>
      <c r="K132" s="79"/>
      <c r="L132" s="78"/>
      <c r="M132" s="78"/>
      <c r="N132" s="78"/>
      <c r="O132" s="78"/>
      <c r="P132" s="78"/>
      <c r="Q132" s="78"/>
      <c r="R132" s="76"/>
    </row>
    <row r="133" spans="3:18" hidden="1" x14ac:dyDescent="0.2">
      <c r="C133" s="16"/>
      <c r="D133" s="89" t="s">
        <v>250</v>
      </c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</row>
    <row r="134" spans="3:18" ht="12.75" hidden="1" customHeight="1" x14ac:dyDescent="0.2">
      <c r="C134" s="16"/>
      <c r="D134" s="89" t="s">
        <v>251</v>
      </c>
      <c r="E134" s="193"/>
      <c r="F134" s="76"/>
      <c r="G134" s="78"/>
      <c r="H134" s="78"/>
      <c r="I134" s="78"/>
      <c r="J134" s="79"/>
      <c r="K134" s="79"/>
      <c r="L134" s="78"/>
      <c r="M134" s="78"/>
      <c r="N134" s="78"/>
      <c r="O134" s="78"/>
      <c r="P134" s="78"/>
      <c r="Q134" s="78"/>
      <c r="R134" s="76"/>
    </row>
    <row r="135" spans="3:18" hidden="1" x14ac:dyDescent="0.2">
      <c r="C135" s="16"/>
      <c r="D135" s="89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</row>
    <row r="136" spans="3:18" x14ac:dyDescent="0.2">
      <c r="C136" s="16"/>
      <c r="D136" s="89"/>
      <c r="E136" s="193"/>
      <c r="F136" s="76"/>
      <c r="G136" s="78"/>
      <c r="H136" s="78"/>
      <c r="I136" s="78"/>
      <c r="J136" s="79"/>
      <c r="K136" s="79"/>
      <c r="L136" s="78"/>
      <c r="M136" s="78"/>
      <c r="N136" s="78"/>
      <c r="O136" s="78"/>
      <c r="P136" s="78"/>
      <c r="Q136" s="78"/>
      <c r="R136" s="76"/>
    </row>
    <row r="137" spans="3:18" ht="15.75" hidden="1" customHeight="1" x14ac:dyDescent="0.2">
      <c r="C137" s="16"/>
      <c r="D137" s="89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</row>
    <row r="138" spans="3:18" ht="12.75" hidden="1" customHeight="1" x14ac:dyDescent="0.2">
      <c r="C138" s="16"/>
      <c r="E138" s="193"/>
      <c r="F138" s="76"/>
      <c r="G138" s="78"/>
      <c r="H138" s="78"/>
      <c r="I138" s="78"/>
      <c r="J138" s="79"/>
      <c r="K138" s="79"/>
      <c r="L138" s="78"/>
      <c r="M138" s="78"/>
      <c r="N138" s="78"/>
      <c r="O138" s="78"/>
      <c r="P138" s="78"/>
      <c r="Q138" s="78"/>
      <c r="R138" s="76"/>
    </row>
    <row r="139" spans="3:18" hidden="1" x14ac:dyDescent="0.2">
      <c r="C139" s="16"/>
      <c r="E139" s="77"/>
      <c r="F139" s="80">
        <f t="shared" ref="F139:R139" si="72">SUM(F130:F137)</f>
        <v>0</v>
      </c>
      <c r="G139" s="80">
        <f t="shared" si="72"/>
        <v>0</v>
      </c>
      <c r="H139" s="80">
        <f t="shared" si="72"/>
        <v>0</v>
      </c>
      <c r="I139" s="80">
        <f t="shared" si="72"/>
        <v>0</v>
      </c>
      <c r="J139" s="80">
        <f t="shared" si="72"/>
        <v>0</v>
      </c>
      <c r="K139" s="80"/>
      <c r="L139" s="80">
        <f t="shared" si="72"/>
        <v>0</v>
      </c>
      <c r="M139" s="80">
        <f t="shared" si="72"/>
        <v>0</v>
      </c>
      <c r="N139" s="80">
        <f t="shared" si="72"/>
        <v>0</v>
      </c>
      <c r="O139" s="80">
        <f t="shared" si="72"/>
        <v>0</v>
      </c>
      <c r="P139" s="80">
        <f t="shared" si="72"/>
        <v>0</v>
      </c>
      <c r="Q139" s="80">
        <f t="shared" si="72"/>
        <v>0</v>
      </c>
      <c r="R139" s="80">
        <f t="shared" si="72"/>
        <v>0</v>
      </c>
    </row>
    <row r="140" spans="3:18" hidden="1" x14ac:dyDescent="0.2">
      <c r="C140" s="16"/>
    </row>
    <row r="141" spans="3:18" ht="14.25" hidden="1" customHeight="1" x14ac:dyDescent="0.2">
      <c r="C141" s="16"/>
    </row>
    <row r="142" spans="3:18" ht="12.75" hidden="1" customHeight="1" x14ac:dyDescent="0.2">
      <c r="C142" s="16"/>
    </row>
    <row r="143" spans="3:18" hidden="1" x14ac:dyDescent="0.2">
      <c r="C143" s="16"/>
      <c r="E143" s="190" t="s">
        <v>273</v>
      </c>
    </row>
    <row r="144" spans="3:18" hidden="1" x14ac:dyDescent="0.2">
      <c r="C144" s="16"/>
      <c r="E144" s="193">
        <f>SUM(E17,E18,E21,E24,E25,E27,E30,E31,E32:E40,E41:E53)</f>
        <v>0</v>
      </c>
      <c r="F144" s="193">
        <f>SUM(F17,F18,F21,F24,F25,F27,F30,F31,F32:F40,F41:F53)</f>
        <v>0</v>
      </c>
      <c r="G144" s="193">
        <f>SUM(G17,G18,G19-G20,G21,G24,G25,G27,G30,G31,G32,G33,G34,G35,G36,G37,G38:G53,G18,G19,G20,G21,G24,G25,G27,G30,G31,G32,G33,G34,G35,G36,G37)</f>
        <v>0</v>
      </c>
      <c r="H144" s="193">
        <f>SUM(H17,H18,H19-H20,H21,H24,H25,H27,H30,H31,H32,H33,H34,H35,H36,H37,H38:H53,H18,H19,H20,H21,H24,H25,H27,H30,H31,H32,H33,H34,H35,H36,H37)</f>
        <v>0</v>
      </c>
      <c r="I144" s="193">
        <f>SUM(I17,I18,I19-I20,I21,I24,I25,I27,I30,I31,I32,I33,I34,I35,I36,I37,I38:I53,I18,I19,I20,I21,I24,I25,I27,I30,I31,I32,I33,I34,I35,I36,I37)</f>
        <v>0</v>
      </c>
      <c r="J144" s="193">
        <f>SUM(J17,J18,J21,J24,J25,J27,J30,J31,J32:J40,J41:J53)</f>
        <v>3000000</v>
      </c>
      <c r="K144" s="193">
        <f>SUM(K17,K18,K21,K24,K25,K27,K30,K31,K32:K40,K41:K53)</f>
        <v>3000000</v>
      </c>
      <c r="R144" s="76">
        <f>SUM(E144,J144)</f>
        <v>3000000</v>
      </c>
    </row>
    <row r="145" spans="3:18" ht="22.5" hidden="1" customHeight="1" x14ac:dyDescent="0.2">
      <c r="C145" s="16"/>
      <c r="E145" s="193">
        <f>SUM(E57:E67)</f>
        <v>0</v>
      </c>
      <c r="J145" s="193">
        <f>SUM(J57:J67)</f>
        <v>0</v>
      </c>
      <c r="K145" s="193">
        <f>SUM(K57:K67)</f>
        <v>0</v>
      </c>
      <c r="R145" s="76">
        <f>SUM(E145,J145)</f>
        <v>0</v>
      </c>
    </row>
    <row r="146" spans="3:18" s="84" customFormat="1" ht="12.75" hidden="1" customHeight="1" x14ac:dyDescent="0.2">
      <c r="C146" s="210"/>
      <c r="D146" s="211"/>
      <c r="E146" s="193">
        <v>-400000</v>
      </c>
      <c r="F146" s="2" t="s">
        <v>270</v>
      </c>
      <c r="G146" s="75"/>
      <c r="H146" s="75"/>
      <c r="I146" s="75"/>
      <c r="J146" s="76"/>
      <c r="K146" s="76"/>
      <c r="L146" s="75"/>
      <c r="M146" s="75"/>
      <c r="N146" s="75"/>
      <c r="O146" s="75"/>
      <c r="P146" s="75"/>
      <c r="Q146" s="75"/>
      <c r="R146" s="76">
        <f>SUM(E146,J146)</f>
        <v>-400000</v>
      </c>
    </row>
    <row r="147" spans="3:18" hidden="1" x14ac:dyDescent="0.2">
      <c r="C147" s="16"/>
      <c r="E147" s="193" t="e">
        <f>SUM(#REF!,E105:E106)</f>
        <v>#REF!</v>
      </c>
      <c r="J147" s="193" t="e">
        <f>SUM(#REF!,J105:J106)</f>
        <v>#REF!</v>
      </c>
      <c r="K147" s="76"/>
      <c r="R147" s="76" t="e">
        <f t="shared" ref="R147:R150" si="73">SUM(E147,J147)</f>
        <v>#REF!</v>
      </c>
    </row>
    <row r="148" spans="3:18" hidden="1" x14ac:dyDescent="0.2">
      <c r="C148" s="16"/>
      <c r="E148" s="193"/>
      <c r="J148" s="76"/>
      <c r="K148" s="76"/>
      <c r="R148" s="76">
        <f t="shared" si="73"/>
        <v>0</v>
      </c>
    </row>
    <row r="149" spans="3:18" hidden="1" x14ac:dyDescent="0.2">
      <c r="C149" s="16"/>
      <c r="E149" s="193"/>
      <c r="F149" s="2" t="s">
        <v>272</v>
      </c>
      <c r="J149" s="77"/>
      <c r="K149" s="77"/>
      <c r="R149" s="76">
        <f t="shared" si="73"/>
        <v>0</v>
      </c>
    </row>
    <row r="150" spans="3:18" ht="12.75" hidden="1" customHeight="1" x14ac:dyDescent="0.2">
      <c r="C150" s="16"/>
      <c r="E150" s="194">
        <f>SUM(E115)</f>
        <v>0</v>
      </c>
      <c r="F150" s="99" t="s">
        <v>271</v>
      </c>
      <c r="G150" s="100"/>
      <c r="H150" s="100"/>
      <c r="I150" s="100"/>
      <c r="J150" s="99"/>
      <c r="K150" s="99"/>
      <c r="L150" s="100"/>
      <c r="M150" s="100"/>
      <c r="N150" s="100"/>
      <c r="O150" s="100"/>
      <c r="P150" s="100"/>
      <c r="Q150" s="100"/>
      <c r="R150" s="101">
        <f t="shared" si="73"/>
        <v>0</v>
      </c>
    </row>
    <row r="151" spans="3:18" hidden="1" x14ac:dyDescent="0.2">
      <c r="C151" s="16"/>
    </row>
    <row r="152" spans="3:18" hidden="1" x14ac:dyDescent="0.2">
      <c r="C152" s="16"/>
      <c r="E152" s="80" t="e">
        <f>SUM(E144:E150)</f>
        <v>#REF!</v>
      </c>
      <c r="J152" s="76" t="e">
        <f>SUM(J144:J150)</f>
        <v>#REF!</v>
      </c>
      <c r="K152" s="77">
        <f>SUM(K144:K150)</f>
        <v>3000000</v>
      </c>
      <c r="R152" s="76" t="e">
        <f>SUM(R144:R150)</f>
        <v>#REF!</v>
      </c>
    </row>
    <row r="153" spans="3:18" hidden="1" x14ac:dyDescent="0.2">
      <c r="C153" s="16"/>
    </row>
    <row r="154" spans="3:18" ht="12.75" customHeight="1" x14ac:dyDescent="0.2">
      <c r="C154" s="16"/>
    </row>
    <row r="155" spans="3:18" x14ac:dyDescent="0.2">
      <c r="C155" s="16"/>
    </row>
    <row r="156" spans="3:18" x14ac:dyDescent="0.2">
      <c r="C156" s="16"/>
    </row>
    <row r="157" spans="3:18" x14ac:dyDescent="0.2">
      <c r="C157" s="16"/>
    </row>
    <row r="158" spans="3:18" ht="12.75" customHeight="1" x14ac:dyDescent="0.2">
      <c r="C158" s="16"/>
    </row>
    <row r="159" spans="3:18" x14ac:dyDescent="0.2">
      <c r="C159" s="16"/>
    </row>
    <row r="160" spans="3:18" x14ac:dyDescent="0.2">
      <c r="C160" s="16"/>
    </row>
    <row r="161" spans="3:3" x14ac:dyDescent="0.2">
      <c r="C161" s="16"/>
    </row>
    <row r="162" spans="3:3" ht="12.75" customHeight="1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ht="12.75" customHeight="1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ht="12.75" customHeight="1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ht="12.75" customHeight="1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ht="12.75" customHeight="1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ht="12.75" customHeight="1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ht="12.75" customHeight="1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ht="12.75" customHeight="1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ht="12.75" customHeight="1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ht="12.75" customHeight="1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ht="12.75" customHeight="1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ht="12.75" customHeight="1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ht="12.75" customHeight="1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ht="12.75" customHeight="1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ht="12.75" customHeight="1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ht="12.75" customHeight="1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ht="12.75" customHeight="1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ht="12.75" customHeight="1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ht="12.75" customHeight="1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ht="12.75" customHeight="1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ht="12.75" customHeight="1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ht="12.75" customHeight="1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ht="12.75" customHeight="1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ht="12.75" customHeight="1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ht="12.75" customHeight="1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ht="12.75" customHeight="1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ht="12.75" customHeight="1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ht="12.75" customHeight="1" x14ac:dyDescent="0.2">
      <c r="C270" s="16"/>
    </row>
    <row r="271" spans="3:3" x14ac:dyDescent="0.2">
      <c r="C271" s="16"/>
    </row>
    <row r="272" spans="3:3" x14ac:dyDescent="0.2">
      <c r="C272" s="16"/>
    </row>
    <row r="273" spans="3:3" x14ac:dyDescent="0.2">
      <c r="C273" s="16"/>
    </row>
    <row r="274" spans="3:3" ht="12.75" customHeight="1" x14ac:dyDescent="0.2">
      <c r="C274" s="16"/>
    </row>
    <row r="275" spans="3:3" x14ac:dyDescent="0.2">
      <c r="C275" s="16"/>
    </row>
    <row r="276" spans="3:3" x14ac:dyDescent="0.2">
      <c r="C276" s="16"/>
    </row>
    <row r="277" spans="3:3" x14ac:dyDescent="0.2">
      <c r="C277" s="16"/>
    </row>
    <row r="278" spans="3:3" ht="12.75" customHeight="1" x14ac:dyDescent="0.2">
      <c r="C278" s="16"/>
    </row>
    <row r="279" spans="3:3" x14ac:dyDescent="0.2">
      <c r="C279" s="16"/>
    </row>
    <row r="280" spans="3:3" x14ac:dyDescent="0.2">
      <c r="C280" s="16"/>
    </row>
    <row r="281" spans="3:3" x14ac:dyDescent="0.2">
      <c r="C281" s="16"/>
    </row>
    <row r="282" spans="3:3" ht="12.75" customHeight="1" x14ac:dyDescent="0.2">
      <c r="C282" s="16"/>
    </row>
    <row r="283" spans="3:3" x14ac:dyDescent="0.2">
      <c r="C283" s="16"/>
    </row>
    <row r="284" spans="3:3" x14ac:dyDescent="0.2">
      <c r="C284" s="16"/>
    </row>
    <row r="285" spans="3:3" x14ac:dyDescent="0.2">
      <c r="C285" s="16"/>
    </row>
    <row r="286" spans="3:3" ht="12.75" customHeight="1" x14ac:dyDescent="0.2">
      <c r="C286" s="16"/>
    </row>
    <row r="287" spans="3:3" x14ac:dyDescent="0.2">
      <c r="C287" s="16"/>
    </row>
    <row r="288" spans="3:3" x14ac:dyDescent="0.2">
      <c r="C288" s="16"/>
    </row>
    <row r="289" spans="3:3" x14ac:dyDescent="0.2">
      <c r="C289" s="16"/>
    </row>
    <row r="290" spans="3:3" ht="12.75" customHeight="1" x14ac:dyDescent="0.2">
      <c r="C290" s="16"/>
    </row>
    <row r="291" spans="3:3" x14ac:dyDescent="0.2">
      <c r="C291" s="16"/>
    </row>
    <row r="292" spans="3:3" x14ac:dyDescent="0.2">
      <c r="C292" s="16"/>
    </row>
    <row r="293" spans="3:3" x14ac:dyDescent="0.2">
      <c r="C293" s="16"/>
    </row>
    <row r="294" spans="3:3" ht="12.75" customHeight="1" x14ac:dyDescent="0.2">
      <c r="C294" s="16"/>
    </row>
    <row r="295" spans="3:3" x14ac:dyDescent="0.2">
      <c r="C295" s="16"/>
    </row>
  </sheetData>
  <mergeCells count="24">
    <mergeCell ref="B4:C4"/>
    <mergeCell ref="B5:C5"/>
    <mergeCell ref="R8:R11"/>
    <mergeCell ref="E9:E11"/>
    <mergeCell ref="G9:H9"/>
    <mergeCell ref="J9:J11"/>
    <mergeCell ref="L9:L11"/>
    <mergeCell ref="J8:Q8"/>
    <mergeCell ref="F9:F11"/>
    <mergeCell ref="I9:I11"/>
    <mergeCell ref="P10:P11"/>
    <mergeCell ref="P9:Q9"/>
    <mergeCell ref="O9:O11"/>
    <mergeCell ref="M10:M11"/>
    <mergeCell ref="N10:N11"/>
    <mergeCell ref="M9:N9"/>
    <mergeCell ref="K9:K11"/>
    <mergeCell ref="A8:A11"/>
    <mergeCell ref="D8:D11"/>
    <mergeCell ref="C8:C11"/>
    <mergeCell ref="E8:I8"/>
    <mergeCell ref="G10:G11"/>
    <mergeCell ref="H10:H11"/>
    <mergeCell ref="B8:B11"/>
  </mergeCells>
  <phoneticPr fontId="3" type="noConversion"/>
  <pageMargins left="0.19685039370078741" right="0.19685039370078741" top="0.98425196850393704" bottom="0.59055118110236227" header="0" footer="0"/>
  <pageSetup paperSize="9" scale="60" orientation="landscape" r:id="rId1"/>
  <headerFooter differentFirst="1" alignWithMargins="0">
    <oddHeader>&amp;C&amp;P&amp;Rпродовження додатку 3</oddHeader>
  </headerFooter>
  <rowBreaks count="1" manualBreakCount="1">
    <brk id="73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showGridLines="0" showZeros="0" view="pageBreakPreview" topLeftCell="D12" zoomScale="78" zoomScaleNormal="100" zoomScaleSheetLayoutView="78" workbookViewId="0">
      <selection activeCell="E12" sqref="E12:E17"/>
    </sheetView>
  </sheetViews>
  <sheetFormatPr defaultColWidth="7.85546875" defaultRowHeight="12.75" x14ac:dyDescent="0.2"/>
  <cols>
    <col min="1" max="1" width="0.28515625" style="374" hidden="1" customWidth="1"/>
    <col min="2" max="2" width="3.7109375" style="374" hidden="1" customWidth="1"/>
    <col min="3" max="3" width="1" style="374" hidden="1" customWidth="1"/>
    <col min="4" max="4" width="24.42578125" style="374" customWidth="1"/>
    <col min="5" max="5" width="63" style="374" customWidth="1"/>
    <col min="6" max="6" width="48" style="405" hidden="1" customWidth="1"/>
    <col min="7" max="7" width="21.28515625" style="405" hidden="1" customWidth="1"/>
    <col min="8" max="8" width="16.28515625" style="405" hidden="1" customWidth="1"/>
    <col min="9" max="9" width="14.140625" style="405" hidden="1" customWidth="1"/>
    <col min="10" max="10" width="11.7109375" style="405" hidden="1" customWidth="1"/>
    <col min="11" max="11" width="17.85546875" style="406" hidden="1" customWidth="1"/>
    <col min="12" max="12" width="29.140625" style="406" hidden="1" customWidth="1"/>
    <col min="13" max="13" width="20.140625" style="406" hidden="1" customWidth="1"/>
    <col min="14" max="14" width="15.5703125" style="406" hidden="1" customWidth="1"/>
    <col min="15" max="15" width="18.140625" style="406" hidden="1" customWidth="1"/>
    <col min="16" max="16" width="16.5703125" style="405" hidden="1" customWidth="1"/>
    <col min="17" max="17" width="20" style="405" hidden="1" customWidth="1"/>
    <col min="18" max="18" width="21.28515625" style="405" hidden="1" customWidth="1"/>
    <col min="19" max="19" width="18.42578125" style="405" hidden="1" customWidth="1"/>
    <col min="20" max="20" width="9.42578125" style="374" hidden="1" customWidth="1"/>
    <col min="21" max="21" width="16.7109375" style="374" hidden="1" customWidth="1"/>
    <col min="22" max="22" width="70.140625" style="374" customWidth="1"/>
    <col min="23" max="23" width="24.140625" style="374" customWidth="1"/>
    <col min="24" max="24" width="13" style="374" hidden="1" customWidth="1"/>
    <col min="25" max="25" width="29.42578125" style="374" customWidth="1"/>
    <col min="26" max="26" width="21" style="374" customWidth="1"/>
    <col min="27" max="27" width="18.28515625" style="374" customWidth="1"/>
    <col min="28" max="28" width="16.42578125" style="374" customWidth="1"/>
    <col min="29" max="29" width="16.5703125" style="374" customWidth="1"/>
    <col min="30" max="30" width="18.5703125" style="374" customWidth="1"/>
    <col min="31" max="31" width="16.5703125" style="374" customWidth="1"/>
    <col min="32" max="32" width="22.42578125" style="374" customWidth="1"/>
    <col min="33" max="33" width="32" style="374" customWidth="1"/>
    <col min="34" max="34" width="14.7109375" style="374" customWidth="1"/>
    <col min="35" max="35" width="17.28515625" style="374" customWidth="1"/>
    <col min="36" max="258" width="7.85546875" style="374"/>
    <col min="259" max="261" width="0" style="374" hidden="1" customWidth="1"/>
    <col min="262" max="262" width="15" style="374" customWidth="1"/>
    <col min="263" max="263" width="21.85546875" style="374" customWidth="1"/>
    <col min="264" max="264" width="24.5703125" style="374" customWidth="1"/>
    <col min="265" max="265" width="43.42578125" style="374" customWidth="1"/>
    <col min="266" max="266" width="38.42578125" style="374" customWidth="1"/>
    <col min="267" max="267" width="43.7109375" style="374" customWidth="1"/>
    <col min="268" max="268" width="17.140625" style="374" customWidth="1"/>
    <col min="269" max="269" width="18.85546875" style="374" customWidth="1"/>
    <col min="270" max="270" width="13.42578125" style="374" customWidth="1"/>
    <col min="271" max="271" width="15.7109375" style="374" customWidth="1"/>
    <col min="272" max="272" width="15" style="374" customWidth="1"/>
    <col min="273" max="273" width="13.42578125" style="374" customWidth="1"/>
    <col min="274" max="274" width="15.42578125" style="374" customWidth="1"/>
    <col min="275" max="275" width="20.5703125" style="374" customWidth="1"/>
    <col min="276" max="276" width="14" style="374" customWidth="1"/>
    <col min="277" max="277" width="11.140625" style="374" customWidth="1"/>
    <col min="278" max="278" width="20.140625" style="374" customWidth="1"/>
    <col min="279" max="279" width="15.85546875" style="374" customWidth="1"/>
    <col min="280" max="280" width="15.7109375" style="374" customWidth="1"/>
    <col min="281" max="281" width="18.28515625" style="374" customWidth="1"/>
    <col min="282" max="282" width="21" style="374" customWidth="1"/>
    <col min="283" max="283" width="18.28515625" style="374" customWidth="1"/>
    <col min="284" max="284" width="16.42578125" style="374" customWidth="1"/>
    <col min="285" max="285" width="16.5703125" style="374" customWidth="1"/>
    <col min="286" max="286" width="18.5703125" style="374" customWidth="1"/>
    <col min="287" max="287" width="16.5703125" style="374" customWidth="1"/>
    <col min="288" max="288" width="22.42578125" style="374" customWidth="1"/>
    <col min="289" max="289" width="32" style="374" customWidth="1"/>
    <col min="290" max="290" width="14.7109375" style="374" customWidth="1"/>
    <col min="291" max="291" width="17.28515625" style="374" customWidth="1"/>
    <col min="292" max="514" width="7.85546875" style="374"/>
    <col min="515" max="517" width="0" style="374" hidden="1" customWidth="1"/>
    <col min="518" max="518" width="15" style="374" customWidth="1"/>
    <col min="519" max="519" width="21.85546875" style="374" customWidth="1"/>
    <col min="520" max="520" width="24.5703125" style="374" customWidth="1"/>
    <col min="521" max="521" width="43.42578125" style="374" customWidth="1"/>
    <col min="522" max="522" width="38.42578125" style="374" customWidth="1"/>
    <col min="523" max="523" width="43.7109375" style="374" customWidth="1"/>
    <col min="524" max="524" width="17.140625" style="374" customWidth="1"/>
    <col min="525" max="525" width="18.85546875" style="374" customWidth="1"/>
    <col min="526" max="526" width="13.42578125" style="374" customWidth="1"/>
    <col min="527" max="527" width="15.7109375" style="374" customWidth="1"/>
    <col min="528" max="528" width="15" style="374" customWidth="1"/>
    <col min="529" max="529" width="13.42578125" style="374" customWidth="1"/>
    <col min="530" max="530" width="15.42578125" style="374" customWidth="1"/>
    <col min="531" max="531" width="20.5703125" style="374" customWidth="1"/>
    <col min="532" max="532" width="14" style="374" customWidth="1"/>
    <col min="533" max="533" width="11.140625" style="374" customWidth="1"/>
    <col min="534" max="534" width="20.140625" style="374" customWidth="1"/>
    <col min="535" max="535" width="15.85546875" style="374" customWidth="1"/>
    <col min="536" max="536" width="15.7109375" style="374" customWidth="1"/>
    <col min="537" max="537" width="18.28515625" style="374" customWidth="1"/>
    <col min="538" max="538" width="21" style="374" customWidth="1"/>
    <col min="539" max="539" width="18.28515625" style="374" customWidth="1"/>
    <col min="540" max="540" width="16.42578125" style="374" customWidth="1"/>
    <col min="541" max="541" width="16.5703125" style="374" customWidth="1"/>
    <col min="542" max="542" width="18.5703125" style="374" customWidth="1"/>
    <col min="543" max="543" width="16.5703125" style="374" customWidth="1"/>
    <col min="544" max="544" width="22.42578125" style="374" customWidth="1"/>
    <col min="545" max="545" width="32" style="374" customWidth="1"/>
    <col min="546" max="546" width="14.7109375" style="374" customWidth="1"/>
    <col min="547" max="547" width="17.28515625" style="374" customWidth="1"/>
    <col min="548" max="770" width="7.85546875" style="374"/>
    <col min="771" max="773" width="0" style="374" hidden="1" customWidth="1"/>
    <col min="774" max="774" width="15" style="374" customWidth="1"/>
    <col min="775" max="775" width="21.85546875" style="374" customWidth="1"/>
    <col min="776" max="776" width="24.5703125" style="374" customWidth="1"/>
    <col min="777" max="777" width="43.42578125" style="374" customWidth="1"/>
    <col min="778" max="778" width="38.42578125" style="374" customWidth="1"/>
    <col min="779" max="779" width="43.7109375" style="374" customWidth="1"/>
    <col min="780" max="780" width="17.140625" style="374" customWidth="1"/>
    <col min="781" max="781" width="18.85546875" style="374" customWidth="1"/>
    <col min="782" max="782" width="13.42578125" style="374" customWidth="1"/>
    <col min="783" max="783" width="15.7109375" style="374" customWidth="1"/>
    <col min="784" max="784" width="15" style="374" customWidth="1"/>
    <col min="785" max="785" width="13.42578125" style="374" customWidth="1"/>
    <col min="786" max="786" width="15.42578125" style="374" customWidth="1"/>
    <col min="787" max="787" width="20.5703125" style="374" customWidth="1"/>
    <col min="788" max="788" width="14" style="374" customWidth="1"/>
    <col min="789" max="789" width="11.140625" style="374" customWidth="1"/>
    <col min="790" max="790" width="20.140625" style="374" customWidth="1"/>
    <col min="791" max="791" width="15.85546875" style="374" customWidth="1"/>
    <col min="792" max="792" width="15.7109375" style="374" customWidth="1"/>
    <col min="793" max="793" width="18.28515625" style="374" customWidth="1"/>
    <col min="794" max="794" width="21" style="374" customWidth="1"/>
    <col min="795" max="795" width="18.28515625" style="374" customWidth="1"/>
    <col min="796" max="796" width="16.42578125" style="374" customWidth="1"/>
    <col min="797" max="797" width="16.5703125" style="374" customWidth="1"/>
    <col min="798" max="798" width="18.5703125" style="374" customWidth="1"/>
    <col min="799" max="799" width="16.5703125" style="374" customWidth="1"/>
    <col min="800" max="800" width="22.42578125" style="374" customWidth="1"/>
    <col min="801" max="801" width="32" style="374" customWidth="1"/>
    <col min="802" max="802" width="14.7109375" style="374" customWidth="1"/>
    <col min="803" max="803" width="17.28515625" style="374" customWidth="1"/>
    <col min="804" max="1026" width="7.85546875" style="374"/>
    <col min="1027" max="1029" width="0" style="374" hidden="1" customWidth="1"/>
    <col min="1030" max="1030" width="15" style="374" customWidth="1"/>
    <col min="1031" max="1031" width="21.85546875" style="374" customWidth="1"/>
    <col min="1032" max="1032" width="24.5703125" style="374" customWidth="1"/>
    <col min="1033" max="1033" width="43.42578125" style="374" customWidth="1"/>
    <col min="1034" max="1034" width="38.42578125" style="374" customWidth="1"/>
    <col min="1035" max="1035" width="43.7109375" style="374" customWidth="1"/>
    <col min="1036" max="1036" width="17.140625" style="374" customWidth="1"/>
    <col min="1037" max="1037" width="18.85546875" style="374" customWidth="1"/>
    <col min="1038" max="1038" width="13.42578125" style="374" customWidth="1"/>
    <col min="1039" max="1039" width="15.7109375" style="374" customWidth="1"/>
    <col min="1040" max="1040" width="15" style="374" customWidth="1"/>
    <col min="1041" max="1041" width="13.42578125" style="374" customWidth="1"/>
    <col min="1042" max="1042" width="15.42578125" style="374" customWidth="1"/>
    <col min="1043" max="1043" width="20.5703125" style="374" customWidth="1"/>
    <col min="1044" max="1044" width="14" style="374" customWidth="1"/>
    <col min="1045" max="1045" width="11.140625" style="374" customWidth="1"/>
    <col min="1046" max="1046" width="20.140625" style="374" customWidth="1"/>
    <col min="1047" max="1047" width="15.85546875" style="374" customWidth="1"/>
    <col min="1048" max="1048" width="15.7109375" style="374" customWidth="1"/>
    <col min="1049" max="1049" width="18.28515625" style="374" customWidth="1"/>
    <col min="1050" max="1050" width="21" style="374" customWidth="1"/>
    <col min="1051" max="1051" width="18.28515625" style="374" customWidth="1"/>
    <col min="1052" max="1052" width="16.42578125" style="374" customWidth="1"/>
    <col min="1053" max="1053" width="16.5703125" style="374" customWidth="1"/>
    <col min="1054" max="1054" width="18.5703125" style="374" customWidth="1"/>
    <col min="1055" max="1055" width="16.5703125" style="374" customWidth="1"/>
    <col min="1056" max="1056" width="22.42578125" style="374" customWidth="1"/>
    <col min="1057" max="1057" width="32" style="374" customWidth="1"/>
    <col min="1058" max="1058" width="14.7109375" style="374" customWidth="1"/>
    <col min="1059" max="1059" width="17.28515625" style="374" customWidth="1"/>
    <col min="1060" max="1282" width="7.85546875" style="374"/>
    <col min="1283" max="1285" width="0" style="374" hidden="1" customWidth="1"/>
    <col min="1286" max="1286" width="15" style="374" customWidth="1"/>
    <col min="1287" max="1287" width="21.85546875" style="374" customWidth="1"/>
    <col min="1288" max="1288" width="24.5703125" style="374" customWidth="1"/>
    <col min="1289" max="1289" width="43.42578125" style="374" customWidth="1"/>
    <col min="1290" max="1290" width="38.42578125" style="374" customWidth="1"/>
    <col min="1291" max="1291" width="43.7109375" style="374" customWidth="1"/>
    <col min="1292" max="1292" width="17.140625" style="374" customWidth="1"/>
    <col min="1293" max="1293" width="18.85546875" style="374" customWidth="1"/>
    <col min="1294" max="1294" width="13.42578125" style="374" customWidth="1"/>
    <col min="1295" max="1295" width="15.7109375" style="374" customWidth="1"/>
    <col min="1296" max="1296" width="15" style="374" customWidth="1"/>
    <col min="1297" max="1297" width="13.42578125" style="374" customWidth="1"/>
    <col min="1298" max="1298" width="15.42578125" style="374" customWidth="1"/>
    <col min="1299" max="1299" width="20.5703125" style="374" customWidth="1"/>
    <col min="1300" max="1300" width="14" style="374" customWidth="1"/>
    <col min="1301" max="1301" width="11.140625" style="374" customWidth="1"/>
    <col min="1302" max="1302" width="20.140625" style="374" customWidth="1"/>
    <col min="1303" max="1303" width="15.85546875" style="374" customWidth="1"/>
    <col min="1304" max="1304" width="15.7109375" style="374" customWidth="1"/>
    <col min="1305" max="1305" width="18.28515625" style="374" customWidth="1"/>
    <col min="1306" max="1306" width="21" style="374" customWidth="1"/>
    <col min="1307" max="1307" width="18.28515625" style="374" customWidth="1"/>
    <col min="1308" max="1308" width="16.42578125" style="374" customWidth="1"/>
    <col min="1309" max="1309" width="16.5703125" style="374" customWidth="1"/>
    <col min="1310" max="1310" width="18.5703125" style="374" customWidth="1"/>
    <col min="1311" max="1311" width="16.5703125" style="374" customWidth="1"/>
    <col min="1312" max="1312" width="22.42578125" style="374" customWidth="1"/>
    <col min="1313" max="1313" width="32" style="374" customWidth="1"/>
    <col min="1314" max="1314" width="14.7109375" style="374" customWidth="1"/>
    <col min="1315" max="1315" width="17.28515625" style="374" customWidth="1"/>
    <col min="1316" max="1538" width="7.85546875" style="374"/>
    <col min="1539" max="1541" width="0" style="374" hidden="1" customWidth="1"/>
    <col min="1542" max="1542" width="15" style="374" customWidth="1"/>
    <col min="1543" max="1543" width="21.85546875" style="374" customWidth="1"/>
    <col min="1544" max="1544" width="24.5703125" style="374" customWidth="1"/>
    <col min="1545" max="1545" width="43.42578125" style="374" customWidth="1"/>
    <col min="1546" max="1546" width="38.42578125" style="374" customWidth="1"/>
    <col min="1547" max="1547" width="43.7109375" style="374" customWidth="1"/>
    <col min="1548" max="1548" width="17.140625" style="374" customWidth="1"/>
    <col min="1549" max="1549" width="18.85546875" style="374" customWidth="1"/>
    <col min="1550" max="1550" width="13.42578125" style="374" customWidth="1"/>
    <col min="1551" max="1551" width="15.7109375" style="374" customWidth="1"/>
    <col min="1552" max="1552" width="15" style="374" customWidth="1"/>
    <col min="1553" max="1553" width="13.42578125" style="374" customWidth="1"/>
    <col min="1554" max="1554" width="15.42578125" style="374" customWidth="1"/>
    <col min="1555" max="1555" width="20.5703125" style="374" customWidth="1"/>
    <col min="1556" max="1556" width="14" style="374" customWidth="1"/>
    <col min="1557" max="1557" width="11.140625" style="374" customWidth="1"/>
    <col min="1558" max="1558" width="20.140625" style="374" customWidth="1"/>
    <col min="1559" max="1559" width="15.85546875" style="374" customWidth="1"/>
    <col min="1560" max="1560" width="15.7109375" style="374" customWidth="1"/>
    <col min="1561" max="1561" width="18.28515625" style="374" customWidth="1"/>
    <col min="1562" max="1562" width="21" style="374" customWidth="1"/>
    <col min="1563" max="1563" width="18.28515625" style="374" customWidth="1"/>
    <col min="1564" max="1564" width="16.42578125" style="374" customWidth="1"/>
    <col min="1565" max="1565" width="16.5703125" style="374" customWidth="1"/>
    <col min="1566" max="1566" width="18.5703125" style="374" customWidth="1"/>
    <col min="1567" max="1567" width="16.5703125" style="374" customWidth="1"/>
    <col min="1568" max="1568" width="22.42578125" style="374" customWidth="1"/>
    <col min="1569" max="1569" width="32" style="374" customWidth="1"/>
    <col min="1570" max="1570" width="14.7109375" style="374" customWidth="1"/>
    <col min="1571" max="1571" width="17.28515625" style="374" customWidth="1"/>
    <col min="1572" max="1794" width="7.85546875" style="374"/>
    <col min="1795" max="1797" width="0" style="374" hidden="1" customWidth="1"/>
    <col min="1798" max="1798" width="15" style="374" customWidth="1"/>
    <col min="1799" max="1799" width="21.85546875" style="374" customWidth="1"/>
    <col min="1800" max="1800" width="24.5703125" style="374" customWidth="1"/>
    <col min="1801" max="1801" width="43.42578125" style="374" customWidth="1"/>
    <col min="1802" max="1802" width="38.42578125" style="374" customWidth="1"/>
    <col min="1803" max="1803" width="43.7109375" style="374" customWidth="1"/>
    <col min="1804" max="1804" width="17.140625" style="374" customWidth="1"/>
    <col min="1805" max="1805" width="18.85546875" style="374" customWidth="1"/>
    <col min="1806" max="1806" width="13.42578125" style="374" customWidth="1"/>
    <col min="1807" max="1807" width="15.7109375" style="374" customWidth="1"/>
    <col min="1808" max="1808" width="15" style="374" customWidth="1"/>
    <col min="1809" max="1809" width="13.42578125" style="374" customWidth="1"/>
    <col min="1810" max="1810" width="15.42578125" style="374" customWidth="1"/>
    <col min="1811" max="1811" width="20.5703125" style="374" customWidth="1"/>
    <col min="1812" max="1812" width="14" style="374" customWidth="1"/>
    <col min="1813" max="1813" width="11.140625" style="374" customWidth="1"/>
    <col min="1814" max="1814" width="20.140625" style="374" customWidth="1"/>
    <col min="1815" max="1815" width="15.85546875" style="374" customWidth="1"/>
    <col min="1816" max="1816" width="15.7109375" style="374" customWidth="1"/>
    <col min="1817" max="1817" width="18.28515625" style="374" customWidth="1"/>
    <col min="1818" max="1818" width="21" style="374" customWidth="1"/>
    <col min="1819" max="1819" width="18.28515625" style="374" customWidth="1"/>
    <col min="1820" max="1820" width="16.42578125" style="374" customWidth="1"/>
    <col min="1821" max="1821" width="16.5703125" style="374" customWidth="1"/>
    <col min="1822" max="1822" width="18.5703125" style="374" customWidth="1"/>
    <col min="1823" max="1823" width="16.5703125" style="374" customWidth="1"/>
    <col min="1824" max="1824" width="22.42578125" style="374" customWidth="1"/>
    <col min="1825" max="1825" width="32" style="374" customWidth="1"/>
    <col min="1826" max="1826" width="14.7109375" style="374" customWidth="1"/>
    <col min="1827" max="1827" width="17.28515625" style="374" customWidth="1"/>
    <col min="1828" max="2050" width="7.85546875" style="374"/>
    <col min="2051" max="2053" width="0" style="374" hidden="1" customWidth="1"/>
    <col min="2054" max="2054" width="15" style="374" customWidth="1"/>
    <col min="2055" max="2055" width="21.85546875" style="374" customWidth="1"/>
    <col min="2056" max="2056" width="24.5703125" style="374" customWidth="1"/>
    <col min="2057" max="2057" width="43.42578125" style="374" customWidth="1"/>
    <col min="2058" max="2058" width="38.42578125" style="374" customWidth="1"/>
    <col min="2059" max="2059" width="43.7109375" style="374" customWidth="1"/>
    <col min="2060" max="2060" width="17.140625" style="374" customWidth="1"/>
    <col min="2061" max="2061" width="18.85546875" style="374" customWidth="1"/>
    <col min="2062" max="2062" width="13.42578125" style="374" customWidth="1"/>
    <col min="2063" max="2063" width="15.7109375" style="374" customWidth="1"/>
    <col min="2064" max="2064" width="15" style="374" customWidth="1"/>
    <col min="2065" max="2065" width="13.42578125" style="374" customWidth="1"/>
    <col min="2066" max="2066" width="15.42578125" style="374" customWidth="1"/>
    <col min="2067" max="2067" width="20.5703125" style="374" customWidth="1"/>
    <col min="2068" max="2068" width="14" style="374" customWidth="1"/>
    <col min="2069" max="2069" width="11.140625" style="374" customWidth="1"/>
    <col min="2070" max="2070" width="20.140625" style="374" customWidth="1"/>
    <col min="2071" max="2071" width="15.85546875" style="374" customWidth="1"/>
    <col min="2072" max="2072" width="15.7109375" style="374" customWidth="1"/>
    <col min="2073" max="2073" width="18.28515625" style="374" customWidth="1"/>
    <col min="2074" max="2074" width="21" style="374" customWidth="1"/>
    <col min="2075" max="2075" width="18.28515625" style="374" customWidth="1"/>
    <col min="2076" max="2076" width="16.42578125" style="374" customWidth="1"/>
    <col min="2077" max="2077" width="16.5703125" style="374" customWidth="1"/>
    <col min="2078" max="2078" width="18.5703125" style="374" customWidth="1"/>
    <col min="2079" max="2079" width="16.5703125" style="374" customWidth="1"/>
    <col min="2080" max="2080" width="22.42578125" style="374" customWidth="1"/>
    <col min="2081" max="2081" width="32" style="374" customWidth="1"/>
    <col min="2082" max="2082" width="14.7109375" style="374" customWidth="1"/>
    <col min="2083" max="2083" width="17.28515625" style="374" customWidth="1"/>
    <col min="2084" max="2306" width="7.85546875" style="374"/>
    <col min="2307" max="2309" width="0" style="374" hidden="1" customWidth="1"/>
    <col min="2310" max="2310" width="15" style="374" customWidth="1"/>
    <col min="2311" max="2311" width="21.85546875" style="374" customWidth="1"/>
    <col min="2312" max="2312" width="24.5703125" style="374" customWidth="1"/>
    <col min="2313" max="2313" width="43.42578125" style="374" customWidth="1"/>
    <col min="2314" max="2314" width="38.42578125" style="374" customWidth="1"/>
    <col min="2315" max="2315" width="43.7109375" style="374" customWidth="1"/>
    <col min="2316" max="2316" width="17.140625" style="374" customWidth="1"/>
    <col min="2317" max="2317" width="18.85546875" style="374" customWidth="1"/>
    <col min="2318" max="2318" width="13.42578125" style="374" customWidth="1"/>
    <col min="2319" max="2319" width="15.7109375" style="374" customWidth="1"/>
    <col min="2320" max="2320" width="15" style="374" customWidth="1"/>
    <col min="2321" max="2321" width="13.42578125" style="374" customWidth="1"/>
    <col min="2322" max="2322" width="15.42578125" style="374" customWidth="1"/>
    <col min="2323" max="2323" width="20.5703125" style="374" customWidth="1"/>
    <col min="2324" max="2324" width="14" style="374" customWidth="1"/>
    <col min="2325" max="2325" width="11.140625" style="374" customWidth="1"/>
    <col min="2326" max="2326" width="20.140625" style="374" customWidth="1"/>
    <col min="2327" max="2327" width="15.85546875" style="374" customWidth="1"/>
    <col min="2328" max="2328" width="15.7109375" style="374" customWidth="1"/>
    <col min="2329" max="2329" width="18.28515625" style="374" customWidth="1"/>
    <col min="2330" max="2330" width="21" style="374" customWidth="1"/>
    <col min="2331" max="2331" width="18.28515625" style="374" customWidth="1"/>
    <col min="2332" max="2332" width="16.42578125" style="374" customWidth="1"/>
    <col min="2333" max="2333" width="16.5703125" style="374" customWidth="1"/>
    <col min="2334" max="2334" width="18.5703125" style="374" customWidth="1"/>
    <col min="2335" max="2335" width="16.5703125" style="374" customWidth="1"/>
    <col min="2336" max="2336" width="22.42578125" style="374" customWidth="1"/>
    <col min="2337" max="2337" width="32" style="374" customWidth="1"/>
    <col min="2338" max="2338" width="14.7109375" style="374" customWidth="1"/>
    <col min="2339" max="2339" width="17.28515625" style="374" customWidth="1"/>
    <col min="2340" max="2562" width="7.85546875" style="374"/>
    <col min="2563" max="2565" width="0" style="374" hidden="1" customWidth="1"/>
    <col min="2566" max="2566" width="15" style="374" customWidth="1"/>
    <col min="2567" max="2567" width="21.85546875" style="374" customWidth="1"/>
    <col min="2568" max="2568" width="24.5703125" style="374" customWidth="1"/>
    <col min="2569" max="2569" width="43.42578125" style="374" customWidth="1"/>
    <col min="2570" max="2570" width="38.42578125" style="374" customWidth="1"/>
    <col min="2571" max="2571" width="43.7109375" style="374" customWidth="1"/>
    <col min="2572" max="2572" width="17.140625" style="374" customWidth="1"/>
    <col min="2573" max="2573" width="18.85546875" style="374" customWidth="1"/>
    <col min="2574" max="2574" width="13.42578125" style="374" customWidth="1"/>
    <col min="2575" max="2575" width="15.7109375" style="374" customWidth="1"/>
    <col min="2576" max="2576" width="15" style="374" customWidth="1"/>
    <col min="2577" max="2577" width="13.42578125" style="374" customWidth="1"/>
    <col min="2578" max="2578" width="15.42578125" style="374" customWidth="1"/>
    <col min="2579" max="2579" width="20.5703125" style="374" customWidth="1"/>
    <col min="2580" max="2580" width="14" style="374" customWidth="1"/>
    <col min="2581" max="2581" width="11.140625" style="374" customWidth="1"/>
    <col min="2582" max="2582" width="20.140625" style="374" customWidth="1"/>
    <col min="2583" max="2583" width="15.85546875" style="374" customWidth="1"/>
    <col min="2584" max="2584" width="15.7109375" style="374" customWidth="1"/>
    <col min="2585" max="2585" width="18.28515625" style="374" customWidth="1"/>
    <col min="2586" max="2586" width="21" style="374" customWidth="1"/>
    <col min="2587" max="2587" width="18.28515625" style="374" customWidth="1"/>
    <col min="2588" max="2588" width="16.42578125" style="374" customWidth="1"/>
    <col min="2589" max="2589" width="16.5703125" style="374" customWidth="1"/>
    <col min="2590" max="2590" width="18.5703125" style="374" customWidth="1"/>
    <col min="2591" max="2591" width="16.5703125" style="374" customWidth="1"/>
    <col min="2592" max="2592" width="22.42578125" style="374" customWidth="1"/>
    <col min="2593" max="2593" width="32" style="374" customWidth="1"/>
    <col min="2594" max="2594" width="14.7109375" style="374" customWidth="1"/>
    <col min="2595" max="2595" width="17.28515625" style="374" customWidth="1"/>
    <col min="2596" max="2818" width="7.85546875" style="374"/>
    <col min="2819" max="2821" width="0" style="374" hidden="1" customWidth="1"/>
    <col min="2822" max="2822" width="15" style="374" customWidth="1"/>
    <col min="2823" max="2823" width="21.85546875" style="374" customWidth="1"/>
    <col min="2824" max="2824" width="24.5703125" style="374" customWidth="1"/>
    <col min="2825" max="2825" width="43.42578125" style="374" customWidth="1"/>
    <col min="2826" max="2826" width="38.42578125" style="374" customWidth="1"/>
    <col min="2827" max="2827" width="43.7109375" style="374" customWidth="1"/>
    <col min="2828" max="2828" width="17.140625" style="374" customWidth="1"/>
    <col min="2829" max="2829" width="18.85546875" style="374" customWidth="1"/>
    <col min="2830" max="2830" width="13.42578125" style="374" customWidth="1"/>
    <col min="2831" max="2831" width="15.7109375" style="374" customWidth="1"/>
    <col min="2832" max="2832" width="15" style="374" customWidth="1"/>
    <col min="2833" max="2833" width="13.42578125" style="374" customWidth="1"/>
    <col min="2834" max="2834" width="15.42578125" style="374" customWidth="1"/>
    <col min="2835" max="2835" width="20.5703125" style="374" customWidth="1"/>
    <col min="2836" max="2836" width="14" style="374" customWidth="1"/>
    <col min="2837" max="2837" width="11.140625" style="374" customWidth="1"/>
    <col min="2838" max="2838" width="20.140625" style="374" customWidth="1"/>
    <col min="2839" max="2839" width="15.85546875" style="374" customWidth="1"/>
    <col min="2840" max="2840" width="15.7109375" style="374" customWidth="1"/>
    <col min="2841" max="2841" width="18.28515625" style="374" customWidth="1"/>
    <col min="2842" max="2842" width="21" style="374" customWidth="1"/>
    <col min="2843" max="2843" width="18.28515625" style="374" customWidth="1"/>
    <col min="2844" max="2844" width="16.42578125" style="374" customWidth="1"/>
    <col min="2845" max="2845" width="16.5703125" style="374" customWidth="1"/>
    <col min="2846" max="2846" width="18.5703125" style="374" customWidth="1"/>
    <col min="2847" max="2847" width="16.5703125" style="374" customWidth="1"/>
    <col min="2848" max="2848" width="22.42578125" style="374" customWidth="1"/>
    <col min="2849" max="2849" width="32" style="374" customWidth="1"/>
    <col min="2850" max="2850" width="14.7109375" style="374" customWidth="1"/>
    <col min="2851" max="2851" width="17.28515625" style="374" customWidth="1"/>
    <col min="2852" max="3074" width="7.85546875" style="374"/>
    <col min="3075" max="3077" width="0" style="374" hidden="1" customWidth="1"/>
    <col min="3078" max="3078" width="15" style="374" customWidth="1"/>
    <col min="3079" max="3079" width="21.85546875" style="374" customWidth="1"/>
    <col min="3080" max="3080" width="24.5703125" style="374" customWidth="1"/>
    <col min="3081" max="3081" width="43.42578125" style="374" customWidth="1"/>
    <col min="3082" max="3082" width="38.42578125" style="374" customWidth="1"/>
    <col min="3083" max="3083" width="43.7109375" style="374" customWidth="1"/>
    <col min="3084" max="3084" width="17.140625" style="374" customWidth="1"/>
    <col min="3085" max="3085" width="18.85546875" style="374" customWidth="1"/>
    <col min="3086" max="3086" width="13.42578125" style="374" customWidth="1"/>
    <col min="3087" max="3087" width="15.7109375" style="374" customWidth="1"/>
    <col min="3088" max="3088" width="15" style="374" customWidth="1"/>
    <col min="3089" max="3089" width="13.42578125" style="374" customWidth="1"/>
    <col min="3090" max="3090" width="15.42578125" style="374" customWidth="1"/>
    <col min="3091" max="3091" width="20.5703125" style="374" customWidth="1"/>
    <col min="3092" max="3092" width="14" style="374" customWidth="1"/>
    <col min="3093" max="3093" width="11.140625" style="374" customWidth="1"/>
    <col min="3094" max="3094" width="20.140625" style="374" customWidth="1"/>
    <col min="3095" max="3095" width="15.85546875" style="374" customWidth="1"/>
    <col min="3096" max="3096" width="15.7109375" style="374" customWidth="1"/>
    <col min="3097" max="3097" width="18.28515625" style="374" customWidth="1"/>
    <col min="3098" max="3098" width="21" style="374" customWidth="1"/>
    <col min="3099" max="3099" width="18.28515625" style="374" customWidth="1"/>
    <col min="3100" max="3100" width="16.42578125" style="374" customWidth="1"/>
    <col min="3101" max="3101" width="16.5703125" style="374" customWidth="1"/>
    <col min="3102" max="3102" width="18.5703125" style="374" customWidth="1"/>
    <col min="3103" max="3103" width="16.5703125" style="374" customWidth="1"/>
    <col min="3104" max="3104" width="22.42578125" style="374" customWidth="1"/>
    <col min="3105" max="3105" width="32" style="374" customWidth="1"/>
    <col min="3106" max="3106" width="14.7109375" style="374" customWidth="1"/>
    <col min="3107" max="3107" width="17.28515625" style="374" customWidth="1"/>
    <col min="3108" max="3330" width="7.85546875" style="374"/>
    <col min="3331" max="3333" width="0" style="374" hidden="1" customWidth="1"/>
    <col min="3334" max="3334" width="15" style="374" customWidth="1"/>
    <col min="3335" max="3335" width="21.85546875" style="374" customWidth="1"/>
    <col min="3336" max="3336" width="24.5703125" style="374" customWidth="1"/>
    <col min="3337" max="3337" width="43.42578125" style="374" customWidth="1"/>
    <col min="3338" max="3338" width="38.42578125" style="374" customWidth="1"/>
    <col min="3339" max="3339" width="43.7109375" style="374" customWidth="1"/>
    <col min="3340" max="3340" width="17.140625" style="374" customWidth="1"/>
    <col min="3341" max="3341" width="18.85546875" style="374" customWidth="1"/>
    <col min="3342" max="3342" width="13.42578125" style="374" customWidth="1"/>
    <col min="3343" max="3343" width="15.7109375" style="374" customWidth="1"/>
    <col min="3344" max="3344" width="15" style="374" customWidth="1"/>
    <col min="3345" max="3345" width="13.42578125" style="374" customWidth="1"/>
    <col min="3346" max="3346" width="15.42578125" style="374" customWidth="1"/>
    <col min="3347" max="3347" width="20.5703125" style="374" customWidth="1"/>
    <col min="3348" max="3348" width="14" style="374" customWidth="1"/>
    <col min="3349" max="3349" width="11.140625" style="374" customWidth="1"/>
    <col min="3350" max="3350" width="20.140625" style="374" customWidth="1"/>
    <col min="3351" max="3351" width="15.85546875" style="374" customWidth="1"/>
    <col min="3352" max="3352" width="15.7109375" style="374" customWidth="1"/>
    <col min="3353" max="3353" width="18.28515625" style="374" customWidth="1"/>
    <col min="3354" max="3354" width="21" style="374" customWidth="1"/>
    <col min="3355" max="3355" width="18.28515625" style="374" customWidth="1"/>
    <col min="3356" max="3356" width="16.42578125" style="374" customWidth="1"/>
    <col min="3357" max="3357" width="16.5703125" style="374" customWidth="1"/>
    <col min="3358" max="3358" width="18.5703125" style="374" customWidth="1"/>
    <col min="3359" max="3359" width="16.5703125" style="374" customWidth="1"/>
    <col min="3360" max="3360" width="22.42578125" style="374" customWidth="1"/>
    <col min="3361" max="3361" width="32" style="374" customWidth="1"/>
    <col min="3362" max="3362" width="14.7109375" style="374" customWidth="1"/>
    <col min="3363" max="3363" width="17.28515625" style="374" customWidth="1"/>
    <col min="3364" max="3586" width="7.85546875" style="374"/>
    <col min="3587" max="3589" width="0" style="374" hidden="1" customWidth="1"/>
    <col min="3590" max="3590" width="15" style="374" customWidth="1"/>
    <col min="3591" max="3591" width="21.85546875" style="374" customWidth="1"/>
    <col min="3592" max="3592" width="24.5703125" style="374" customWidth="1"/>
    <col min="3593" max="3593" width="43.42578125" style="374" customWidth="1"/>
    <col min="3594" max="3594" width="38.42578125" style="374" customWidth="1"/>
    <col min="3595" max="3595" width="43.7109375" style="374" customWidth="1"/>
    <col min="3596" max="3596" width="17.140625" style="374" customWidth="1"/>
    <col min="3597" max="3597" width="18.85546875" style="374" customWidth="1"/>
    <col min="3598" max="3598" width="13.42578125" style="374" customWidth="1"/>
    <col min="3599" max="3599" width="15.7109375" style="374" customWidth="1"/>
    <col min="3600" max="3600" width="15" style="374" customWidth="1"/>
    <col min="3601" max="3601" width="13.42578125" style="374" customWidth="1"/>
    <col min="3602" max="3602" width="15.42578125" style="374" customWidth="1"/>
    <col min="3603" max="3603" width="20.5703125" style="374" customWidth="1"/>
    <col min="3604" max="3604" width="14" style="374" customWidth="1"/>
    <col min="3605" max="3605" width="11.140625" style="374" customWidth="1"/>
    <col min="3606" max="3606" width="20.140625" style="374" customWidth="1"/>
    <col min="3607" max="3607" width="15.85546875" style="374" customWidth="1"/>
    <col min="3608" max="3608" width="15.7109375" style="374" customWidth="1"/>
    <col min="3609" max="3609" width="18.28515625" style="374" customWidth="1"/>
    <col min="3610" max="3610" width="21" style="374" customWidth="1"/>
    <col min="3611" max="3611" width="18.28515625" style="374" customWidth="1"/>
    <col min="3612" max="3612" width="16.42578125" style="374" customWidth="1"/>
    <col min="3613" max="3613" width="16.5703125" style="374" customWidth="1"/>
    <col min="3614" max="3614" width="18.5703125" style="374" customWidth="1"/>
    <col min="3615" max="3615" width="16.5703125" style="374" customWidth="1"/>
    <col min="3616" max="3616" width="22.42578125" style="374" customWidth="1"/>
    <col min="3617" max="3617" width="32" style="374" customWidth="1"/>
    <col min="3618" max="3618" width="14.7109375" style="374" customWidth="1"/>
    <col min="3619" max="3619" width="17.28515625" style="374" customWidth="1"/>
    <col min="3620" max="3842" width="7.85546875" style="374"/>
    <col min="3843" max="3845" width="0" style="374" hidden="1" customWidth="1"/>
    <col min="3846" max="3846" width="15" style="374" customWidth="1"/>
    <col min="3847" max="3847" width="21.85546875" style="374" customWidth="1"/>
    <col min="3848" max="3848" width="24.5703125" style="374" customWidth="1"/>
    <col min="3849" max="3849" width="43.42578125" style="374" customWidth="1"/>
    <col min="3850" max="3850" width="38.42578125" style="374" customWidth="1"/>
    <col min="3851" max="3851" width="43.7109375" style="374" customWidth="1"/>
    <col min="3852" max="3852" width="17.140625" style="374" customWidth="1"/>
    <col min="3853" max="3853" width="18.85546875" style="374" customWidth="1"/>
    <col min="3854" max="3854" width="13.42578125" style="374" customWidth="1"/>
    <col min="3855" max="3855" width="15.7109375" style="374" customWidth="1"/>
    <col min="3856" max="3856" width="15" style="374" customWidth="1"/>
    <col min="3857" max="3857" width="13.42578125" style="374" customWidth="1"/>
    <col min="3858" max="3858" width="15.42578125" style="374" customWidth="1"/>
    <col min="3859" max="3859" width="20.5703125" style="374" customWidth="1"/>
    <col min="3860" max="3860" width="14" style="374" customWidth="1"/>
    <col min="3861" max="3861" width="11.140625" style="374" customWidth="1"/>
    <col min="3862" max="3862" width="20.140625" style="374" customWidth="1"/>
    <col min="3863" max="3863" width="15.85546875" style="374" customWidth="1"/>
    <col min="3864" max="3864" width="15.7109375" style="374" customWidth="1"/>
    <col min="3865" max="3865" width="18.28515625" style="374" customWidth="1"/>
    <col min="3866" max="3866" width="21" style="374" customWidth="1"/>
    <col min="3867" max="3867" width="18.28515625" style="374" customWidth="1"/>
    <col min="3868" max="3868" width="16.42578125" style="374" customWidth="1"/>
    <col min="3869" max="3869" width="16.5703125" style="374" customWidth="1"/>
    <col min="3870" max="3870" width="18.5703125" style="374" customWidth="1"/>
    <col min="3871" max="3871" width="16.5703125" style="374" customWidth="1"/>
    <col min="3872" max="3872" width="22.42578125" style="374" customWidth="1"/>
    <col min="3873" max="3873" width="32" style="374" customWidth="1"/>
    <col min="3874" max="3874" width="14.7109375" style="374" customWidth="1"/>
    <col min="3875" max="3875" width="17.28515625" style="374" customWidth="1"/>
    <col min="3876" max="4098" width="7.85546875" style="374"/>
    <col min="4099" max="4101" width="0" style="374" hidden="1" customWidth="1"/>
    <col min="4102" max="4102" width="15" style="374" customWidth="1"/>
    <col min="4103" max="4103" width="21.85546875" style="374" customWidth="1"/>
    <col min="4104" max="4104" width="24.5703125" style="374" customWidth="1"/>
    <col min="4105" max="4105" width="43.42578125" style="374" customWidth="1"/>
    <col min="4106" max="4106" width="38.42578125" style="374" customWidth="1"/>
    <col min="4107" max="4107" width="43.7109375" style="374" customWidth="1"/>
    <col min="4108" max="4108" width="17.140625" style="374" customWidth="1"/>
    <col min="4109" max="4109" width="18.85546875" style="374" customWidth="1"/>
    <col min="4110" max="4110" width="13.42578125" style="374" customWidth="1"/>
    <col min="4111" max="4111" width="15.7109375" style="374" customWidth="1"/>
    <col min="4112" max="4112" width="15" style="374" customWidth="1"/>
    <col min="4113" max="4113" width="13.42578125" style="374" customWidth="1"/>
    <col min="4114" max="4114" width="15.42578125" style="374" customWidth="1"/>
    <col min="4115" max="4115" width="20.5703125" style="374" customWidth="1"/>
    <col min="4116" max="4116" width="14" style="374" customWidth="1"/>
    <col min="4117" max="4117" width="11.140625" style="374" customWidth="1"/>
    <col min="4118" max="4118" width="20.140625" style="374" customWidth="1"/>
    <col min="4119" max="4119" width="15.85546875" style="374" customWidth="1"/>
    <col min="4120" max="4120" width="15.7109375" style="374" customWidth="1"/>
    <col min="4121" max="4121" width="18.28515625" style="374" customWidth="1"/>
    <col min="4122" max="4122" width="21" style="374" customWidth="1"/>
    <col min="4123" max="4123" width="18.28515625" style="374" customWidth="1"/>
    <col min="4124" max="4124" width="16.42578125" style="374" customWidth="1"/>
    <col min="4125" max="4125" width="16.5703125" style="374" customWidth="1"/>
    <col min="4126" max="4126" width="18.5703125" style="374" customWidth="1"/>
    <col min="4127" max="4127" width="16.5703125" style="374" customWidth="1"/>
    <col min="4128" max="4128" width="22.42578125" style="374" customWidth="1"/>
    <col min="4129" max="4129" width="32" style="374" customWidth="1"/>
    <col min="4130" max="4130" width="14.7109375" style="374" customWidth="1"/>
    <col min="4131" max="4131" width="17.28515625" style="374" customWidth="1"/>
    <col min="4132" max="4354" width="7.85546875" style="374"/>
    <col min="4355" max="4357" width="0" style="374" hidden="1" customWidth="1"/>
    <col min="4358" max="4358" width="15" style="374" customWidth="1"/>
    <col min="4359" max="4359" width="21.85546875" style="374" customWidth="1"/>
    <col min="4360" max="4360" width="24.5703125" style="374" customWidth="1"/>
    <col min="4361" max="4361" width="43.42578125" style="374" customWidth="1"/>
    <col min="4362" max="4362" width="38.42578125" style="374" customWidth="1"/>
    <col min="4363" max="4363" width="43.7109375" style="374" customWidth="1"/>
    <col min="4364" max="4364" width="17.140625" style="374" customWidth="1"/>
    <col min="4365" max="4365" width="18.85546875" style="374" customWidth="1"/>
    <col min="4366" max="4366" width="13.42578125" style="374" customWidth="1"/>
    <col min="4367" max="4367" width="15.7109375" style="374" customWidth="1"/>
    <col min="4368" max="4368" width="15" style="374" customWidth="1"/>
    <col min="4369" max="4369" width="13.42578125" style="374" customWidth="1"/>
    <col min="4370" max="4370" width="15.42578125" style="374" customWidth="1"/>
    <col min="4371" max="4371" width="20.5703125" style="374" customWidth="1"/>
    <col min="4372" max="4372" width="14" style="374" customWidth="1"/>
    <col min="4373" max="4373" width="11.140625" style="374" customWidth="1"/>
    <col min="4374" max="4374" width="20.140625" style="374" customWidth="1"/>
    <col min="4375" max="4375" width="15.85546875" style="374" customWidth="1"/>
    <col min="4376" max="4376" width="15.7109375" style="374" customWidth="1"/>
    <col min="4377" max="4377" width="18.28515625" style="374" customWidth="1"/>
    <col min="4378" max="4378" width="21" style="374" customWidth="1"/>
    <col min="4379" max="4379" width="18.28515625" style="374" customWidth="1"/>
    <col min="4380" max="4380" width="16.42578125" style="374" customWidth="1"/>
    <col min="4381" max="4381" width="16.5703125" style="374" customWidth="1"/>
    <col min="4382" max="4382" width="18.5703125" style="374" customWidth="1"/>
    <col min="4383" max="4383" width="16.5703125" style="374" customWidth="1"/>
    <col min="4384" max="4384" width="22.42578125" style="374" customWidth="1"/>
    <col min="4385" max="4385" width="32" style="374" customWidth="1"/>
    <col min="4386" max="4386" width="14.7109375" style="374" customWidth="1"/>
    <col min="4387" max="4387" width="17.28515625" style="374" customWidth="1"/>
    <col min="4388" max="4610" width="7.85546875" style="374"/>
    <col min="4611" max="4613" width="0" style="374" hidden="1" customWidth="1"/>
    <col min="4614" max="4614" width="15" style="374" customWidth="1"/>
    <col min="4615" max="4615" width="21.85546875" style="374" customWidth="1"/>
    <col min="4616" max="4616" width="24.5703125" style="374" customWidth="1"/>
    <col min="4617" max="4617" width="43.42578125" style="374" customWidth="1"/>
    <col min="4618" max="4618" width="38.42578125" style="374" customWidth="1"/>
    <col min="4619" max="4619" width="43.7109375" style="374" customWidth="1"/>
    <col min="4620" max="4620" width="17.140625" style="374" customWidth="1"/>
    <col min="4621" max="4621" width="18.85546875" style="374" customWidth="1"/>
    <col min="4622" max="4622" width="13.42578125" style="374" customWidth="1"/>
    <col min="4623" max="4623" width="15.7109375" style="374" customWidth="1"/>
    <col min="4624" max="4624" width="15" style="374" customWidth="1"/>
    <col min="4625" max="4625" width="13.42578125" style="374" customWidth="1"/>
    <col min="4626" max="4626" width="15.42578125" style="374" customWidth="1"/>
    <col min="4627" max="4627" width="20.5703125" style="374" customWidth="1"/>
    <col min="4628" max="4628" width="14" style="374" customWidth="1"/>
    <col min="4629" max="4629" width="11.140625" style="374" customWidth="1"/>
    <col min="4630" max="4630" width="20.140625" style="374" customWidth="1"/>
    <col min="4631" max="4631" width="15.85546875" style="374" customWidth="1"/>
    <col min="4632" max="4632" width="15.7109375" style="374" customWidth="1"/>
    <col min="4633" max="4633" width="18.28515625" style="374" customWidth="1"/>
    <col min="4634" max="4634" width="21" style="374" customWidth="1"/>
    <col min="4635" max="4635" width="18.28515625" style="374" customWidth="1"/>
    <col min="4636" max="4636" width="16.42578125" style="374" customWidth="1"/>
    <col min="4637" max="4637" width="16.5703125" style="374" customWidth="1"/>
    <col min="4638" max="4638" width="18.5703125" style="374" customWidth="1"/>
    <col min="4639" max="4639" width="16.5703125" style="374" customWidth="1"/>
    <col min="4640" max="4640" width="22.42578125" style="374" customWidth="1"/>
    <col min="4641" max="4641" width="32" style="374" customWidth="1"/>
    <col min="4642" max="4642" width="14.7109375" style="374" customWidth="1"/>
    <col min="4643" max="4643" width="17.28515625" style="374" customWidth="1"/>
    <col min="4644" max="4866" width="7.85546875" style="374"/>
    <col min="4867" max="4869" width="0" style="374" hidden="1" customWidth="1"/>
    <col min="4870" max="4870" width="15" style="374" customWidth="1"/>
    <col min="4871" max="4871" width="21.85546875" style="374" customWidth="1"/>
    <col min="4872" max="4872" width="24.5703125" style="374" customWidth="1"/>
    <col min="4873" max="4873" width="43.42578125" style="374" customWidth="1"/>
    <col min="4874" max="4874" width="38.42578125" style="374" customWidth="1"/>
    <col min="4875" max="4875" width="43.7109375" style="374" customWidth="1"/>
    <col min="4876" max="4876" width="17.140625" style="374" customWidth="1"/>
    <col min="4877" max="4877" width="18.85546875" style="374" customWidth="1"/>
    <col min="4878" max="4878" width="13.42578125" style="374" customWidth="1"/>
    <col min="4879" max="4879" width="15.7109375" style="374" customWidth="1"/>
    <col min="4880" max="4880" width="15" style="374" customWidth="1"/>
    <col min="4881" max="4881" width="13.42578125" style="374" customWidth="1"/>
    <col min="4882" max="4882" width="15.42578125" style="374" customWidth="1"/>
    <col min="4883" max="4883" width="20.5703125" style="374" customWidth="1"/>
    <col min="4884" max="4884" width="14" style="374" customWidth="1"/>
    <col min="4885" max="4885" width="11.140625" style="374" customWidth="1"/>
    <col min="4886" max="4886" width="20.140625" style="374" customWidth="1"/>
    <col min="4887" max="4887" width="15.85546875" style="374" customWidth="1"/>
    <col min="4888" max="4888" width="15.7109375" style="374" customWidth="1"/>
    <col min="4889" max="4889" width="18.28515625" style="374" customWidth="1"/>
    <col min="4890" max="4890" width="21" style="374" customWidth="1"/>
    <col min="4891" max="4891" width="18.28515625" style="374" customWidth="1"/>
    <col min="4892" max="4892" width="16.42578125" style="374" customWidth="1"/>
    <col min="4893" max="4893" width="16.5703125" style="374" customWidth="1"/>
    <col min="4894" max="4894" width="18.5703125" style="374" customWidth="1"/>
    <col min="4895" max="4895" width="16.5703125" style="374" customWidth="1"/>
    <col min="4896" max="4896" width="22.42578125" style="374" customWidth="1"/>
    <col min="4897" max="4897" width="32" style="374" customWidth="1"/>
    <col min="4898" max="4898" width="14.7109375" style="374" customWidth="1"/>
    <col min="4899" max="4899" width="17.28515625" style="374" customWidth="1"/>
    <col min="4900" max="5122" width="7.85546875" style="374"/>
    <col min="5123" max="5125" width="0" style="374" hidden="1" customWidth="1"/>
    <col min="5126" max="5126" width="15" style="374" customWidth="1"/>
    <col min="5127" max="5127" width="21.85546875" style="374" customWidth="1"/>
    <col min="5128" max="5128" width="24.5703125" style="374" customWidth="1"/>
    <col min="5129" max="5129" width="43.42578125" style="374" customWidth="1"/>
    <col min="5130" max="5130" width="38.42578125" style="374" customWidth="1"/>
    <col min="5131" max="5131" width="43.7109375" style="374" customWidth="1"/>
    <col min="5132" max="5132" width="17.140625" style="374" customWidth="1"/>
    <col min="5133" max="5133" width="18.85546875" style="374" customWidth="1"/>
    <col min="5134" max="5134" width="13.42578125" style="374" customWidth="1"/>
    <col min="5135" max="5135" width="15.7109375" style="374" customWidth="1"/>
    <col min="5136" max="5136" width="15" style="374" customWidth="1"/>
    <col min="5137" max="5137" width="13.42578125" style="374" customWidth="1"/>
    <col min="5138" max="5138" width="15.42578125" style="374" customWidth="1"/>
    <col min="5139" max="5139" width="20.5703125" style="374" customWidth="1"/>
    <col min="5140" max="5140" width="14" style="374" customWidth="1"/>
    <col min="5141" max="5141" width="11.140625" style="374" customWidth="1"/>
    <col min="5142" max="5142" width="20.140625" style="374" customWidth="1"/>
    <col min="5143" max="5143" width="15.85546875" style="374" customWidth="1"/>
    <col min="5144" max="5144" width="15.7109375" style="374" customWidth="1"/>
    <col min="5145" max="5145" width="18.28515625" style="374" customWidth="1"/>
    <col min="5146" max="5146" width="21" style="374" customWidth="1"/>
    <col min="5147" max="5147" width="18.28515625" style="374" customWidth="1"/>
    <col min="5148" max="5148" width="16.42578125" style="374" customWidth="1"/>
    <col min="5149" max="5149" width="16.5703125" style="374" customWidth="1"/>
    <col min="5150" max="5150" width="18.5703125" style="374" customWidth="1"/>
    <col min="5151" max="5151" width="16.5703125" style="374" customWidth="1"/>
    <col min="5152" max="5152" width="22.42578125" style="374" customWidth="1"/>
    <col min="5153" max="5153" width="32" style="374" customWidth="1"/>
    <col min="5154" max="5154" width="14.7109375" style="374" customWidth="1"/>
    <col min="5155" max="5155" width="17.28515625" style="374" customWidth="1"/>
    <col min="5156" max="5378" width="7.85546875" style="374"/>
    <col min="5379" max="5381" width="0" style="374" hidden="1" customWidth="1"/>
    <col min="5382" max="5382" width="15" style="374" customWidth="1"/>
    <col min="5383" max="5383" width="21.85546875" style="374" customWidth="1"/>
    <col min="5384" max="5384" width="24.5703125" style="374" customWidth="1"/>
    <col min="5385" max="5385" width="43.42578125" style="374" customWidth="1"/>
    <col min="5386" max="5386" width="38.42578125" style="374" customWidth="1"/>
    <col min="5387" max="5387" width="43.7109375" style="374" customWidth="1"/>
    <col min="5388" max="5388" width="17.140625" style="374" customWidth="1"/>
    <col min="5389" max="5389" width="18.85546875" style="374" customWidth="1"/>
    <col min="5390" max="5390" width="13.42578125" style="374" customWidth="1"/>
    <col min="5391" max="5391" width="15.7109375" style="374" customWidth="1"/>
    <col min="5392" max="5392" width="15" style="374" customWidth="1"/>
    <col min="5393" max="5393" width="13.42578125" style="374" customWidth="1"/>
    <col min="5394" max="5394" width="15.42578125" style="374" customWidth="1"/>
    <col min="5395" max="5395" width="20.5703125" style="374" customWidth="1"/>
    <col min="5396" max="5396" width="14" style="374" customWidth="1"/>
    <col min="5397" max="5397" width="11.140625" style="374" customWidth="1"/>
    <col min="5398" max="5398" width="20.140625" style="374" customWidth="1"/>
    <col min="5399" max="5399" width="15.85546875" style="374" customWidth="1"/>
    <col min="5400" max="5400" width="15.7109375" style="374" customWidth="1"/>
    <col min="5401" max="5401" width="18.28515625" style="374" customWidth="1"/>
    <col min="5402" max="5402" width="21" style="374" customWidth="1"/>
    <col min="5403" max="5403" width="18.28515625" style="374" customWidth="1"/>
    <col min="5404" max="5404" width="16.42578125" style="374" customWidth="1"/>
    <col min="5405" max="5405" width="16.5703125" style="374" customWidth="1"/>
    <col min="5406" max="5406" width="18.5703125" style="374" customWidth="1"/>
    <col min="5407" max="5407" width="16.5703125" style="374" customWidth="1"/>
    <col min="5408" max="5408" width="22.42578125" style="374" customWidth="1"/>
    <col min="5409" max="5409" width="32" style="374" customWidth="1"/>
    <col min="5410" max="5410" width="14.7109375" style="374" customWidth="1"/>
    <col min="5411" max="5411" width="17.28515625" style="374" customWidth="1"/>
    <col min="5412" max="5634" width="7.85546875" style="374"/>
    <col min="5635" max="5637" width="0" style="374" hidden="1" customWidth="1"/>
    <col min="5638" max="5638" width="15" style="374" customWidth="1"/>
    <col min="5639" max="5639" width="21.85546875" style="374" customWidth="1"/>
    <col min="5640" max="5640" width="24.5703125" style="374" customWidth="1"/>
    <col min="5641" max="5641" width="43.42578125" style="374" customWidth="1"/>
    <col min="5642" max="5642" width="38.42578125" style="374" customWidth="1"/>
    <col min="5643" max="5643" width="43.7109375" style="374" customWidth="1"/>
    <col min="5644" max="5644" width="17.140625" style="374" customWidth="1"/>
    <col min="5645" max="5645" width="18.85546875" style="374" customWidth="1"/>
    <col min="5646" max="5646" width="13.42578125" style="374" customWidth="1"/>
    <col min="5647" max="5647" width="15.7109375" style="374" customWidth="1"/>
    <col min="5648" max="5648" width="15" style="374" customWidth="1"/>
    <col min="5649" max="5649" width="13.42578125" style="374" customWidth="1"/>
    <col min="5650" max="5650" width="15.42578125" style="374" customWidth="1"/>
    <col min="5651" max="5651" width="20.5703125" style="374" customWidth="1"/>
    <col min="5652" max="5652" width="14" style="374" customWidth="1"/>
    <col min="5653" max="5653" width="11.140625" style="374" customWidth="1"/>
    <col min="5654" max="5654" width="20.140625" style="374" customWidth="1"/>
    <col min="5655" max="5655" width="15.85546875" style="374" customWidth="1"/>
    <col min="5656" max="5656" width="15.7109375" style="374" customWidth="1"/>
    <col min="5657" max="5657" width="18.28515625" style="374" customWidth="1"/>
    <col min="5658" max="5658" width="21" style="374" customWidth="1"/>
    <col min="5659" max="5659" width="18.28515625" style="374" customWidth="1"/>
    <col min="5660" max="5660" width="16.42578125" style="374" customWidth="1"/>
    <col min="5661" max="5661" width="16.5703125" style="374" customWidth="1"/>
    <col min="5662" max="5662" width="18.5703125" style="374" customWidth="1"/>
    <col min="5663" max="5663" width="16.5703125" style="374" customWidth="1"/>
    <col min="5664" max="5664" width="22.42578125" style="374" customWidth="1"/>
    <col min="5665" max="5665" width="32" style="374" customWidth="1"/>
    <col min="5666" max="5666" width="14.7109375" style="374" customWidth="1"/>
    <col min="5667" max="5667" width="17.28515625" style="374" customWidth="1"/>
    <col min="5668" max="5890" width="7.85546875" style="374"/>
    <col min="5891" max="5893" width="0" style="374" hidden="1" customWidth="1"/>
    <col min="5894" max="5894" width="15" style="374" customWidth="1"/>
    <col min="5895" max="5895" width="21.85546875" style="374" customWidth="1"/>
    <col min="5896" max="5896" width="24.5703125" style="374" customWidth="1"/>
    <col min="5897" max="5897" width="43.42578125" style="374" customWidth="1"/>
    <col min="5898" max="5898" width="38.42578125" style="374" customWidth="1"/>
    <col min="5899" max="5899" width="43.7109375" style="374" customWidth="1"/>
    <col min="5900" max="5900" width="17.140625" style="374" customWidth="1"/>
    <col min="5901" max="5901" width="18.85546875" style="374" customWidth="1"/>
    <col min="5902" max="5902" width="13.42578125" style="374" customWidth="1"/>
    <col min="5903" max="5903" width="15.7109375" style="374" customWidth="1"/>
    <col min="5904" max="5904" width="15" style="374" customWidth="1"/>
    <col min="5905" max="5905" width="13.42578125" style="374" customWidth="1"/>
    <col min="5906" max="5906" width="15.42578125" style="374" customWidth="1"/>
    <col min="5907" max="5907" width="20.5703125" style="374" customWidth="1"/>
    <col min="5908" max="5908" width="14" style="374" customWidth="1"/>
    <col min="5909" max="5909" width="11.140625" style="374" customWidth="1"/>
    <col min="5910" max="5910" width="20.140625" style="374" customWidth="1"/>
    <col min="5911" max="5911" width="15.85546875" style="374" customWidth="1"/>
    <col min="5912" max="5912" width="15.7109375" style="374" customWidth="1"/>
    <col min="5913" max="5913" width="18.28515625" style="374" customWidth="1"/>
    <col min="5914" max="5914" width="21" style="374" customWidth="1"/>
    <col min="5915" max="5915" width="18.28515625" style="374" customWidth="1"/>
    <col min="5916" max="5916" width="16.42578125" style="374" customWidth="1"/>
    <col min="5917" max="5917" width="16.5703125" style="374" customWidth="1"/>
    <col min="5918" max="5918" width="18.5703125" style="374" customWidth="1"/>
    <col min="5919" max="5919" width="16.5703125" style="374" customWidth="1"/>
    <col min="5920" max="5920" width="22.42578125" style="374" customWidth="1"/>
    <col min="5921" max="5921" width="32" style="374" customWidth="1"/>
    <col min="5922" max="5922" width="14.7109375" style="374" customWidth="1"/>
    <col min="5923" max="5923" width="17.28515625" style="374" customWidth="1"/>
    <col min="5924" max="6146" width="7.85546875" style="374"/>
    <col min="6147" max="6149" width="0" style="374" hidden="1" customWidth="1"/>
    <col min="6150" max="6150" width="15" style="374" customWidth="1"/>
    <col min="6151" max="6151" width="21.85546875" style="374" customWidth="1"/>
    <col min="6152" max="6152" width="24.5703125" style="374" customWidth="1"/>
    <col min="6153" max="6153" width="43.42578125" style="374" customWidth="1"/>
    <col min="6154" max="6154" width="38.42578125" style="374" customWidth="1"/>
    <col min="6155" max="6155" width="43.7109375" style="374" customWidth="1"/>
    <col min="6156" max="6156" width="17.140625" style="374" customWidth="1"/>
    <col min="6157" max="6157" width="18.85546875" style="374" customWidth="1"/>
    <col min="6158" max="6158" width="13.42578125" style="374" customWidth="1"/>
    <col min="6159" max="6159" width="15.7109375" style="374" customWidth="1"/>
    <col min="6160" max="6160" width="15" style="374" customWidth="1"/>
    <col min="6161" max="6161" width="13.42578125" style="374" customWidth="1"/>
    <col min="6162" max="6162" width="15.42578125" style="374" customWidth="1"/>
    <col min="6163" max="6163" width="20.5703125" style="374" customWidth="1"/>
    <col min="6164" max="6164" width="14" style="374" customWidth="1"/>
    <col min="6165" max="6165" width="11.140625" style="374" customWidth="1"/>
    <col min="6166" max="6166" width="20.140625" style="374" customWidth="1"/>
    <col min="6167" max="6167" width="15.85546875" style="374" customWidth="1"/>
    <col min="6168" max="6168" width="15.7109375" style="374" customWidth="1"/>
    <col min="6169" max="6169" width="18.28515625" style="374" customWidth="1"/>
    <col min="6170" max="6170" width="21" style="374" customWidth="1"/>
    <col min="6171" max="6171" width="18.28515625" style="374" customWidth="1"/>
    <col min="6172" max="6172" width="16.42578125" style="374" customWidth="1"/>
    <col min="6173" max="6173" width="16.5703125" style="374" customWidth="1"/>
    <col min="6174" max="6174" width="18.5703125" style="374" customWidth="1"/>
    <col min="6175" max="6175" width="16.5703125" style="374" customWidth="1"/>
    <col min="6176" max="6176" width="22.42578125" style="374" customWidth="1"/>
    <col min="6177" max="6177" width="32" style="374" customWidth="1"/>
    <col min="6178" max="6178" width="14.7109375" style="374" customWidth="1"/>
    <col min="6179" max="6179" width="17.28515625" style="374" customWidth="1"/>
    <col min="6180" max="6402" width="7.85546875" style="374"/>
    <col min="6403" max="6405" width="0" style="374" hidden="1" customWidth="1"/>
    <col min="6406" max="6406" width="15" style="374" customWidth="1"/>
    <col min="6407" max="6407" width="21.85546875" style="374" customWidth="1"/>
    <col min="6408" max="6408" width="24.5703125" style="374" customWidth="1"/>
    <col min="6409" max="6409" width="43.42578125" style="374" customWidth="1"/>
    <col min="6410" max="6410" width="38.42578125" style="374" customWidth="1"/>
    <col min="6411" max="6411" width="43.7109375" style="374" customWidth="1"/>
    <col min="6412" max="6412" width="17.140625" style="374" customWidth="1"/>
    <col min="6413" max="6413" width="18.85546875" style="374" customWidth="1"/>
    <col min="6414" max="6414" width="13.42578125" style="374" customWidth="1"/>
    <col min="6415" max="6415" width="15.7109375" style="374" customWidth="1"/>
    <col min="6416" max="6416" width="15" style="374" customWidth="1"/>
    <col min="6417" max="6417" width="13.42578125" style="374" customWidth="1"/>
    <col min="6418" max="6418" width="15.42578125" style="374" customWidth="1"/>
    <col min="6419" max="6419" width="20.5703125" style="374" customWidth="1"/>
    <col min="6420" max="6420" width="14" style="374" customWidth="1"/>
    <col min="6421" max="6421" width="11.140625" style="374" customWidth="1"/>
    <col min="6422" max="6422" width="20.140625" style="374" customWidth="1"/>
    <col min="6423" max="6423" width="15.85546875" style="374" customWidth="1"/>
    <col min="6424" max="6424" width="15.7109375" style="374" customWidth="1"/>
    <col min="6425" max="6425" width="18.28515625" style="374" customWidth="1"/>
    <col min="6426" max="6426" width="21" style="374" customWidth="1"/>
    <col min="6427" max="6427" width="18.28515625" style="374" customWidth="1"/>
    <col min="6428" max="6428" width="16.42578125" style="374" customWidth="1"/>
    <col min="6429" max="6429" width="16.5703125" style="374" customWidth="1"/>
    <col min="6430" max="6430" width="18.5703125" style="374" customWidth="1"/>
    <col min="6431" max="6431" width="16.5703125" style="374" customWidth="1"/>
    <col min="6432" max="6432" width="22.42578125" style="374" customWidth="1"/>
    <col min="6433" max="6433" width="32" style="374" customWidth="1"/>
    <col min="6434" max="6434" width="14.7109375" style="374" customWidth="1"/>
    <col min="6435" max="6435" width="17.28515625" style="374" customWidth="1"/>
    <col min="6436" max="6658" width="7.85546875" style="374"/>
    <col min="6659" max="6661" width="0" style="374" hidden="1" customWidth="1"/>
    <col min="6662" max="6662" width="15" style="374" customWidth="1"/>
    <col min="6663" max="6663" width="21.85546875" style="374" customWidth="1"/>
    <col min="6664" max="6664" width="24.5703125" style="374" customWidth="1"/>
    <col min="6665" max="6665" width="43.42578125" style="374" customWidth="1"/>
    <col min="6666" max="6666" width="38.42578125" style="374" customWidth="1"/>
    <col min="6667" max="6667" width="43.7109375" style="374" customWidth="1"/>
    <col min="6668" max="6668" width="17.140625" style="374" customWidth="1"/>
    <col min="6669" max="6669" width="18.85546875" style="374" customWidth="1"/>
    <col min="6670" max="6670" width="13.42578125" style="374" customWidth="1"/>
    <col min="6671" max="6671" width="15.7109375" style="374" customWidth="1"/>
    <col min="6672" max="6672" width="15" style="374" customWidth="1"/>
    <col min="6673" max="6673" width="13.42578125" style="374" customWidth="1"/>
    <col min="6674" max="6674" width="15.42578125" style="374" customWidth="1"/>
    <col min="6675" max="6675" width="20.5703125" style="374" customWidth="1"/>
    <col min="6676" max="6676" width="14" style="374" customWidth="1"/>
    <col min="6677" max="6677" width="11.140625" style="374" customWidth="1"/>
    <col min="6678" max="6678" width="20.140625" style="374" customWidth="1"/>
    <col min="6679" max="6679" width="15.85546875" style="374" customWidth="1"/>
    <col min="6680" max="6680" width="15.7109375" style="374" customWidth="1"/>
    <col min="6681" max="6681" width="18.28515625" style="374" customWidth="1"/>
    <col min="6682" max="6682" width="21" style="374" customWidth="1"/>
    <col min="6683" max="6683" width="18.28515625" style="374" customWidth="1"/>
    <col min="6684" max="6684" width="16.42578125" style="374" customWidth="1"/>
    <col min="6685" max="6685" width="16.5703125" style="374" customWidth="1"/>
    <col min="6686" max="6686" width="18.5703125" style="374" customWidth="1"/>
    <col min="6687" max="6687" width="16.5703125" style="374" customWidth="1"/>
    <col min="6688" max="6688" width="22.42578125" style="374" customWidth="1"/>
    <col min="6689" max="6689" width="32" style="374" customWidth="1"/>
    <col min="6690" max="6690" width="14.7109375" style="374" customWidth="1"/>
    <col min="6691" max="6691" width="17.28515625" style="374" customWidth="1"/>
    <col min="6692" max="6914" width="7.85546875" style="374"/>
    <col min="6915" max="6917" width="0" style="374" hidden="1" customWidth="1"/>
    <col min="6918" max="6918" width="15" style="374" customWidth="1"/>
    <col min="6919" max="6919" width="21.85546875" style="374" customWidth="1"/>
    <col min="6920" max="6920" width="24.5703125" style="374" customWidth="1"/>
    <col min="6921" max="6921" width="43.42578125" style="374" customWidth="1"/>
    <col min="6922" max="6922" width="38.42578125" style="374" customWidth="1"/>
    <col min="6923" max="6923" width="43.7109375" style="374" customWidth="1"/>
    <col min="6924" max="6924" width="17.140625" style="374" customWidth="1"/>
    <col min="6925" max="6925" width="18.85546875" style="374" customWidth="1"/>
    <col min="6926" max="6926" width="13.42578125" style="374" customWidth="1"/>
    <col min="6927" max="6927" width="15.7109375" style="374" customWidth="1"/>
    <col min="6928" max="6928" width="15" style="374" customWidth="1"/>
    <col min="6929" max="6929" width="13.42578125" style="374" customWidth="1"/>
    <col min="6930" max="6930" width="15.42578125" style="374" customWidth="1"/>
    <col min="6931" max="6931" width="20.5703125" style="374" customWidth="1"/>
    <col min="6932" max="6932" width="14" style="374" customWidth="1"/>
    <col min="6933" max="6933" width="11.140625" style="374" customWidth="1"/>
    <col min="6934" max="6934" width="20.140625" style="374" customWidth="1"/>
    <col min="6935" max="6935" width="15.85546875" style="374" customWidth="1"/>
    <col min="6936" max="6936" width="15.7109375" style="374" customWidth="1"/>
    <col min="6937" max="6937" width="18.28515625" style="374" customWidth="1"/>
    <col min="6938" max="6938" width="21" style="374" customWidth="1"/>
    <col min="6939" max="6939" width="18.28515625" style="374" customWidth="1"/>
    <col min="6940" max="6940" width="16.42578125" style="374" customWidth="1"/>
    <col min="6941" max="6941" width="16.5703125" style="374" customWidth="1"/>
    <col min="6942" max="6942" width="18.5703125" style="374" customWidth="1"/>
    <col min="6943" max="6943" width="16.5703125" style="374" customWidth="1"/>
    <col min="6944" max="6944" width="22.42578125" style="374" customWidth="1"/>
    <col min="6945" max="6945" width="32" style="374" customWidth="1"/>
    <col min="6946" max="6946" width="14.7109375" style="374" customWidth="1"/>
    <col min="6947" max="6947" width="17.28515625" style="374" customWidth="1"/>
    <col min="6948" max="7170" width="7.85546875" style="374"/>
    <col min="7171" max="7173" width="0" style="374" hidden="1" customWidth="1"/>
    <col min="7174" max="7174" width="15" style="374" customWidth="1"/>
    <col min="7175" max="7175" width="21.85546875" style="374" customWidth="1"/>
    <col min="7176" max="7176" width="24.5703125" style="374" customWidth="1"/>
    <col min="7177" max="7177" width="43.42578125" style="374" customWidth="1"/>
    <col min="7178" max="7178" width="38.42578125" style="374" customWidth="1"/>
    <col min="7179" max="7179" width="43.7109375" style="374" customWidth="1"/>
    <col min="7180" max="7180" width="17.140625" style="374" customWidth="1"/>
    <col min="7181" max="7181" width="18.85546875" style="374" customWidth="1"/>
    <col min="7182" max="7182" width="13.42578125" style="374" customWidth="1"/>
    <col min="7183" max="7183" width="15.7109375" style="374" customWidth="1"/>
    <col min="7184" max="7184" width="15" style="374" customWidth="1"/>
    <col min="7185" max="7185" width="13.42578125" style="374" customWidth="1"/>
    <col min="7186" max="7186" width="15.42578125" style="374" customWidth="1"/>
    <col min="7187" max="7187" width="20.5703125" style="374" customWidth="1"/>
    <col min="7188" max="7188" width="14" style="374" customWidth="1"/>
    <col min="7189" max="7189" width="11.140625" style="374" customWidth="1"/>
    <col min="7190" max="7190" width="20.140625" style="374" customWidth="1"/>
    <col min="7191" max="7191" width="15.85546875" style="374" customWidth="1"/>
    <col min="7192" max="7192" width="15.7109375" style="374" customWidth="1"/>
    <col min="7193" max="7193" width="18.28515625" style="374" customWidth="1"/>
    <col min="7194" max="7194" width="21" style="374" customWidth="1"/>
    <col min="7195" max="7195" width="18.28515625" style="374" customWidth="1"/>
    <col min="7196" max="7196" width="16.42578125" style="374" customWidth="1"/>
    <col min="7197" max="7197" width="16.5703125" style="374" customWidth="1"/>
    <col min="7198" max="7198" width="18.5703125" style="374" customWidth="1"/>
    <col min="7199" max="7199" width="16.5703125" style="374" customWidth="1"/>
    <col min="7200" max="7200" width="22.42578125" style="374" customWidth="1"/>
    <col min="7201" max="7201" width="32" style="374" customWidth="1"/>
    <col min="7202" max="7202" width="14.7109375" style="374" customWidth="1"/>
    <col min="7203" max="7203" width="17.28515625" style="374" customWidth="1"/>
    <col min="7204" max="7426" width="7.85546875" style="374"/>
    <col min="7427" max="7429" width="0" style="374" hidden="1" customWidth="1"/>
    <col min="7430" max="7430" width="15" style="374" customWidth="1"/>
    <col min="7431" max="7431" width="21.85546875" style="374" customWidth="1"/>
    <col min="7432" max="7432" width="24.5703125" style="374" customWidth="1"/>
    <col min="7433" max="7433" width="43.42578125" style="374" customWidth="1"/>
    <col min="7434" max="7434" width="38.42578125" style="374" customWidth="1"/>
    <col min="7435" max="7435" width="43.7109375" style="374" customWidth="1"/>
    <col min="7436" max="7436" width="17.140625" style="374" customWidth="1"/>
    <col min="7437" max="7437" width="18.85546875" style="374" customWidth="1"/>
    <col min="7438" max="7438" width="13.42578125" style="374" customWidth="1"/>
    <col min="7439" max="7439" width="15.7109375" style="374" customWidth="1"/>
    <col min="7440" max="7440" width="15" style="374" customWidth="1"/>
    <col min="7441" max="7441" width="13.42578125" style="374" customWidth="1"/>
    <col min="7442" max="7442" width="15.42578125" style="374" customWidth="1"/>
    <col min="7443" max="7443" width="20.5703125" style="374" customWidth="1"/>
    <col min="7444" max="7444" width="14" style="374" customWidth="1"/>
    <col min="7445" max="7445" width="11.140625" style="374" customWidth="1"/>
    <col min="7446" max="7446" width="20.140625" style="374" customWidth="1"/>
    <col min="7447" max="7447" width="15.85546875" style="374" customWidth="1"/>
    <col min="7448" max="7448" width="15.7109375" style="374" customWidth="1"/>
    <col min="7449" max="7449" width="18.28515625" style="374" customWidth="1"/>
    <col min="7450" max="7450" width="21" style="374" customWidth="1"/>
    <col min="7451" max="7451" width="18.28515625" style="374" customWidth="1"/>
    <col min="7452" max="7452" width="16.42578125" style="374" customWidth="1"/>
    <col min="7453" max="7453" width="16.5703125" style="374" customWidth="1"/>
    <col min="7454" max="7454" width="18.5703125" style="374" customWidth="1"/>
    <col min="7455" max="7455" width="16.5703125" style="374" customWidth="1"/>
    <col min="7456" max="7456" width="22.42578125" style="374" customWidth="1"/>
    <col min="7457" max="7457" width="32" style="374" customWidth="1"/>
    <col min="7458" max="7458" width="14.7109375" style="374" customWidth="1"/>
    <col min="7459" max="7459" width="17.28515625" style="374" customWidth="1"/>
    <col min="7460" max="7682" width="7.85546875" style="374"/>
    <col min="7683" max="7685" width="0" style="374" hidden="1" customWidth="1"/>
    <col min="7686" max="7686" width="15" style="374" customWidth="1"/>
    <col min="7687" max="7687" width="21.85546875" style="374" customWidth="1"/>
    <col min="7688" max="7688" width="24.5703125" style="374" customWidth="1"/>
    <col min="7689" max="7689" width="43.42578125" style="374" customWidth="1"/>
    <col min="7690" max="7690" width="38.42578125" style="374" customWidth="1"/>
    <col min="7691" max="7691" width="43.7109375" style="374" customWidth="1"/>
    <col min="7692" max="7692" width="17.140625" style="374" customWidth="1"/>
    <col min="7693" max="7693" width="18.85546875" style="374" customWidth="1"/>
    <col min="7694" max="7694" width="13.42578125" style="374" customWidth="1"/>
    <col min="7695" max="7695" width="15.7109375" style="374" customWidth="1"/>
    <col min="7696" max="7696" width="15" style="374" customWidth="1"/>
    <col min="7697" max="7697" width="13.42578125" style="374" customWidth="1"/>
    <col min="7698" max="7698" width="15.42578125" style="374" customWidth="1"/>
    <col min="7699" max="7699" width="20.5703125" style="374" customWidth="1"/>
    <col min="7700" max="7700" width="14" style="374" customWidth="1"/>
    <col min="7701" max="7701" width="11.140625" style="374" customWidth="1"/>
    <col min="7702" max="7702" width="20.140625" style="374" customWidth="1"/>
    <col min="7703" max="7703" width="15.85546875" style="374" customWidth="1"/>
    <col min="7704" max="7704" width="15.7109375" style="374" customWidth="1"/>
    <col min="7705" max="7705" width="18.28515625" style="374" customWidth="1"/>
    <col min="7706" max="7706" width="21" style="374" customWidth="1"/>
    <col min="7707" max="7707" width="18.28515625" style="374" customWidth="1"/>
    <col min="7708" max="7708" width="16.42578125" style="374" customWidth="1"/>
    <col min="7709" max="7709" width="16.5703125" style="374" customWidth="1"/>
    <col min="7710" max="7710" width="18.5703125" style="374" customWidth="1"/>
    <col min="7711" max="7711" width="16.5703125" style="374" customWidth="1"/>
    <col min="7712" max="7712" width="22.42578125" style="374" customWidth="1"/>
    <col min="7713" max="7713" width="32" style="374" customWidth="1"/>
    <col min="7714" max="7714" width="14.7109375" style="374" customWidth="1"/>
    <col min="7715" max="7715" width="17.28515625" style="374" customWidth="1"/>
    <col min="7716" max="7938" width="7.85546875" style="374"/>
    <col min="7939" max="7941" width="0" style="374" hidden="1" customWidth="1"/>
    <col min="7942" max="7942" width="15" style="374" customWidth="1"/>
    <col min="7943" max="7943" width="21.85546875" style="374" customWidth="1"/>
    <col min="7944" max="7944" width="24.5703125" style="374" customWidth="1"/>
    <col min="7945" max="7945" width="43.42578125" style="374" customWidth="1"/>
    <col min="7946" max="7946" width="38.42578125" style="374" customWidth="1"/>
    <col min="7947" max="7947" width="43.7109375" style="374" customWidth="1"/>
    <col min="7948" max="7948" width="17.140625" style="374" customWidth="1"/>
    <col min="7949" max="7949" width="18.85546875" style="374" customWidth="1"/>
    <col min="7950" max="7950" width="13.42578125" style="374" customWidth="1"/>
    <col min="7951" max="7951" width="15.7109375" style="374" customWidth="1"/>
    <col min="7952" max="7952" width="15" style="374" customWidth="1"/>
    <col min="7953" max="7953" width="13.42578125" style="374" customWidth="1"/>
    <col min="7954" max="7954" width="15.42578125" style="374" customWidth="1"/>
    <col min="7955" max="7955" width="20.5703125" style="374" customWidth="1"/>
    <col min="7956" max="7956" width="14" style="374" customWidth="1"/>
    <col min="7957" max="7957" width="11.140625" style="374" customWidth="1"/>
    <col min="7958" max="7958" width="20.140625" style="374" customWidth="1"/>
    <col min="7959" max="7959" width="15.85546875" style="374" customWidth="1"/>
    <col min="7960" max="7960" width="15.7109375" style="374" customWidth="1"/>
    <col min="7961" max="7961" width="18.28515625" style="374" customWidth="1"/>
    <col min="7962" max="7962" width="21" style="374" customWidth="1"/>
    <col min="7963" max="7963" width="18.28515625" style="374" customWidth="1"/>
    <col min="7964" max="7964" width="16.42578125" style="374" customWidth="1"/>
    <col min="7965" max="7965" width="16.5703125" style="374" customWidth="1"/>
    <col min="7966" max="7966" width="18.5703125" style="374" customWidth="1"/>
    <col min="7967" max="7967" width="16.5703125" style="374" customWidth="1"/>
    <col min="7968" max="7968" width="22.42578125" style="374" customWidth="1"/>
    <col min="7969" max="7969" width="32" style="374" customWidth="1"/>
    <col min="7970" max="7970" width="14.7109375" style="374" customWidth="1"/>
    <col min="7971" max="7971" width="17.28515625" style="374" customWidth="1"/>
    <col min="7972" max="8194" width="7.85546875" style="374"/>
    <col min="8195" max="8197" width="0" style="374" hidden="1" customWidth="1"/>
    <col min="8198" max="8198" width="15" style="374" customWidth="1"/>
    <col min="8199" max="8199" width="21.85546875" style="374" customWidth="1"/>
    <col min="8200" max="8200" width="24.5703125" style="374" customWidth="1"/>
    <col min="8201" max="8201" width="43.42578125" style="374" customWidth="1"/>
    <col min="8202" max="8202" width="38.42578125" style="374" customWidth="1"/>
    <col min="8203" max="8203" width="43.7109375" style="374" customWidth="1"/>
    <col min="8204" max="8204" width="17.140625" style="374" customWidth="1"/>
    <col min="8205" max="8205" width="18.85546875" style="374" customWidth="1"/>
    <col min="8206" max="8206" width="13.42578125" style="374" customWidth="1"/>
    <col min="8207" max="8207" width="15.7109375" style="374" customWidth="1"/>
    <col min="8208" max="8208" width="15" style="374" customWidth="1"/>
    <col min="8209" max="8209" width="13.42578125" style="374" customWidth="1"/>
    <col min="8210" max="8210" width="15.42578125" style="374" customWidth="1"/>
    <col min="8211" max="8211" width="20.5703125" style="374" customWidth="1"/>
    <col min="8212" max="8212" width="14" style="374" customWidth="1"/>
    <col min="8213" max="8213" width="11.140625" style="374" customWidth="1"/>
    <col min="8214" max="8214" width="20.140625" style="374" customWidth="1"/>
    <col min="8215" max="8215" width="15.85546875" style="374" customWidth="1"/>
    <col min="8216" max="8216" width="15.7109375" style="374" customWidth="1"/>
    <col min="8217" max="8217" width="18.28515625" style="374" customWidth="1"/>
    <col min="8218" max="8218" width="21" style="374" customWidth="1"/>
    <col min="8219" max="8219" width="18.28515625" style="374" customWidth="1"/>
    <col min="8220" max="8220" width="16.42578125" style="374" customWidth="1"/>
    <col min="8221" max="8221" width="16.5703125" style="374" customWidth="1"/>
    <col min="8222" max="8222" width="18.5703125" style="374" customWidth="1"/>
    <col min="8223" max="8223" width="16.5703125" style="374" customWidth="1"/>
    <col min="8224" max="8224" width="22.42578125" style="374" customWidth="1"/>
    <col min="8225" max="8225" width="32" style="374" customWidth="1"/>
    <col min="8226" max="8226" width="14.7109375" style="374" customWidth="1"/>
    <col min="8227" max="8227" width="17.28515625" style="374" customWidth="1"/>
    <col min="8228" max="8450" width="7.85546875" style="374"/>
    <col min="8451" max="8453" width="0" style="374" hidden="1" customWidth="1"/>
    <col min="8454" max="8454" width="15" style="374" customWidth="1"/>
    <col min="8455" max="8455" width="21.85546875" style="374" customWidth="1"/>
    <col min="8456" max="8456" width="24.5703125" style="374" customWidth="1"/>
    <col min="8457" max="8457" width="43.42578125" style="374" customWidth="1"/>
    <col min="8458" max="8458" width="38.42578125" style="374" customWidth="1"/>
    <col min="8459" max="8459" width="43.7109375" style="374" customWidth="1"/>
    <col min="8460" max="8460" width="17.140625" style="374" customWidth="1"/>
    <col min="8461" max="8461" width="18.85546875" style="374" customWidth="1"/>
    <col min="8462" max="8462" width="13.42578125" style="374" customWidth="1"/>
    <col min="8463" max="8463" width="15.7109375" style="374" customWidth="1"/>
    <col min="8464" max="8464" width="15" style="374" customWidth="1"/>
    <col min="8465" max="8465" width="13.42578125" style="374" customWidth="1"/>
    <col min="8466" max="8466" width="15.42578125" style="374" customWidth="1"/>
    <col min="8467" max="8467" width="20.5703125" style="374" customWidth="1"/>
    <col min="8468" max="8468" width="14" style="374" customWidth="1"/>
    <col min="8469" max="8469" width="11.140625" style="374" customWidth="1"/>
    <col min="8470" max="8470" width="20.140625" style="374" customWidth="1"/>
    <col min="8471" max="8471" width="15.85546875" style="374" customWidth="1"/>
    <col min="8472" max="8472" width="15.7109375" style="374" customWidth="1"/>
    <col min="8473" max="8473" width="18.28515625" style="374" customWidth="1"/>
    <col min="8474" max="8474" width="21" style="374" customWidth="1"/>
    <col min="8475" max="8475" width="18.28515625" style="374" customWidth="1"/>
    <col min="8476" max="8476" width="16.42578125" style="374" customWidth="1"/>
    <col min="8477" max="8477" width="16.5703125" style="374" customWidth="1"/>
    <col min="8478" max="8478" width="18.5703125" style="374" customWidth="1"/>
    <col min="8479" max="8479" width="16.5703125" style="374" customWidth="1"/>
    <col min="8480" max="8480" width="22.42578125" style="374" customWidth="1"/>
    <col min="8481" max="8481" width="32" style="374" customWidth="1"/>
    <col min="8482" max="8482" width="14.7109375" style="374" customWidth="1"/>
    <col min="8483" max="8483" width="17.28515625" style="374" customWidth="1"/>
    <col min="8484" max="8706" width="7.85546875" style="374"/>
    <col min="8707" max="8709" width="0" style="374" hidden="1" customWidth="1"/>
    <col min="8710" max="8710" width="15" style="374" customWidth="1"/>
    <col min="8711" max="8711" width="21.85546875" style="374" customWidth="1"/>
    <col min="8712" max="8712" width="24.5703125" style="374" customWidth="1"/>
    <col min="8713" max="8713" width="43.42578125" style="374" customWidth="1"/>
    <col min="8714" max="8714" width="38.42578125" style="374" customWidth="1"/>
    <col min="8715" max="8715" width="43.7109375" style="374" customWidth="1"/>
    <col min="8716" max="8716" width="17.140625" style="374" customWidth="1"/>
    <col min="8717" max="8717" width="18.85546875" style="374" customWidth="1"/>
    <col min="8718" max="8718" width="13.42578125" style="374" customWidth="1"/>
    <col min="8719" max="8719" width="15.7109375" style="374" customWidth="1"/>
    <col min="8720" max="8720" width="15" style="374" customWidth="1"/>
    <col min="8721" max="8721" width="13.42578125" style="374" customWidth="1"/>
    <col min="8722" max="8722" width="15.42578125" style="374" customWidth="1"/>
    <col min="8723" max="8723" width="20.5703125" style="374" customWidth="1"/>
    <col min="8724" max="8724" width="14" style="374" customWidth="1"/>
    <col min="8725" max="8725" width="11.140625" style="374" customWidth="1"/>
    <col min="8726" max="8726" width="20.140625" style="374" customWidth="1"/>
    <col min="8727" max="8727" width="15.85546875" style="374" customWidth="1"/>
    <col min="8728" max="8728" width="15.7109375" style="374" customWidth="1"/>
    <col min="8729" max="8729" width="18.28515625" style="374" customWidth="1"/>
    <col min="8730" max="8730" width="21" style="374" customWidth="1"/>
    <col min="8731" max="8731" width="18.28515625" style="374" customWidth="1"/>
    <col min="8732" max="8732" width="16.42578125" style="374" customWidth="1"/>
    <col min="8733" max="8733" width="16.5703125" style="374" customWidth="1"/>
    <col min="8734" max="8734" width="18.5703125" style="374" customWidth="1"/>
    <col min="8735" max="8735" width="16.5703125" style="374" customWidth="1"/>
    <col min="8736" max="8736" width="22.42578125" style="374" customWidth="1"/>
    <col min="8737" max="8737" width="32" style="374" customWidth="1"/>
    <col min="8738" max="8738" width="14.7109375" style="374" customWidth="1"/>
    <col min="8739" max="8739" width="17.28515625" style="374" customWidth="1"/>
    <col min="8740" max="8962" width="7.85546875" style="374"/>
    <col min="8963" max="8965" width="0" style="374" hidden="1" customWidth="1"/>
    <col min="8966" max="8966" width="15" style="374" customWidth="1"/>
    <col min="8967" max="8967" width="21.85546875" style="374" customWidth="1"/>
    <col min="8968" max="8968" width="24.5703125" style="374" customWidth="1"/>
    <col min="8969" max="8969" width="43.42578125" style="374" customWidth="1"/>
    <col min="8970" max="8970" width="38.42578125" style="374" customWidth="1"/>
    <col min="8971" max="8971" width="43.7109375" style="374" customWidth="1"/>
    <col min="8972" max="8972" width="17.140625" style="374" customWidth="1"/>
    <col min="8973" max="8973" width="18.85546875" style="374" customWidth="1"/>
    <col min="8974" max="8974" width="13.42578125" style="374" customWidth="1"/>
    <col min="8975" max="8975" width="15.7109375" style="374" customWidth="1"/>
    <col min="8976" max="8976" width="15" style="374" customWidth="1"/>
    <col min="8977" max="8977" width="13.42578125" style="374" customWidth="1"/>
    <col min="8978" max="8978" width="15.42578125" style="374" customWidth="1"/>
    <col min="8979" max="8979" width="20.5703125" style="374" customWidth="1"/>
    <col min="8980" max="8980" width="14" style="374" customWidth="1"/>
    <col min="8981" max="8981" width="11.140625" style="374" customWidth="1"/>
    <col min="8982" max="8982" width="20.140625" style="374" customWidth="1"/>
    <col min="8983" max="8983" width="15.85546875" style="374" customWidth="1"/>
    <col min="8984" max="8984" width="15.7109375" style="374" customWidth="1"/>
    <col min="8985" max="8985" width="18.28515625" style="374" customWidth="1"/>
    <col min="8986" max="8986" width="21" style="374" customWidth="1"/>
    <col min="8987" max="8987" width="18.28515625" style="374" customWidth="1"/>
    <col min="8988" max="8988" width="16.42578125" style="374" customWidth="1"/>
    <col min="8989" max="8989" width="16.5703125" style="374" customWidth="1"/>
    <col min="8990" max="8990" width="18.5703125" style="374" customWidth="1"/>
    <col min="8991" max="8991" width="16.5703125" style="374" customWidth="1"/>
    <col min="8992" max="8992" width="22.42578125" style="374" customWidth="1"/>
    <col min="8993" max="8993" width="32" style="374" customWidth="1"/>
    <col min="8994" max="8994" width="14.7109375" style="374" customWidth="1"/>
    <col min="8995" max="8995" width="17.28515625" style="374" customWidth="1"/>
    <col min="8996" max="9218" width="7.85546875" style="374"/>
    <col min="9219" max="9221" width="0" style="374" hidden="1" customWidth="1"/>
    <col min="9222" max="9222" width="15" style="374" customWidth="1"/>
    <col min="9223" max="9223" width="21.85546875" style="374" customWidth="1"/>
    <col min="9224" max="9224" width="24.5703125" style="374" customWidth="1"/>
    <col min="9225" max="9225" width="43.42578125" style="374" customWidth="1"/>
    <col min="9226" max="9226" width="38.42578125" style="374" customWidth="1"/>
    <col min="9227" max="9227" width="43.7109375" style="374" customWidth="1"/>
    <col min="9228" max="9228" width="17.140625" style="374" customWidth="1"/>
    <col min="9229" max="9229" width="18.85546875" style="374" customWidth="1"/>
    <col min="9230" max="9230" width="13.42578125" style="374" customWidth="1"/>
    <col min="9231" max="9231" width="15.7109375" style="374" customWidth="1"/>
    <col min="9232" max="9232" width="15" style="374" customWidth="1"/>
    <col min="9233" max="9233" width="13.42578125" style="374" customWidth="1"/>
    <col min="9234" max="9234" width="15.42578125" style="374" customWidth="1"/>
    <col min="9235" max="9235" width="20.5703125" style="374" customWidth="1"/>
    <col min="9236" max="9236" width="14" style="374" customWidth="1"/>
    <col min="9237" max="9237" width="11.140625" style="374" customWidth="1"/>
    <col min="9238" max="9238" width="20.140625" style="374" customWidth="1"/>
    <col min="9239" max="9239" width="15.85546875" style="374" customWidth="1"/>
    <col min="9240" max="9240" width="15.7109375" style="374" customWidth="1"/>
    <col min="9241" max="9241" width="18.28515625" style="374" customWidth="1"/>
    <col min="9242" max="9242" width="21" style="374" customWidth="1"/>
    <col min="9243" max="9243" width="18.28515625" style="374" customWidth="1"/>
    <col min="9244" max="9244" width="16.42578125" style="374" customWidth="1"/>
    <col min="9245" max="9245" width="16.5703125" style="374" customWidth="1"/>
    <col min="9246" max="9246" width="18.5703125" style="374" customWidth="1"/>
    <col min="9247" max="9247" width="16.5703125" style="374" customWidth="1"/>
    <col min="9248" max="9248" width="22.42578125" style="374" customWidth="1"/>
    <col min="9249" max="9249" width="32" style="374" customWidth="1"/>
    <col min="9250" max="9250" width="14.7109375" style="374" customWidth="1"/>
    <col min="9251" max="9251" width="17.28515625" style="374" customWidth="1"/>
    <col min="9252" max="9474" width="7.85546875" style="374"/>
    <col min="9475" max="9477" width="0" style="374" hidden="1" customWidth="1"/>
    <col min="9478" max="9478" width="15" style="374" customWidth="1"/>
    <col min="9479" max="9479" width="21.85546875" style="374" customWidth="1"/>
    <col min="9480" max="9480" width="24.5703125" style="374" customWidth="1"/>
    <col min="9481" max="9481" width="43.42578125" style="374" customWidth="1"/>
    <col min="9482" max="9482" width="38.42578125" style="374" customWidth="1"/>
    <col min="9483" max="9483" width="43.7109375" style="374" customWidth="1"/>
    <col min="9484" max="9484" width="17.140625" style="374" customWidth="1"/>
    <col min="9485" max="9485" width="18.85546875" style="374" customWidth="1"/>
    <col min="9486" max="9486" width="13.42578125" style="374" customWidth="1"/>
    <col min="9487" max="9487" width="15.7109375" style="374" customWidth="1"/>
    <col min="9488" max="9488" width="15" style="374" customWidth="1"/>
    <col min="9489" max="9489" width="13.42578125" style="374" customWidth="1"/>
    <col min="9490" max="9490" width="15.42578125" style="374" customWidth="1"/>
    <col min="9491" max="9491" width="20.5703125" style="374" customWidth="1"/>
    <col min="9492" max="9492" width="14" style="374" customWidth="1"/>
    <col min="9493" max="9493" width="11.140625" style="374" customWidth="1"/>
    <col min="9494" max="9494" width="20.140625" style="374" customWidth="1"/>
    <col min="9495" max="9495" width="15.85546875" style="374" customWidth="1"/>
    <col min="9496" max="9496" width="15.7109375" style="374" customWidth="1"/>
    <col min="9497" max="9497" width="18.28515625" style="374" customWidth="1"/>
    <col min="9498" max="9498" width="21" style="374" customWidth="1"/>
    <col min="9499" max="9499" width="18.28515625" style="374" customWidth="1"/>
    <col min="9500" max="9500" width="16.42578125" style="374" customWidth="1"/>
    <col min="9501" max="9501" width="16.5703125" style="374" customWidth="1"/>
    <col min="9502" max="9502" width="18.5703125" style="374" customWidth="1"/>
    <col min="9503" max="9503" width="16.5703125" style="374" customWidth="1"/>
    <col min="9504" max="9504" width="22.42578125" style="374" customWidth="1"/>
    <col min="9505" max="9505" width="32" style="374" customWidth="1"/>
    <col min="9506" max="9506" width="14.7109375" style="374" customWidth="1"/>
    <col min="9507" max="9507" width="17.28515625" style="374" customWidth="1"/>
    <col min="9508" max="9730" width="7.85546875" style="374"/>
    <col min="9731" max="9733" width="0" style="374" hidden="1" customWidth="1"/>
    <col min="9734" max="9734" width="15" style="374" customWidth="1"/>
    <col min="9735" max="9735" width="21.85546875" style="374" customWidth="1"/>
    <col min="9736" max="9736" width="24.5703125" style="374" customWidth="1"/>
    <col min="9737" max="9737" width="43.42578125" style="374" customWidth="1"/>
    <col min="9738" max="9738" width="38.42578125" style="374" customWidth="1"/>
    <col min="9739" max="9739" width="43.7109375" style="374" customWidth="1"/>
    <col min="9740" max="9740" width="17.140625" style="374" customWidth="1"/>
    <col min="9741" max="9741" width="18.85546875" style="374" customWidth="1"/>
    <col min="9742" max="9742" width="13.42578125" style="374" customWidth="1"/>
    <col min="9743" max="9743" width="15.7109375" style="374" customWidth="1"/>
    <col min="9744" max="9744" width="15" style="374" customWidth="1"/>
    <col min="9745" max="9745" width="13.42578125" style="374" customWidth="1"/>
    <col min="9746" max="9746" width="15.42578125" style="374" customWidth="1"/>
    <col min="9747" max="9747" width="20.5703125" style="374" customWidth="1"/>
    <col min="9748" max="9748" width="14" style="374" customWidth="1"/>
    <col min="9749" max="9749" width="11.140625" style="374" customWidth="1"/>
    <col min="9750" max="9750" width="20.140625" style="374" customWidth="1"/>
    <col min="9751" max="9751" width="15.85546875" style="374" customWidth="1"/>
    <col min="9752" max="9752" width="15.7109375" style="374" customWidth="1"/>
    <col min="9753" max="9753" width="18.28515625" style="374" customWidth="1"/>
    <col min="9754" max="9754" width="21" style="374" customWidth="1"/>
    <col min="9755" max="9755" width="18.28515625" style="374" customWidth="1"/>
    <col min="9756" max="9756" width="16.42578125" style="374" customWidth="1"/>
    <col min="9757" max="9757" width="16.5703125" style="374" customWidth="1"/>
    <col min="9758" max="9758" width="18.5703125" style="374" customWidth="1"/>
    <col min="9759" max="9759" width="16.5703125" style="374" customWidth="1"/>
    <col min="9760" max="9760" width="22.42578125" style="374" customWidth="1"/>
    <col min="9761" max="9761" width="32" style="374" customWidth="1"/>
    <col min="9762" max="9762" width="14.7109375" style="374" customWidth="1"/>
    <col min="9763" max="9763" width="17.28515625" style="374" customWidth="1"/>
    <col min="9764" max="9986" width="7.85546875" style="374"/>
    <col min="9987" max="9989" width="0" style="374" hidden="1" customWidth="1"/>
    <col min="9990" max="9990" width="15" style="374" customWidth="1"/>
    <col min="9991" max="9991" width="21.85546875" style="374" customWidth="1"/>
    <col min="9992" max="9992" width="24.5703125" style="374" customWidth="1"/>
    <col min="9993" max="9993" width="43.42578125" style="374" customWidth="1"/>
    <col min="9994" max="9994" width="38.42578125" style="374" customWidth="1"/>
    <col min="9995" max="9995" width="43.7109375" style="374" customWidth="1"/>
    <col min="9996" max="9996" width="17.140625" style="374" customWidth="1"/>
    <col min="9997" max="9997" width="18.85546875" style="374" customWidth="1"/>
    <col min="9998" max="9998" width="13.42578125" style="374" customWidth="1"/>
    <col min="9999" max="9999" width="15.7109375" style="374" customWidth="1"/>
    <col min="10000" max="10000" width="15" style="374" customWidth="1"/>
    <col min="10001" max="10001" width="13.42578125" style="374" customWidth="1"/>
    <col min="10002" max="10002" width="15.42578125" style="374" customWidth="1"/>
    <col min="10003" max="10003" width="20.5703125" style="374" customWidth="1"/>
    <col min="10004" max="10004" width="14" style="374" customWidth="1"/>
    <col min="10005" max="10005" width="11.140625" style="374" customWidth="1"/>
    <col min="10006" max="10006" width="20.140625" style="374" customWidth="1"/>
    <col min="10007" max="10007" width="15.85546875" style="374" customWidth="1"/>
    <col min="10008" max="10008" width="15.7109375" style="374" customWidth="1"/>
    <col min="10009" max="10009" width="18.28515625" style="374" customWidth="1"/>
    <col min="10010" max="10010" width="21" style="374" customWidth="1"/>
    <col min="10011" max="10011" width="18.28515625" style="374" customWidth="1"/>
    <col min="10012" max="10012" width="16.42578125" style="374" customWidth="1"/>
    <col min="10013" max="10013" width="16.5703125" style="374" customWidth="1"/>
    <col min="10014" max="10014" width="18.5703125" style="374" customWidth="1"/>
    <col min="10015" max="10015" width="16.5703125" style="374" customWidth="1"/>
    <col min="10016" max="10016" width="22.42578125" style="374" customWidth="1"/>
    <col min="10017" max="10017" width="32" style="374" customWidth="1"/>
    <col min="10018" max="10018" width="14.7109375" style="374" customWidth="1"/>
    <col min="10019" max="10019" width="17.28515625" style="374" customWidth="1"/>
    <col min="10020" max="10242" width="7.85546875" style="374"/>
    <col min="10243" max="10245" width="0" style="374" hidden="1" customWidth="1"/>
    <col min="10246" max="10246" width="15" style="374" customWidth="1"/>
    <col min="10247" max="10247" width="21.85546875" style="374" customWidth="1"/>
    <col min="10248" max="10248" width="24.5703125" style="374" customWidth="1"/>
    <col min="10249" max="10249" width="43.42578125" style="374" customWidth="1"/>
    <col min="10250" max="10250" width="38.42578125" style="374" customWidth="1"/>
    <col min="10251" max="10251" width="43.7109375" style="374" customWidth="1"/>
    <col min="10252" max="10252" width="17.140625" style="374" customWidth="1"/>
    <col min="10253" max="10253" width="18.85546875" style="374" customWidth="1"/>
    <col min="10254" max="10254" width="13.42578125" style="374" customWidth="1"/>
    <col min="10255" max="10255" width="15.7109375" style="374" customWidth="1"/>
    <col min="10256" max="10256" width="15" style="374" customWidth="1"/>
    <col min="10257" max="10257" width="13.42578125" style="374" customWidth="1"/>
    <col min="10258" max="10258" width="15.42578125" style="374" customWidth="1"/>
    <col min="10259" max="10259" width="20.5703125" style="374" customWidth="1"/>
    <col min="10260" max="10260" width="14" style="374" customWidth="1"/>
    <col min="10261" max="10261" width="11.140625" style="374" customWidth="1"/>
    <col min="10262" max="10262" width="20.140625" style="374" customWidth="1"/>
    <col min="10263" max="10263" width="15.85546875" style="374" customWidth="1"/>
    <col min="10264" max="10264" width="15.7109375" style="374" customWidth="1"/>
    <col min="10265" max="10265" width="18.28515625" style="374" customWidth="1"/>
    <col min="10266" max="10266" width="21" style="374" customWidth="1"/>
    <col min="10267" max="10267" width="18.28515625" style="374" customWidth="1"/>
    <col min="10268" max="10268" width="16.42578125" style="374" customWidth="1"/>
    <col min="10269" max="10269" width="16.5703125" style="374" customWidth="1"/>
    <col min="10270" max="10270" width="18.5703125" style="374" customWidth="1"/>
    <col min="10271" max="10271" width="16.5703125" style="374" customWidth="1"/>
    <col min="10272" max="10272" width="22.42578125" style="374" customWidth="1"/>
    <col min="10273" max="10273" width="32" style="374" customWidth="1"/>
    <col min="10274" max="10274" width="14.7109375" style="374" customWidth="1"/>
    <col min="10275" max="10275" width="17.28515625" style="374" customWidth="1"/>
    <col min="10276" max="10498" width="7.85546875" style="374"/>
    <col min="10499" max="10501" width="0" style="374" hidden="1" customWidth="1"/>
    <col min="10502" max="10502" width="15" style="374" customWidth="1"/>
    <col min="10503" max="10503" width="21.85546875" style="374" customWidth="1"/>
    <col min="10504" max="10504" width="24.5703125" style="374" customWidth="1"/>
    <col min="10505" max="10505" width="43.42578125" style="374" customWidth="1"/>
    <col min="10506" max="10506" width="38.42578125" style="374" customWidth="1"/>
    <col min="10507" max="10507" width="43.7109375" style="374" customWidth="1"/>
    <col min="10508" max="10508" width="17.140625" style="374" customWidth="1"/>
    <col min="10509" max="10509" width="18.85546875" style="374" customWidth="1"/>
    <col min="10510" max="10510" width="13.42578125" style="374" customWidth="1"/>
    <col min="10511" max="10511" width="15.7109375" style="374" customWidth="1"/>
    <col min="10512" max="10512" width="15" style="374" customWidth="1"/>
    <col min="10513" max="10513" width="13.42578125" style="374" customWidth="1"/>
    <col min="10514" max="10514" width="15.42578125" style="374" customWidth="1"/>
    <col min="10515" max="10515" width="20.5703125" style="374" customWidth="1"/>
    <col min="10516" max="10516" width="14" style="374" customWidth="1"/>
    <col min="10517" max="10517" width="11.140625" style="374" customWidth="1"/>
    <col min="10518" max="10518" width="20.140625" style="374" customWidth="1"/>
    <col min="10519" max="10519" width="15.85546875" style="374" customWidth="1"/>
    <col min="10520" max="10520" width="15.7109375" style="374" customWidth="1"/>
    <col min="10521" max="10521" width="18.28515625" style="374" customWidth="1"/>
    <col min="10522" max="10522" width="21" style="374" customWidth="1"/>
    <col min="10523" max="10523" width="18.28515625" style="374" customWidth="1"/>
    <col min="10524" max="10524" width="16.42578125" style="374" customWidth="1"/>
    <col min="10525" max="10525" width="16.5703125" style="374" customWidth="1"/>
    <col min="10526" max="10526" width="18.5703125" style="374" customWidth="1"/>
    <col min="10527" max="10527" width="16.5703125" style="374" customWidth="1"/>
    <col min="10528" max="10528" width="22.42578125" style="374" customWidth="1"/>
    <col min="10529" max="10529" width="32" style="374" customWidth="1"/>
    <col min="10530" max="10530" width="14.7109375" style="374" customWidth="1"/>
    <col min="10531" max="10531" width="17.28515625" style="374" customWidth="1"/>
    <col min="10532" max="10754" width="7.85546875" style="374"/>
    <col min="10755" max="10757" width="0" style="374" hidden="1" customWidth="1"/>
    <col min="10758" max="10758" width="15" style="374" customWidth="1"/>
    <col min="10759" max="10759" width="21.85546875" style="374" customWidth="1"/>
    <col min="10760" max="10760" width="24.5703125" style="374" customWidth="1"/>
    <col min="10761" max="10761" width="43.42578125" style="374" customWidth="1"/>
    <col min="10762" max="10762" width="38.42578125" style="374" customWidth="1"/>
    <col min="10763" max="10763" width="43.7109375" style="374" customWidth="1"/>
    <col min="10764" max="10764" width="17.140625" style="374" customWidth="1"/>
    <col min="10765" max="10765" width="18.85546875" style="374" customWidth="1"/>
    <col min="10766" max="10766" width="13.42578125" style="374" customWidth="1"/>
    <col min="10767" max="10767" width="15.7109375" style="374" customWidth="1"/>
    <col min="10768" max="10768" width="15" style="374" customWidth="1"/>
    <col min="10769" max="10769" width="13.42578125" style="374" customWidth="1"/>
    <col min="10770" max="10770" width="15.42578125" style="374" customWidth="1"/>
    <col min="10771" max="10771" width="20.5703125" style="374" customWidth="1"/>
    <col min="10772" max="10772" width="14" style="374" customWidth="1"/>
    <col min="10773" max="10773" width="11.140625" style="374" customWidth="1"/>
    <col min="10774" max="10774" width="20.140625" style="374" customWidth="1"/>
    <col min="10775" max="10775" width="15.85546875" style="374" customWidth="1"/>
    <col min="10776" max="10776" width="15.7109375" style="374" customWidth="1"/>
    <col min="10777" max="10777" width="18.28515625" style="374" customWidth="1"/>
    <col min="10778" max="10778" width="21" style="374" customWidth="1"/>
    <col min="10779" max="10779" width="18.28515625" style="374" customWidth="1"/>
    <col min="10780" max="10780" width="16.42578125" style="374" customWidth="1"/>
    <col min="10781" max="10781" width="16.5703125" style="374" customWidth="1"/>
    <col min="10782" max="10782" width="18.5703125" style="374" customWidth="1"/>
    <col min="10783" max="10783" width="16.5703125" style="374" customWidth="1"/>
    <col min="10784" max="10784" width="22.42578125" style="374" customWidth="1"/>
    <col min="10785" max="10785" width="32" style="374" customWidth="1"/>
    <col min="10786" max="10786" width="14.7109375" style="374" customWidth="1"/>
    <col min="10787" max="10787" width="17.28515625" style="374" customWidth="1"/>
    <col min="10788" max="11010" width="7.85546875" style="374"/>
    <col min="11011" max="11013" width="0" style="374" hidden="1" customWidth="1"/>
    <col min="11014" max="11014" width="15" style="374" customWidth="1"/>
    <col min="11015" max="11015" width="21.85546875" style="374" customWidth="1"/>
    <col min="11016" max="11016" width="24.5703125" style="374" customWidth="1"/>
    <col min="11017" max="11017" width="43.42578125" style="374" customWidth="1"/>
    <col min="11018" max="11018" width="38.42578125" style="374" customWidth="1"/>
    <col min="11019" max="11019" width="43.7109375" style="374" customWidth="1"/>
    <col min="11020" max="11020" width="17.140625" style="374" customWidth="1"/>
    <col min="11021" max="11021" width="18.85546875" style="374" customWidth="1"/>
    <col min="11022" max="11022" width="13.42578125" style="374" customWidth="1"/>
    <col min="11023" max="11023" width="15.7109375" style="374" customWidth="1"/>
    <col min="11024" max="11024" width="15" style="374" customWidth="1"/>
    <col min="11025" max="11025" width="13.42578125" style="374" customWidth="1"/>
    <col min="11026" max="11026" width="15.42578125" style="374" customWidth="1"/>
    <col min="11027" max="11027" width="20.5703125" style="374" customWidth="1"/>
    <col min="11028" max="11028" width="14" style="374" customWidth="1"/>
    <col min="11029" max="11029" width="11.140625" style="374" customWidth="1"/>
    <col min="11030" max="11030" width="20.140625" style="374" customWidth="1"/>
    <col min="11031" max="11031" width="15.85546875" style="374" customWidth="1"/>
    <col min="11032" max="11032" width="15.7109375" style="374" customWidth="1"/>
    <col min="11033" max="11033" width="18.28515625" style="374" customWidth="1"/>
    <col min="11034" max="11034" width="21" style="374" customWidth="1"/>
    <col min="11035" max="11035" width="18.28515625" style="374" customWidth="1"/>
    <col min="11036" max="11036" width="16.42578125" style="374" customWidth="1"/>
    <col min="11037" max="11037" width="16.5703125" style="374" customWidth="1"/>
    <col min="11038" max="11038" width="18.5703125" style="374" customWidth="1"/>
    <col min="11039" max="11039" width="16.5703125" style="374" customWidth="1"/>
    <col min="11040" max="11040" width="22.42578125" style="374" customWidth="1"/>
    <col min="11041" max="11041" width="32" style="374" customWidth="1"/>
    <col min="11042" max="11042" width="14.7109375" style="374" customWidth="1"/>
    <col min="11043" max="11043" width="17.28515625" style="374" customWidth="1"/>
    <col min="11044" max="11266" width="7.85546875" style="374"/>
    <col min="11267" max="11269" width="0" style="374" hidden="1" customWidth="1"/>
    <col min="11270" max="11270" width="15" style="374" customWidth="1"/>
    <col min="11271" max="11271" width="21.85546875" style="374" customWidth="1"/>
    <col min="11272" max="11272" width="24.5703125" style="374" customWidth="1"/>
    <col min="11273" max="11273" width="43.42578125" style="374" customWidth="1"/>
    <col min="11274" max="11274" width="38.42578125" style="374" customWidth="1"/>
    <col min="11275" max="11275" width="43.7109375" style="374" customWidth="1"/>
    <col min="11276" max="11276" width="17.140625" style="374" customWidth="1"/>
    <col min="11277" max="11277" width="18.85546875" style="374" customWidth="1"/>
    <col min="11278" max="11278" width="13.42578125" style="374" customWidth="1"/>
    <col min="11279" max="11279" width="15.7109375" style="374" customWidth="1"/>
    <col min="11280" max="11280" width="15" style="374" customWidth="1"/>
    <col min="11281" max="11281" width="13.42578125" style="374" customWidth="1"/>
    <col min="11282" max="11282" width="15.42578125" style="374" customWidth="1"/>
    <col min="11283" max="11283" width="20.5703125" style="374" customWidth="1"/>
    <col min="11284" max="11284" width="14" style="374" customWidth="1"/>
    <col min="11285" max="11285" width="11.140625" style="374" customWidth="1"/>
    <col min="11286" max="11286" width="20.140625" style="374" customWidth="1"/>
    <col min="11287" max="11287" width="15.85546875" style="374" customWidth="1"/>
    <col min="11288" max="11288" width="15.7109375" style="374" customWidth="1"/>
    <col min="11289" max="11289" width="18.28515625" style="374" customWidth="1"/>
    <col min="11290" max="11290" width="21" style="374" customWidth="1"/>
    <col min="11291" max="11291" width="18.28515625" style="374" customWidth="1"/>
    <col min="11292" max="11292" width="16.42578125" style="374" customWidth="1"/>
    <col min="11293" max="11293" width="16.5703125" style="374" customWidth="1"/>
    <col min="11294" max="11294" width="18.5703125" style="374" customWidth="1"/>
    <col min="11295" max="11295" width="16.5703125" style="374" customWidth="1"/>
    <col min="11296" max="11296" width="22.42578125" style="374" customWidth="1"/>
    <col min="11297" max="11297" width="32" style="374" customWidth="1"/>
    <col min="11298" max="11298" width="14.7109375" style="374" customWidth="1"/>
    <col min="11299" max="11299" width="17.28515625" style="374" customWidth="1"/>
    <col min="11300" max="11522" width="7.85546875" style="374"/>
    <col min="11523" max="11525" width="0" style="374" hidden="1" customWidth="1"/>
    <col min="11526" max="11526" width="15" style="374" customWidth="1"/>
    <col min="11527" max="11527" width="21.85546875" style="374" customWidth="1"/>
    <col min="11528" max="11528" width="24.5703125" style="374" customWidth="1"/>
    <col min="11529" max="11529" width="43.42578125" style="374" customWidth="1"/>
    <col min="11530" max="11530" width="38.42578125" style="374" customWidth="1"/>
    <col min="11531" max="11531" width="43.7109375" style="374" customWidth="1"/>
    <col min="11532" max="11532" width="17.140625" style="374" customWidth="1"/>
    <col min="11533" max="11533" width="18.85546875" style="374" customWidth="1"/>
    <col min="11534" max="11534" width="13.42578125" style="374" customWidth="1"/>
    <col min="11535" max="11535" width="15.7109375" style="374" customWidth="1"/>
    <col min="11536" max="11536" width="15" style="374" customWidth="1"/>
    <col min="11537" max="11537" width="13.42578125" style="374" customWidth="1"/>
    <col min="11538" max="11538" width="15.42578125" style="374" customWidth="1"/>
    <col min="11539" max="11539" width="20.5703125" style="374" customWidth="1"/>
    <col min="11540" max="11540" width="14" style="374" customWidth="1"/>
    <col min="11541" max="11541" width="11.140625" style="374" customWidth="1"/>
    <col min="11542" max="11542" width="20.140625" style="374" customWidth="1"/>
    <col min="11543" max="11543" width="15.85546875" style="374" customWidth="1"/>
    <col min="11544" max="11544" width="15.7109375" style="374" customWidth="1"/>
    <col min="11545" max="11545" width="18.28515625" style="374" customWidth="1"/>
    <col min="11546" max="11546" width="21" style="374" customWidth="1"/>
    <col min="11547" max="11547" width="18.28515625" style="374" customWidth="1"/>
    <col min="11548" max="11548" width="16.42578125" style="374" customWidth="1"/>
    <col min="11549" max="11549" width="16.5703125" style="374" customWidth="1"/>
    <col min="11550" max="11550" width="18.5703125" style="374" customWidth="1"/>
    <col min="11551" max="11551" width="16.5703125" style="374" customWidth="1"/>
    <col min="11552" max="11552" width="22.42578125" style="374" customWidth="1"/>
    <col min="11553" max="11553" width="32" style="374" customWidth="1"/>
    <col min="11554" max="11554" width="14.7109375" style="374" customWidth="1"/>
    <col min="11555" max="11555" width="17.28515625" style="374" customWidth="1"/>
    <col min="11556" max="11778" width="7.85546875" style="374"/>
    <col min="11779" max="11781" width="0" style="374" hidden="1" customWidth="1"/>
    <col min="11782" max="11782" width="15" style="374" customWidth="1"/>
    <col min="11783" max="11783" width="21.85546875" style="374" customWidth="1"/>
    <col min="11784" max="11784" width="24.5703125" style="374" customWidth="1"/>
    <col min="11785" max="11785" width="43.42578125" style="374" customWidth="1"/>
    <col min="11786" max="11786" width="38.42578125" style="374" customWidth="1"/>
    <col min="11787" max="11787" width="43.7109375" style="374" customWidth="1"/>
    <col min="11788" max="11788" width="17.140625" style="374" customWidth="1"/>
    <col min="11789" max="11789" width="18.85546875" style="374" customWidth="1"/>
    <col min="11790" max="11790" width="13.42578125" style="374" customWidth="1"/>
    <col min="11791" max="11791" width="15.7109375" style="374" customWidth="1"/>
    <col min="11792" max="11792" width="15" style="374" customWidth="1"/>
    <col min="11793" max="11793" width="13.42578125" style="374" customWidth="1"/>
    <col min="11794" max="11794" width="15.42578125" style="374" customWidth="1"/>
    <col min="11795" max="11795" width="20.5703125" style="374" customWidth="1"/>
    <col min="11796" max="11796" width="14" style="374" customWidth="1"/>
    <col min="11797" max="11797" width="11.140625" style="374" customWidth="1"/>
    <col min="11798" max="11798" width="20.140625" style="374" customWidth="1"/>
    <col min="11799" max="11799" width="15.85546875" style="374" customWidth="1"/>
    <col min="11800" max="11800" width="15.7109375" style="374" customWidth="1"/>
    <col min="11801" max="11801" width="18.28515625" style="374" customWidth="1"/>
    <col min="11802" max="11802" width="21" style="374" customWidth="1"/>
    <col min="11803" max="11803" width="18.28515625" style="374" customWidth="1"/>
    <col min="11804" max="11804" width="16.42578125" style="374" customWidth="1"/>
    <col min="11805" max="11805" width="16.5703125" style="374" customWidth="1"/>
    <col min="11806" max="11806" width="18.5703125" style="374" customWidth="1"/>
    <col min="11807" max="11807" width="16.5703125" style="374" customWidth="1"/>
    <col min="11808" max="11808" width="22.42578125" style="374" customWidth="1"/>
    <col min="11809" max="11809" width="32" style="374" customWidth="1"/>
    <col min="11810" max="11810" width="14.7109375" style="374" customWidth="1"/>
    <col min="11811" max="11811" width="17.28515625" style="374" customWidth="1"/>
    <col min="11812" max="12034" width="7.85546875" style="374"/>
    <col min="12035" max="12037" width="0" style="374" hidden="1" customWidth="1"/>
    <col min="12038" max="12038" width="15" style="374" customWidth="1"/>
    <col min="12039" max="12039" width="21.85546875" style="374" customWidth="1"/>
    <col min="12040" max="12040" width="24.5703125" style="374" customWidth="1"/>
    <col min="12041" max="12041" width="43.42578125" style="374" customWidth="1"/>
    <col min="12042" max="12042" width="38.42578125" style="374" customWidth="1"/>
    <col min="12043" max="12043" width="43.7109375" style="374" customWidth="1"/>
    <col min="12044" max="12044" width="17.140625" style="374" customWidth="1"/>
    <col min="12045" max="12045" width="18.85546875" style="374" customWidth="1"/>
    <col min="12046" max="12046" width="13.42578125" style="374" customWidth="1"/>
    <col min="12047" max="12047" width="15.7109375" style="374" customWidth="1"/>
    <col min="12048" max="12048" width="15" style="374" customWidth="1"/>
    <col min="12049" max="12049" width="13.42578125" style="374" customWidth="1"/>
    <col min="12050" max="12050" width="15.42578125" style="374" customWidth="1"/>
    <col min="12051" max="12051" width="20.5703125" style="374" customWidth="1"/>
    <col min="12052" max="12052" width="14" style="374" customWidth="1"/>
    <col min="12053" max="12053" width="11.140625" style="374" customWidth="1"/>
    <col min="12054" max="12054" width="20.140625" style="374" customWidth="1"/>
    <col min="12055" max="12055" width="15.85546875" style="374" customWidth="1"/>
    <col min="12056" max="12056" width="15.7109375" style="374" customWidth="1"/>
    <col min="12057" max="12057" width="18.28515625" style="374" customWidth="1"/>
    <col min="12058" max="12058" width="21" style="374" customWidth="1"/>
    <col min="12059" max="12059" width="18.28515625" style="374" customWidth="1"/>
    <col min="12060" max="12060" width="16.42578125" style="374" customWidth="1"/>
    <col min="12061" max="12061" width="16.5703125" style="374" customWidth="1"/>
    <col min="12062" max="12062" width="18.5703125" style="374" customWidth="1"/>
    <col min="12063" max="12063" width="16.5703125" style="374" customWidth="1"/>
    <col min="12064" max="12064" width="22.42578125" style="374" customWidth="1"/>
    <col min="12065" max="12065" width="32" style="374" customWidth="1"/>
    <col min="12066" max="12066" width="14.7109375" style="374" customWidth="1"/>
    <col min="12067" max="12067" width="17.28515625" style="374" customWidth="1"/>
    <col min="12068" max="12290" width="7.85546875" style="374"/>
    <col min="12291" max="12293" width="0" style="374" hidden="1" customWidth="1"/>
    <col min="12294" max="12294" width="15" style="374" customWidth="1"/>
    <col min="12295" max="12295" width="21.85546875" style="374" customWidth="1"/>
    <col min="12296" max="12296" width="24.5703125" style="374" customWidth="1"/>
    <col min="12297" max="12297" width="43.42578125" style="374" customWidth="1"/>
    <col min="12298" max="12298" width="38.42578125" style="374" customWidth="1"/>
    <col min="12299" max="12299" width="43.7109375" style="374" customWidth="1"/>
    <col min="12300" max="12300" width="17.140625" style="374" customWidth="1"/>
    <col min="12301" max="12301" width="18.85546875" style="374" customWidth="1"/>
    <col min="12302" max="12302" width="13.42578125" style="374" customWidth="1"/>
    <col min="12303" max="12303" width="15.7109375" style="374" customWidth="1"/>
    <col min="12304" max="12304" width="15" style="374" customWidth="1"/>
    <col min="12305" max="12305" width="13.42578125" style="374" customWidth="1"/>
    <col min="12306" max="12306" width="15.42578125" style="374" customWidth="1"/>
    <col min="12307" max="12307" width="20.5703125" style="374" customWidth="1"/>
    <col min="12308" max="12308" width="14" style="374" customWidth="1"/>
    <col min="12309" max="12309" width="11.140625" style="374" customWidth="1"/>
    <col min="12310" max="12310" width="20.140625" style="374" customWidth="1"/>
    <col min="12311" max="12311" width="15.85546875" style="374" customWidth="1"/>
    <col min="12312" max="12312" width="15.7109375" style="374" customWidth="1"/>
    <col min="12313" max="12313" width="18.28515625" style="374" customWidth="1"/>
    <col min="12314" max="12314" width="21" style="374" customWidth="1"/>
    <col min="12315" max="12315" width="18.28515625" style="374" customWidth="1"/>
    <col min="12316" max="12316" width="16.42578125" style="374" customWidth="1"/>
    <col min="12317" max="12317" width="16.5703125" style="374" customWidth="1"/>
    <col min="12318" max="12318" width="18.5703125" style="374" customWidth="1"/>
    <col min="12319" max="12319" width="16.5703125" style="374" customWidth="1"/>
    <col min="12320" max="12320" width="22.42578125" style="374" customWidth="1"/>
    <col min="12321" max="12321" width="32" style="374" customWidth="1"/>
    <col min="12322" max="12322" width="14.7109375" style="374" customWidth="1"/>
    <col min="12323" max="12323" width="17.28515625" style="374" customWidth="1"/>
    <col min="12324" max="12546" width="7.85546875" style="374"/>
    <col min="12547" max="12549" width="0" style="374" hidden="1" customWidth="1"/>
    <col min="12550" max="12550" width="15" style="374" customWidth="1"/>
    <col min="12551" max="12551" width="21.85546875" style="374" customWidth="1"/>
    <col min="12552" max="12552" width="24.5703125" style="374" customWidth="1"/>
    <col min="12553" max="12553" width="43.42578125" style="374" customWidth="1"/>
    <col min="12554" max="12554" width="38.42578125" style="374" customWidth="1"/>
    <col min="12555" max="12555" width="43.7109375" style="374" customWidth="1"/>
    <col min="12556" max="12556" width="17.140625" style="374" customWidth="1"/>
    <col min="12557" max="12557" width="18.85546875" style="374" customWidth="1"/>
    <col min="12558" max="12558" width="13.42578125" style="374" customWidth="1"/>
    <col min="12559" max="12559" width="15.7109375" style="374" customWidth="1"/>
    <col min="12560" max="12560" width="15" style="374" customWidth="1"/>
    <col min="12561" max="12561" width="13.42578125" style="374" customWidth="1"/>
    <col min="12562" max="12562" width="15.42578125" style="374" customWidth="1"/>
    <col min="12563" max="12563" width="20.5703125" style="374" customWidth="1"/>
    <col min="12564" max="12564" width="14" style="374" customWidth="1"/>
    <col min="12565" max="12565" width="11.140625" style="374" customWidth="1"/>
    <col min="12566" max="12566" width="20.140625" style="374" customWidth="1"/>
    <col min="12567" max="12567" width="15.85546875" style="374" customWidth="1"/>
    <col min="12568" max="12568" width="15.7109375" style="374" customWidth="1"/>
    <col min="12569" max="12569" width="18.28515625" style="374" customWidth="1"/>
    <col min="12570" max="12570" width="21" style="374" customWidth="1"/>
    <col min="12571" max="12571" width="18.28515625" style="374" customWidth="1"/>
    <col min="12572" max="12572" width="16.42578125" style="374" customWidth="1"/>
    <col min="12573" max="12573" width="16.5703125" style="374" customWidth="1"/>
    <col min="12574" max="12574" width="18.5703125" style="374" customWidth="1"/>
    <col min="12575" max="12575" width="16.5703125" style="374" customWidth="1"/>
    <col min="12576" max="12576" width="22.42578125" style="374" customWidth="1"/>
    <col min="12577" max="12577" width="32" style="374" customWidth="1"/>
    <col min="12578" max="12578" width="14.7109375" style="374" customWidth="1"/>
    <col min="12579" max="12579" width="17.28515625" style="374" customWidth="1"/>
    <col min="12580" max="12802" width="7.85546875" style="374"/>
    <col min="12803" max="12805" width="0" style="374" hidden="1" customWidth="1"/>
    <col min="12806" max="12806" width="15" style="374" customWidth="1"/>
    <col min="12807" max="12807" width="21.85546875" style="374" customWidth="1"/>
    <col min="12808" max="12808" width="24.5703125" style="374" customWidth="1"/>
    <col min="12809" max="12809" width="43.42578125" style="374" customWidth="1"/>
    <col min="12810" max="12810" width="38.42578125" style="374" customWidth="1"/>
    <col min="12811" max="12811" width="43.7109375" style="374" customWidth="1"/>
    <col min="12812" max="12812" width="17.140625" style="374" customWidth="1"/>
    <col min="12813" max="12813" width="18.85546875" style="374" customWidth="1"/>
    <col min="12814" max="12814" width="13.42578125" style="374" customWidth="1"/>
    <col min="12815" max="12815" width="15.7109375" style="374" customWidth="1"/>
    <col min="12816" max="12816" width="15" style="374" customWidth="1"/>
    <col min="12817" max="12817" width="13.42578125" style="374" customWidth="1"/>
    <col min="12818" max="12818" width="15.42578125" style="374" customWidth="1"/>
    <col min="12819" max="12819" width="20.5703125" style="374" customWidth="1"/>
    <col min="12820" max="12820" width="14" style="374" customWidth="1"/>
    <col min="12821" max="12821" width="11.140625" style="374" customWidth="1"/>
    <col min="12822" max="12822" width="20.140625" style="374" customWidth="1"/>
    <col min="12823" max="12823" width="15.85546875" style="374" customWidth="1"/>
    <col min="12824" max="12824" width="15.7109375" style="374" customWidth="1"/>
    <col min="12825" max="12825" width="18.28515625" style="374" customWidth="1"/>
    <col min="12826" max="12826" width="21" style="374" customWidth="1"/>
    <col min="12827" max="12827" width="18.28515625" style="374" customWidth="1"/>
    <col min="12828" max="12828" width="16.42578125" style="374" customWidth="1"/>
    <col min="12829" max="12829" width="16.5703125" style="374" customWidth="1"/>
    <col min="12830" max="12830" width="18.5703125" style="374" customWidth="1"/>
    <col min="12831" max="12831" width="16.5703125" style="374" customWidth="1"/>
    <col min="12832" max="12832" width="22.42578125" style="374" customWidth="1"/>
    <col min="12833" max="12833" width="32" style="374" customWidth="1"/>
    <col min="12834" max="12834" width="14.7109375" style="374" customWidth="1"/>
    <col min="12835" max="12835" width="17.28515625" style="374" customWidth="1"/>
    <col min="12836" max="13058" width="7.85546875" style="374"/>
    <col min="13059" max="13061" width="0" style="374" hidden="1" customWidth="1"/>
    <col min="13062" max="13062" width="15" style="374" customWidth="1"/>
    <col min="13063" max="13063" width="21.85546875" style="374" customWidth="1"/>
    <col min="13064" max="13064" width="24.5703125" style="374" customWidth="1"/>
    <col min="13065" max="13065" width="43.42578125" style="374" customWidth="1"/>
    <col min="13066" max="13066" width="38.42578125" style="374" customWidth="1"/>
    <col min="13067" max="13067" width="43.7109375" style="374" customWidth="1"/>
    <col min="13068" max="13068" width="17.140625" style="374" customWidth="1"/>
    <col min="13069" max="13069" width="18.85546875" style="374" customWidth="1"/>
    <col min="13070" max="13070" width="13.42578125" style="374" customWidth="1"/>
    <col min="13071" max="13071" width="15.7109375" style="374" customWidth="1"/>
    <col min="13072" max="13072" width="15" style="374" customWidth="1"/>
    <col min="13073" max="13073" width="13.42578125" style="374" customWidth="1"/>
    <col min="13074" max="13074" width="15.42578125" style="374" customWidth="1"/>
    <col min="13075" max="13075" width="20.5703125" style="374" customWidth="1"/>
    <col min="13076" max="13076" width="14" style="374" customWidth="1"/>
    <col min="13077" max="13077" width="11.140625" style="374" customWidth="1"/>
    <col min="13078" max="13078" width="20.140625" style="374" customWidth="1"/>
    <col min="13079" max="13079" width="15.85546875" style="374" customWidth="1"/>
    <col min="13080" max="13080" width="15.7109375" style="374" customWidth="1"/>
    <col min="13081" max="13081" width="18.28515625" style="374" customWidth="1"/>
    <col min="13082" max="13082" width="21" style="374" customWidth="1"/>
    <col min="13083" max="13083" width="18.28515625" style="374" customWidth="1"/>
    <col min="13084" max="13084" width="16.42578125" style="374" customWidth="1"/>
    <col min="13085" max="13085" width="16.5703125" style="374" customWidth="1"/>
    <col min="13086" max="13086" width="18.5703125" style="374" customWidth="1"/>
    <col min="13087" max="13087" width="16.5703125" style="374" customWidth="1"/>
    <col min="13088" max="13088" width="22.42578125" style="374" customWidth="1"/>
    <col min="13089" max="13089" width="32" style="374" customWidth="1"/>
    <col min="13090" max="13090" width="14.7109375" style="374" customWidth="1"/>
    <col min="13091" max="13091" width="17.28515625" style="374" customWidth="1"/>
    <col min="13092" max="13314" width="7.85546875" style="374"/>
    <col min="13315" max="13317" width="0" style="374" hidden="1" customWidth="1"/>
    <col min="13318" max="13318" width="15" style="374" customWidth="1"/>
    <col min="13319" max="13319" width="21.85546875" style="374" customWidth="1"/>
    <col min="13320" max="13320" width="24.5703125" style="374" customWidth="1"/>
    <col min="13321" max="13321" width="43.42578125" style="374" customWidth="1"/>
    <col min="13322" max="13322" width="38.42578125" style="374" customWidth="1"/>
    <col min="13323" max="13323" width="43.7109375" style="374" customWidth="1"/>
    <col min="13324" max="13324" width="17.140625" style="374" customWidth="1"/>
    <col min="13325" max="13325" width="18.85546875" style="374" customWidth="1"/>
    <col min="13326" max="13326" width="13.42578125" style="374" customWidth="1"/>
    <col min="13327" max="13327" width="15.7109375" style="374" customWidth="1"/>
    <col min="13328" max="13328" width="15" style="374" customWidth="1"/>
    <col min="13329" max="13329" width="13.42578125" style="374" customWidth="1"/>
    <col min="13330" max="13330" width="15.42578125" style="374" customWidth="1"/>
    <col min="13331" max="13331" width="20.5703125" style="374" customWidth="1"/>
    <col min="13332" max="13332" width="14" style="374" customWidth="1"/>
    <col min="13333" max="13333" width="11.140625" style="374" customWidth="1"/>
    <col min="13334" max="13334" width="20.140625" style="374" customWidth="1"/>
    <col min="13335" max="13335" width="15.85546875" style="374" customWidth="1"/>
    <col min="13336" max="13336" width="15.7109375" style="374" customWidth="1"/>
    <col min="13337" max="13337" width="18.28515625" style="374" customWidth="1"/>
    <col min="13338" max="13338" width="21" style="374" customWidth="1"/>
    <col min="13339" max="13339" width="18.28515625" style="374" customWidth="1"/>
    <col min="13340" max="13340" width="16.42578125" style="374" customWidth="1"/>
    <col min="13341" max="13341" width="16.5703125" style="374" customWidth="1"/>
    <col min="13342" max="13342" width="18.5703125" style="374" customWidth="1"/>
    <col min="13343" max="13343" width="16.5703125" style="374" customWidth="1"/>
    <col min="13344" max="13344" width="22.42578125" style="374" customWidth="1"/>
    <col min="13345" max="13345" width="32" style="374" customWidth="1"/>
    <col min="13346" max="13346" width="14.7109375" style="374" customWidth="1"/>
    <col min="13347" max="13347" width="17.28515625" style="374" customWidth="1"/>
    <col min="13348" max="13570" width="7.85546875" style="374"/>
    <col min="13571" max="13573" width="0" style="374" hidden="1" customWidth="1"/>
    <col min="13574" max="13574" width="15" style="374" customWidth="1"/>
    <col min="13575" max="13575" width="21.85546875" style="374" customWidth="1"/>
    <col min="13576" max="13576" width="24.5703125" style="374" customWidth="1"/>
    <col min="13577" max="13577" width="43.42578125" style="374" customWidth="1"/>
    <col min="13578" max="13578" width="38.42578125" style="374" customWidth="1"/>
    <col min="13579" max="13579" width="43.7109375" style="374" customWidth="1"/>
    <col min="13580" max="13580" width="17.140625" style="374" customWidth="1"/>
    <col min="13581" max="13581" width="18.85546875" style="374" customWidth="1"/>
    <col min="13582" max="13582" width="13.42578125" style="374" customWidth="1"/>
    <col min="13583" max="13583" width="15.7109375" style="374" customWidth="1"/>
    <col min="13584" max="13584" width="15" style="374" customWidth="1"/>
    <col min="13585" max="13585" width="13.42578125" style="374" customWidth="1"/>
    <col min="13586" max="13586" width="15.42578125" style="374" customWidth="1"/>
    <col min="13587" max="13587" width="20.5703125" style="374" customWidth="1"/>
    <col min="13588" max="13588" width="14" style="374" customWidth="1"/>
    <col min="13589" max="13589" width="11.140625" style="374" customWidth="1"/>
    <col min="13590" max="13590" width="20.140625" style="374" customWidth="1"/>
    <col min="13591" max="13591" width="15.85546875" style="374" customWidth="1"/>
    <col min="13592" max="13592" width="15.7109375" style="374" customWidth="1"/>
    <col min="13593" max="13593" width="18.28515625" style="374" customWidth="1"/>
    <col min="13594" max="13594" width="21" style="374" customWidth="1"/>
    <col min="13595" max="13595" width="18.28515625" style="374" customWidth="1"/>
    <col min="13596" max="13596" width="16.42578125" style="374" customWidth="1"/>
    <col min="13597" max="13597" width="16.5703125" style="374" customWidth="1"/>
    <col min="13598" max="13598" width="18.5703125" style="374" customWidth="1"/>
    <col min="13599" max="13599" width="16.5703125" style="374" customWidth="1"/>
    <col min="13600" max="13600" width="22.42578125" style="374" customWidth="1"/>
    <col min="13601" max="13601" width="32" style="374" customWidth="1"/>
    <col min="13602" max="13602" width="14.7109375" style="374" customWidth="1"/>
    <col min="13603" max="13603" width="17.28515625" style="374" customWidth="1"/>
    <col min="13604" max="13826" width="7.85546875" style="374"/>
    <col min="13827" max="13829" width="0" style="374" hidden="1" customWidth="1"/>
    <col min="13830" max="13830" width="15" style="374" customWidth="1"/>
    <col min="13831" max="13831" width="21.85546875" style="374" customWidth="1"/>
    <col min="13832" max="13832" width="24.5703125" style="374" customWidth="1"/>
    <col min="13833" max="13833" width="43.42578125" style="374" customWidth="1"/>
    <col min="13834" max="13834" width="38.42578125" style="374" customWidth="1"/>
    <col min="13835" max="13835" width="43.7109375" style="374" customWidth="1"/>
    <col min="13836" max="13836" width="17.140625" style="374" customWidth="1"/>
    <col min="13837" max="13837" width="18.85546875" style="374" customWidth="1"/>
    <col min="13838" max="13838" width="13.42578125" style="374" customWidth="1"/>
    <col min="13839" max="13839" width="15.7109375" style="374" customWidth="1"/>
    <col min="13840" max="13840" width="15" style="374" customWidth="1"/>
    <col min="13841" max="13841" width="13.42578125" style="374" customWidth="1"/>
    <col min="13842" max="13842" width="15.42578125" style="374" customWidth="1"/>
    <col min="13843" max="13843" width="20.5703125" style="374" customWidth="1"/>
    <col min="13844" max="13844" width="14" style="374" customWidth="1"/>
    <col min="13845" max="13845" width="11.140625" style="374" customWidth="1"/>
    <col min="13846" max="13846" width="20.140625" style="374" customWidth="1"/>
    <col min="13847" max="13847" width="15.85546875" style="374" customWidth="1"/>
    <col min="13848" max="13848" width="15.7109375" style="374" customWidth="1"/>
    <col min="13849" max="13849" width="18.28515625" style="374" customWidth="1"/>
    <col min="13850" max="13850" width="21" style="374" customWidth="1"/>
    <col min="13851" max="13851" width="18.28515625" style="374" customWidth="1"/>
    <col min="13852" max="13852" width="16.42578125" style="374" customWidth="1"/>
    <col min="13853" max="13853" width="16.5703125" style="374" customWidth="1"/>
    <col min="13854" max="13854" width="18.5703125" style="374" customWidth="1"/>
    <col min="13855" max="13855" width="16.5703125" style="374" customWidth="1"/>
    <col min="13856" max="13856" width="22.42578125" style="374" customWidth="1"/>
    <col min="13857" max="13857" width="32" style="374" customWidth="1"/>
    <col min="13858" max="13858" width="14.7109375" style="374" customWidth="1"/>
    <col min="13859" max="13859" width="17.28515625" style="374" customWidth="1"/>
    <col min="13860" max="14082" width="7.85546875" style="374"/>
    <col min="14083" max="14085" width="0" style="374" hidden="1" customWidth="1"/>
    <col min="14086" max="14086" width="15" style="374" customWidth="1"/>
    <col min="14087" max="14087" width="21.85546875" style="374" customWidth="1"/>
    <col min="14088" max="14088" width="24.5703125" style="374" customWidth="1"/>
    <col min="14089" max="14089" width="43.42578125" style="374" customWidth="1"/>
    <col min="14090" max="14090" width="38.42578125" style="374" customWidth="1"/>
    <col min="14091" max="14091" width="43.7109375" style="374" customWidth="1"/>
    <col min="14092" max="14092" width="17.140625" style="374" customWidth="1"/>
    <col min="14093" max="14093" width="18.85546875" style="374" customWidth="1"/>
    <col min="14094" max="14094" width="13.42578125" style="374" customWidth="1"/>
    <col min="14095" max="14095" width="15.7109375" style="374" customWidth="1"/>
    <col min="14096" max="14096" width="15" style="374" customWidth="1"/>
    <col min="14097" max="14097" width="13.42578125" style="374" customWidth="1"/>
    <col min="14098" max="14098" width="15.42578125" style="374" customWidth="1"/>
    <col min="14099" max="14099" width="20.5703125" style="374" customWidth="1"/>
    <col min="14100" max="14100" width="14" style="374" customWidth="1"/>
    <col min="14101" max="14101" width="11.140625" style="374" customWidth="1"/>
    <col min="14102" max="14102" width="20.140625" style="374" customWidth="1"/>
    <col min="14103" max="14103" width="15.85546875" style="374" customWidth="1"/>
    <col min="14104" max="14104" width="15.7109375" style="374" customWidth="1"/>
    <col min="14105" max="14105" width="18.28515625" style="374" customWidth="1"/>
    <col min="14106" max="14106" width="21" style="374" customWidth="1"/>
    <col min="14107" max="14107" width="18.28515625" style="374" customWidth="1"/>
    <col min="14108" max="14108" width="16.42578125" style="374" customWidth="1"/>
    <col min="14109" max="14109" width="16.5703125" style="374" customWidth="1"/>
    <col min="14110" max="14110" width="18.5703125" style="374" customWidth="1"/>
    <col min="14111" max="14111" width="16.5703125" style="374" customWidth="1"/>
    <col min="14112" max="14112" width="22.42578125" style="374" customWidth="1"/>
    <col min="14113" max="14113" width="32" style="374" customWidth="1"/>
    <col min="14114" max="14114" width="14.7109375" style="374" customWidth="1"/>
    <col min="14115" max="14115" width="17.28515625" style="374" customWidth="1"/>
    <col min="14116" max="14338" width="7.85546875" style="374"/>
    <col min="14339" max="14341" width="0" style="374" hidden="1" customWidth="1"/>
    <col min="14342" max="14342" width="15" style="374" customWidth="1"/>
    <col min="14343" max="14343" width="21.85546875" style="374" customWidth="1"/>
    <col min="14344" max="14344" width="24.5703125" style="374" customWidth="1"/>
    <col min="14345" max="14345" width="43.42578125" style="374" customWidth="1"/>
    <col min="14346" max="14346" width="38.42578125" style="374" customWidth="1"/>
    <col min="14347" max="14347" width="43.7109375" style="374" customWidth="1"/>
    <col min="14348" max="14348" width="17.140625" style="374" customWidth="1"/>
    <col min="14349" max="14349" width="18.85546875" style="374" customWidth="1"/>
    <col min="14350" max="14350" width="13.42578125" style="374" customWidth="1"/>
    <col min="14351" max="14351" width="15.7109375" style="374" customWidth="1"/>
    <col min="14352" max="14352" width="15" style="374" customWidth="1"/>
    <col min="14353" max="14353" width="13.42578125" style="374" customWidth="1"/>
    <col min="14354" max="14354" width="15.42578125" style="374" customWidth="1"/>
    <col min="14355" max="14355" width="20.5703125" style="374" customWidth="1"/>
    <col min="14356" max="14356" width="14" style="374" customWidth="1"/>
    <col min="14357" max="14357" width="11.140625" style="374" customWidth="1"/>
    <col min="14358" max="14358" width="20.140625" style="374" customWidth="1"/>
    <col min="14359" max="14359" width="15.85546875" style="374" customWidth="1"/>
    <col min="14360" max="14360" width="15.7109375" style="374" customWidth="1"/>
    <col min="14361" max="14361" width="18.28515625" style="374" customWidth="1"/>
    <col min="14362" max="14362" width="21" style="374" customWidth="1"/>
    <col min="14363" max="14363" width="18.28515625" style="374" customWidth="1"/>
    <col min="14364" max="14364" width="16.42578125" style="374" customWidth="1"/>
    <col min="14365" max="14365" width="16.5703125" style="374" customWidth="1"/>
    <col min="14366" max="14366" width="18.5703125" style="374" customWidth="1"/>
    <col min="14367" max="14367" width="16.5703125" style="374" customWidth="1"/>
    <col min="14368" max="14368" width="22.42578125" style="374" customWidth="1"/>
    <col min="14369" max="14369" width="32" style="374" customWidth="1"/>
    <col min="14370" max="14370" width="14.7109375" style="374" customWidth="1"/>
    <col min="14371" max="14371" width="17.28515625" style="374" customWidth="1"/>
    <col min="14372" max="14594" width="7.85546875" style="374"/>
    <col min="14595" max="14597" width="0" style="374" hidden="1" customWidth="1"/>
    <col min="14598" max="14598" width="15" style="374" customWidth="1"/>
    <col min="14599" max="14599" width="21.85546875" style="374" customWidth="1"/>
    <col min="14600" max="14600" width="24.5703125" style="374" customWidth="1"/>
    <col min="14601" max="14601" width="43.42578125" style="374" customWidth="1"/>
    <col min="14602" max="14602" width="38.42578125" style="374" customWidth="1"/>
    <col min="14603" max="14603" width="43.7109375" style="374" customWidth="1"/>
    <col min="14604" max="14604" width="17.140625" style="374" customWidth="1"/>
    <col min="14605" max="14605" width="18.85546875" style="374" customWidth="1"/>
    <col min="14606" max="14606" width="13.42578125" style="374" customWidth="1"/>
    <col min="14607" max="14607" width="15.7109375" style="374" customWidth="1"/>
    <col min="14608" max="14608" width="15" style="374" customWidth="1"/>
    <col min="14609" max="14609" width="13.42578125" style="374" customWidth="1"/>
    <col min="14610" max="14610" width="15.42578125" style="374" customWidth="1"/>
    <col min="14611" max="14611" width="20.5703125" style="374" customWidth="1"/>
    <col min="14612" max="14612" width="14" style="374" customWidth="1"/>
    <col min="14613" max="14613" width="11.140625" style="374" customWidth="1"/>
    <col min="14614" max="14614" width="20.140625" style="374" customWidth="1"/>
    <col min="14615" max="14615" width="15.85546875" style="374" customWidth="1"/>
    <col min="14616" max="14616" width="15.7109375" style="374" customWidth="1"/>
    <col min="14617" max="14617" width="18.28515625" style="374" customWidth="1"/>
    <col min="14618" max="14618" width="21" style="374" customWidth="1"/>
    <col min="14619" max="14619" width="18.28515625" style="374" customWidth="1"/>
    <col min="14620" max="14620" width="16.42578125" style="374" customWidth="1"/>
    <col min="14621" max="14621" width="16.5703125" style="374" customWidth="1"/>
    <col min="14622" max="14622" width="18.5703125" style="374" customWidth="1"/>
    <col min="14623" max="14623" width="16.5703125" style="374" customWidth="1"/>
    <col min="14624" max="14624" width="22.42578125" style="374" customWidth="1"/>
    <col min="14625" max="14625" width="32" style="374" customWidth="1"/>
    <col min="14626" max="14626" width="14.7109375" style="374" customWidth="1"/>
    <col min="14627" max="14627" width="17.28515625" style="374" customWidth="1"/>
    <col min="14628" max="14850" width="7.85546875" style="374"/>
    <col min="14851" max="14853" width="0" style="374" hidden="1" customWidth="1"/>
    <col min="14854" max="14854" width="15" style="374" customWidth="1"/>
    <col min="14855" max="14855" width="21.85546875" style="374" customWidth="1"/>
    <col min="14856" max="14856" width="24.5703125" style="374" customWidth="1"/>
    <col min="14857" max="14857" width="43.42578125" style="374" customWidth="1"/>
    <col min="14858" max="14858" width="38.42578125" style="374" customWidth="1"/>
    <col min="14859" max="14859" width="43.7109375" style="374" customWidth="1"/>
    <col min="14860" max="14860" width="17.140625" style="374" customWidth="1"/>
    <col min="14861" max="14861" width="18.85546875" style="374" customWidth="1"/>
    <col min="14862" max="14862" width="13.42578125" style="374" customWidth="1"/>
    <col min="14863" max="14863" width="15.7109375" style="374" customWidth="1"/>
    <col min="14864" max="14864" width="15" style="374" customWidth="1"/>
    <col min="14865" max="14865" width="13.42578125" style="374" customWidth="1"/>
    <col min="14866" max="14866" width="15.42578125" style="374" customWidth="1"/>
    <col min="14867" max="14867" width="20.5703125" style="374" customWidth="1"/>
    <col min="14868" max="14868" width="14" style="374" customWidth="1"/>
    <col min="14869" max="14869" width="11.140625" style="374" customWidth="1"/>
    <col min="14870" max="14870" width="20.140625" style="374" customWidth="1"/>
    <col min="14871" max="14871" width="15.85546875" style="374" customWidth="1"/>
    <col min="14872" max="14872" width="15.7109375" style="374" customWidth="1"/>
    <col min="14873" max="14873" width="18.28515625" style="374" customWidth="1"/>
    <col min="14874" max="14874" width="21" style="374" customWidth="1"/>
    <col min="14875" max="14875" width="18.28515625" style="374" customWidth="1"/>
    <col min="14876" max="14876" width="16.42578125" style="374" customWidth="1"/>
    <col min="14877" max="14877" width="16.5703125" style="374" customWidth="1"/>
    <col min="14878" max="14878" width="18.5703125" style="374" customWidth="1"/>
    <col min="14879" max="14879" width="16.5703125" style="374" customWidth="1"/>
    <col min="14880" max="14880" width="22.42578125" style="374" customWidth="1"/>
    <col min="14881" max="14881" width="32" style="374" customWidth="1"/>
    <col min="14882" max="14882" width="14.7109375" style="374" customWidth="1"/>
    <col min="14883" max="14883" width="17.28515625" style="374" customWidth="1"/>
    <col min="14884" max="15106" width="7.85546875" style="374"/>
    <col min="15107" max="15109" width="0" style="374" hidden="1" customWidth="1"/>
    <col min="15110" max="15110" width="15" style="374" customWidth="1"/>
    <col min="15111" max="15111" width="21.85546875" style="374" customWidth="1"/>
    <col min="15112" max="15112" width="24.5703125" style="374" customWidth="1"/>
    <col min="15113" max="15113" width="43.42578125" style="374" customWidth="1"/>
    <col min="15114" max="15114" width="38.42578125" style="374" customWidth="1"/>
    <col min="15115" max="15115" width="43.7109375" style="374" customWidth="1"/>
    <col min="15116" max="15116" width="17.140625" style="374" customWidth="1"/>
    <col min="15117" max="15117" width="18.85546875" style="374" customWidth="1"/>
    <col min="15118" max="15118" width="13.42578125" style="374" customWidth="1"/>
    <col min="15119" max="15119" width="15.7109375" style="374" customWidth="1"/>
    <col min="15120" max="15120" width="15" style="374" customWidth="1"/>
    <col min="15121" max="15121" width="13.42578125" style="374" customWidth="1"/>
    <col min="15122" max="15122" width="15.42578125" style="374" customWidth="1"/>
    <col min="15123" max="15123" width="20.5703125" style="374" customWidth="1"/>
    <col min="15124" max="15124" width="14" style="374" customWidth="1"/>
    <col min="15125" max="15125" width="11.140625" style="374" customWidth="1"/>
    <col min="15126" max="15126" width="20.140625" style="374" customWidth="1"/>
    <col min="15127" max="15127" width="15.85546875" style="374" customWidth="1"/>
    <col min="15128" max="15128" width="15.7109375" style="374" customWidth="1"/>
    <col min="15129" max="15129" width="18.28515625" style="374" customWidth="1"/>
    <col min="15130" max="15130" width="21" style="374" customWidth="1"/>
    <col min="15131" max="15131" width="18.28515625" style="374" customWidth="1"/>
    <col min="15132" max="15132" width="16.42578125" style="374" customWidth="1"/>
    <col min="15133" max="15133" width="16.5703125" style="374" customWidth="1"/>
    <col min="15134" max="15134" width="18.5703125" style="374" customWidth="1"/>
    <col min="15135" max="15135" width="16.5703125" style="374" customWidth="1"/>
    <col min="15136" max="15136" width="22.42578125" style="374" customWidth="1"/>
    <col min="15137" max="15137" width="32" style="374" customWidth="1"/>
    <col min="15138" max="15138" width="14.7109375" style="374" customWidth="1"/>
    <col min="15139" max="15139" width="17.28515625" style="374" customWidth="1"/>
    <col min="15140" max="15362" width="7.85546875" style="374"/>
    <col min="15363" max="15365" width="0" style="374" hidden="1" customWidth="1"/>
    <col min="15366" max="15366" width="15" style="374" customWidth="1"/>
    <col min="15367" max="15367" width="21.85546875" style="374" customWidth="1"/>
    <col min="15368" max="15368" width="24.5703125" style="374" customWidth="1"/>
    <col min="15369" max="15369" width="43.42578125" style="374" customWidth="1"/>
    <col min="15370" max="15370" width="38.42578125" style="374" customWidth="1"/>
    <col min="15371" max="15371" width="43.7109375" style="374" customWidth="1"/>
    <col min="15372" max="15372" width="17.140625" style="374" customWidth="1"/>
    <col min="15373" max="15373" width="18.85546875" style="374" customWidth="1"/>
    <col min="15374" max="15374" width="13.42578125" style="374" customWidth="1"/>
    <col min="15375" max="15375" width="15.7109375" style="374" customWidth="1"/>
    <col min="15376" max="15376" width="15" style="374" customWidth="1"/>
    <col min="15377" max="15377" width="13.42578125" style="374" customWidth="1"/>
    <col min="15378" max="15378" width="15.42578125" style="374" customWidth="1"/>
    <col min="15379" max="15379" width="20.5703125" style="374" customWidth="1"/>
    <col min="15380" max="15380" width="14" style="374" customWidth="1"/>
    <col min="15381" max="15381" width="11.140625" style="374" customWidth="1"/>
    <col min="15382" max="15382" width="20.140625" style="374" customWidth="1"/>
    <col min="15383" max="15383" width="15.85546875" style="374" customWidth="1"/>
    <col min="15384" max="15384" width="15.7109375" style="374" customWidth="1"/>
    <col min="15385" max="15385" width="18.28515625" style="374" customWidth="1"/>
    <col min="15386" max="15386" width="21" style="374" customWidth="1"/>
    <col min="15387" max="15387" width="18.28515625" style="374" customWidth="1"/>
    <col min="15388" max="15388" width="16.42578125" style="374" customWidth="1"/>
    <col min="15389" max="15389" width="16.5703125" style="374" customWidth="1"/>
    <col min="15390" max="15390" width="18.5703125" style="374" customWidth="1"/>
    <col min="15391" max="15391" width="16.5703125" style="374" customWidth="1"/>
    <col min="15392" max="15392" width="22.42578125" style="374" customWidth="1"/>
    <col min="15393" max="15393" width="32" style="374" customWidth="1"/>
    <col min="15394" max="15394" width="14.7109375" style="374" customWidth="1"/>
    <col min="15395" max="15395" width="17.28515625" style="374" customWidth="1"/>
    <col min="15396" max="15618" width="7.85546875" style="374"/>
    <col min="15619" max="15621" width="0" style="374" hidden="1" customWidth="1"/>
    <col min="15622" max="15622" width="15" style="374" customWidth="1"/>
    <col min="15623" max="15623" width="21.85546875" style="374" customWidth="1"/>
    <col min="15624" max="15624" width="24.5703125" style="374" customWidth="1"/>
    <col min="15625" max="15625" width="43.42578125" style="374" customWidth="1"/>
    <col min="15626" max="15626" width="38.42578125" style="374" customWidth="1"/>
    <col min="15627" max="15627" width="43.7109375" style="374" customWidth="1"/>
    <col min="15628" max="15628" width="17.140625" style="374" customWidth="1"/>
    <col min="15629" max="15629" width="18.85546875" style="374" customWidth="1"/>
    <col min="15630" max="15630" width="13.42578125" style="374" customWidth="1"/>
    <col min="15631" max="15631" width="15.7109375" style="374" customWidth="1"/>
    <col min="15632" max="15632" width="15" style="374" customWidth="1"/>
    <col min="15633" max="15633" width="13.42578125" style="374" customWidth="1"/>
    <col min="15634" max="15634" width="15.42578125" style="374" customWidth="1"/>
    <col min="15635" max="15635" width="20.5703125" style="374" customWidth="1"/>
    <col min="15636" max="15636" width="14" style="374" customWidth="1"/>
    <col min="15637" max="15637" width="11.140625" style="374" customWidth="1"/>
    <col min="15638" max="15638" width="20.140625" style="374" customWidth="1"/>
    <col min="15639" max="15639" width="15.85546875" style="374" customWidth="1"/>
    <col min="15640" max="15640" width="15.7109375" style="374" customWidth="1"/>
    <col min="15641" max="15641" width="18.28515625" style="374" customWidth="1"/>
    <col min="15642" max="15642" width="21" style="374" customWidth="1"/>
    <col min="15643" max="15643" width="18.28515625" style="374" customWidth="1"/>
    <col min="15644" max="15644" width="16.42578125" style="374" customWidth="1"/>
    <col min="15645" max="15645" width="16.5703125" style="374" customWidth="1"/>
    <col min="15646" max="15646" width="18.5703125" style="374" customWidth="1"/>
    <col min="15647" max="15647" width="16.5703125" style="374" customWidth="1"/>
    <col min="15648" max="15648" width="22.42578125" style="374" customWidth="1"/>
    <col min="15649" max="15649" width="32" style="374" customWidth="1"/>
    <col min="15650" max="15650" width="14.7109375" style="374" customWidth="1"/>
    <col min="15651" max="15651" width="17.28515625" style="374" customWidth="1"/>
    <col min="15652" max="15874" width="7.85546875" style="374"/>
    <col min="15875" max="15877" width="0" style="374" hidden="1" customWidth="1"/>
    <col min="15878" max="15878" width="15" style="374" customWidth="1"/>
    <col min="15879" max="15879" width="21.85546875" style="374" customWidth="1"/>
    <col min="15880" max="15880" width="24.5703125" style="374" customWidth="1"/>
    <col min="15881" max="15881" width="43.42578125" style="374" customWidth="1"/>
    <col min="15882" max="15882" width="38.42578125" style="374" customWidth="1"/>
    <col min="15883" max="15883" width="43.7109375" style="374" customWidth="1"/>
    <col min="15884" max="15884" width="17.140625" style="374" customWidth="1"/>
    <col min="15885" max="15885" width="18.85546875" style="374" customWidth="1"/>
    <col min="15886" max="15886" width="13.42578125" style="374" customWidth="1"/>
    <col min="15887" max="15887" width="15.7109375" style="374" customWidth="1"/>
    <col min="15888" max="15888" width="15" style="374" customWidth="1"/>
    <col min="15889" max="15889" width="13.42578125" style="374" customWidth="1"/>
    <col min="15890" max="15890" width="15.42578125" style="374" customWidth="1"/>
    <col min="15891" max="15891" width="20.5703125" style="374" customWidth="1"/>
    <col min="15892" max="15892" width="14" style="374" customWidth="1"/>
    <col min="15893" max="15893" width="11.140625" style="374" customWidth="1"/>
    <col min="15894" max="15894" width="20.140625" style="374" customWidth="1"/>
    <col min="15895" max="15895" width="15.85546875" style="374" customWidth="1"/>
    <col min="15896" max="15896" width="15.7109375" style="374" customWidth="1"/>
    <col min="15897" max="15897" width="18.28515625" style="374" customWidth="1"/>
    <col min="15898" max="15898" width="21" style="374" customWidth="1"/>
    <col min="15899" max="15899" width="18.28515625" style="374" customWidth="1"/>
    <col min="15900" max="15900" width="16.42578125" style="374" customWidth="1"/>
    <col min="15901" max="15901" width="16.5703125" style="374" customWidth="1"/>
    <col min="15902" max="15902" width="18.5703125" style="374" customWidth="1"/>
    <col min="15903" max="15903" width="16.5703125" style="374" customWidth="1"/>
    <col min="15904" max="15904" width="22.42578125" style="374" customWidth="1"/>
    <col min="15905" max="15905" width="32" style="374" customWidth="1"/>
    <col min="15906" max="15906" width="14.7109375" style="374" customWidth="1"/>
    <col min="15907" max="15907" width="17.28515625" style="374" customWidth="1"/>
    <col min="15908" max="16130" width="7.85546875" style="374"/>
    <col min="16131" max="16133" width="0" style="374" hidden="1" customWidth="1"/>
    <col min="16134" max="16134" width="15" style="374" customWidth="1"/>
    <col min="16135" max="16135" width="21.85546875" style="374" customWidth="1"/>
    <col min="16136" max="16136" width="24.5703125" style="374" customWidth="1"/>
    <col min="16137" max="16137" width="43.42578125" style="374" customWidth="1"/>
    <col min="16138" max="16138" width="38.42578125" style="374" customWidth="1"/>
    <col min="16139" max="16139" width="43.7109375" style="374" customWidth="1"/>
    <col min="16140" max="16140" width="17.140625" style="374" customWidth="1"/>
    <col min="16141" max="16141" width="18.85546875" style="374" customWidth="1"/>
    <col min="16142" max="16142" width="13.42578125" style="374" customWidth="1"/>
    <col min="16143" max="16143" width="15.7109375" style="374" customWidth="1"/>
    <col min="16144" max="16144" width="15" style="374" customWidth="1"/>
    <col min="16145" max="16145" width="13.42578125" style="374" customWidth="1"/>
    <col min="16146" max="16146" width="15.42578125" style="374" customWidth="1"/>
    <col min="16147" max="16147" width="20.5703125" style="374" customWidth="1"/>
    <col min="16148" max="16148" width="14" style="374" customWidth="1"/>
    <col min="16149" max="16149" width="11.140625" style="374" customWidth="1"/>
    <col min="16150" max="16150" width="20.140625" style="374" customWidth="1"/>
    <col min="16151" max="16151" width="15.85546875" style="374" customWidth="1"/>
    <col min="16152" max="16152" width="15.7109375" style="374" customWidth="1"/>
    <col min="16153" max="16153" width="18.28515625" style="374" customWidth="1"/>
    <col min="16154" max="16154" width="21" style="374" customWidth="1"/>
    <col min="16155" max="16155" width="18.28515625" style="374" customWidth="1"/>
    <col min="16156" max="16156" width="16.42578125" style="374" customWidth="1"/>
    <col min="16157" max="16157" width="16.5703125" style="374" customWidth="1"/>
    <col min="16158" max="16158" width="18.5703125" style="374" customWidth="1"/>
    <col min="16159" max="16159" width="16.5703125" style="374" customWidth="1"/>
    <col min="16160" max="16160" width="22.42578125" style="374" customWidth="1"/>
    <col min="16161" max="16161" width="32" style="374" customWidth="1"/>
    <col min="16162" max="16162" width="14.7109375" style="374" customWidth="1"/>
    <col min="16163" max="16163" width="17.28515625" style="374" customWidth="1"/>
    <col min="16164" max="16384" width="7.85546875" style="374"/>
  </cols>
  <sheetData>
    <row r="1" spans="1:23" ht="4.5" customHeight="1" x14ac:dyDescent="0.25">
      <c r="D1" s="375"/>
      <c r="E1" s="375"/>
    </row>
    <row r="2" spans="1:23" ht="12.75" hidden="1" customHeight="1" x14ac:dyDescent="0.2"/>
    <row r="3" spans="1:23" ht="5.25" customHeight="1" x14ac:dyDescent="0.2"/>
    <row r="4" spans="1:23" ht="19.5" customHeight="1" x14ac:dyDescent="0.35">
      <c r="A4" s="376"/>
      <c r="B4" s="376"/>
      <c r="C4" s="376"/>
      <c r="D4" s="377"/>
      <c r="E4" s="377"/>
      <c r="F4" s="549"/>
      <c r="G4" s="549"/>
      <c r="H4" s="549"/>
      <c r="I4" s="549"/>
      <c r="J4" s="549"/>
      <c r="K4" s="549"/>
      <c r="L4" s="407"/>
      <c r="M4" s="407"/>
      <c r="N4" s="407"/>
      <c r="O4" s="408"/>
      <c r="P4" s="408"/>
      <c r="T4" s="378"/>
      <c r="U4" s="378"/>
      <c r="V4" s="378"/>
    </row>
    <row r="5" spans="1:23" ht="17.25" customHeight="1" x14ac:dyDescent="0.35">
      <c r="A5" s="376"/>
      <c r="B5" s="376"/>
      <c r="C5" s="376"/>
      <c r="D5" s="377"/>
      <c r="E5" s="377"/>
      <c r="F5" s="408"/>
      <c r="G5" s="408"/>
      <c r="H5" s="408"/>
      <c r="I5" s="408"/>
      <c r="J5" s="408"/>
      <c r="K5" s="408"/>
      <c r="L5" s="407"/>
      <c r="M5" s="407"/>
      <c r="N5" s="407"/>
      <c r="O5" s="408"/>
      <c r="P5" s="408"/>
      <c r="T5" s="378" t="s">
        <v>457</v>
      </c>
      <c r="U5" s="378"/>
      <c r="V5" s="378"/>
    </row>
    <row r="6" spans="1:23" ht="23.25" customHeight="1" x14ac:dyDescent="0.35">
      <c r="A6" s="376"/>
      <c r="B6" s="376"/>
      <c r="C6" s="376"/>
      <c r="D6" s="377"/>
      <c r="E6" s="377"/>
      <c r="F6" s="408"/>
      <c r="G6" s="408"/>
      <c r="H6" s="408"/>
      <c r="I6" s="408"/>
      <c r="J6" s="408"/>
      <c r="K6" s="408"/>
      <c r="L6" s="407"/>
      <c r="M6" s="407"/>
      <c r="N6" s="407"/>
      <c r="O6" s="408"/>
      <c r="P6" s="408"/>
      <c r="T6" s="378" t="s">
        <v>458</v>
      </c>
      <c r="U6" s="378"/>
      <c r="V6" s="378"/>
    </row>
    <row r="7" spans="1:23" ht="42.75" customHeight="1" x14ac:dyDescent="0.25">
      <c r="A7" s="376"/>
      <c r="B7" s="376"/>
      <c r="C7" s="376"/>
      <c r="D7" s="379" t="s">
        <v>425</v>
      </c>
      <c r="E7" s="377"/>
      <c r="F7" s="408"/>
      <c r="G7" s="408"/>
      <c r="H7" s="408"/>
      <c r="I7" s="408"/>
      <c r="J7" s="408"/>
      <c r="K7" s="408"/>
      <c r="L7" s="407"/>
      <c r="M7" s="407"/>
      <c r="N7" s="407"/>
      <c r="O7" s="408"/>
      <c r="P7" s="408"/>
    </row>
    <row r="8" spans="1:23" ht="16.5" customHeight="1" x14ac:dyDescent="0.2">
      <c r="A8" s="376"/>
      <c r="B8" s="376"/>
      <c r="C8" s="376"/>
      <c r="D8" s="380" t="s">
        <v>399</v>
      </c>
      <c r="E8" s="377"/>
      <c r="F8" s="408"/>
      <c r="G8" s="408"/>
      <c r="H8" s="408"/>
      <c r="I8" s="408"/>
      <c r="J8" s="408"/>
      <c r="K8" s="408"/>
      <c r="L8" s="407"/>
      <c r="M8" s="407"/>
      <c r="N8" s="407"/>
      <c r="O8" s="408"/>
      <c r="P8" s="408"/>
    </row>
    <row r="9" spans="1:23" ht="6" customHeight="1" x14ac:dyDescent="0.2">
      <c r="A9" s="376"/>
      <c r="B9" s="376"/>
      <c r="C9" s="376"/>
      <c r="D9" s="380"/>
      <c r="E9" s="377"/>
      <c r="F9" s="408"/>
      <c r="G9" s="408"/>
      <c r="H9" s="408"/>
      <c r="I9" s="408"/>
      <c r="J9" s="408"/>
      <c r="K9" s="408"/>
      <c r="L9" s="407"/>
      <c r="M9" s="407"/>
      <c r="N9" s="407"/>
      <c r="O9" s="408"/>
      <c r="P9" s="408"/>
    </row>
    <row r="10" spans="1:23" ht="39" customHeight="1" x14ac:dyDescent="0.2">
      <c r="A10" s="376"/>
      <c r="B10" s="376"/>
      <c r="C10" s="376"/>
      <c r="E10" s="550" t="s">
        <v>459</v>
      </c>
      <c r="F10" s="550"/>
      <c r="G10" s="550"/>
      <c r="H10" s="550"/>
      <c r="I10" s="550"/>
      <c r="J10" s="550"/>
      <c r="K10" s="550"/>
      <c r="L10" s="550"/>
      <c r="M10" s="550"/>
      <c r="N10" s="550"/>
      <c r="O10" s="550"/>
      <c r="P10" s="550"/>
      <c r="Q10" s="550"/>
      <c r="R10" s="550"/>
      <c r="S10" s="550"/>
      <c r="T10" s="550"/>
      <c r="U10" s="550"/>
      <c r="V10" s="550"/>
    </row>
    <row r="11" spans="1:23" ht="44.25" customHeight="1" x14ac:dyDescent="0.2">
      <c r="A11" s="376"/>
      <c r="B11" s="376"/>
      <c r="C11" s="376"/>
      <c r="D11" s="376"/>
      <c r="E11" s="551" t="s">
        <v>460</v>
      </c>
      <c r="F11" s="552"/>
      <c r="G11" s="552"/>
      <c r="H11" s="552"/>
      <c r="I11" s="552"/>
      <c r="J11" s="552"/>
      <c r="K11" s="552"/>
      <c r="L11" s="552"/>
      <c r="M11" s="552"/>
      <c r="N11" s="552"/>
      <c r="O11" s="552"/>
      <c r="P11" s="552"/>
      <c r="Q11" s="552"/>
      <c r="R11" s="552"/>
      <c r="S11" s="374"/>
      <c r="U11" s="381"/>
      <c r="W11" s="413" t="s">
        <v>0</v>
      </c>
    </row>
    <row r="12" spans="1:23" s="375" customFormat="1" ht="41.25" customHeight="1" x14ac:dyDescent="0.25">
      <c r="A12" s="382" t="s">
        <v>461</v>
      </c>
      <c r="B12" s="383" t="s">
        <v>462</v>
      </c>
      <c r="C12" s="384">
        <v>0</v>
      </c>
      <c r="D12" s="553" t="s">
        <v>463</v>
      </c>
      <c r="E12" s="555" t="s">
        <v>464</v>
      </c>
      <c r="F12" s="557" t="s">
        <v>465</v>
      </c>
      <c r="G12" s="558"/>
      <c r="H12" s="558"/>
      <c r="I12" s="558"/>
      <c r="J12" s="558"/>
      <c r="K12" s="558"/>
      <c r="L12" s="559"/>
      <c r="M12" s="559"/>
      <c r="N12" s="559"/>
      <c r="O12" s="559"/>
      <c r="P12" s="559"/>
      <c r="Q12" s="559"/>
      <c r="R12" s="559"/>
      <c r="S12" s="560"/>
      <c r="T12" s="561" t="s">
        <v>466</v>
      </c>
      <c r="U12" s="559"/>
      <c r="V12" s="559"/>
      <c r="W12" s="562"/>
    </row>
    <row r="13" spans="1:23" s="375" customFormat="1" ht="36" customHeight="1" x14ac:dyDescent="0.3">
      <c r="A13" s="382"/>
      <c r="B13" s="383"/>
      <c r="C13" s="384"/>
      <c r="D13" s="554"/>
      <c r="E13" s="556"/>
      <c r="F13" s="563" t="s">
        <v>467</v>
      </c>
      <c r="G13" s="563"/>
      <c r="H13" s="563"/>
      <c r="I13" s="563"/>
      <c r="J13" s="563"/>
      <c r="K13" s="563"/>
      <c r="L13" s="564"/>
      <c r="M13" s="564"/>
      <c r="N13" s="564"/>
      <c r="O13" s="564"/>
      <c r="P13" s="564"/>
      <c r="Q13" s="564"/>
      <c r="R13" s="419" t="s">
        <v>468</v>
      </c>
      <c r="S13" s="414"/>
      <c r="T13" s="565" t="s">
        <v>469</v>
      </c>
      <c r="U13" s="567" t="s">
        <v>470</v>
      </c>
      <c r="V13" s="568"/>
      <c r="W13" s="569" t="s">
        <v>302</v>
      </c>
    </row>
    <row r="14" spans="1:23" s="375" customFormat="1" ht="39.75" customHeight="1" x14ac:dyDescent="0.25">
      <c r="A14" s="382" t="s">
        <v>471</v>
      </c>
      <c r="B14" s="383" t="s">
        <v>462</v>
      </c>
      <c r="C14" s="384">
        <v>0</v>
      </c>
      <c r="D14" s="554"/>
      <c r="E14" s="556"/>
      <c r="F14" s="572" t="s">
        <v>472</v>
      </c>
      <c r="G14" s="572"/>
      <c r="H14" s="572"/>
      <c r="I14" s="572"/>
      <c r="J14" s="572"/>
      <c r="K14" s="573"/>
      <c r="L14" s="573"/>
      <c r="M14" s="573"/>
      <c r="N14" s="573"/>
      <c r="O14" s="573"/>
      <c r="P14" s="574"/>
      <c r="Q14" s="575"/>
      <c r="R14" s="417" t="s">
        <v>473</v>
      </c>
      <c r="S14" s="576" t="s">
        <v>302</v>
      </c>
      <c r="T14" s="566"/>
      <c r="U14" s="415" t="s">
        <v>473</v>
      </c>
      <c r="V14" s="423" t="s">
        <v>474</v>
      </c>
      <c r="W14" s="570"/>
    </row>
    <row r="15" spans="1:23" s="375" customFormat="1" ht="38.25" customHeight="1" x14ac:dyDescent="0.25">
      <c r="A15" s="382" t="s">
        <v>475</v>
      </c>
      <c r="B15" s="383" t="s">
        <v>462</v>
      </c>
      <c r="C15" s="384">
        <v>0</v>
      </c>
      <c r="D15" s="554"/>
      <c r="E15" s="556"/>
      <c r="F15" s="416" t="s">
        <v>492</v>
      </c>
      <c r="G15" s="579" t="s">
        <v>427</v>
      </c>
      <c r="H15" s="580"/>
      <c r="I15" s="580"/>
      <c r="J15" s="580"/>
      <c r="K15" s="580"/>
      <c r="L15" s="581"/>
      <c r="M15" s="579" t="s">
        <v>428</v>
      </c>
      <c r="N15" s="581"/>
      <c r="O15" s="584" t="s">
        <v>429</v>
      </c>
      <c r="P15" s="572" t="s">
        <v>159</v>
      </c>
      <c r="Q15" s="573"/>
      <c r="R15" s="602" t="s">
        <v>476</v>
      </c>
      <c r="S15" s="577"/>
      <c r="T15" s="597" t="s">
        <v>73</v>
      </c>
      <c r="U15" s="417"/>
      <c r="V15" s="422" t="s">
        <v>278</v>
      </c>
      <c r="W15" s="570"/>
    </row>
    <row r="16" spans="1:23" s="375" customFormat="1" ht="133.5" customHeight="1" x14ac:dyDescent="0.25">
      <c r="A16" s="382"/>
      <c r="B16" s="383"/>
      <c r="C16" s="384"/>
      <c r="D16" s="554"/>
      <c r="E16" s="556"/>
      <c r="F16" s="584" t="s">
        <v>493</v>
      </c>
      <c r="G16" s="586" t="s">
        <v>477</v>
      </c>
      <c r="H16" s="586" t="s">
        <v>478</v>
      </c>
      <c r="I16" s="586" t="s">
        <v>479</v>
      </c>
      <c r="J16" s="586" t="s">
        <v>480</v>
      </c>
      <c r="K16" s="584" t="s">
        <v>481</v>
      </c>
      <c r="L16" s="584" t="s">
        <v>482</v>
      </c>
      <c r="M16" s="586" t="s">
        <v>483</v>
      </c>
      <c r="N16" s="586" t="s">
        <v>484</v>
      </c>
      <c r="O16" s="588"/>
      <c r="P16" s="584" t="s">
        <v>485</v>
      </c>
      <c r="Q16" s="588"/>
      <c r="R16" s="588"/>
      <c r="S16" s="577"/>
      <c r="T16" s="585"/>
      <c r="U16" s="589"/>
      <c r="V16" s="591" t="s">
        <v>497</v>
      </c>
      <c r="W16" s="570"/>
    </row>
    <row r="17" spans="1:26" s="375" customFormat="1" ht="14.25" hidden="1" customHeight="1" x14ac:dyDescent="0.25">
      <c r="A17" s="382"/>
      <c r="B17" s="383"/>
      <c r="C17" s="384"/>
      <c r="D17" s="554"/>
      <c r="E17" s="556"/>
      <c r="F17" s="588"/>
      <c r="G17" s="587"/>
      <c r="H17" s="587"/>
      <c r="I17" s="587"/>
      <c r="J17" s="587"/>
      <c r="K17" s="588"/>
      <c r="L17" s="585"/>
      <c r="M17" s="587"/>
      <c r="N17" s="587"/>
      <c r="O17" s="588"/>
      <c r="P17" s="584"/>
      <c r="Q17" s="588"/>
      <c r="R17" s="588"/>
      <c r="S17" s="578"/>
      <c r="T17" s="585"/>
      <c r="U17" s="590"/>
      <c r="V17" s="592"/>
      <c r="W17" s="571"/>
    </row>
    <row r="18" spans="1:26" s="392" customFormat="1" ht="21" customHeight="1" x14ac:dyDescent="0.25">
      <c r="A18" s="385"/>
      <c r="B18" s="386"/>
      <c r="C18" s="387"/>
      <c r="D18" s="388">
        <v>1</v>
      </c>
      <c r="E18" s="418">
        <v>2</v>
      </c>
      <c r="F18" s="418">
        <v>3</v>
      </c>
      <c r="G18" s="418">
        <v>4</v>
      </c>
      <c r="H18" s="418">
        <v>5</v>
      </c>
      <c r="I18" s="418">
        <v>6</v>
      </c>
      <c r="J18" s="418">
        <v>7</v>
      </c>
      <c r="K18" s="418">
        <v>8</v>
      </c>
      <c r="L18" s="418">
        <v>9</v>
      </c>
      <c r="M18" s="418">
        <v>10</v>
      </c>
      <c r="N18" s="418">
        <v>11</v>
      </c>
      <c r="O18" s="418">
        <v>12</v>
      </c>
      <c r="P18" s="593">
        <v>7</v>
      </c>
      <c r="Q18" s="594"/>
      <c r="R18" s="418">
        <v>8</v>
      </c>
      <c r="S18" s="418">
        <v>4</v>
      </c>
      <c r="T18" s="389">
        <v>10</v>
      </c>
      <c r="U18" s="390">
        <v>5</v>
      </c>
      <c r="V18" s="390">
        <v>3</v>
      </c>
      <c r="W18" s="391">
        <v>4</v>
      </c>
    </row>
    <row r="19" spans="1:26" s="397" customFormat="1" ht="54" hidden="1" customHeight="1" x14ac:dyDescent="0.3">
      <c r="A19" s="393" t="s">
        <v>486</v>
      </c>
      <c r="B19" s="394" t="s">
        <v>462</v>
      </c>
      <c r="C19" s="384">
        <v>0</v>
      </c>
      <c r="D19" s="395">
        <v>17532000000</v>
      </c>
      <c r="E19" s="396" t="s">
        <v>487</v>
      </c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595"/>
      <c r="Q19" s="596"/>
      <c r="R19" s="426"/>
      <c r="S19" s="426">
        <f>SUM(F19:R19)</f>
        <v>0</v>
      </c>
      <c r="T19" s="426"/>
      <c r="U19" s="427"/>
      <c r="V19" s="427"/>
      <c r="W19" s="428">
        <f>SUM(T19:V19)</f>
        <v>0</v>
      </c>
    </row>
    <row r="20" spans="1:26" s="397" customFormat="1" ht="17.25" hidden="1" customHeight="1" x14ac:dyDescent="0.3">
      <c r="A20" s="393"/>
      <c r="B20" s="394"/>
      <c r="C20" s="384"/>
      <c r="D20" s="398"/>
      <c r="E20" s="399" t="s">
        <v>488</v>
      </c>
      <c r="F20" s="429"/>
      <c r="G20" s="429"/>
      <c r="H20" s="429"/>
      <c r="I20" s="429"/>
      <c r="J20" s="429"/>
      <c r="K20" s="430"/>
      <c r="L20" s="430"/>
      <c r="M20" s="430"/>
      <c r="N20" s="430"/>
      <c r="O20" s="430"/>
      <c r="P20" s="598"/>
      <c r="Q20" s="599"/>
      <c r="R20" s="430"/>
      <c r="S20" s="430"/>
      <c r="T20" s="426"/>
      <c r="U20" s="427"/>
      <c r="V20" s="427"/>
      <c r="W20" s="428">
        <f>SUM(T20:V20)</f>
        <v>0</v>
      </c>
    </row>
    <row r="21" spans="1:26" s="397" customFormat="1" ht="36" customHeight="1" x14ac:dyDescent="0.3">
      <c r="A21" s="393"/>
      <c r="B21" s="394"/>
      <c r="C21" s="384"/>
      <c r="D21" s="424">
        <v>17100000000</v>
      </c>
      <c r="E21" s="425" t="s">
        <v>489</v>
      </c>
      <c r="F21" s="431"/>
      <c r="G21" s="431"/>
      <c r="H21" s="431"/>
      <c r="I21" s="431"/>
      <c r="J21" s="431"/>
      <c r="K21" s="432"/>
      <c r="L21" s="432"/>
      <c r="M21" s="432"/>
      <c r="N21" s="432"/>
      <c r="O21" s="432"/>
      <c r="P21" s="600"/>
      <c r="Q21" s="601"/>
      <c r="R21" s="432"/>
      <c r="S21" s="432"/>
      <c r="T21" s="433"/>
      <c r="U21" s="434"/>
      <c r="V21" s="434">
        <v>3000000</v>
      </c>
      <c r="W21" s="435">
        <f>SUM(T21:V21)</f>
        <v>3000000</v>
      </c>
    </row>
    <row r="22" spans="1:26" ht="24" customHeight="1" x14ac:dyDescent="0.3">
      <c r="A22" s="400"/>
      <c r="B22" s="401"/>
      <c r="C22" s="401"/>
      <c r="D22" s="436" t="s">
        <v>495</v>
      </c>
      <c r="E22" s="437" t="s">
        <v>296</v>
      </c>
      <c r="F22" s="438">
        <f>SUM(F19:F21)</f>
        <v>0</v>
      </c>
      <c r="G22" s="439"/>
      <c r="H22" s="439"/>
      <c r="I22" s="439"/>
      <c r="J22" s="439"/>
      <c r="K22" s="440"/>
      <c r="L22" s="441"/>
      <c r="M22" s="441"/>
      <c r="N22" s="441"/>
      <c r="O22" s="441"/>
      <c r="P22" s="439"/>
      <c r="Q22" s="438">
        <f t="shared" ref="Q22:W22" si="0">SUM(Q19:Q21)</f>
        <v>0</v>
      </c>
      <c r="R22" s="438">
        <f t="shared" si="0"/>
        <v>0</v>
      </c>
      <c r="S22" s="438">
        <f t="shared" si="0"/>
        <v>0</v>
      </c>
      <c r="T22" s="438">
        <f t="shared" si="0"/>
        <v>0</v>
      </c>
      <c r="U22" s="438">
        <f t="shared" si="0"/>
        <v>0</v>
      </c>
      <c r="V22" s="438">
        <f t="shared" si="0"/>
        <v>3000000</v>
      </c>
      <c r="W22" s="438">
        <f t="shared" si="0"/>
        <v>3000000</v>
      </c>
      <c r="X22" s="402"/>
      <c r="Z22" s="402"/>
    </row>
    <row r="23" spans="1:26" ht="12" customHeight="1" x14ac:dyDescent="0.2">
      <c r="A23" s="400"/>
      <c r="B23" s="401"/>
      <c r="C23" s="401"/>
    </row>
    <row r="24" spans="1:26" ht="6" customHeight="1" x14ac:dyDescent="0.45">
      <c r="A24" s="400"/>
      <c r="B24" s="401"/>
      <c r="C24" s="401"/>
      <c r="E24" s="582"/>
      <c r="F24" s="583"/>
      <c r="G24" s="583"/>
      <c r="H24" s="583"/>
      <c r="I24" s="583"/>
      <c r="J24" s="583"/>
      <c r="K24" s="583"/>
      <c r="L24" s="583"/>
      <c r="M24" s="583"/>
      <c r="N24" s="583"/>
      <c r="O24" s="583"/>
      <c r="P24" s="583"/>
      <c r="Q24" s="583"/>
      <c r="R24" s="583"/>
      <c r="S24" s="583"/>
      <c r="T24" s="583"/>
      <c r="U24" s="583"/>
      <c r="V24" s="583"/>
    </row>
    <row r="25" spans="1:26" ht="9.75" customHeight="1" x14ac:dyDescent="0.45">
      <c r="A25" s="400"/>
      <c r="B25" s="401"/>
      <c r="C25" s="401"/>
      <c r="E25" s="403"/>
      <c r="F25" s="409"/>
      <c r="G25" s="409"/>
      <c r="H25" s="409"/>
      <c r="I25" s="409"/>
      <c r="J25" s="409"/>
      <c r="K25" s="410"/>
      <c r="L25" s="410"/>
      <c r="M25" s="410"/>
      <c r="N25" s="410"/>
      <c r="O25" s="410"/>
      <c r="P25" s="409"/>
      <c r="Q25" s="409"/>
      <c r="R25" s="409"/>
      <c r="S25" s="409"/>
      <c r="T25" s="403"/>
      <c r="U25" s="403"/>
      <c r="V25" s="403"/>
    </row>
    <row r="26" spans="1:26" hidden="1" x14ac:dyDescent="0.2">
      <c r="A26" s="400"/>
      <c r="B26" s="401"/>
      <c r="C26" s="401"/>
    </row>
    <row r="27" spans="1:26" x14ac:dyDescent="0.2">
      <c r="A27" s="400"/>
      <c r="B27" s="401"/>
      <c r="C27" s="401"/>
    </row>
    <row r="28" spans="1:26" ht="3" customHeight="1" x14ac:dyDescent="0.2">
      <c r="A28" s="400"/>
      <c r="B28" s="401"/>
      <c r="C28" s="401"/>
    </row>
    <row r="29" spans="1:26" hidden="1" x14ac:dyDescent="0.2">
      <c r="A29" s="400"/>
      <c r="B29" s="401"/>
      <c r="C29" s="401"/>
    </row>
    <row r="30" spans="1:26" hidden="1" x14ac:dyDescent="0.2">
      <c r="A30" s="400"/>
      <c r="B30" s="401"/>
      <c r="C30" s="401"/>
    </row>
    <row r="31" spans="1:26" ht="80.25" customHeight="1" x14ac:dyDescent="0.2">
      <c r="A31" s="400"/>
      <c r="B31" s="401"/>
      <c r="C31" s="401"/>
    </row>
    <row r="32" spans="1:26" x14ac:dyDescent="0.2">
      <c r="A32" s="400"/>
      <c r="B32" s="401"/>
      <c r="C32" s="401"/>
    </row>
    <row r="33" spans="1:3" x14ac:dyDescent="0.2">
      <c r="A33" s="400"/>
      <c r="B33" s="401"/>
      <c r="C33" s="401"/>
    </row>
    <row r="34" spans="1:3" x14ac:dyDescent="0.2">
      <c r="A34" s="400"/>
      <c r="B34" s="401"/>
      <c r="C34" s="401"/>
    </row>
    <row r="35" spans="1:3" x14ac:dyDescent="0.2">
      <c r="A35" s="400"/>
      <c r="B35" s="401"/>
      <c r="C35" s="401"/>
    </row>
    <row r="36" spans="1:3" x14ac:dyDescent="0.2">
      <c r="A36" s="400"/>
      <c r="B36" s="401"/>
      <c r="C36" s="401"/>
    </row>
    <row r="37" spans="1:3" ht="44.25" customHeight="1" x14ac:dyDescent="0.2">
      <c r="A37" s="400"/>
    </row>
    <row r="38" spans="1:3" x14ac:dyDescent="0.2">
      <c r="A38" s="400"/>
    </row>
    <row r="39" spans="1:3" x14ac:dyDescent="0.2">
      <c r="A39" s="400"/>
    </row>
    <row r="40" spans="1:3" ht="16.5" thickBot="1" x14ac:dyDescent="0.3">
      <c r="C40" s="404"/>
    </row>
    <row r="50" ht="45.75" customHeight="1" x14ac:dyDescent="0.2"/>
  </sheetData>
  <mergeCells count="37">
    <mergeCell ref="P20:Q20"/>
    <mergeCell ref="P21:Q21"/>
    <mergeCell ref="O15:O17"/>
    <mergeCell ref="P15:Q15"/>
    <mergeCell ref="R15:R17"/>
    <mergeCell ref="E24:V24"/>
    <mergeCell ref="L16:L17"/>
    <mergeCell ref="M16:M17"/>
    <mergeCell ref="N16:N17"/>
    <mergeCell ref="P16:Q17"/>
    <mergeCell ref="U16:U17"/>
    <mergeCell ref="V16:V17"/>
    <mergeCell ref="F16:F17"/>
    <mergeCell ref="G16:G17"/>
    <mergeCell ref="H16:H17"/>
    <mergeCell ref="I16:I17"/>
    <mergeCell ref="J16:J17"/>
    <mergeCell ref="K16:K17"/>
    <mergeCell ref="P18:Q18"/>
    <mergeCell ref="P19:Q19"/>
    <mergeCell ref="T15:T17"/>
    <mergeCell ref="F4:K4"/>
    <mergeCell ref="E10:V10"/>
    <mergeCell ref="E11:R11"/>
    <mergeCell ref="D12:D17"/>
    <mergeCell ref="E12:E17"/>
    <mergeCell ref="F12:S12"/>
    <mergeCell ref="T12:W12"/>
    <mergeCell ref="F13:Q13"/>
    <mergeCell ref="T13:T14"/>
    <mergeCell ref="U13:V13"/>
    <mergeCell ref="W13:W17"/>
    <mergeCell ref="F14:O14"/>
    <mergeCell ref="P14:Q14"/>
    <mergeCell ref="S14:S17"/>
    <mergeCell ref="G15:L15"/>
    <mergeCell ref="M15:N15"/>
  </mergeCells>
  <printOptions horizontalCentered="1"/>
  <pageMargins left="0.39370078740157483" right="0.39370078740157483" top="0.78740157480314965" bottom="0.78740157480314965" header="0" footer="0"/>
  <pageSetup paperSize="9" scale="65" orientation="landscape" r:id="rId1"/>
  <headerFooter differentFirst="1" alignWithMargins="0">
    <oddHeader>&amp;C&amp;P</oddHeader>
  </headerFooter>
  <colBreaks count="1" manualBreakCount="1">
    <brk id="23" min="3" max="2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view="pageBreakPreview" topLeftCell="C1" zoomScale="86" zoomScaleNormal="75" zoomScaleSheetLayoutView="86" workbookViewId="0">
      <selection activeCell="D78" sqref="D78"/>
    </sheetView>
  </sheetViews>
  <sheetFormatPr defaultRowHeight="15" x14ac:dyDescent="0.2"/>
  <cols>
    <col min="1" max="1" width="16.5703125" style="21" customWidth="1"/>
    <col min="2" max="2" width="15.85546875" style="21" customWidth="1"/>
    <col min="3" max="3" width="15.42578125" style="21" customWidth="1"/>
    <col min="4" max="4" width="68.42578125" style="21" customWidth="1"/>
    <col min="5" max="5" width="55.5703125" style="21" customWidth="1"/>
    <col min="6" max="6" width="14" style="21" customWidth="1"/>
    <col min="7" max="7" width="13.5703125" style="21" customWidth="1"/>
    <col min="8" max="8" width="15.7109375" style="21" customWidth="1"/>
    <col min="9" max="9" width="20.85546875" style="21" customWidth="1"/>
    <col min="10" max="10" width="17.140625" style="21" customWidth="1"/>
    <col min="11" max="11" width="15.140625" style="21" hidden="1" customWidth="1"/>
    <col min="12" max="16384" width="9.140625" style="21"/>
  </cols>
  <sheetData>
    <row r="1" spans="1:11" ht="36" customHeight="1" x14ac:dyDescent="0.25">
      <c r="A1" s="20"/>
      <c r="B1" s="20"/>
      <c r="C1" s="20"/>
      <c r="D1" s="20"/>
      <c r="E1" s="20"/>
      <c r="F1" s="20"/>
      <c r="G1" s="20"/>
      <c r="H1" s="20"/>
    </row>
    <row r="2" spans="1:11" ht="15.75" x14ac:dyDescent="0.25">
      <c r="A2" s="20"/>
      <c r="B2" s="20"/>
      <c r="C2" s="20"/>
      <c r="D2" s="20"/>
      <c r="E2" s="20"/>
      <c r="F2" s="20"/>
      <c r="G2" s="20"/>
      <c r="H2" s="20"/>
    </row>
    <row r="3" spans="1:11" ht="15.75" x14ac:dyDescent="0.25">
      <c r="A3" s="20"/>
      <c r="B3" s="20"/>
      <c r="C3" s="20"/>
      <c r="D3" s="20"/>
      <c r="E3" s="20"/>
      <c r="F3" s="20"/>
      <c r="G3" s="20"/>
      <c r="H3" s="20"/>
    </row>
    <row r="4" spans="1:11" ht="15.75" x14ac:dyDescent="0.25">
      <c r="A4" s="281" t="s">
        <v>425</v>
      </c>
      <c r="B4" s="20"/>
      <c r="C4" s="20"/>
      <c r="D4" s="20"/>
      <c r="E4" s="20"/>
      <c r="F4" s="20"/>
      <c r="G4" s="20"/>
      <c r="H4" s="20"/>
    </row>
    <row r="5" spans="1:11" ht="15.75" x14ac:dyDescent="0.25">
      <c r="A5" s="280" t="s">
        <v>399</v>
      </c>
      <c r="B5" s="20"/>
      <c r="C5" s="20"/>
      <c r="D5" s="20"/>
      <c r="E5" s="20"/>
      <c r="F5" s="20"/>
      <c r="G5" s="20"/>
      <c r="H5" s="20"/>
    </row>
    <row r="6" spans="1:11" ht="15.75" x14ac:dyDescent="0.25">
      <c r="A6" s="20"/>
      <c r="B6" s="20"/>
      <c r="C6" s="20"/>
      <c r="D6" s="20"/>
      <c r="E6" s="20"/>
      <c r="F6" s="20"/>
      <c r="G6" s="20"/>
      <c r="H6" s="20"/>
    </row>
    <row r="7" spans="1:11" ht="18.75" x14ac:dyDescent="0.3">
      <c r="A7" s="20"/>
      <c r="B7" s="20"/>
      <c r="C7" s="20"/>
      <c r="D7" s="20"/>
      <c r="E7" s="20"/>
      <c r="F7" s="20"/>
      <c r="G7" s="20"/>
      <c r="H7" s="20"/>
      <c r="I7" s="22"/>
      <c r="J7" s="22"/>
      <c r="K7" s="20"/>
    </row>
    <row r="8" spans="1:11" ht="18.75" x14ac:dyDescent="0.3">
      <c r="A8" s="20"/>
      <c r="B8" s="20"/>
      <c r="C8" s="20"/>
      <c r="D8" s="20"/>
      <c r="E8" s="20"/>
      <c r="F8" s="20"/>
      <c r="G8" s="20"/>
      <c r="H8" s="20"/>
      <c r="I8" s="22"/>
      <c r="J8" s="22"/>
      <c r="K8" s="20"/>
    </row>
    <row r="10" spans="1:11" ht="15.75" customHeight="1" thickBot="1" x14ac:dyDescent="0.35">
      <c r="A10" s="22"/>
      <c r="B10" s="22"/>
      <c r="C10" s="22"/>
      <c r="D10" s="22"/>
      <c r="E10" s="22"/>
      <c r="F10" s="22"/>
      <c r="G10" s="22"/>
      <c r="H10" s="22"/>
      <c r="I10" s="22"/>
      <c r="J10" s="22" t="s">
        <v>0</v>
      </c>
    </row>
    <row r="11" spans="1:11" s="23" customFormat="1" ht="114" customHeight="1" x14ac:dyDescent="0.2">
      <c r="A11" s="92" t="s">
        <v>416</v>
      </c>
      <c r="B11" s="92" t="s">
        <v>417</v>
      </c>
      <c r="C11" s="92" t="s">
        <v>301</v>
      </c>
      <c r="D11" s="92" t="s">
        <v>418</v>
      </c>
      <c r="E11" s="92" t="s">
        <v>419</v>
      </c>
      <c r="F11" s="92" t="s">
        <v>420</v>
      </c>
      <c r="G11" s="92" t="s">
        <v>421</v>
      </c>
      <c r="H11" s="92" t="s">
        <v>422</v>
      </c>
      <c r="I11" s="92" t="s">
        <v>423</v>
      </c>
      <c r="J11" s="92" t="s">
        <v>424</v>
      </c>
      <c r="K11" s="74" t="s">
        <v>74</v>
      </c>
    </row>
    <row r="12" spans="1:11" s="115" customFormat="1" ht="19.5" customHeight="1" x14ac:dyDescent="0.2">
      <c r="A12" s="113">
        <v>1</v>
      </c>
      <c r="B12" s="113">
        <v>2</v>
      </c>
      <c r="C12" s="113">
        <v>3</v>
      </c>
      <c r="D12" s="113">
        <v>4</v>
      </c>
      <c r="E12" s="113">
        <v>5</v>
      </c>
      <c r="F12" s="113">
        <v>6</v>
      </c>
      <c r="G12" s="113">
        <v>7</v>
      </c>
      <c r="H12" s="113">
        <v>8</v>
      </c>
      <c r="I12" s="113">
        <v>9</v>
      </c>
      <c r="J12" s="113">
        <v>10</v>
      </c>
      <c r="K12" s="114">
        <v>8</v>
      </c>
    </row>
    <row r="13" spans="1:11" s="23" customFormat="1" ht="40.5" customHeight="1" x14ac:dyDescent="0.3">
      <c r="A13" s="178" t="s">
        <v>105</v>
      </c>
      <c r="B13" s="178"/>
      <c r="C13" s="178"/>
      <c r="D13" s="181" t="s">
        <v>96</v>
      </c>
      <c r="E13" s="182"/>
      <c r="F13" s="183"/>
      <c r="G13" s="183"/>
      <c r="H13" s="183"/>
      <c r="I13" s="183">
        <f>SUM(I14)</f>
        <v>3000000</v>
      </c>
      <c r="J13" s="183"/>
      <c r="K13" s="24"/>
    </row>
    <row r="14" spans="1:11" s="36" customFormat="1" ht="39.75" customHeight="1" x14ac:dyDescent="0.3">
      <c r="A14" s="178" t="s">
        <v>106</v>
      </c>
      <c r="B14" s="178"/>
      <c r="C14" s="178"/>
      <c r="D14" s="181" t="s">
        <v>96</v>
      </c>
      <c r="E14" s="182"/>
      <c r="F14" s="183"/>
      <c r="G14" s="183"/>
      <c r="H14" s="183"/>
      <c r="I14" s="183">
        <f>SUM(I15:I23)</f>
        <v>3000000</v>
      </c>
      <c r="J14" s="183"/>
      <c r="K14" s="35" t="e">
        <f>SUM(#REF!)</f>
        <v>#REF!</v>
      </c>
    </row>
    <row r="15" spans="1:11" s="36" customFormat="1" ht="43.5" hidden="1" customHeight="1" x14ac:dyDescent="0.3">
      <c r="A15" s="317" t="s">
        <v>400</v>
      </c>
      <c r="B15" s="317" t="s">
        <v>401</v>
      </c>
      <c r="C15" s="317" t="s">
        <v>60</v>
      </c>
      <c r="D15" s="365" t="s">
        <v>402</v>
      </c>
      <c r="E15" s="37" t="s">
        <v>448</v>
      </c>
      <c r="F15" s="38"/>
      <c r="G15" s="38"/>
      <c r="H15" s="38"/>
      <c r="I15" s="38"/>
      <c r="J15" s="38"/>
      <c r="K15" s="35"/>
    </row>
    <row r="16" spans="1:11" s="36" customFormat="1" ht="54.75" hidden="1" customHeight="1" x14ac:dyDescent="0.3">
      <c r="A16" s="366" t="s">
        <v>148</v>
      </c>
      <c r="B16" s="366" t="s">
        <v>149</v>
      </c>
      <c r="C16" s="338" t="s">
        <v>60</v>
      </c>
      <c r="D16" s="339" t="s">
        <v>84</v>
      </c>
      <c r="E16" s="37" t="s">
        <v>370</v>
      </c>
      <c r="F16" s="38"/>
      <c r="G16" s="38"/>
      <c r="H16" s="38"/>
      <c r="I16" s="38"/>
      <c r="J16" s="38"/>
      <c r="K16" s="35"/>
    </row>
    <row r="17" spans="1:11" s="36" customFormat="1" ht="60" hidden="1" customHeight="1" x14ac:dyDescent="0.3">
      <c r="A17" s="317" t="s">
        <v>215</v>
      </c>
      <c r="B17" s="317" t="s">
        <v>104</v>
      </c>
      <c r="C17" s="317" t="s">
        <v>47</v>
      </c>
      <c r="D17" s="363" t="s">
        <v>103</v>
      </c>
      <c r="E17" s="37"/>
      <c r="F17" s="38"/>
      <c r="G17" s="38"/>
      <c r="H17" s="38"/>
      <c r="I17" s="38"/>
      <c r="J17" s="38"/>
      <c r="K17" s="35"/>
    </row>
    <row r="18" spans="1:11" s="36" customFormat="1" ht="39.75" hidden="1" customHeight="1" x14ac:dyDescent="0.3">
      <c r="A18" s="317" t="s">
        <v>122</v>
      </c>
      <c r="B18" s="317" t="s">
        <v>125</v>
      </c>
      <c r="C18" s="317" t="s">
        <v>55</v>
      </c>
      <c r="D18" s="421" t="s">
        <v>124</v>
      </c>
      <c r="E18" s="37"/>
      <c r="F18" s="38"/>
      <c r="G18" s="38"/>
      <c r="H18" s="38"/>
      <c r="I18" s="38"/>
      <c r="J18" s="38"/>
      <c r="K18" s="35"/>
    </row>
    <row r="19" spans="1:11" s="36" customFormat="1" ht="30" hidden="1" customHeight="1" x14ac:dyDescent="0.3">
      <c r="A19" s="317" t="s">
        <v>132</v>
      </c>
      <c r="B19" s="317" t="s">
        <v>86</v>
      </c>
      <c r="C19" s="317" t="s">
        <v>55</v>
      </c>
      <c r="D19" s="421" t="s">
        <v>133</v>
      </c>
      <c r="E19" s="37"/>
      <c r="F19" s="38"/>
      <c r="G19" s="465"/>
      <c r="H19" s="465"/>
      <c r="I19" s="38"/>
      <c r="J19" s="466"/>
      <c r="K19" s="35"/>
    </row>
    <row r="20" spans="1:11" s="36" customFormat="1" ht="45" hidden="1" customHeight="1" x14ac:dyDescent="0.3">
      <c r="A20" s="366" t="s">
        <v>411</v>
      </c>
      <c r="B20" s="366" t="s">
        <v>91</v>
      </c>
      <c r="C20" s="366" t="s">
        <v>221</v>
      </c>
      <c r="D20" s="367" t="s">
        <v>220</v>
      </c>
      <c r="E20" s="467" t="s">
        <v>415</v>
      </c>
      <c r="F20" s="38"/>
      <c r="G20" s="465"/>
      <c r="H20" s="465"/>
      <c r="I20" s="38"/>
      <c r="J20" s="468"/>
      <c r="K20" s="35"/>
    </row>
    <row r="21" spans="1:11" s="36" customFormat="1" ht="45" hidden="1" customHeight="1" x14ac:dyDescent="0.3">
      <c r="A21" s="362" t="s">
        <v>315</v>
      </c>
      <c r="B21" s="362" t="s">
        <v>217</v>
      </c>
      <c r="C21" s="362" t="s">
        <v>308</v>
      </c>
      <c r="D21" s="469" t="s">
        <v>218</v>
      </c>
      <c r="E21" s="467"/>
      <c r="F21" s="38"/>
      <c r="G21" s="38"/>
      <c r="H21" s="38"/>
      <c r="I21" s="38"/>
      <c r="J21" s="38"/>
      <c r="K21" s="35"/>
    </row>
    <row r="22" spans="1:11" s="36" customFormat="1" ht="38.25" hidden="1" customHeight="1" x14ac:dyDescent="0.3">
      <c r="A22" s="362" t="s">
        <v>345</v>
      </c>
      <c r="B22" s="362" t="s">
        <v>347</v>
      </c>
      <c r="C22" s="362" t="s">
        <v>56</v>
      </c>
      <c r="D22" s="469" t="s">
        <v>349</v>
      </c>
      <c r="E22" s="37"/>
      <c r="F22" s="38"/>
      <c r="G22" s="465"/>
      <c r="H22" s="465"/>
      <c r="I22" s="38"/>
      <c r="J22" s="468"/>
      <c r="K22" s="35"/>
    </row>
    <row r="23" spans="1:11" s="36" customFormat="1" ht="37.5" customHeight="1" x14ac:dyDescent="0.3">
      <c r="A23" s="322" t="s">
        <v>157</v>
      </c>
      <c r="B23" s="322" t="s">
        <v>158</v>
      </c>
      <c r="C23" s="322" t="s">
        <v>58</v>
      </c>
      <c r="D23" s="442" t="s">
        <v>159</v>
      </c>
      <c r="E23" s="37"/>
      <c r="F23" s="38"/>
      <c r="G23" s="465"/>
      <c r="H23" s="465"/>
      <c r="I23" s="38">
        <v>3000000</v>
      </c>
      <c r="J23" s="468"/>
      <c r="K23" s="35"/>
    </row>
    <row r="24" spans="1:11" s="222" customFormat="1" ht="48.75" hidden="1" customHeight="1" x14ac:dyDescent="0.3">
      <c r="A24" s="229" t="s">
        <v>25</v>
      </c>
      <c r="B24" s="229"/>
      <c r="C24" s="229"/>
      <c r="D24" s="470" t="s">
        <v>100</v>
      </c>
      <c r="E24" s="471"/>
      <c r="F24" s="472"/>
      <c r="G24" s="472"/>
      <c r="H24" s="472"/>
      <c r="I24" s="472">
        <f>SUM(I25)</f>
        <v>0</v>
      </c>
      <c r="J24" s="473"/>
      <c r="K24" s="221"/>
    </row>
    <row r="25" spans="1:11" s="222" customFormat="1" ht="48" hidden="1" customHeight="1" x14ac:dyDescent="0.3">
      <c r="A25" s="229" t="s">
        <v>26</v>
      </c>
      <c r="B25" s="229"/>
      <c r="C25" s="229"/>
      <c r="D25" s="470" t="s">
        <v>100</v>
      </c>
      <c r="E25" s="471"/>
      <c r="F25" s="472"/>
      <c r="G25" s="472"/>
      <c r="H25" s="472"/>
      <c r="I25" s="472">
        <f>SUM(I26:I40)</f>
        <v>0</v>
      </c>
      <c r="J25" s="473"/>
      <c r="K25" s="221"/>
    </row>
    <row r="26" spans="1:11" s="222" customFormat="1" ht="116.25" hidden="1" customHeight="1" x14ac:dyDescent="0.3">
      <c r="A26" s="216" t="s">
        <v>404</v>
      </c>
      <c r="B26" s="216" t="s">
        <v>405</v>
      </c>
      <c r="C26" s="216" t="s">
        <v>53</v>
      </c>
      <c r="D26" s="230" t="s">
        <v>406</v>
      </c>
      <c r="E26" s="231" t="s">
        <v>409</v>
      </c>
      <c r="F26" s="232"/>
      <c r="G26" s="232"/>
      <c r="H26" s="232"/>
      <c r="I26" s="233"/>
      <c r="J26" s="234"/>
      <c r="K26" s="221"/>
    </row>
    <row r="27" spans="1:11" s="222" customFormat="1" ht="39.75" hidden="1" customHeight="1" x14ac:dyDescent="0.3">
      <c r="A27" s="216" t="s">
        <v>219</v>
      </c>
      <c r="B27" s="216" t="s">
        <v>91</v>
      </c>
      <c r="C27" s="216" t="s">
        <v>221</v>
      </c>
      <c r="D27" s="230" t="s">
        <v>220</v>
      </c>
      <c r="E27" s="231" t="s">
        <v>412</v>
      </c>
      <c r="F27" s="356"/>
      <c r="G27" s="356"/>
      <c r="H27" s="356"/>
      <c r="I27" s="474"/>
      <c r="J27" s="234"/>
      <c r="K27" s="221"/>
    </row>
    <row r="28" spans="1:11" s="222" customFormat="1" ht="40.5" hidden="1" customHeight="1" x14ac:dyDescent="0.3">
      <c r="A28" s="216" t="s">
        <v>219</v>
      </c>
      <c r="B28" s="216" t="s">
        <v>91</v>
      </c>
      <c r="C28" s="216" t="s">
        <v>221</v>
      </c>
      <c r="D28" s="230" t="s">
        <v>220</v>
      </c>
      <c r="E28" s="231" t="s">
        <v>413</v>
      </c>
      <c r="F28" s="356"/>
      <c r="G28" s="356"/>
      <c r="H28" s="356"/>
      <c r="I28" s="474"/>
      <c r="J28" s="234"/>
      <c r="K28" s="221"/>
    </row>
    <row r="29" spans="1:11" s="222" customFormat="1" ht="40.5" hidden="1" customHeight="1" x14ac:dyDescent="0.3">
      <c r="A29" s="216" t="s">
        <v>219</v>
      </c>
      <c r="B29" s="216" t="s">
        <v>91</v>
      </c>
      <c r="C29" s="216" t="s">
        <v>221</v>
      </c>
      <c r="D29" s="230" t="s">
        <v>220</v>
      </c>
      <c r="E29" s="231" t="s">
        <v>414</v>
      </c>
      <c r="F29" s="356"/>
      <c r="G29" s="356"/>
      <c r="H29" s="356"/>
      <c r="I29" s="474"/>
      <c r="J29" s="234"/>
      <c r="K29" s="221"/>
    </row>
    <row r="30" spans="1:11" s="222" customFormat="1" ht="60" hidden="1" customHeight="1" x14ac:dyDescent="0.3">
      <c r="A30" s="216" t="s">
        <v>219</v>
      </c>
      <c r="B30" s="216" t="s">
        <v>91</v>
      </c>
      <c r="C30" s="216" t="s">
        <v>221</v>
      </c>
      <c r="D30" s="230" t="s">
        <v>220</v>
      </c>
      <c r="E30" s="231" t="s">
        <v>452</v>
      </c>
      <c r="F30" s="220"/>
      <c r="G30" s="220"/>
      <c r="H30" s="220"/>
      <c r="I30" s="220"/>
      <c r="J30" s="220"/>
      <c r="K30" s="221"/>
    </row>
    <row r="31" spans="1:11" s="222" customFormat="1" ht="57" hidden="1" customHeight="1" x14ac:dyDescent="0.3">
      <c r="A31" s="216" t="s">
        <v>219</v>
      </c>
      <c r="B31" s="216" t="s">
        <v>91</v>
      </c>
      <c r="C31" s="216" t="s">
        <v>221</v>
      </c>
      <c r="D31" s="230" t="s">
        <v>220</v>
      </c>
      <c r="E31" s="231" t="s">
        <v>453</v>
      </c>
      <c r="F31" s="220"/>
      <c r="G31" s="220"/>
      <c r="H31" s="220"/>
      <c r="I31" s="220"/>
      <c r="J31" s="220"/>
      <c r="K31" s="221"/>
    </row>
    <row r="32" spans="1:11" s="222" customFormat="1" ht="59.25" hidden="1" customHeight="1" x14ac:dyDescent="0.3">
      <c r="A32" s="96" t="s">
        <v>365</v>
      </c>
      <c r="B32" s="223" t="s">
        <v>333</v>
      </c>
      <c r="C32" s="223" t="s">
        <v>221</v>
      </c>
      <c r="D32" s="235" t="s">
        <v>334</v>
      </c>
      <c r="E32" s="231" t="s">
        <v>494</v>
      </c>
      <c r="F32" s="232"/>
      <c r="G32" s="232"/>
      <c r="H32" s="232"/>
      <c r="I32" s="233"/>
      <c r="J32" s="234"/>
      <c r="K32" s="221"/>
    </row>
    <row r="33" spans="1:11" s="222" customFormat="1" ht="96" hidden="1" customHeight="1" x14ac:dyDescent="0.3">
      <c r="A33" s="223" t="s">
        <v>449</v>
      </c>
      <c r="B33" s="223" t="s">
        <v>450</v>
      </c>
      <c r="C33" s="223" t="s">
        <v>221</v>
      </c>
      <c r="D33" s="235" t="s">
        <v>451</v>
      </c>
      <c r="E33" s="231" t="s">
        <v>454</v>
      </c>
      <c r="F33" s="356"/>
      <c r="G33" s="356"/>
      <c r="H33" s="356"/>
      <c r="I33" s="474"/>
      <c r="J33" s="234"/>
      <c r="K33" s="221"/>
    </row>
    <row r="34" spans="1:11" s="222" customFormat="1" ht="94.5" hidden="1" customHeight="1" x14ac:dyDescent="0.3">
      <c r="A34" s="223" t="s">
        <v>449</v>
      </c>
      <c r="B34" s="223" t="s">
        <v>450</v>
      </c>
      <c r="C34" s="223" t="s">
        <v>221</v>
      </c>
      <c r="D34" s="235" t="s">
        <v>451</v>
      </c>
      <c r="E34" s="231" t="s">
        <v>455</v>
      </c>
      <c r="F34" s="232"/>
      <c r="G34" s="232"/>
      <c r="H34" s="232"/>
      <c r="I34" s="233"/>
      <c r="J34" s="234"/>
      <c r="K34" s="221"/>
    </row>
    <row r="35" spans="1:11" s="222" customFormat="1" ht="78" hidden="1" customHeight="1" x14ac:dyDescent="0.3">
      <c r="A35" s="223" t="s">
        <v>449</v>
      </c>
      <c r="B35" s="223" t="s">
        <v>450</v>
      </c>
      <c r="C35" s="223" t="s">
        <v>221</v>
      </c>
      <c r="D35" s="235" t="s">
        <v>451</v>
      </c>
      <c r="E35" s="231" t="s">
        <v>456</v>
      </c>
      <c r="F35" s="232"/>
      <c r="G35" s="232"/>
      <c r="H35" s="232"/>
      <c r="I35" s="233"/>
      <c r="J35" s="234"/>
      <c r="K35" s="221"/>
    </row>
    <row r="36" spans="1:11" s="222" customFormat="1" ht="28.5" hidden="1" customHeight="1" x14ac:dyDescent="0.3">
      <c r="A36" s="226" t="s">
        <v>290</v>
      </c>
      <c r="B36" s="226" t="s">
        <v>291</v>
      </c>
      <c r="C36" s="226" t="s">
        <v>56</v>
      </c>
      <c r="D36" s="227" t="s">
        <v>292</v>
      </c>
      <c r="E36" s="231"/>
      <c r="F36" s="232"/>
      <c r="G36" s="232"/>
      <c r="H36" s="232"/>
      <c r="I36" s="233"/>
      <c r="J36" s="234"/>
      <c r="K36" s="221"/>
    </row>
    <row r="37" spans="1:11" s="222" customFormat="1" ht="39" hidden="1" customHeight="1" x14ac:dyDescent="0.3">
      <c r="A37" s="226" t="s">
        <v>361</v>
      </c>
      <c r="B37" s="226" t="s">
        <v>362</v>
      </c>
      <c r="C37" s="226" t="s">
        <v>56</v>
      </c>
      <c r="D37" s="227" t="s">
        <v>363</v>
      </c>
      <c r="E37" s="231"/>
      <c r="F37" s="232"/>
      <c r="G37" s="232"/>
      <c r="H37" s="232"/>
      <c r="I37" s="233"/>
      <c r="J37" s="234"/>
      <c r="K37" s="221"/>
    </row>
    <row r="38" spans="1:11" s="222" customFormat="1" ht="29.25" hidden="1" customHeight="1" x14ac:dyDescent="0.3">
      <c r="A38" s="226" t="s">
        <v>364</v>
      </c>
      <c r="B38" s="226" t="s">
        <v>143</v>
      </c>
      <c r="C38" s="223" t="s">
        <v>56</v>
      </c>
      <c r="D38" s="228" t="s">
        <v>144</v>
      </c>
      <c r="E38" s="219"/>
      <c r="F38" s="220"/>
      <c r="G38" s="220"/>
      <c r="H38" s="220"/>
      <c r="I38" s="220"/>
      <c r="J38" s="220"/>
      <c r="K38" s="221"/>
    </row>
    <row r="39" spans="1:11" s="222" customFormat="1" ht="40.5" hidden="1" customHeight="1" x14ac:dyDescent="0.3">
      <c r="A39" s="223" t="s">
        <v>277</v>
      </c>
      <c r="B39" s="223" t="s">
        <v>276</v>
      </c>
      <c r="C39" s="223" t="s">
        <v>221</v>
      </c>
      <c r="D39" s="235" t="s">
        <v>275</v>
      </c>
      <c r="E39" s="219"/>
      <c r="F39" s="220"/>
      <c r="G39" s="220"/>
      <c r="H39" s="220"/>
      <c r="I39" s="220"/>
      <c r="J39" s="238"/>
      <c r="K39" s="221"/>
    </row>
    <row r="40" spans="1:11" s="222" customFormat="1" ht="29.25" hidden="1" customHeight="1" x14ac:dyDescent="0.3">
      <c r="A40" s="216" t="s">
        <v>366</v>
      </c>
      <c r="B40" s="223" t="s">
        <v>158</v>
      </c>
      <c r="C40" s="223" t="s">
        <v>58</v>
      </c>
      <c r="D40" s="224" t="s">
        <v>159</v>
      </c>
      <c r="E40" s="219"/>
      <c r="F40" s="220"/>
      <c r="G40" s="220"/>
      <c r="H40" s="220"/>
      <c r="I40" s="220"/>
      <c r="J40" s="238"/>
      <c r="K40" s="475"/>
    </row>
    <row r="41" spans="1:11" s="222" customFormat="1" ht="47.25" hidden="1" customHeight="1" x14ac:dyDescent="0.3">
      <c r="A41" s="229" t="s">
        <v>175</v>
      </c>
      <c r="B41" s="229"/>
      <c r="C41" s="229"/>
      <c r="D41" s="239" t="s">
        <v>97</v>
      </c>
      <c r="E41" s="240"/>
      <c r="F41" s="240"/>
      <c r="G41" s="240"/>
      <c r="H41" s="240"/>
      <c r="I41" s="241">
        <f>SUM(I42)</f>
        <v>0</v>
      </c>
      <c r="J41" s="241"/>
      <c r="K41" s="475"/>
    </row>
    <row r="42" spans="1:11" s="243" customFormat="1" ht="45" hidden="1" customHeight="1" x14ac:dyDescent="0.3">
      <c r="A42" s="229" t="s">
        <v>174</v>
      </c>
      <c r="B42" s="229"/>
      <c r="C42" s="229"/>
      <c r="D42" s="239" t="s">
        <v>97</v>
      </c>
      <c r="E42" s="240"/>
      <c r="F42" s="240"/>
      <c r="G42" s="240"/>
      <c r="H42" s="240"/>
      <c r="I42" s="241">
        <f>SUM(I45:I52)</f>
        <v>0</v>
      </c>
      <c r="J42" s="241"/>
      <c r="K42" s="242"/>
    </row>
    <row r="43" spans="1:11" s="248" customFormat="1" ht="45.75" hidden="1" customHeight="1" x14ac:dyDescent="0.3">
      <c r="A43" s="223" t="s">
        <v>173</v>
      </c>
      <c r="B43" s="223" t="s">
        <v>102</v>
      </c>
      <c r="C43" s="223" t="s">
        <v>47</v>
      </c>
      <c r="D43" s="235" t="s">
        <v>101</v>
      </c>
      <c r="E43" s="244"/>
      <c r="F43" s="244"/>
      <c r="G43" s="244"/>
      <c r="H43" s="244"/>
      <c r="I43" s="245"/>
      <c r="J43" s="246"/>
      <c r="K43" s="247"/>
    </row>
    <row r="44" spans="1:11" s="248" customFormat="1" ht="63" hidden="1" customHeight="1" x14ac:dyDescent="0.3">
      <c r="A44" s="236" t="s">
        <v>332</v>
      </c>
      <c r="B44" s="223" t="s">
        <v>333</v>
      </c>
      <c r="C44" s="223" t="s">
        <v>221</v>
      </c>
      <c r="D44" s="235" t="s">
        <v>334</v>
      </c>
      <c r="E44" s="249" t="s">
        <v>337</v>
      </c>
      <c r="F44" s="244"/>
      <c r="G44" s="244"/>
      <c r="H44" s="244"/>
      <c r="I44" s="246"/>
      <c r="J44" s="246"/>
      <c r="K44" s="247"/>
    </row>
    <row r="45" spans="1:11" s="248" customFormat="1" ht="58.5" hidden="1" customHeight="1" x14ac:dyDescent="0.3">
      <c r="A45" s="236" t="s">
        <v>332</v>
      </c>
      <c r="B45" s="223" t="s">
        <v>333</v>
      </c>
      <c r="C45" s="223" t="s">
        <v>221</v>
      </c>
      <c r="D45" s="235" t="s">
        <v>334</v>
      </c>
      <c r="E45" s="357" t="s">
        <v>441</v>
      </c>
      <c r="F45" s="358"/>
      <c r="G45" s="358"/>
      <c r="H45" s="358"/>
      <c r="I45" s="246"/>
      <c r="J45" s="246"/>
      <c r="K45" s="247"/>
    </row>
    <row r="46" spans="1:11" s="248" customFormat="1" ht="58.5" hidden="1" customHeight="1" x14ac:dyDescent="0.3">
      <c r="A46" s="236" t="s">
        <v>332</v>
      </c>
      <c r="B46" s="223" t="s">
        <v>333</v>
      </c>
      <c r="C46" s="223" t="s">
        <v>221</v>
      </c>
      <c r="D46" s="235" t="s">
        <v>334</v>
      </c>
      <c r="E46" s="357" t="s">
        <v>442</v>
      </c>
      <c r="F46" s="358"/>
      <c r="G46" s="358"/>
      <c r="H46" s="358"/>
      <c r="I46" s="246"/>
      <c r="J46" s="246"/>
      <c r="K46" s="247"/>
    </row>
    <row r="47" spans="1:11" s="248" customFormat="1" ht="96.75" hidden="1" customHeight="1" x14ac:dyDescent="0.3">
      <c r="A47" s="236" t="s">
        <v>332</v>
      </c>
      <c r="B47" s="223" t="s">
        <v>333</v>
      </c>
      <c r="C47" s="223" t="s">
        <v>221</v>
      </c>
      <c r="D47" s="235" t="s">
        <v>334</v>
      </c>
      <c r="E47" s="357" t="s">
        <v>444</v>
      </c>
      <c r="F47" s="358"/>
      <c r="G47" s="358"/>
      <c r="H47" s="358"/>
      <c r="I47" s="246"/>
      <c r="J47" s="246"/>
      <c r="K47" s="247"/>
    </row>
    <row r="48" spans="1:11" s="248" customFormat="1" ht="135.75" hidden="1" customHeight="1" x14ac:dyDescent="0.3">
      <c r="A48" s="236" t="s">
        <v>332</v>
      </c>
      <c r="B48" s="223" t="s">
        <v>333</v>
      </c>
      <c r="C48" s="223" t="s">
        <v>221</v>
      </c>
      <c r="D48" s="235" t="s">
        <v>334</v>
      </c>
      <c r="E48" s="357" t="s">
        <v>446</v>
      </c>
      <c r="F48" s="358"/>
      <c r="G48" s="358"/>
      <c r="H48" s="358"/>
      <c r="I48" s="246"/>
      <c r="J48" s="246"/>
      <c r="K48" s="247"/>
    </row>
    <row r="49" spans="1:11" s="248" customFormat="1" ht="116.25" hidden="1" customHeight="1" x14ac:dyDescent="0.3">
      <c r="A49" s="236" t="s">
        <v>332</v>
      </c>
      <c r="B49" s="223" t="s">
        <v>333</v>
      </c>
      <c r="C49" s="223" t="s">
        <v>221</v>
      </c>
      <c r="D49" s="235" t="s">
        <v>334</v>
      </c>
      <c r="E49" s="357" t="s">
        <v>445</v>
      </c>
      <c r="F49" s="358"/>
      <c r="G49" s="358"/>
      <c r="H49" s="358"/>
      <c r="I49" s="246"/>
      <c r="J49" s="246"/>
      <c r="K49" s="247"/>
    </row>
    <row r="50" spans="1:11" s="248" customFormat="1" ht="63" hidden="1" customHeight="1" x14ac:dyDescent="0.3">
      <c r="A50" s="236" t="s">
        <v>332</v>
      </c>
      <c r="B50" s="223" t="s">
        <v>333</v>
      </c>
      <c r="C50" s="223" t="s">
        <v>221</v>
      </c>
      <c r="D50" s="235" t="s">
        <v>334</v>
      </c>
      <c r="E50" s="357" t="s">
        <v>447</v>
      </c>
      <c r="F50" s="358"/>
      <c r="G50" s="358"/>
      <c r="H50" s="358"/>
      <c r="I50" s="246"/>
      <c r="J50" s="246"/>
      <c r="K50" s="247"/>
    </row>
    <row r="51" spans="1:11" s="248" customFormat="1" ht="61.5" hidden="1" customHeight="1" x14ac:dyDescent="0.3">
      <c r="A51" s="236" t="s">
        <v>227</v>
      </c>
      <c r="B51" s="236" t="s">
        <v>63</v>
      </c>
      <c r="C51" s="177" t="s">
        <v>49</v>
      </c>
      <c r="D51" s="169" t="s">
        <v>434</v>
      </c>
      <c r="E51" s="357"/>
      <c r="F51" s="358"/>
      <c r="G51" s="358"/>
      <c r="H51" s="358"/>
      <c r="I51" s="246"/>
      <c r="J51" s="246"/>
      <c r="K51" s="247"/>
    </row>
    <row r="52" spans="1:11" s="248" customFormat="1" ht="57.75" hidden="1" customHeight="1" x14ac:dyDescent="0.3">
      <c r="A52" s="170" t="s">
        <v>436</v>
      </c>
      <c r="B52" s="170" t="s">
        <v>437</v>
      </c>
      <c r="C52" s="170" t="s">
        <v>60</v>
      </c>
      <c r="D52" s="171" t="s">
        <v>439</v>
      </c>
      <c r="E52" s="357"/>
      <c r="F52" s="358"/>
      <c r="G52" s="358"/>
      <c r="H52" s="358"/>
      <c r="I52" s="246"/>
      <c r="J52" s="246"/>
      <c r="K52" s="247"/>
    </row>
    <row r="53" spans="1:11" s="248" customFormat="1" ht="48" hidden="1" customHeight="1" x14ac:dyDescent="0.3">
      <c r="A53" s="476"/>
      <c r="B53" s="476"/>
      <c r="C53" s="476"/>
      <c r="D53" s="457" t="s">
        <v>440</v>
      </c>
      <c r="E53" s="357"/>
      <c r="F53" s="358"/>
      <c r="G53" s="358"/>
      <c r="H53" s="358"/>
      <c r="I53" s="490"/>
      <c r="J53" s="246"/>
      <c r="K53" s="247"/>
    </row>
    <row r="54" spans="1:11" s="248" customFormat="1" ht="39.75" hidden="1" customHeight="1" x14ac:dyDescent="0.3">
      <c r="A54" s="359"/>
      <c r="B54" s="359"/>
      <c r="C54" s="360"/>
      <c r="D54" s="361" t="s">
        <v>407</v>
      </c>
      <c r="E54" s="357"/>
      <c r="F54" s="358"/>
      <c r="G54" s="358"/>
      <c r="H54" s="358"/>
      <c r="I54" s="490"/>
      <c r="J54" s="246"/>
      <c r="K54" s="247"/>
    </row>
    <row r="55" spans="1:11" s="248" customFormat="1" ht="59.25" hidden="1" customHeight="1" x14ac:dyDescent="0.3">
      <c r="A55" s="359"/>
      <c r="B55" s="359"/>
      <c r="C55" s="360"/>
      <c r="D55" s="97" t="s">
        <v>433</v>
      </c>
      <c r="E55" s="357"/>
      <c r="F55" s="358"/>
      <c r="G55" s="358"/>
      <c r="H55" s="358"/>
      <c r="I55" s="490"/>
      <c r="J55" s="246"/>
      <c r="K55" s="247"/>
    </row>
    <row r="56" spans="1:11" s="248" customFormat="1" ht="29.25" hidden="1" customHeight="1" x14ac:dyDescent="0.3">
      <c r="A56" s="236" t="s">
        <v>408</v>
      </c>
      <c r="B56" s="236" t="s">
        <v>158</v>
      </c>
      <c r="C56" s="236" t="s">
        <v>58</v>
      </c>
      <c r="D56" s="251" t="s">
        <v>278</v>
      </c>
      <c r="E56" s="358"/>
      <c r="F56" s="358"/>
      <c r="G56" s="358"/>
      <c r="H56" s="358"/>
      <c r="I56" s="246"/>
      <c r="J56" s="246"/>
      <c r="K56" s="247"/>
    </row>
    <row r="57" spans="1:11" s="248" customFormat="1" ht="29.25" hidden="1" customHeight="1" x14ac:dyDescent="0.3">
      <c r="A57" s="236" t="s">
        <v>236</v>
      </c>
      <c r="B57" s="236" t="s">
        <v>237</v>
      </c>
      <c r="C57" s="177" t="s">
        <v>52</v>
      </c>
      <c r="D57" s="250" t="s">
        <v>232</v>
      </c>
      <c r="E57" s="244"/>
      <c r="F57" s="244"/>
      <c r="G57" s="244"/>
      <c r="H57" s="244"/>
      <c r="I57" s="246"/>
      <c r="J57" s="246"/>
      <c r="K57" s="247"/>
    </row>
    <row r="58" spans="1:11" s="248" customFormat="1" ht="31.5" hidden="1" customHeight="1" x14ac:dyDescent="0.3">
      <c r="A58" s="236" t="s">
        <v>241</v>
      </c>
      <c r="B58" s="236" t="s">
        <v>242</v>
      </c>
      <c r="C58" s="177" t="s">
        <v>52</v>
      </c>
      <c r="D58" s="250" t="s">
        <v>234</v>
      </c>
      <c r="E58" s="244"/>
      <c r="F58" s="244"/>
      <c r="G58" s="244"/>
      <c r="H58" s="244"/>
      <c r="I58" s="246"/>
      <c r="J58" s="246"/>
      <c r="K58" s="247"/>
    </row>
    <row r="59" spans="1:11" s="248" customFormat="1" ht="37.5" hidden="1" customHeight="1" x14ac:dyDescent="0.3">
      <c r="A59" s="236" t="s">
        <v>244</v>
      </c>
      <c r="B59" s="236" t="s">
        <v>245</v>
      </c>
      <c r="C59" s="177" t="s">
        <v>53</v>
      </c>
      <c r="D59" s="250" t="s">
        <v>243</v>
      </c>
      <c r="E59" s="244"/>
      <c r="F59" s="244"/>
      <c r="G59" s="244"/>
      <c r="H59" s="244"/>
      <c r="I59" s="246"/>
      <c r="J59" s="246"/>
      <c r="K59" s="247"/>
    </row>
    <row r="60" spans="1:11" s="243" customFormat="1" ht="46.5" hidden="1" customHeight="1" x14ac:dyDescent="0.3">
      <c r="A60" s="229" t="s">
        <v>171</v>
      </c>
      <c r="B60" s="229"/>
      <c r="C60" s="229"/>
      <c r="D60" s="239" t="s">
        <v>98</v>
      </c>
      <c r="E60" s="240"/>
      <c r="F60" s="240"/>
      <c r="G60" s="240"/>
      <c r="H60" s="240"/>
      <c r="I60" s="241">
        <f>SUM(I61)</f>
        <v>0</v>
      </c>
      <c r="J60" s="241"/>
      <c r="K60" s="242"/>
    </row>
    <row r="61" spans="1:11" s="243" customFormat="1" ht="45.75" hidden="1" customHeight="1" x14ac:dyDescent="0.3">
      <c r="A61" s="229" t="s">
        <v>170</v>
      </c>
      <c r="B61" s="229"/>
      <c r="C61" s="229"/>
      <c r="D61" s="239" t="s">
        <v>98</v>
      </c>
      <c r="E61" s="240"/>
      <c r="F61" s="240"/>
      <c r="G61" s="240"/>
      <c r="H61" s="240"/>
      <c r="I61" s="241">
        <f>SUM(I62:I65)</f>
        <v>0</v>
      </c>
      <c r="J61" s="241"/>
      <c r="K61" s="242"/>
    </row>
    <row r="62" spans="1:11" s="243" customFormat="1" ht="97.5" hidden="1" customHeight="1" x14ac:dyDescent="0.3">
      <c r="A62" s="226" t="s">
        <v>438</v>
      </c>
      <c r="B62" s="223" t="s">
        <v>405</v>
      </c>
      <c r="C62" s="223" t="s">
        <v>53</v>
      </c>
      <c r="D62" s="237" t="s">
        <v>406</v>
      </c>
      <c r="E62" s="249" t="s">
        <v>443</v>
      </c>
      <c r="F62" s="244"/>
      <c r="G62" s="244"/>
      <c r="H62" s="244"/>
      <c r="I62" s="246"/>
      <c r="J62" s="245"/>
      <c r="K62" s="242"/>
    </row>
    <row r="63" spans="1:11" s="243" customFormat="1" ht="40.5" hidden="1" customHeight="1" x14ac:dyDescent="0.3">
      <c r="A63" s="223" t="s">
        <v>176</v>
      </c>
      <c r="B63" s="223" t="s">
        <v>102</v>
      </c>
      <c r="C63" s="223" t="s">
        <v>47</v>
      </c>
      <c r="D63" s="235" t="s">
        <v>101</v>
      </c>
      <c r="E63" s="219"/>
      <c r="F63" s="220"/>
      <c r="G63" s="225"/>
      <c r="H63" s="225"/>
      <c r="I63" s="220"/>
      <c r="J63" s="220"/>
      <c r="K63" s="242"/>
    </row>
    <row r="64" spans="1:11" s="243" customFormat="1" ht="64.5" hidden="1" customHeight="1" x14ac:dyDescent="0.3">
      <c r="A64" s="176" t="s">
        <v>188</v>
      </c>
      <c r="B64" s="176" t="s">
        <v>93</v>
      </c>
      <c r="C64" s="177" t="s">
        <v>63</v>
      </c>
      <c r="D64" s="250" t="s">
        <v>20</v>
      </c>
      <c r="E64" s="219"/>
      <c r="F64" s="220"/>
      <c r="G64" s="225"/>
      <c r="H64" s="225"/>
      <c r="I64" s="220"/>
      <c r="J64" s="220"/>
      <c r="K64" s="242"/>
    </row>
    <row r="65" spans="1:11" s="243" customFormat="1" ht="42" hidden="1" customHeight="1" x14ac:dyDescent="0.3">
      <c r="A65" s="176" t="s">
        <v>190</v>
      </c>
      <c r="B65" s="176" t="s">
        <v>94</v>
      </c>
      <c r="C65" s="177" t="s">
        <v>62</v>
      </c>
      <c r="D65" s="250" t="s">
        <v>189</v>
      </c>
      <c r="E65" s="219"/>
      <c r="F65" s="220"/>
      <c r="G65" s="225"/>
      <c r="H65" s="225"/>
      <c r="I65" s="220"/>
      <c r="J65" s="220"/>
      <c r="K65" s="242"/>
    </row>
    <row r="66" spans="1:11" s="243" customFormat="1" ht="46.5" hidden="1" customHeight="1" x14ac:dyDescent="0.3">
      <c r="A66" s="229" t="s">
        <v>23</v>
      </c>
      <c r="B66" s="229"/>
      <c r="C66" s="229"/>
      <c r="D66" s="239" t="s">
        <v>256</v>
      </c>
      <c r="E66" s="240"/>
      <c r="F66" s="240"/>
      <c r="G66" s="240"/>
      <c r="H66" s="240"/>
      <c r="I66" s="241">
        <f>SUM(I67)</f>
        <v>0</v>
      </c>
      <c r="J66" s="241"/>
      <c r="K66" s="242"/>
    </row>
    <row r="67" spans="1:11" s="243" customFormat="1" ht="46.5" hidden="1" customHeight="1" x14ac:dyDescent="0.3">
      <c r="A67" s="229" t="s">
        <v>24</v>
      </c>
      <c r="B67" s="229"/>
      <c r="C67" s="229"/>
      <c r="D67" s="239" t="s">
        <v>256</v>
      </c>
      <c r="E67" s="240"/>
      <c r="F67" s="240"/>
      <c r="G67" s="240"/>
      <c r="H67" s="240"/>
      <c r="I67" s="241">
        <f>SUM(I68:I72)</f>
        <v>0</v>
      </c>
      <c r="J67" s="241"/>
      <c r="K67" s="242"/>
    </row>
    <row r="68" spans="1:11" s="243" customFormat="1" ht="40.5" hidden="1" customHeight="1" x14ac:dyDescent="0.3">
      <c r="A68" s="223" t="s">
        <v>202</v>
      </c>
      <c r="B68" s="223" t="s">
        <v>102</v>
      </c>
      <c r="C68" s="223" t="s">
        <v>47</v>
      </c>
      <c r="D68" s="235" t="s">
        <v>101</v>
      </c>
      <c r="E68" s="244"/>
      <c r="F68" s="244"/>
      <c r="G68" s="244"/>
      <c r="H68" s="244"/>
      <c r="I68" s="477"/>
      <c r="J68" s="478"/>
      <c r="K68" s="242"/>
    </row>
    <row r="69" spans="1:11" s="243" customFormat="1" ht="57" hidden="1" customHeight="1" x14ac:dyDescent="0.3">
      <c r="A69" s="236" t="s">
        <v>206</v>
      </c>
      <c r="B69" s="236" t="s">
        <v>214</v>
      </c>
      <c r="C69" s="236" t="s">
        <v>51</v>
      </c>
      <c r="D69" s="251" t="s">
        <v>213</v>
      </c>
      <c r="E69" s="244"/>
      <c r="F69" s="244"/>
      <c r="G69" s="244"/>
      <c r="H69" s="244"/>
      <c r="I69" s="477"/>
      <c r="J69" s="479"/>
      <c r="K69" s="242"/>
    </row>
    <row r="70" spans="1:11" s="243" customFormat="1" ht="30.75" hidden="1" customHeight="1" x14ac:dyDescent="0.3">
      <c r="A70" s="236" t="s">
        <v>201</v>
      </c>
      <c r="B70" s="236" t="s">
        <v>203</v>
      </c>
      <c r="C70" s="236" t="s">
        <v>64</v>
      </c>
      <c r="D70" s="251" t="s">
        <v>200</v>
      </c>
      <c r="E70" s="244"/>
      <c r="F70" s="244"/>
      <c r="G70" s="244"/>
      <c r="H70" s="244"/>
      <c r="I70" s="477"/>
      <c r="J70" s="479"/>
      <c r="K70" s="242"/>
    </row>
    <row r="71" spans="1:11" s="243" customFormat="1" ht="39.75" hidden="1" customHeight="1" x14ac:dyDescent="0.3">
      <c r="A71" s="236" t="s">
        <v>204</v>
      </c>
      <c r="B71" s="236" t="s">
        <v>95</v>
      </c>
      <c r="C71" s="236" t="s">
        <v>65</v>
      </c>
      <c r="D71" s="230" t="s">
        <v>205</v>
      </c>
      <c r="E71" s="244"/>
      <c r="F71" s="244"/>
      <c r="G71" s="244"/>
      <c r="H71" s="244"/>
      <c r="I71" s="477"/>
      <c r="J71" s="479"/>
      <c r="K71" s="242"/>
    </row>
    <row r="72" spans="1:11" s="243" customFormat="1" ht="39" hidden="1" customHeight="1" x14ac:dyDescent="0.3">
      <c r="A72" s="216" t="s">
        <v>207</v>
      </c>
      <c r="B72" s="216" t="s">
        <v>208</v>
      </c>
      <c r="C72" s="216" t="s">
        <v>66</v>
      </c>
      <c r="D72" s="480" t="s">
        <v>209</v>
      </c>
      <c r="E72" s="244"/>
      <c r="F72" s="244"/>
      <c r="G72" s="244"/>
      <c r="H72" s="244"/>
      <c r="I72" s="477"/>
      <c r="J72" s="157"/>
      <c r="K72" s="242"/>
    </row>
    <row r="73" spans="1:11" s="243" customFormat="1" ht="43.5" hidden="1" customHeight="1" x14ac:dyDescent="0.3">
      <c r="A73" s="229" t="s">
        <v>161</v>
      </c>
      <c r="B73" s="229"/>
      <c r="C73" s="229"/>
      <c r="D73" s="239" t="s">
        <v>99</v>
      </c>
      <c r="E73" s="240"/>
      <c r="F73" s="240"/>
      <c r="G73" s="240"/>
      <c r="H73" s="240"/>
      <c r="I73" s="241">
        <f>SUM(I74)</f>
        <v>0</v>
      </c>
      <c r="J73" s="252"/>
      <c r="K73" s="242"/>
    </row>
    <row r="74" spans="1:11" s="243" customFormat="1" ht="45" hidden="1" customHeight="1" x14ac:dyDescent="0.3">
      <c r="A74" s="229" t="s">
        <v>162</v>
      </c>
      <c r="B74" s="229"/>
      <c r="C74" s="229"/>
      <c r="D74" s="239" t="s">
        <v>99</v>
      </c>
      <c r="E74" s="240"/>
      <c r="F74" s="240"/>
      <c r="G74" s="240"/>
      <c r="H74" s="240"/>
      <c r="I74" s="241">
        <f>SUM(I75)</f>
        <v>0</v>
      </c>
      <c r="J74" s="252"/>
      <c r="K74" s="242"/>
    </row>
    <row r="75" spans="1:11" s="243" customFormat="1" ht="41.25" hidden="1" customHeight="1" x14ac:dyDescent="0.3">
      <c r="A75" s="223" t="s">
        <v>160</v>
      </c>
      <c r="B75" s="223" t="s">
        <v>102</v>
      </c>
      <c r="C75" s="223" t="s">
        <v>47</v>
      </c>
      <c r="D75" s="235" t="s">
        <v>101</v>
      </c>
      <c r="E75" s="244"/>
      <c r="F75" s="244"/>
      <c r="G75" s="244"/>
      <c r="H75" s="244"/>
      <c r="I75" s="246"/>
      <c r="J75" s="253"/>
      <c r="K75" s="242"/>
    </row>
    <row r="76" spans="1:11" s="40" customFormat="1" ht="42.75" customHeight="1" x14ac:dyDescent="0.3">
      <c r="A76" s="88"/>
      <c r="B76" s="88"/>
      <c r="C76" s="33"/>
      <c r="D76" s="91" t="s">
        <v>76</v>
      </c>
      <c r="E76" s="34"/>
      <c r="F76" s="86"/>
      <c r="G76" s="34"/>
      <c r="H76" s="34"/>
      <c r="I76" s="90">
        <f>SUM(I14,I25,I42,I61,I67,I74)</f>
        <v>3000000</v>
      </c>
      <c r="J76" s="90"/>
      <c r="K76" s="39"/>
    </row>
    <row r="77" spans="1:11" ht="47.25" customHeight="1" x14ac:dyDescent="0.3">
      <c r="A77" s="25"/>
      <c r="B77" s="25"/>
      <c r="C77" s="25"/>
      <c r="D77" s="22"/>
      <c r="E77" s="22"/>
      <c r="F77" s="22"/>
      <c r="G77" s="22"/>
      <c r="H77" s="22"/>
      <c r="I77" s="22"/>
      <c r="J77" s="22"/>
      <c r="K77" s="22"/>
    </row>
    <row r="78" spans="1:11" ht="101.25" customHeight="1" x14ac:dyDescent="0.3">
      <c r="A78" s="25"/>
      <c r="B78" s="25"/>
      <c r="C78" s="25"/>
      <c r="D78" s="26"/>
      <c r="E78" s="26"/>
      <c r="F78" s="26"/>
      <c r="G78" s="26"/>
      <c r="H78" s="26"/>
      <c r="I78" s="20"/>
      <c r="J78" s="20"/>
      <c r="K78" s="20"/>
    </row>
    <row r="79" spans="1:11" ht="18.75" x14ac:dyDescent="0.3">
      <c r="A79" s="25"/>
      <c r="B79" s="25"/>
      <c r="C79" s="25"/>
      <c r="D79" s="22"/>
      <c r="E79" s="22"/>
      <c r="F79" s="22"/>
      <c r="G79" s="22"/>
      <c r="H79" s="22"/>
      <c r="I79" s="20"/>
      <c r="J79" s="20"/>
      <c r="K79" s="20"/>
    </row>
    <row r="80" spans="1:11" ht="20.25" x14ac:dyDescent="0.3">
      <c r="A80" s="27"/>
      <c r="B80" s="27"/>
      <c r="C80" s="27"/>
      <c r="D80" s="28"/>
      <c r="E80" s="28"/>
      <c r="F80" s="28"/>
      <c r="G80" s="28"/>
      <c r="H80" s="28"/>
      <c r="I80" s="20"/>
      <c r="J80" s="20"/>
      <c r="K80" s="20"/>
    </row>
    <row r="81" spans="5:11" ht="15.75" x14ac:dyDescent="0.25">
      <c r="I81" s="20"/>
      <c r="J81" s="20"/>
      <c r="K81" s="20"/>
    </row>
    <row r="85" spans="5:11" ht="15.75" x14ac:dyDescent="0.2">
      <c r="E85" s="29"/>
      <c r="F85" s="30"/>
      <c r="G85" s="31"/>
      <c r="H85" s="31"/>
    </row>
    <row r="86" spans="5:11" x14ac:dyDescent="0.2">
      <c r="E86" s="29"/>
      <c r="F86" s="32"/>
      <c r="G86" s="31"/>
      <c r="H86" s="31"/>
    </row>
    <row r="87" spans="5:11" x14ac:dyDescent="0.2">
      <c r="E87" s="31"/>
      <c r="F87" s="31"/>
      <c r="G87" s="31"/>
      <c r="H87" s="31"/>
    </row>
  </sheetData>
  <phoneticPr fontId="3" type="noConversion"/>
  <pageMargins left="0.78740157480314965" right="0.19685039370078741" top="0.78740157480314965" bottom="0.27559055118110237" header="0" footer="0"/>
  <pageSetup paperSize="9" scale="55" fitToHeight="2" orientation="landscape" r:id="rId1"/>
  <headerFooter differentFirst="1" alignWithMargins="0">
    <oddHeader xml:space="preserve">&amp;C&amp;P&amp;Rпродовження додатку  5  </oddHeader>
  </headerFooter>
  <colBreaks count="1" manualBreakCount="1">
    <brk id="10" max="10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90"/>
  <sheetViews>
    <sheetView view="pageBreakPreview" topLeftCell="C12" zoomScale="90" zoomScaleNormal="82" zoomScaleSheetLayoutView="90" workbookViewId="0">
      <selection activeCell="K12" sqref="K12"/>
    </sheetView>
  </sheetViews>
  <sheetFormatPr defaultRowHeight="12.75" x14ac:dyDescent="0.2"/>
  <cols>
    <col min="1" max="1" width="13.28515625" style="19" customWidth="1"/>
    <col min="2" max="2" width="12.140625" style="19" customWidth="1"/>
    <col min="3" max="3" width="16.140625" style="19" customWidth="1"/>
    <col min="4" max="4" width="56.85546875" style="19" customWidth="1"/>
    <col min="5" max="5" width="52.7109375" style="19" customWidth="1"/>
    <col min="6" max="6" width="28.7109375" style="85" customWidth="1"/>
    <col min="7" max="7" width="15.42578125" style="196" customWidth="1"/>
    <col min="8" max="8" width="13.5703125" style="82" customWidth="1"/>
    <col min="9" max="10" width="14" style="19" customWidth="1"/>
    <col min="11" max="11" width="16" style="19" customWidth="1"/>
    <col min="12" max="16384" width="9.140625" style="19"/>
  </cols>
  <sheetData>
    <row r="3" spans="1:11" ht="3.75" customHeight="1" x14ac:dyDescent="0.2"/>
    <row r="4" spans="1:11" ht="20.25" customHeight="1" x14ac:dyDescent="0.2"/>
    <row r="5" spans="1:11" ht="27.75" customHeight="1" x14ac:dyDescent="0.25">
      <c r="A5" s="603" t="s">
        <v>425</v>
      </c>
      <c r="B5" s="530"/>
    </row>
    <row r="6" spans="1:11" ht="18.75" customHeight="1" x14ac:dyDescent="0.2">
      <c r="A6" s="604" t="s">
        <v>399</v>
      </c>
      <c r="B6" s="530"/>
    </row>
    <row r="7" spans="1:11" ht="18.75" customHeight="1" x14ac:dyDescent="0.3">
      <c r="D7" s="605"/>
      <c r="E7" s="605"/>
      <c r="F7" s="605"/>
      <c r="G7" s="605"/>
      <c r="H7" s="605"/>
      <c r="I7" s="605"/>
    </row>
    <row r="8" spans="1:11" ht="18.75" x14ac:dyDescent="0.3">
      <c r="D8" s="606"/>
      <c r="E8" s="606"/>
      <c r="F8" s="606"/>
      <c r="G8" s="606"/>
      <c r="H8" s="606"/>
      <c r="I8" s="606"/>
      <c r="J8" s="606"/>
    </row>
    <row r="9" spans="1:11" ht="27" customHeight="1" x14ac:dyDescent="0.3">
      <c r="D9" s="63"/>
      <c r="E9" s="63"/>
      <c r="F9" s="205"/>
      <c r="G9" s="155"/>
      <c r="H9" s="63"/>
      <c r="I9" s="63"/>
      <c r="J9" s="63"/>
    </row>
    <row r="10" spans="1:11" ht="15" customHeight="1" x14ac:dyDescent="0.3">
      <c r="E10" s="64"/>
      <c r="F10" s="206"/>
      <c r="G10" s="155"/>
      <c r="H10" s="65"/>
      <c r="I10" s="66" t="s">
        <v>0</v>
      </c>
    </row>
    <row r="11" spans="1:11" s="105" customFormat="1" ht="27" customHeight="1" x14ac:dyDescent="0.2">
      <c r="A11" s="609" t="s">
        <v>416</v>
      </c>
      <c r="B11" s="609" t="s">
        <v>417</v>
      </c>
      <c r="C11" s="609" t="s">
        <v>301</v>
      </c>
      <c r="D11" s="610" t="s">
        <v>418</v>
      </c>
      <c r="E11" s="611" t="s">
        <v>304</v>
      </c>
      <c r="F11" s="611" t="s">
        <v>305</v>
      </c>
      <c r="G11" s="612" t="s">
        <v>302</v>
      </c>
      <c r="H11" s="613" t="s">
        <v>71</v>
      </c>
      <c r="I11" s="607" t="s">
        <v>72</v>
      </c>
      <c r="J11" s="608"/>
    </row>
    <row r="12" spans="1:11" s="105" customFormat="1" ht="70.5" customHeight="1" x14ac:dyDescent="0.2">
      <c r="A12" s="521"/>
      <c r="B12" s="521"/>
      <c r="C12" s="521"/>
      <c r="D12" s="521"/>
      <c r="E12" s="521"/>
      <c r="F12" s="516"/>
      <c r="G12" s="521"/>
      <c r="H12" s="521"/>
      <c r="I12" s="104" t="s">
        <v>297</v>
      </c>
      <c r="J12" s="108" t="s">
        <v>303</v>
      </c>
    </row>
    <row r="13" spans="1:11" s="109" customFormat="1" ht="15.75" customHeight="1" x14ac:dyDescent="0.2">
      <c r="A13" s="103">
        <v>1</v>
      </c>
      <c r="B13" s="103">
        <v>2</v>
      </c>
      <c r="C13" s="103">
        <v>3</v>
      </c>
      <c r="D13" s="103">
        <v>4</v>
      </c>
      <c r="E13" s="116">
        <v>5</v>
      </c>
      <c r="F13" s="116">
        <v>6</v>
      </c>
      <c r="G13" s="116">
        <v>7</v>
      </c>
      <c r="H13" s="116">
        <v>8</v>
      </c>
      <c r="I13" s="103">
        <v>9</v>
      </c>
      <c r="J13" s="116">
        <v>10</v>
      </c>
    </row>
    <row r="14" spans="1:11" ht="36.75" customHeight="1" x14ac:dyDescent="0.3">
      <c r="A14" s="202" t="s">
        <v>105</v>
      </c>
      <c r="B14" s="202"/>
      <c r="C14" s="202"/>
      <c r="D14" s="203" t="s">
        <v>96</v>
      </c>
      <c r="E14" s="204"/>
      <c r="F14" s="207"/>
      <c r="G14" s="179">
        <f>SUM(G15)</f>
        <v>3000000</v>
      </c>
      <c r="H14" s="179">
        <f t="shared" ref="H14:J14" si="0">SUM(H15)</f>
        <v>0</v>
      </c>
      <c r="I14" s="179">
        <f t="shared" si="0"/>
        <v>3000000</v>
      </c>
      <c r="J14" s="179">
        <f t="shared" si="0"/>
        <v>3000000</v>
      </c>
      <c r="K14" s="87"/>
    </row>
    <row r="15" spans="1:11" ht="34.5" customHeight="1" x14ac:dyDescent="0.3">
      <c r="A15" s="202" t="s">
        <v>106</v>
      </c>
      <c r="B15" s="202"/>
      <c r="C15" s="202"/>
      <c r="D15" s="203" t="s">
        <v>96</v>
      </c>
      <c r="E15" s="204"/>
      <c r="F15" s="207"/>
      <c r="G15" s="179">
        <f>SUM(G16:G47)</f>
        <v>3000000</v>
      </c>
      <c r="H15" s="179">
        <f t="shared" ref="H15:J15" si="1">SUM(H16:H47)</f>
        <v>0</v>
      </c>
      <c r="I15" s="179">
        <f t="shared" si="1"/>
        <v>3000000</v>
      </c>
      <c r="J15" s="179">
        <f t="shared" si="1"/>
        <v>3000000</v>
      </c>
    </row>
    <row r="16" spans="1:11" s="255" customFormat="1" ht="76.5" hidden="1" customHeight="1" x14ac:dyDescent="0.3">
      <c r="A16" s="223" t="s">
        <v>339</v>
      </c>
      <c r="B16" s="223" t="s">
        <v>58</v>
      </c>
      <c r="C16" s="223" t="s">
        <v>59</v>
      </c>
      <c r="D16" s="235" t="s">
        <v>340</v>
      </c>
      <c r="E16" s="163" t="s">
        <v>375</v>
      </c>
      <c r="F16" s="94" t="s">
        <v>376</v>
      </c>
      <c r="G16" s="161">
        <f t="shared" ref="G16:G47" si="2">SUM(H16:I16)</f>
        <v>0</v>
      </c>
      <c r="H16" s="254"/>
      <c r="I16" s="254"/>
      <c r="J16" s="254"/>
    </row>
    <row r="17" spans="1:10" s="255" customFormat="1" ht="58.5" hidden="1" customHeight="1" x14ac:dyDescent="0.3">
      <c r="A17" s="223" t="s">
        <v>339</v>
      </c>
      <c r="B17" s="223" t="s">
        <v>58</v>
      </c>
      <c r="C17" s="223" t="s">
        <v>59</v>
      </c>
      <c r="D17" s="235" t="s">
        <v>340</v>
      </c>
      <c r="E17" s="94" t="s">
        <v>258</v>
      </c>
      <c r="F17" s="94" t="s">
        <v>410</v>
      </c>
      <c r="G17" s="161">
        <f t="shared" si="2"/>
        <v>0</v>
      </c>
      <c r="H17" s="254"/>
      <c r="I17" s="254"/>
      <c r="J17" s="254"/>
    </row>
    <row r="18" spans="1:10" s="85" customFormat="1" ht="46.5" hidden="1" customHeight="1" x14ac:dyDescent="0.3">
      <c r="A18" s="96" t="s">
        <v>109</v>
      </c>
      <c r="B18" s="96" t="s">
        <v>110</v>
      </c>
      <c r="C18" s="96" t="s">
        <v>46</v>
      </c>
      <c r="D18" s="256" t="s">
        <v>108</v>
      </c>
      <c r="E18" s="94" t="s">
        <v>373</v>
      </c>
      <c r="F18" s="94" t="s">
        <v>374</v>
      </c>
      <c r="G18" s="161">
        <f t="shared" si="2"/>
        <v>0</v>
      </c>
      <c r="H18" s="95"/>
      <c r="I18" s="257"/>
      <c r="J18" s="258"/>
    </row>
    <row r="19" spans="1:10" s="260" customFormat="1" ht="44.25" hidden="1" customHeight="1" x14ac:dyDescent="0.3">
      <c r="A19" s="96" t="s">
        <v>112</v>
      </c>
      <c r="B19" s="96" t="s">
        <v>113</v>
      </c>
      <c r="C19" s="96" t="s">
        <v>82</v>
      </c>
      <c r="D19" s="237" t="s">
        <v>114</v>
      </c>
      <c r="E19" s="94" t="s">
        <v>373</v>
      </c>
      <c r="F19" s="94" t="s">
        <v>374</v>
      </c>
      <c r="G19" s="161">
        <f t="shared" si="2"/>
        <v>0</v>
      </c>
      <c r="H19" s="157"/>
      <c r="I19" s="257"/>
      <c r="J19" s="259"/>
    </row>
    <row r="20" spans="1:10" s="260" customFormat="1" ht="46.5" hidden="1" customHeight="1" x14ac:dyDescent="0.3">
      <c r="A20" s="96" t="s">
        <v>115</v>
      </c>
      <c r="B20" s="96" t="s">
        <v>116</v>
      </c>
      <c r="C20" s="96" t="s">
        <v>82</v>
      </c>
      <c r="D20" s="235" t="s">
        <v>117</v>
      </c>
      <c r="E20" s="94" t="s">
        <v>373</v>
      </c>
      <c r="F20" s="94" t="s">
        <v>374</v>
      </c>
      <c r="G20" s="161">
        <f t="shared" si="2"/>
        <v>0</v>
      </c>
      <c r="H20" s="157"/>
      <c r="I20" s="95"/>
      <c r="J20" s="259"/>
    </row>
    <row r="21" spans="1:10" s="261" customFormat="1" ht="42.75" hidden="1" customHeight="1" x14ac:dyDescent="0.3">
      <c r="A21" s="96" t="s">
        <v>118</v>
      </c>
      <c r="B21" s="96" t="s">
        <v>119</v>
      </c>
      <c r="C21" s="96" t="s">
        <v>82</v>
      </c>
      <c r="D21" s="256" t="s">
        <v>13</v>
      </c>
      <c r="E21" s="94" t="s">
        <v>373</v>
      </c>
      <c r="F21" s="94" t="s">
        <v>374</v>
      </c>
      <c r="G21" s="161">
        <f t="shared" si="2"/>
        <v>0</v>
      </c>
      <c r="H21" s="157"/>
      <c r="I21" s="95"/>
      <c r="J21" s="259"/>
    </row>
    <row r="22" spans="1:10" s="84" customFormat="1" ht="39.75" hidden="1" customHeight="1" x14ac:dyDescent="0.3">
      <c r="A22" s="96" t="s">
        <v>111</v>
      </c>
      <c r="B22" s="96" t="s">
        <v>121</v>
      </c>
      <c r="C22" s="96" t="s">
        <v>82</v>
      </c>
      <c r="D22" s="256" t="s">
        <v>120</v>
      </c>
      <c r="E22" s="94" t="s">
        <v>373</v>
      </c>
      <c r="F22" s="94" t="s">
        <v>374</v>
      </c>
      <c r="G22" s="161">
        <f t="shared" si="2"/>
        <v>0</v>
      </c>
      <c r="H22" s="161"/>
      <c r="I22" s="95"/>
      <c r="J22" s="110"/>
    </row>
    <row r="23" spans="1:10" s="84" customFormat="1" ht="43.5" hidden="1" customHeight="1" x14ac:dyDescent="0.3">
      <c r="A23" s="96" t="s">
        <v>123</v>
      </c>
      <c r="B23" s="96" t="s">
        <v>85</v>
      </c>
      <c r="C23" s="96" t="s">
        <v>55</v>
      </c>
      <c r="D23" s="262" t="s">
        <v>14</v>
      </c>
      <c r="E23" s="163" t="s">
        <v>269</v>
      </c>
      <c r="F23" s="94" t="s">
        <v>322</v>
      </c>
      <c r="G23" s="161">
        <f t="shared" si="2"/>
        <v>0</v>
      </c>
      <c r="H23" s="161"/>
      <c r="I23" s="95"/>
      <c r="J23" s="110"/>
    </row>
    <row r="24" spans="1:10" s="166" customFormat="1" ht="45" hidden="1" customHeight="1" x14ac:dyDescent="0.3">
      <c r="A24" s="223" t="s">
        <v>122</v>
      </c>
      <c r="B24" s="223" t="s">
        <v>125</v>
      </c>
      <c r="C24" s="223" t="s">
        <v>55</v>
      </c>
      <c r="D24" s="224" t="s">
        <v>124</v>
      </c>
      <c r="E24" s="163" t="s">
        <v>269</v>
      </c>
      <c r="F24" s="94" t="s">
        <v>322</v>
      </c>
      <c r="G24" s="161">
        <f t="shared" si="2"/>
        <v>0</v>
      </c>
      <c r="H24" s="157"/>
      <c r="I24" s="95"/>
      <c r="J24" s="165"/>
    </row>
    <row r="25" spans="1:10" s="85" customFormat="1" ht="45" hidden="1" customHeight="1" x14ac:dyDescent="0.3">
      <c r="A25" s="168" t="s">
        <v>126</v>
      </c>
      <c r="B25" s="96" t="s">
        <v>127</v>
      </c>
      <c r="C25" s="168" t="s">
        <v>55</v>
      </c>
      <c r="D25" s="256" t="s">
        <v>128</v>
      </c>
      <c r="E25" s="163" t="s">
        <v>269</v>
      </c>
      <c r="F25" s="94" t="s">
        <v>323</v>
      </c>
      <c r="G25" s="161">
        <f t="shared" si="2"/>
        <v>0</v>
      </c>
      <c r="H25" s="158"/>
      <c r="I25" s="160"/>
      <c r="J25" s="110"/>
    </row>
    <row r="26" spans="1:10" s="85" customFormat="1" ht="45" hidden="1" customHeight="1" x14ac:dyDescent="0.3">
      <c r="A26" s="96" t="s">
        <v>129</v>
      </c>
      <c r="B26" s="96" t="s">
        <v>130</v>
      </c>
      <c r="C26" s="96" t="s">
        <v>55</v>
      </c>
      <c r="D26" s="162" t="s">
        <v>131</v>
      </c>
      <c r="E26" s="163" t="s">
        <v>269</v>
      </c>
      <c r="F26" s="94" t="s">
        <v>322</v>
      </c>
      <c r="G26" s="161">
        <f t="shared" si="2"/>
        <v>0</v>
      </c>
      <c r="H26" s="157"/>
      <c r="I26" s="95"/>
      <c r="J26" s="111"/>
    </row>
    <row r="27" spans="1:10" s="85" customFormat="1" ht="75.75" hidden="1" customHeight="1" x14ac:dyDescent="0.3">
      <c r="A27" s="168" t="s">
        <v>134</v>
      </c>
      <c r="B27" s="96" t="s">
        <v>87</v>
      </c>
      <c r="C27" s="168" t="s">
        <v>55</v>
      </c>
      <c r="D27" s="256" t="s">
        <v>15</v>
      </c>
      <c r="E27" s="163" t="s">
        <v>259</v>
      </c>
      <c r="F27" s="94" t="s">
        <v>323</v>
      </c>
      <c r="G27" s="161">
        <f t="shared" si="2"/>
        <v>0</v>
      </c>
      <c r="H27" s="161"/>
      <c r="I27" s="95"/>
      <c r="J27" s="111"/>
    </row>
    <row r="28" spans="1:10" s="85" customFormat="1" ht="44.25" hidden="1" customHeight="1" x14ac:dyDescent="0.3">
      <c r="A28" s="96" t="s">
        <v>135</v>
      </c>
      <c r="B28" s="96" t="s">
        <v>136</v>
      </c>
      <c r="C28" s="96" t="s">
        <v>54</v>
      </c>
      <c r="D28" s="256" t="s">
        <v>139</v>
      </c>
      <c r="E28" s="163" t="s">
        <v>269</v>
      </c>
      <c r="F28" s="94" t="s">
        <v>322</v>
      </c>
      <c r="G28" s="161">
        <f t="shared" si="2"/>
        <v>0</v>
      </c>
      <c r="H28" s="161"/>
      <c r="I28" s="95"/>
      <c r="J28" s="111"/>
    </row>
    <row r="29" spans="1:10" s="85" customFormat="1" ht="61.5" hidden="1" customHeight="1" x14ac:dyDescent="0.3">
      <c r="A29" s="96" t="s">
        <v>140</v>
      </c>
      <c r="B29" s="96" t="s">
        <v>89</v>
      </c>
      <c r="C29" s="96" t="s">
        <v>53</v>
      </c>
      <c r="D29" s="169" t="s">
        <v>17</v>
      </c>
      <c r="E29" s="94" t="s">
        <v>377</v>
      </c>
      <c r="F29" s="94" t="s">
        <v>378</v>
      </c>
      <c r="G29" s="161">
        <f t="shared" si="2"/>
        <v>0</v>
      </c>
      <c r="H29" s="157"/>
      <c r="I29" s="95"/>
      <c r="J29" s="110"/>
    </row>
    <row r="30" spans="1:10" s="260" customFormat="1" ht="57" hidden="1" customHeight="1" x14ac:dyDescent="0.3">
      <c r="A30" s="96" t="s">
        <v>141</v>
      </c>
      <c r="B30" s="96" t="s">
        <v>90</v>
      </c>
      <c r="C30" s="263" t="s">
        <v>53</v>
      </c>
      <c r="D30" s="169" t="s">
        <v>16</v>
      </c>
      <c r="E30" s="94" t="s">
        <v>377</v>
      </c>
      <c r="F30" s="94" t="s">
        <v>378</v>
      </c>
      <c r="G30" s="161">
        <f t="shared" si="2"/>
        <v>0</v>
      </c>
      <c r="H30" s="161"/>
      <c r="I30" s="95"/>
      <c r="J30" s="259"/>
    </row>
    <row r="31" spans="1:10" s="260" customFormat="1" ht="57" hidden="1" customHeight="1" x14ac:dyDescent="0.3">
      <c r="A31" s="223" t="s">
        <v>341</v>
      </c>
      <c r="B31" s="223" t="s">
        <v>342</v>
      </c>
      <c r="C31" s="264" t="s">
        <v>53</v>
      </c>
      <c r="D31" s="169" t="s">
        <v>343</v>
      </c>
      <c r="E31" s="94" t="s">
        <v>377</v>
      </c>
      <c r="F31" s="94" t="s">
        <v>378</v>
      </c>
      <c r="G31" s="161">
        <f t="shared" si="2"/>
        <v>0</v>
      </c>
      <c r="H31" s="161"/>
      <c r="I31" s="95"/>
      <c r="J31" s="259"/>
    </row>
    <row r="32" spans="1:10" s="260" customFormat="1" ht="60" hidden="1" customHeight="1" x14ac:dyDescent="0.3">
      <c r="A32" s="226" t="s">
        <v>315</v>
      </c>
      <c r="B32" s="226" t="s">
        <v>217</v>
      </c>
      <c r="C32" s="226" t="s">
        <v>308</v>
      </c>
      <c r="D32" s="227" t="s">
        <v>218</v>
      </c>
      <c r="E32" s="337" t="s">
        <v>324</v>
      </c>
      <c r="F32" s="94" t="s">
        <v>325</v>
      </c>
      <c r="G32" s="161">
        <f t="shared" si="2"/>
        <v>0</v>
      </c>
      <c r="H32" s="161"/>
      <c r="I32" s="161"/>
      <c r="J32" s="161"/>
    </row>
    <row r="33" spans="1:10" s="260" customFormat="1" ht="60.75" hidden="1" customHeight="1" x14ac:dyDescent="0.3">
      <c r="A33" s="226" t="s">
        <v>344</v>
      </c>
      <c r="B33" s="226" t="s">
        <v>346</v>
      </c>
      <c r="C33" s="226" t="s">
        <v>56</v>
      </c>
      <c r="D33" s="227" t="s">
        <v>348</v>
      </c>
      <c r="E33" s="163" t="s">
        <v>258</v>
      </c>
      <c r="F33" s="163" t="s">
        <v>309</v>
      </c>
      <c r="G33" s="161">
        <f t="shared" si="2"/>
        <v>0</v>
      </c>
      <c r="H33" s="161"/>
      <c r="I33" s="161"/>
      <c r="J33" s="161"/>
    </row>
    <row r="34" spans="1:10" s="260" customFormat="1" ht="49.5" hidden="1" customHeight="1" x14ac:dyDescent="0.3">
      <c r="A34" s="226" t="s">
        <v>345</v>
      </c>
      <c r="B34" s="226" t="s">
        <v>347</v>
      </c>
      <c r="C34" s="226" t="s">
        <v>56</v>
      </c>
      <c r="D34" s="227" t="s">
        <v>349</v>
      </c>
      <c r="E34" s="94" t="s">
        <v>379</v>
      </c>
      <c r="F34" s="94" t="s">
        <v>382</v>
      </c>
      <c r="G34" s="161">
        <f t="shared" si="2"/>
        <v>0</v>
      </c>
      <c r="H34" s="161"/>
      <c r="I34" s="95"/>
      <c r="J34" s="95"/>
    </row>
    <row r="35" spans="1:10" s="260" customFormat="1" ht="69" hidden="1" customHeight="1" x14ac:dyDescent="0.3">
      <c r="A35" s="223" t="s">
        <v>312</v>
      </c>
      <c r="B35" s="223" t="s">
        <v>313</v>
      </c>
      <c r="C35" s="264" t="s">
        <v>56</v>
      </c>
      <c r="D35" s="265" t="s">
        <v>311</v>
      </c>
      <c r="E35" s="94" t="s">
        <v>338</v>
      </c>
      <c r="F35" s="94" t="s">
        <v>326</v>
      </c>
      <c r="G35" s="161">
        <f t="shared" si="2"/>
        <v>0</v>
      </c>
      <c r="H35" s="161"/>
      <c r="I35" s="95"/>
      <c r="J35" s="95"/>
    </row>
    <row r="36" spans="1:10" s="159" customFormat="1" ht="38.25" hidden="1" customHeight="1" x14ac:dyDescent="0.3">
      <c r="A36" s="96" t="s">
        <v>142</v>
      </c>
      <c r="B36" s="96" t="s">
        <v>143</v>
      </c>
      <c r="C36" s="96" t="s">
        <v>56</v>
      </c>
      <c r="D36" s="228" t="s">
        <v>144</v>
      </c>
      <c r="E36" s="94" t="s">
        <v>262</v>
      </c>
      <c r="F36" s="163" t="s">
        <v>327</v>
      </c>
      <c r="G36" s="161">
        <f t="shared" si="2"/>
        <v>0</v>
      </c>
      <c r="H36" s="161"/>
      <c r="I36" s="95"/>
      <c r="J36" s="95"/>
    </row>
    <row r="37" spans="1:10" s="159" customFormat="1" ht="63" hidden="1" customHeight="1" x14ac:dyDescent="0.3">
      <c r="A37" s="223" t="s">
        <v>350</v>
      </c>
      <c r="B37" s="223" t="s">
        <v>351</v>
      </c>
      <c r="C37" s="223" t="s">
        <v>308</v>
      </c>
      <c r="D37" s="228" t="s">
        <v>352</v>
      </c>
      <c r="E37" s="94" t="s">
        <v>383</v>
      </c>
      <c r="F37" s="163" t="s">
        <v>384</v>
      </c>
      <c r="G37" s="161">
        <f t="shared" si="2"/>
        <v>0</v>
      </c>
      <c r="H37" s="161"/>
      <c r="I37" s="95"/>
      <c r="J37" s="95"/>
    </row>
    <row r="38" spans="1:10" s="159" customFormat="1" ht="57.75" hidden="1" customHeight="1" x14ac:dyDescent="0.3">
      <c r="A38" s="223" t="s">
        <v>353</v>
      </c>
      <c r="B38" s="223" t="s">
        <v>354</v>
      </c>
      <c r="C38" s="223" t="s">
        <v>385</v>
      </c>
      <c r="D38" s="228" t="s">
        <v>355</v>
      </c>
      <c r="E38" s="94" t="s">
        <v>386</v>
      </c>
      <c r="F38" s="163" t="s">
        <v>387</v>
      </c>
      <c r="G38" s="161">
        <f t="shared" si="2"/>
        <v>0</v>
      </c>
      <c r="H38" s="161"/>
      <c r="I38" s="95"/>
      <c r="J38" s="95"/>
    </row>
    <row r="39" spans="1:10" s="85" customFormat="1" ht="41.25" hidden="1" customHeight="1" x14ac:dyDescent="0.3">
      <c r="A39" s="223" t="s">
        <v>400</v>
      </c>
      <c r="B39" s="223" t="s">
        <v>401</v>
      </c>
      <c r="C39" s="223" t="s">
        <v>60</v>
      </c>
      <c r="D39" s="228" t="s">
        <v>402</v>
      </c>
      <c r="E39" s="94" t="s">
        <v>490</v>
      </c>
      <c r="F39" s="163" t="s">
        <v>491</v>
      </c>
      <c r="G39" s="161">
        <f t="shared" si="2"/>
        <v>0</v>
      </c>
      <c r="H39" s="157"/>
      <c r="I39" s="95"/>
      <c r="J39" s="95"/>
    </row>
    <row r="40" spans="1:10" s="85" customFormat="1" ht="63" hidden="1" customHeight="1" x14ac:dyDescent="0.3">
      <c r="A40" s="223"/>
      <c r="B40" s="223"/>
      <c r="C40" s="223"/>
      <c r="D40" s="228"/>
      <c r="E40" s="337" t="s">
        <v>324</v>
      </c>
      <c r="F40" s="94" t="s">
        <v>325</v>
      </c>
      <c r="G40" s="161"/>
      <c r="H40" s="157"/>
      <c r="I40" s="95"/>
      <c r="J40" s="95"/>
    </row>
    <row r="41" spans="1:10" s="84" customFormat="1" ht="61.5" hidden="1" customHeight="1" x14ac:dyDescent="0.3">
      <c r="A41" s="223" t="s">
        <v>314</v>
      </c>
      <c r="B41" s="223" t="s">
        <v>223</v>
      </c>
      <c r="C41" s="223" t="s">
        <v>57</v>
      </c>
      <c r="D41" s="235" t="s">
        <v>222</v>
      </c>
      <c r="E41" s="94" t="s">
        <v>330</v>
      </c>
      <c r="F41" s="163" t="s">
        <v>329</v>
      </c>
      <c r="G41" s="161">
        <f t="shared" si="2"/>
        <v>0</v>
      </c>
      <c r="H41" s="157"/>
      <c r="I41" s="95"/>
      <c r="J41" s="110"/>
    </row>
    <row r="42" spans="1:10" s="84" customFormat="1" ht="60.75" hidden="1" customHeight="1" x14ac:dyDescent="0.3">
      <c r="A42" s="96" t="s">
        <v>148</v>
      </c>
      <c r="B42" s="96" t="s">
        <v>149</v>
      </c>
      <c r="C42" s="96" t="s">
        <v>60</v>
      </c>
      <c r="D42" s="162" t="s">
        <v>84</v>
      </c>
      <c r="E42" s="94" t="s">
        <v>261</v>
      </c>
      <c r="F42" s="163" t="s">
        <v>331</v>
      </c>
      <c r="G42" s="161">
        <f t="shared" si="2"/>
        <v>0</v>
      </c>
      <c r="H42" s="161"/>
      <c r="I42" s="95"/>
      <c r="J42" s="110"/>
    </row>
    <row r="43" spans="1:10" s="84" customFormat="1" ht="39" hidden="1" customHeight="1" x14ac:dyDescent="0.3">
      <c r="A43" s="96" t="s">
        <v>148</v>
      </c>
      <c r="B43" s="96" t="s">
        <v>149</v>
      </c>
      <c r="C43" s="96" t="s">
        <v>60</v>
      </c>
      <c r="D43" s="162" t="s">
        <v>84</v>
      </c>
      <c r="E43" s="94" t="s">
        <v>262</v>
      </c>
      <c r="F43" s="163" t="s">
        <v>327</v>
      </c>
      <c r="G43" s="161">
        <f t="shared" si="2"/>
        <v>0</v>
      </c>
      <c r="H43" s="161"/>
      <c r="I43" s="95"/>
      <c r="J43" s="95"/>
    </row>
    <row r="44" spans="1:10" s="85" customFormat="1" ht="59.25" hidden="1" customHeight="1" x14ac:dyDescent="0.3">
      <c r="A44" s="96" t="s">
        <v>151</v>
      </c>
      <c r="B44" s="96" t="s">
        <v>152</v>
      </c>
      <c r="C44" s="96" t="s">
        <v>60</v>
      </c>
      <c r="D44" s="162" t="s">
        <v>150</v>
      </c>
      <c r="E44" s="94" t="s">
        <v>392</v>
      </c>
      <c r="F44" s="163" t="s">
        <v>393</v>
      </c>
      <c r="G44" s="161">
        <f t="shared" si="2"/>
        <v>0</v>
      </c>
      <c r="H44" s="266"/>
      <c r="I44" s="95"/>
      <c r="J44" s="111"/>
    </row>
    <row r="45" spans="1:10" s="85" customFormat="1" ht="69" hidden="1" customHeight="1" x14ac:dyDescent="0.3">
      <c r="A45" s="96" t="s">
        <v>153</v>
      </c>
      <c r="B45" s="96" t="s">
        <v>154</v>
      </c>
      <c r="C45" s="170" t="s">
        <v>155</v>
      </c>
      <c r="D45" s="171" t="s">
        <v>156</v>
      </c>
      <c r="E45" s="94" t="s">
        <v>263</v>
      </c>
      <c r="F45" s="163" t="s">
        <v>328</v>
      </c>
      <c r="G45" s="161">
        <f t="shared" si="2"/>
        <v>0</v>
      </c>
      <c r="H45" s="157"/>
      <c r="I45" s="95"/>
      <c r="J45" s="111"/>
    </row>
    <row r="46" spans="1:10" s="85" customFormat="1" ht="40.5" hidden="1" customHeight="1" x14ac:dyDescent="0.3">
      <c r="A46" s="217" t="s">
        <v>319</v>
      </c>
      <c r="B46" s="223" t="s">
        <v>320</v>
      </c>
      <c r="C46" s="217" t="s">
        <v>68</v>
      </c>
      <c r="D46" s="218" t="s">
        <v>321</v>
      </c>
      <c r="E46" s="94" t="s">
        <v>264</v>
      </c>
      <c r="F46" s="163" t="s">
        <v>398</v>
      </c>
      <c r="G46" s="161">
        <f t="shared" si="2"/>
        <v>0</v>
      </c>
      <c r="H46" s="172"/>
      <c r="I46" s="95"/>
      <c r="J46" s="111"/>
    </row>
    <row r="47" spans="1:10" ht="48.75" customHeight="1" x14ac:dyDescent="0.3">
      <c r="A47" s="420" t="s">
        <v>157</v>
      </c>
      <c r="B47" s="420" t="s">
        <v>158</v>
      </c>
      <c r="C47" s="420" t="s">
        <v>58</v>
      </c>
      <c r="D47" s="481" t="s">
        <v>159</v>
      </c>
      <c r="E47" s="328" t="s">
        <v>263</v>
      </c>
      <c r="F47" s="330" t="s">
        <v>328</v>
      </c>
      <c r="G47" s="329">
        <f t="shared" si="2"/>
        <v>3000000</v>
      </c>
      <c r="H47" s="332"/>
      <c r="I47" s="331">
        <v>3000000</v>
      </c>
      <c r="J47" s="331">
        <v>3000000</v>
      </c>
    </row>
    <row r="48" spans="1:10" s="172" customFormat="1" ht="54" hidden="1" customHeight="1" x14ac:dyDescent="0.3">
      <c r="A48" s="482" t="s">
        <v>25</v>
      </c>
      <c r="B48" s="482"/>
      <c r="C48" s="482"/>
      <c r="D48" s="483" t="s">
        <v>100</v>
      </c>
      <c r="E48" s="484"/>
      <c r="F48" s="484"/>
      <c r="G48" s="267">
        <f>SUM(G49)</f>
        <v>0</v>
      </c>
      <c r="H48" s="267">
        <f t="shared" ref="H48:J48" si="3">SUM(H49)</f>
        <v>0</v>
      </c>
      <c r="I48" s="267">
        <f t="shared" si="3"/>
        <v>0</v>
      </c>
      <c r="J48" s="267">
        <f t="shared" si="3"/>
        <v>0</v>
      </c>
    </row>
    <row r="49" spans="1:10" s="172" customFormat="1" ht="58.5" hidden="1" customHeight="1" x14ac:dyDescent="0.3">
      <c r="A49" s="482" t="s">
        <v>26</v>
      </c>
      <c r="B49" s="482"/>
      <c r="C49" s="482"/>
      <c r="D49" s="483" t="s">
        <v>100</v>
      </c>
      <c r="E49" s="484"/>
      <c r="F49" s="484"/>
      <c r="G49" s="267">
        <f>SUM(G50:G59)</f>
        <v>0</v>
      </c>
      <c r="H49" s="267">
        <f t="shared" ref="H49:J49" si="4">SUM(H50:H59)</f>
        <v>0</v>
      </c>
      <c r="I49" s="267">
        <f t="shared" si="4"/>
        <v>0</v>
      </c>
      <c r="J49" s="267">
        <f t="shared" si="4"/>
        <v>0</v>
      </c>
    </row>
    <row r="50" spans="1:10" s="336" customFormat="1" ht="93" hidden="1" customHeight="1" x14ac:dyDescent="0.3">
      <c r="A50" s="226" t="s">
        <v>404</v>
      </c>
      <c r="B50" s="223" t="s">
        <v>405</v>
      </c>
      <c r="C50" s="223" t="s">
        <v>53</v>
      </c>
      <c r="D50" s="334" t="s">
        <v>406</v>
      </c>
      <c r="E50" s="163" t="s">
        <v>395</v>
      </c>
      <c r="F50" s="163" t="s">
        <v>388</v>
      </c>
      <c r="G50" s="161">
        <f t="shared" ref="G50:G58" si="5">SUM(H50:I50)</f>
        <v>0</v>
      </c>
      <c r="H50" s="335"/>
      <c r="I50" s="157"/>
      <c r="J50" s="157"/>
    </row>
    <row r="51" spans="1:10" s="336" customFormat="1" ht="96.75" hidden="1" customHeight="1" x14ac:dyDescent="0.3">
      <c r="A51" s="216" t="s">
        <v>219</v>
      </c>
      <c r="B51" s="216" t="s">
        <v>91</v>
      </c>
      <c r="C51" s="216" t="s">
        <v>221</v>
      </c>
      <c r="D51" s="230" t="s">
        <v>220</v>
      </c>
      <c r="E51" s="163" t="s">
        <v>395</v>
      </c>
      <c r="F51" s="163" t="s">
        <v>388</v>
      </c>
      <c r="G51" s="161">
        <f t="shared" ref="G51" si="6">SUM(H51:I51)</f>
        <v>0</v>
      </c>
      <c r="H51" s="335"/>
      <c r="I51" s="157"/>
      <c r="J51" s="157"/>
    </row>
    <row r="52" spans="1:10" s="85" customFormat="1" ht="96" hidden="1" customHeight="1" x14ac:dyDescent="0.3">
      <c r="A52" s="226" t="s">
        <v>216</v>
      </c>
      <c r="B52" s="226" t="s">
        <v>217</v>
      </c>
      <c r="C52" s="226" t="s">
        <v>308</v>
      </c>
      <c r="D52" s="227" t="s">
        <v>218</v>
      </c>
      <c r="E52" s="163" t="s">
        <v>395</v>
      </c>
      <c r="F52" s="163" t="s">
        <v>388</v>
      </c>
      <c r="G52" s="161">
        <f t="shared" si="5"/>
        <v>0</v>
      </c>
      <c r="H52" s="157"/>
      <c r="I52" s="95"/>
      <c r="J52" s="95"/>
    </row>
    <row r="53" spans="1:10" s="159" customFormat="1" ht="96.75" hidden="1" customHeight="1" x14ac:dyDescent="0.3">
      <c r="A53" s="226" t="s">
        <v>290</v>
      </c>
      <c r="B53" s="226" t="s">
        <v>291</v>
      </c>
      <c r="C53" s="226" t="s">
        <v>56</v>
      </c>
      <c r="D53" s="227" t="s">
        <v>292</v>
      </c>
      <c r="E53" s="163" t="s">
        <v>395</v>
      </c>
      <c r="F53" s="163" t="s">
        <v>388</v>
      </c>
      <c r="G53" s="161">
        <f t="shared" si="5"/>
        <v>0</v>
      </c>
      <c r="H53" s="157"/>
      <c r="I53" s="95"/>
      <c r="J53" s="95"/>
    </row>
    <row r="54" spans="1:10" s="159" customFormat="1" ht="95.25" hidden="1" customHeight="1" x14ac:dyDescent="0.3">
      <c r="A54" s="226" t="s">
        <v>361</v>
      </c>
      <c r="B54" s="226" t="s">
        <v>362</v>
      </c>
      <c r="C54" s="226" t="s">
        <v>56</v>
      </c>
      <c r="D54" s="227" t="s">
        <v>363</v>
      </c>
      <c r="E54" s="163" t="s">
        <v>395</v>
      </c>
      <c r="F54" s="163" t="s">
        <v>388</v>
      </c>
      <c r="G54" s="161">
        <f t="shared" si="5"/>
        <v>0</v>
      </c>
      <c r="H54" s="157"/>
      <c r="I54" s="95"/>
      <c r="J54" s="95"/>
    </row>
    <row r="55" spans="1:10" s="159" customFormat="1" ht="95.25" hidden="1" customHeight="1" x14ac:dyDescent="0.3">
      <c r="A55" s="223" t="s">
        <v>449</v>
      </c>
      <c r="B55" s="223" t="s">
        <v>450</v>
      </c>
      <c r="C55" s="223" t="s">
        <v>221</v>
      </c>
      <c r="D55" s="235" t="s">
        <v>451</v>
      </c>
      <c r="E55" s="163" t="s">
        <v>395</v>
      </c>
      <c r="F55" s="163" t="s">
        <v>388</v>
      </c>
      <c r="G55" s="161">
        <f t="shared" ref="G55" si="7">SUM(H55:I55)</f>
        <v>0</v>
      </c>
      <c r="H55" s="157"/>
      <c r="I55" s="95"/>
      <c r="J55" s="95"/>
    </row>
    <row r="56" spans="1:10" s="85" customFormat="1" ht="93.75" hidden="1" customHeight="1" x14ac:dyDescent="0.3">
      <c r="A56" s="216" t="s">
        <v>219</v>
      </c>
      <c r="B56" s="216" t="s">
        <v>91</v>
      </c>
      <c r="C56" s="216" t="s">
        <v>221</v>
      </c>
      <c r="D56" s="230" t="s">
        <v>220</v>
      </c>
      <c r="E56" s="163" t="s">
        <v>389</v>
      </c>
      <c r="F56" s="163" t="s">
        <v>390</v>
      </c>
      <c r="G56" s="161">
        <f t="shared" si="5"/>
        <v>0</v>
      </c>
      <c r="H56" s="157"/>
      <c r="I56" s="95"/>
      <c r="J56" s="95"/>
    </row>
    <row r="57" spans="1:10" s="85" customFormat="1" ht="93" hidden="1" customHeight="1" x14ac:dyDescent="0.3">
      <c r="A57" s="96" t="s">
        <v>365</v>
      </c>
      <c r="B57" s="223" t="s">
        <v>333</v>
      </c>
      <c r="C57" s="223" t="s">
        <v>221</v>
      </c>
      <c r="D57" s="235" t="s">
        <v>334</v>
      </c>
      <c r="E57" s="163" t="s">
        <v>395</v>
      </c>
      <c r="F57" s="163" t="s">
        <v>388</v>
      </c>
      <c r="G57" s="161">
        <f t="shared" si="5"/>
        <v>0</v>
      </c>
      <c r="H57" s="157"/>
      <c r="I57" s="95"/>
      <c r="J57" s="95"/>
    </row>
    <row r="58" spans="1:10" s="85" customFormat="1" ht="63.75" hidden="1" customHeight="1" x14ac:dyDescent="0.3">
      <c r="A58" s="223" t="s">
        <v>277</v>
      </c>
      <c r="B58" s="223" t="s">
        <v>276</v>
      </c>
      <c r="C58" s="223" t="s">
        <v>221</v>
      </c>
      <c r="D58" s="235" t="s">
        <v>275</v>
      </c>
      <c r="E58" s="163" t="s">
        <v>396</v>
      </c>
      <c r="F58" s="163" t="s">
        <v>394</v>
      </c>
      <c r="G58" s="161">
        <f t="shared" si="5"/>
        <v>0</v>
      </c>
      <c r="H58" s="157"/>
      <c r="I58" s="95"/>
      <c r="J58" s="95"/>
    </row>
    <row r="59" spans="1:10" s="85" customFormat="1" ht="93.75" hidden="1" customHeight="1" x14ac:dyDescent="0.3">
      <c r="A59" s="216" t="s">
        <v>366</v>
      </c>
      <c r="B59" s="223" t="s">
        <v>158</v>
      </c>
      <c r="C59" s="223" t="s">
        <v>58</v>
      </c>
      <c r="D59" s="224" t="s">
        <v>159</v>
      </c>
      <c r="E59" s="163" t="s">
        <v>395</v>
      </c>
      <c r="F59" s="163" t="s">
        <v>388</v>
      </c>
      <c r="G59" s="161">
        <f t="shared" ref="G59" si="8">SUM(H59:I59)</f>
        <v>0</v>
      </c>
      <c r="H59" s="95"/>
      <c r="I59" s="95"/>
      <c r="J59" s="95"/>
    </row>
    <row r="60" spans="1:10" s="84" customFormat="1" ht="47.25" hidden="1" customHeight="1" x14ac:dyDescent="0.3">
      <c r="A60" s="229" t="s">
        <v>175</v>
      </c>
      <c r="B60" s="485"/>
      <c r="C60" s="485"/>
      <c r="D60" s="239" t="s">
        <v>97</v>
      </c>
      <c r="E60" s="486"/>
      <c r="F60" s="486"/>
      <c r="G60" s="268">
        <f>SUM(H62,H63,G65,G66)</f>
        <v>0</v>
      </c>
      <c r="H60" s="268">
        <f>SUM(H61)</f>
        <v>0</v>
      </c>
      <c r="I60" s="268">
        <f>SUM(J62,J63,I65,I66)</f>
        <v>0</v>
      </c>
      <c r="J60" s="268" t="e">
        <f>SUM(#REF!,#REF!,J65,J66)</f>
        <v>#REF!</v>
      </c>
    </row>
    <row r="61" spans="1:10" s="84" customFormat="1" ht="45.75" hidden="1" customHeight="1" x14ac:dyDescent="0.3">
      <c r="A61" s="229" t="s">
        <v>174</v>
      </c>
      <c r="B61" s="485"/>
      <c r="C61" s="485"/>
      <c r="D61" s="239" t="s">
        <v>97</v>
      </c>
      <c r="E61" s="486"/>
      <c r="F61" s="486"/>
      <c r="G61" s="268">
        <f>SUM(G62:G64,G66)</f>
        <v>0</v>
      </c>
      <c r="H61" s="268">
        <f>SUM(H62:H64,H66)</f>
        <v>0</v>
      </c>
      <c r="I61" s="268">
        <f t="shared" ref="I61:J61" si="9">SUM(I62:I64,I66)</f>
        <v>0</v>
      </c>
      <c r="J61" s="268">
        <f t="shared" si="9"/>
        <v>0</v>
      </c>
    </row>
    <row r="62" spans="1:10" s="84" customFormat="1" ht="75" hidden="1" customHeight="1" x14ac:dyDescent="0.3">
      <c r="A62" s="168" t="s">
        <v>227</v>
      </c>
      <c r="B62" s="168" t="s">
        <v>63</v>
      </c>
      <c r="C62" s="173" t="s">
        <v>49</v>
      </c>
      <c r="D62" s="94" t="s">
        <v>434</v>
      </c>
      <c r="E62" s="163" t="s">
        <v>380</v>
      </c>
      <c r="F62" s="163" t="s">
        <v>381</v>
      </c>
      <c r="G62" s="157">
        <f t="shared" ref="G62:G63" si="10">SUM(H62:I62)</f>
        <v>0</v>
      </c>
      <c r="H62" s="157"/>
      <c r="I62" s="254"/>
      <c r="J62" s="269"/>
    </row>
    <row r="63" spans="1:10" s="84" customFormat="1" ht="93.75" hidden="1" customHeight="1" x14ac:dyDescent="0.3">
      <c r="A63" s="168" t="s">
        <v>229</v>
      </c>
      <c r="B63" s="168" t="s">
        <v>61</v>
      </c>
      <c r="C63" s="168" t="s">
        <v>50</v>
      </c>
      <c r="D63" s="270" t="s">
        <v>228</v>
      </c>
      <c r="E63" s="163" t="s">
        <v>380</v>
      </c>
      <c r="F63" s="163" t="s">
        <v>381</v>
      </c>
      <c r="G63" s="157">
        <f t="shared" si="10"/>
        <v>0</v>
      </c>
      <c r="H63" s="180"/>
      <c r="I63" s="254"/>
      <c r="J63" s="269"/>
    </row>
    <row r="64" spans="1:10" s="84" customFormat="1" ht="81.75" hidden="1" customHeight="1" x14ac:dyDescent="0.3">
      <c r="A64" s="168" t="s">
        <v>240</v>
      </c>
      <c r="B64" s="168" t="s">
        <v>238</v>
      </c>
      <c r="C64" s="173"/>
      <c r="D64" s="169" t="s">
        <v>233</v>
      </c>
      <c r="E64" s="163" t="s">
        <v>274</v>
      </c>
      <c r="F64" s="163"/>
      <c r="G64" s="180"/>
      <c r="H64" s="95"/>
      <c r="I64" s="95"/>
      <c r="J64" s="110"/>
    </row>
    <row r="65" spans="1:10" s="84" customFormat="1" ht="95.25" hidden="1" customHeight="1" x14ac:dyDescent="0.3">
      <c r="A65" s="167" t="s">
        <v>254</v>
      </c>
      <c r="B65" s="167" t="s">
        <v>239</v>
      </c>
      <c r="C65" s="174" t="s">
        <v>52</v>
      </c>
      <c r="D65" s="97" t="s">
        <v>235</v>
      </c>
      <c r="E65" s="164" t="s">
        <v>274</v>
      </c>
      <c r="F65" s="164"/>
      <c r="G65" s="198"/>
      <c r="H65" s="160"/>
      <c r="I65" s="160"/>
      <c r="J65" s="110"/>
    </row>
    <row r="66" spans="1:10" s="85" customFormat="1" ht="50.25" hidden="1" customHeight="1" x14ac:dyDescent="0.3">
      <c r="A66" s="96" t="s">
        <v>246</v>
      </c>
      <c r="B66" s="96" t="s">
        <v>147</v>
      </c>
      <c r="C66" s="96" t="s">
        <v>67</v>
      </c>
      <c r="D66" s="175" t="s">
        <v>18</v>
      </c>
      <c r="E66" s="94" t="s">
        <v>260</v>
      </c>
      <c r="F66" s="94"/>
      <c r="G66" s="197"/>
      <c r="H66" s="95"/>
      <c r="I66" s="95"/>
      <c r="J66" s="111"/>
    </row>
    <row r="67" spans="1:10" s="84" customFormat="1" ht="63" hidden="1" customHeight="1" x14ac:dyDescent="0.3">
      <c r="A67" s="229" t="s">
        <v>171</v>
      </c>
      <c r="B67" s="229"/>
      <c r="C67" s="229"/>
      <c r="D67" s="239" t="s">
        <v>98</v>
      </c>
      <c r="E67" s="208"/>
      <c r="F67" s="208"/>
      <c r="G67" s="267">
        <f>SUM(H67:I67)</f>
        <v>0</v>
      </c>
      <c r="H67" s="268">
        <f>SUM(H68)</f>
        <v>0</v>
      </c>
      <c r="I67" s="268">
        <f t="shared" ref="I67:J67" si="11">SUM(I70,I71,I72,I74,I76,I77)</f>
        <v>0</v>
      </c>
      <c r="J67" s="268">
        <f t="shared" si="11"/>
        <v>0</v>
      </c>
    </row>
    <row r="68" spans="1:10" s="84" customFormat="1" ht="60" hidden="1" customHeight="1" x14ac:dyDescent="0.3">
      <c r="A68" s="229" t="s">
        <v>170</v>
      </c>
      <c r="B68" s="229"/>
      <c r="C68" s="229"/>
      <c r="D68" s="239" t="s">
        <v>98</v>
      </c>
      <c r="E68" s="208"/>
      <c r="F68" s="208"/>
      <c r="G68" s="268">
        <f>SUM(G70:G77)</f>
        <v>0</v>
      </c>
      <c r="H68" s="268">
        <f>SUM(H70:H77)</f>
        <v>0</v>
      </c>
      <c r="I68" s="268">
        <f t="shared" ref="I68:J68" si="12">SUM(I70:I77)</f>
        <v>0</v>
      </c>
      <c r="J68" s="268">
        <f t="shared" si="12"/>
        <v>0</v>
      </c>
    </row>
    <row r="69" spans="1:10" s="84" customFormat="1" ht="104.25" hidden="1" customHeight="1" x14ac:dyDescent="0.3">
      <c r="A69" s="176" t="s">
        <v>179</v>
      </c>
      <c r="B69" s="176" t="s">
        <v>177</v>
      </c>
      <c r="C69" s="177"/>
      <c r="D69" s="169" t="s">
        <v>185</v>
      </c>
      <c r="E69" s="94" t="s">
        <v>265</v>
      </c>
      <c r="F69" s="94"/>
      <c r="G69" s="197"/>
      <c r="H69" s="95"/>
      <c r="I69" s="95"/>
      <c r="J69" s="110"/>
    </row>
    <row r="70" spans="1:10" s="84" customFormat="1" ht="45.75" hidden="1" customHeight="1" x14ac:dyDescent="0.3">
      <c r="A70" s="176" t="s">
        <v>180</v>
      </c>
      <c r="B70" s="176" t="s">
        <v>178</v>
      </c>
      <c r="C70" s="177" t="s">
        <v>21</v>
      </c>
      <c r="D70" s="169" t="s">
        <v>186</v>
      </c>
      <c r="E70" s="94" t="s">
        <v>265</v>
      </c>
      <c r="F70" s="163" t="s">
        <v>307</v>
      </c>
      <c r="G70" s="161">
        <f>SUM(H70:I70)</f>
        <v>0</v>
      </c>
      <c r="H70" s="95"/>
      <c r="I70" s="95"/>
      <c r="J70" s="110"/>
    </row>
    <row r="71" spans="1:10" s="84" customFormat="1" ht="41.25" hidden="1" customHeight="1" x14ac:dyDescent="0.3">
      <c r="A71" s="176" t="s">
        <v>183</v>
      </c>
      <c r="B71" s="271" t="s">
        <v>182</v>
      </c>
      <c r="C71" s="272" t="s">
        <v>61</v>
      </c>
      <c r="D71" s="169" t="s">
        <v>187</v>
      </c>
      <c r="E71" s="94" t="s">
        <v>265</v>
      </c>
      <c r="F71" s="163" t="s">
        <v>307</v>
      </c>
      <c r="G71" s="161">
        <f t="shared" ref="G71:G80" si="13">SUM(H71:I71)</f>
        <v>0</v>
      </c>
      <c r="H71" s="95"/>
      <c r="I71" s="95"/>
      <c r="J71" s="110"/>
    </row>
    <row r="72" spans="1:10" s="274" customFormat="1" ht="61.5" hidden="1" customHeight="1" x14ac:dyDescent="0.3">
      <c r="A72" s="176" t="s">
        <v>184</v>
      </c>
      <c r="B72" s="176" t="s">
        <v>181</v>
      </c>
      <c r="C72" s="177" t="s">
        <v>61</v>
      </c>
      <c r="D72" s="169" t="s">
        <v>22</v>
      </c>
      <c r="E72" s="94" t="s">
        <v>265</v>
      </c>
      <c r="F72" s="163" t="s">
        <v>307</v>
      </c>
      <c r="G72" s="161">
        <f t="shared" si="13"/>
        <v>0</v>
      </c>
      <c r="H72" s="95"/>
      <c r="I72" s="95"/>
      <c r="J72" s="273"/>
    </row>
    <row r="73" spans="1:10" s="274" customFormat="1" ht="52.5" hidden="1" customHeight="1" x14ac:dyDescent="0.3">
      <c r="A73" s="275" t="s">
        <v>195</v>
      </c>
      <c r="B73" s="275" t="s">
        <v>196</v>
      </c>
      <c r="C73" s="236"/>
      <c r="D73" s="276" t="s">
        <v>255</v>
      </c>
      <c r="E73" s="94" t="s">
        <v>265</v>
      </c>
      <c r="F73" s="94"/>
      <c r="G73" s="161">
        <f t="shared" si="13"/>
        <v>0</v>
      </c>
      <c r="H73" s="95"/>
      <c r="I73" s="95"/>
      <c r="J73" s="273"/>
    </row>
    <row r="74" spans="1:10" s="274" customFormat="1" ht="62.25" hidden="1" customHeight="1" x14ac:dyDescent="0.3">
      <c r="A74" s="275" t="s">
        <v>193</v>
      </c>
      <c r="B74" s="275" t="s">
        <v>194</v>
      </c>
      <c r="C74" s="236" t="s">
        <v>21</v>
      </c>
      <c r="D74" s="276" t="s">
        <v>294</v>
      </c>
      <c r="E74" s="94" t="s">
        <v>265</v>
      </c>
      <c r="F74" s="163" t="s">
        <v>307</v>
      </c>
      <c r="G74" s="161">
        <f t="shared" si="13"/>
        <v>0</v>
      </c>
      <c r="H74" s="95"/>
      <c r="I74" s="95"/>
      <c r="J74" s="273"/>
    </row>
    <row r="75" spans="1:10" s="274" customFormat="1" ht="0.75" hidden="1" customHeight="1" x14ac:dyDescent="0.3">
      <c r="A75" s="277" t="s">
        <v>197</v>
      </c>
      <c r="B75" s="277" t="s">
        <v>137</v>
      </c>
      <c r="C75" s="278"/>
      <c r="D75" s="279" t="s">
        <v>138</v>
      </c>
      <c r="E75" s="169"/>
      <c r="F75" s="169"/>
      <c r="G75" s="161">
        <f t="shared" si="13"/>
        <v>0</v>
      </c>
      <c r="H75" s="95"/>
      <c r="I75" s="95"/>
      <c r="J75" s="273"/>
    </row>
    <row r="76" spans="1:10" s="274" customFormat="1" ht="50.25" hidden="1" customHeight="1" x14ac:dyDescent="0.3">
      <c r="A76" s="176" t="s">
        <v>198</v>
      </c>
      <c r="B76" s="176" t="s">
        <v>136</v>
      </c>
      <c r="C76" s="236" t="s">
        <v>54</v>
      </c>
      <c r="D76" s="276" t="s">
        <v>139</v>
      </c>
      <c r="E76" s="94" t="s">
        <v>265</v>
      </c>
      <c r="F76" s="163" t="s">
        <v>307</v>
      </c>
      <c r="G76" s="161">
        <f t="shared" si="13"/>
        <v>0</v>
      </c>
      <c r="H76" s="95"/>
      <c r="I76" s="95"/>
      <c r="J76" s="273"/>
    </row>
    <row r="77" spans="1:10" s="274" customFormat="1" ht="81.75" hidden="1" customHeight="1" x14ac:dyDescent="0.3">
      <c r="A77" s="176" t="s">
        <v>198</v>
      </c>
      <c r="B77" s="176" t="s">
        <v>136</v>
      </c>
      <c r="C77" s="236" t="s">
        <v>54</v>
      </c>
      <c r="D77" s="276" t="s">
        <v>139</v>
      </c>
      <c r="E77" s="163" t="s">
        <v>266</v>
      </c>
      <c r="F77" s="163" t="s">
        <v>306</v>
      </c>
      <c r="G77" s="161">
        <f t="shared" si="13"/>
        <v>0</v>
      </c>
      <c r="H77" s="95"/>
      <c r="I77" s="95"/>
      <c r="J77" s="273"/>
    </row>
    <row r="78" spans="1:10" s="84" customFormat="1" ht="50.25" hidden="1" customHeight="1" x14ac:dyDescent="0.3">
      <c r="A78" s="229" t="s">
        <v>23</v>
      </c>
      <c r="B78" s="229"/>
      <c r="C78" s="229"/>
      <c r="D78" s="487" t="s">
        <v>256</v>
      </c>
      <c r="E78" s="207"/>
      <c r="F78" s="207"/>
      <c r="G78" s="267">
        <f>SUM(G79)</f>
        <v>0</v>
      </c>
      <c r="H78" s="267">
        <f t="shared" ref="H78:J78" si="14">SUM(H79)</f>
        <v>0</v>
      </c>
      <c r="I78" s="267">
        <f t="shared" si="14"/>
        <v>0</v>
      </c>
      <c r="J78" s="267">
        <f t="shared" si="14"/>
        <v>0</v>
      </c>
    </row>
    <row r="79" spans="1:10" s="84" customFormat="1" ht="51" hidden="1" customHeight="1" x14ac:dyDescent="0.3">
      <c r="A79" s="229" t="s">
        <v>24</v>
      </c>
      <c r="B79" s="229"/>
      <c r="C79" s="229"/>
      <c r="D79" s="487" t="s">
        <v>256</v>
      </c>
      <c r="E79" s="207"/>
      <c r="F79" s="207"/>
      <c r="G79" s="267">
        <f>SUM(G80:G81)</f>
        <v>0</v>
      </c>
      <c r="H79" s="267">
        <f t="shared" ref="H79:J79" si="15">SUM(H80:H81)</f>
        <v>0</v>
      </c>
      <c r="I79" s="267">
        <f t="shared" si="15"/>
        <v>0</v>
      </c>
      <c r="J79" s="267">
        <f t="shared" si="15"/>
        <v>0</v>
      </c>
    </row>
    <row r="80" spans="1:10" s="84" customFormat="1" ht="43.5" hidden="1" customHeight="1" x14ac:dyDescent="0.3">
      <c r="A80" s="216" t="s">
        <v>207</v>
      </c>
      <c r="B80" s="216" t="s">
        <v>208</v>
      </c>
      <c r="C80" s="216" t="s">
        <v>66</v>
      </c>
      <c r="D80" s="480" t="s">
        <v>209</v>
      </c>
      <c r="E80" s="94" t="s">
        <v>268</v>
      </c>
      <c r="F80" s="163" t="s">
        <v>397</v>
      </c>
      <c r="G80" s="161">
        <f t="shared" si="13"/>
        <v>0</v>
      </c>
      <c r="H80" s="95"/>
      <c r="I80" s="95"/>
      <c r="J80" s="488"/>
    </row>
    <row r="81" spans="1:10" s="84" customFormat="1" ht="41.25" hidden="1" customHeight="1" x14ac:dyDescent="0.3">
      <c r="A81" s="216" t="s">
        <v>211</v>
      </c>
      <c r="B81" s="216" t="s">
        <v>212</v>
      </c>
      <c r="C81" s="216" t="s">
        <v>66</v>
      </c>
      <c r="D81" s="489" t="s">
        <v>210</v>
      </c>
      <c r="E81" s="94" t="s">
        <v>267</v>
      </c>
      <c r="F81" s="163" t="s">
        <v>310</v>
      </c>
      <c r="G81" s="161">
        <f t="shared" ref="G81" si="16">SUM(H81:I81)</f>
        <v>0</v>
      </c>
      <c r="H81" s="95"/>
      <c r="I81" s="95"/>
      <c r="J81" s="488"/>
    </row>
    <row r="82" spans="1:10" s="75" customFormat="1" ht="42.75" customHeight="1" x14ac:dyDescent="0.3">
      <c r="A82" s="411"/>
      <c r="B82" s="411"/>
      <c r="C82" s="411"/>
      <c r="D82" s="412"/>
      <c r="E82" s="112" t="s">
        <v>83</v>
      </c>
      <c r="F82" s="112"/>
      <c r="G82" s="93">
        <f>SUM(G15,G49,G61,G68,G79)</f>
        <v>3000000</v>
      </c>
      <c r="H82" s="93">
        <f>SUM(H15,H49,H61,H68,H79)</f>
        <v>0</v>
      </c>
      <c r="I82" s="93">
        <f>SUM(I15,I49,I61,I68,I79)</f>
        <v>3000000</v>
      </c>
      <c r="J82" s="93">
        <f>SUM(J15,J49,J61,J68,J79)</f>
        <v>3000000</v>
      </c>
    </row>
    <row r="83" spans="1:10" ht="28.9" customHeight="1" x14ac:dyDescent="0.3">
      <c r="A83" s="67"/>
      <c r="B83" s="67"/>
      <c r="C83" s="67"/>
      <c r="D83" s="67"/>
      <c r="E83" s="67"/>
      <c r="F83" s="209"/>
      <c r="G83" s="199"/>
      <c r="H83" s="68"/>
      <c r="I83" s="68"/>
    </row>
    <row r="84" spans="1:10" ht="174" customHeight="1" x14ac:dyDescent="0.3">
      <c r="A84" s="67"/>
      <c r="B84" s="67"/>
      <c r="C84" s="67"/>
      <c r="D84" s="67"/>
      <c r="E84" s="67"/>
      <c r="F84" s="209"/>
      <c r="G84" s="199"/>
      <c r="H84" s="68"/>
      <c r="I84" s="68"/>
    </row>
    <row r="85" spans="1:10" ht="18.75" x14ac:dyDescent="0.3">
      <c r="A85" s="67"/>
      <c r="B85" s="67"/>
      <c r="C85" s="67"/>
      <c r="D85" s="69"/>
      <c r="E85" s="69"/>
      <c r="F85" s="84"/>
      <c r="G85" s="200"/>
      <c r="I85" s="68"/>
    </row>
    <row r="86" spans="1:10" ht="18.75" x14ac:dyDescent="0.3">
      <c r="A86" s="67"/>
      <c r="B86" s="67"/>
      <c r="C86" s="67"/>
      <c r="D86" s="67"/>
      <c r="E86" s="67"/>
      <c r="F86" s="209"/>
      <c r="G86" s="199"/>
      <c r="H86" s="68"/>
      <c r="I86" s="68"/>
    </row>
    <row r="87" spans="1:10" ht="18.75" x14ac:dyDescent="0.3">
      <c r="A87" s="67"/>
      <c r="B87" s="67"/>
      <c r="C87" s="67"/>
      <c r="D87" s="67"/>
      <c r="E87" s="67"/>
      <c r="F87" s="209"/>
      <c r="G87" s="199"/>
      <c r="H87" s="68"/>
      <c r="I87" s="68"/>
    </row>
    <row r="88" spans="1:10" x14ac:dyDescent="0.2">
      <c r="A88" s="69"/>
      <c r="B88" s="69"/>
      <c r="C88" s="69"/>
      <c r="D88" s="69"/>
      <c r="E88" s="69"/>
      <c r="F88" s="84"/>
      <c r="G88" s="200"/>
    </row>
    <row r="89" spans="1:10" ht="18" x14ac:dyDescent="0.25">
      <c r="A89" s="69"/>
      <c r="B89" s="69"/>
      <c r="C89" s="69"/>
      <c r="D89" s="69"/>
      <c r="E89" s="69"/>
      <c r="F89" s="84"/>
      <c r="G89" s="200"/>
      <c r="H89" s="83"/>
      <c r="I89" s="83"/>
    </row>
    <row r="90" spans="1:10" x14ac:dyDescent="0.2">
      <c r="A90" s="69"/>
      <c r="B90" s="69"/>
      <c r="C90" s="69"/>
      <c r="D90" s="69"/>
      <c r="E90" s="69"/>
      <c r="F90" s="84"/>
      <c r="G90" s="200"/>
    </row>
  </sheetData>
  <mergeCells count="13">
    <mergeCell ref="A5:B5"/>
    <mergeCell ref="A6:B6"/>
    <mergeCell ref="D7:I7"/>
    <mergeCell ref="D8:J8"/>
    <mergeCell ref="I11:J11"/>
    <mergeCell ref="A11:A12"/>
    <mergeCell ref="B11:B12"/>
    <mergeCell ref="C11:C12"/>
    <mergeCell ref="D11:D12"/>
    <mergeCell ref="E11:E12"/>
    <mergeCell ref="F11:F12"/>
    <mergeCell ref="G11:G12"/>
    <mergeCell ref="H11:H12"/>
  </mergeCells>
  <pageMargins left="0.78740157480314965" right="0.19685039370078741" top="0.78740157480314965" bottom="0.78740157480314965" header="0.51181102362204722" footer="0.51181102362204722"/>
  <pageSetup paperSize="9" scale="58" orientation="landscape" r:id="rId1"/>
  <headerFooter differentFirst="1" alignWithMargins="0">
    <oddHeader>&amp;C&amp;P&amp;Rпродовження додатку 6</oddHeader>
  </headerFooter>
  <rowBreaks count="1" manualBreakCount="1">
    <brk id="5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дод1</vt:lpstr>
      <vt:lpstr>дод2</vt:lpstr>
      <vt:lpstr>дод3 </vt:lpstr>
      <vt:lpstr>дод4</vt:lpstr>
      <vt:lpstr>дод5</vt:lpstr>
      <vt:lpstr>дод2!Заголовки_для_печати</vt:lpstr>
      <vt:lpstr>'дод3 '!Заголовки_для_печати</vt:lpstr>
      <vt:lpstr>дод4!Заголовки_для_печати</vt:lpstr>
      <vt:lpstr>дод5!Заголовки_для_печати</vt:lpstr>
      <vt:lpstr>дод1!Область_печати</vt:lpstr>
      <vt:lpstr>дод2!Область_печати</vt:lpstr>
      <vt:lpstr>'дод3 '!Область_печати</vt:lpstr>
      <vt:lpstr>дод4!Область_печати</vt:lpstr>
      <vt:lpstr>дод5!Область_печати</vt:lpstr>
    </vt:vector>
  </TitlesOfParts>
  <Company>Відділ доходів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2020-05-28T09:44:03Z</cp:lastPrinted>
  <dcterms:created xsi:type="dcterms:W3CDTF">2004-12-22T07:46:33Z</dcterms:created>
  <dcterms:modified xsi:type="dcterms:W3CDTF">2020-05-28T13:31:22Z</dcterms:modified>
</cp:coreProperties>
</file>