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одаток 2" sheetId="4" r:id="rId1"/>
    <sheet name="Додаток 3" sheetId="5" r:id="rId2"/>
    <sheet name="Додаток 4" sheetId="6" r:id="rId3"/>
    <sheet name="Додаток 5" sheetId="1" r:id="rId4"/>
  </sheets>
  <definedNames>
    <definedName name="_xlnm.Print_Area" localSheetId="0">'Додаток 2'!$A$1:$I$92</definedName>
    <definedName name="_xlnm.Print_Area" localSheetId="1">'Додаток 3'!$A$1:$I$90</definedName>
    <definedName name="_xlnm.Print_Area" localSheetId="3">'Додаток 5'!$A$1:$K$91</definedName>
  </definedNames>
  <calcPr calcId="124519"/>
</workbook>
</file>

<file path=xl/calcChain.xml><?xml version="1.0" encoding="utf-8"?>
<calcChain xmlns="http://schemas.openxmlformats.org/spreadsheetml/2006/main">
  <c r="G30" i="1"/>
  <c r="G29"/>
  <c r="F30" i="4"/>
  <c r="G83" i="1" l="1"/>
  <c r="G72"/>
  <c r="H30"/>
  <c r="F35" i="5"/>
  <c r="F84" i="4"/>
  <c r="F73"/>
  <c r="I31"/>
  <c r="H31"/>
  <c r="G31"/>
  <c r="H87" i="1"/>
  <c r="I87"/>
  <c r="J87"/>
  <c r="G86"/>
  <c r="G85"/>
  <c r="G87" s="1"/>
  <c r="F86" i="5"/>
  <c r="F87"/>
  <c r="F84"/>
  <c r="G88" i="4"/>
  <c r="H88"/>
  <c r="I88"/>
  <c r="F87"/>
  <c r="F86"/>
  <c r="F88" s="1"/>
  <c r="H83" i="1"/>
  <c r="I83"/>
  <c r="J83"/>
  <c r="G65"/>
  <c r="G66"/>
  <c r="G67"/>
  <c r="G68"/>
  <c r="G69"/>
  <c r="G70"/>
  <c r="G71"/>
  <c r="G73"/>
  <c r="G74"/>
  <c r="G75"/>
  <c r="G76"/>
  <c r="G77"/>
  <c r="G78"/>
  <c r="G79"/>
  <c r="G80"/>
  <c r="G81"/>
  <c r="G82"/>
  <c r="G64"/>
  <c r="H62"/>
  <c r="I62"/>
  <c r="J62"/>
  <c r="G56"/>
  <c r="G57"/>
  <c r="G58"/>
  <c r="G59"/>
  <c r="G60"/>
  <c r="G61"/>
  <c r="G55"/>
  <c r="H53"/>
  <c r="I53"/>
  <c r="J53"/>
  <c r="G50"/>
  <c r="G51"/>
  <c r="G52"/>
  <c r="G49"/>
  <c r="H47"/>
  <c r="I47"/>
  <c r="J47"/>
  <c r="G43"/>
  <c r="G44"/>
  <c r="G45"/>
  <c r="G46"/>
  <c r="G42"/>
  <c r="G47" s="1"/>
  <c r="G34"/>
  <c r="G35"/>
  <c r="G36"/>
  <c r="G38"/>
  <c r="G39"/>
  <c r="G32"/>
  <c r="J37"/>
  <c r="J40" s="1"/>
  <c r="I37"/>
  <c r="G37" s="1"/>
  <c r="I33"/>
  <c r="H33"/>
  <c r="H40" s="1"/>
  <c r="I30"/>
  <c r="J30"/>
  <c r="J88" s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10"/>
  <c r="G84" i="4"/>
  <c r="H84"/>
  <c r="I84"/>
  <c r="F66"/>
  <c r="F67"/>
  <c r="F68"/>
  <c r="F69"/>
  <c r="F70"/>
  <c r="F71"/>
  <c r="F72"/>
  <c r="F74"/>
  <c r="F75"/>
  <c r="F76"/>
  <c r="F77"/>
  <c r="F78"/>
  <c r="F79"/>
  <c r="F80"/>
  <c r="F81"/>
  <c r="F82"/>
  <c r="F83"/>
  <c r="F65"/>
  <c r="F50" i="5"/>
  <c r="F49"/>
  <c r="F48"/>
  <c r="F47"/>
  <c r="F46"/>
  <c r="F62" i="4"/>
  <c r="G62" i="1" l="1"/>
  <c r="H88"/>
  <c r="I40"/>
  <c r="I88" s="1"/>
  <c r="G53"/>
  <c r="G33"/>
  <c r="G40" s="1"/>
  <c r="F60" i="4"/>
  <c r="G88" i="1" l="1"/>
  <c r="G54" i="4"/>
  <c r="H54"/>
  <c r="I54"/>
  <c r="F51"/>
  <c r="F52"/>
  <c r="F53"/>
  <c r="F50"/>
  <c r="F54" l="1"/>
  <c r="F35"/>
  <c r="F36"/>
  <c r="F37"/>
  <c r="F39"/>
  <c r="F40"/>
  <c r="F33"/>
  <c r="F12" l="1"/>
  <c r="F13"/>
  <c r="F14"/>
  <c r="F15"/>
  <c r="F16"/>
  <c r="F17"/>
  <c r="F18"/>
  <c r="F19"/>
  <c r="F20"/>
  <c r="F21"/>
  <c r="F22"/>
  <c r="F23"/>
  <c r="F24"/>
  <c r="F25"/>
  <c r="F26"/>
  <c r="F27"/>
  <c r="F28"/>
  <c r="F29"/>
  <c r="F11"/>
  <c r="F31" l="1"/>
  <c r="F79" i="5"/>
  <c r="F80"/>
  <c r="F81"/>
  <c r="F82"/>
  <c r="F83"/>
  <c r="F67" l="1"/>
  <c r="F68"/>
  <c r="F69"/>
  <c r="F70"/>
  <c r="F71"/>
  <c r="F72"/>
  <c r="F73"/>
  <c r="F75"/>
  <c r="F76"/>
  <c r="F77"/>
  <c r="F78"/>
  <c r="F66"/>
  <c r="F58"/>
  <c r="F59"/>
  <c r="F60"/>
  <c r="F53"/>
  <c r="F54"/>
  <c r="F55"/>
  <c r="F52"/>
  <c r="G56"/>
  <c r="H56"/>
  <c r="I56"/>
  <c r="F37"/>
  <c r="F38"/>
  <c r="F39"/>
  <c r="F40"/>
  <c r="F41"/>
  <c r="F22"/>
  <c r="F23"/>
  <c r="F24"/>
  <c r="F21"/>
  <c r="F11"/>
  <c r="F12"/>
  <c r="F13"/>
  <c r="F14"/>
  <c r="F15"/>
  <c r="F16"/>
  <c r="G63" i="4"/>
  <c r="H63"/>
  <c r="I63"/>
  <c r="F57"/>
  <c r="F58"/>
  <c r="F59"/>
  <c r="F61"/>
  <c r="F56"/>
  <c r="F56" i="5" l="1"/>
  <c r="F63" i="4"/>
  <c r="G48"/>
  <c r="H48"/>
  <c r="I48"/>
  <c r="F43"/>
  <c r="F44"/>
  <c r="I38"/>
  <c r="H38"/>
  <c r="H34"/>
  <c r="G34"/>
  <c r="G41" s="1"/>
  <c r="F46"/>
  <c r="F45"/>
  <c r="H41" l="1"/>
  <c r="H89" s="1"/>
  <c r="I41"/>
  <c r="I89" s="1"/>
  <c r="G89"/>
  <c r="F34"/>
  <c r="F38"/>
  <c r="F44" i="5"/>
  <c r="F47" i="4"/>
  <c r="F48" s="1"/>
  <c r="F41" l="1"/>
  <c r="F89" s="1"/>
  <c r="F12" i="6"/>
  <c r="F11"/>
  <c r="F27" i="5"/>
  <c r="D10" i="6" l="1"/>
  <c r="E10"/>
  <c r="F33" i="5"/>
  <c r="F31"/>
  <c r="F29"/>
  <c r="F25"/>
  <c r="F64"/>
  <c r="F63"/>
  <c r="F62"/>
  <c r="F61"/>
  <c r="F43"/>
  <c r="F42"/>
  <c r="F34"/>
  <c r="F32"/>
  <c r="F30"/>
  <c r="F28"/>
  <c r="F26"/>
  <c r="F20"/>
  <c r="F19"/>
  <c r="F18"/>
  <c r="F17"/>
  <c r="E9" i="6" l="1"/>
  <c r="D9"/>
  <c r="C10"/>
  <c r="C9" l="1"/>
  <c r="F9" s="1"/>
  <c r="F10"/>
</calcChain>
</file>

<file path=xl/sharedStrings.xml><?xml version="1.0" encoding="utf-8"?>
<sst xmlns="http://schemas.openxmlformats.org/spreadsheetml/2006/main" count="543" uniqueCount="149">
  <si>
    <t>усього</t>
  </si>
  <si>
    <t>Значення показників</t>
  </si>
  <si>
    <t>у  тому  числі  за  роками</t>
  </si>
  <si>
    <t xml:space="preserve">№ з/п
</t>
  </si>
  <si>
    <t>Найменування напряму діяльності (пріоритетні завдання)</t>
  </si>
  <si>
    <t>Очікувані результати</t>
  </si>
  <si>
    <t xml:space="preserve">Перелік заходів програми
</t>
  </si>
  <si>
    <t xml:space="preserve">Капітальний ремонт (модернізація) ліфтів  </t>
  </si>
  <si>
    <t xml:space="preserve">Капітальний ремонт ліфтів </t>
  </si>
  <si>
    <t>Капітальний ремонт</t>
  </si>
  <si>
    <t>Капітальний ремонт покрівель житлових будинків</t>
  </si>
  <si>
    <t>Капітальний ремонт швів житлових будинків</t>
  </si>
  <si>
    <t>Відновлення та ефективна експлуатація ліфтового господарства</t>
  </si>
  <si>
    <t>Житловий фонд</t>
  </si>
  <si>
    <t>Мережі теплового та водопровідного господарства</t>
  </si>
  <si>
    <t>Реконструкція</t>
  </si>
  <si>
    <t>Утримання та ремонт доріг</t>
  </si>
  <si>
    <t>Культура та спорт</t>
  </si>
  <si>
    <t>Будівництво літньої сцени з благоустроєм прилеглої території та прив`язка пам`ятника Т.Г.Шевченку на площі Шевченка в м.Вараш Рівненської області</t>
  </si>
  <si>
    <t>Будівництво</t>
  </si>
  <si>
    <t>Капітальний ремонт ліфтів житлових будинків об'єднаннь співвласників багатоквартирних будинків</t>
  </si>
  <si>
    <t>Капітальний ремонт (модернізація) ліфтів житлових будинків об'єднаннь співвласників багатоквартирних будинків</t>
  </si>
  <si>
    <t xml:space="preserve">Виконавці
</t>
  </si>
  <si>
    <t>Управління містобудування, архітектури та капітального будівництва</t>
  </si>
  <si>
    <t xml:space="preserve">Джерела фінансування
</t>
  </si>
  <si>
    <t>Місцевий бюджет</t>
  </si>
  <si>
    <t>Забезпечення та покращення житлового фонду міста, запобігання аварійних ситуацій</t>
  </si>
  <si>
    <t>Дозволить покращити інфраструктуру міста</t>
  </si>
  <si>
    <t>Найменування  показників виконання завдання</t>
  </si>
  <si>
    <t>Одиниця виміру</t>
  </si>
  <si>
    <t>Кількість ліфтів</t>
  </si>
  <si>
    <t>Кількість</t>
  </si>
  <si>
    <t>м.п.</t>
  </si>
  <si>
    <t>ж.б</t>
  </si>
  <si>
    <t>Довжина мереж</t>
  </si>
  <si>
    <t>шт.</t>
  </si>
  <si>
    <t>Етапи виконання програми</t>
  </si>
  <si>
    <t>Обсяг коштів, які пропонується залучити на виконання програми</t>
  </si>
  <si>
    <t>Всього</t>
  </si>
  <si>
    <t>м.2</t>
  </si>
  <si>
    <t xml:space="preserve">Управління містобудування архітектури та капітального будівництва </t>
  </si>
  <si>
    <t>Об'єм робіт</t>
  </si>
  <si>
    <t>м2</t>
  </si>
  <si>
    <t xml:space="preserve">Покращення транспортно-експлуатаційних характеристик автомобільних доріг та тротуарів </t>
  </si>
  <si>
    <t>Виконання робіт по капітальному ремонту сприятиме збереженню конструкцій будівелі</t>
  </si>
  <si>
    <t>Найменування заходу</t>
  </si>
  <si>
    <t>Строки впровадження</t>
  </si>
  <si>
    <t>в  тому  числі  за  роками</t>
  </si>
  <si>
    <t>Адміністративні будівлі</t>
  </si>
  <si>
    <t>Найменування завдання, заходу</t>
  </si>
  <si>
    <t>Усього витрат на виконання програми, (тис.грн.)</t>
  </si>
  <si>
    <t>Обсяг ресурсів, всього, в тому числі:</t>
  </si>
  <si>
    <t>Бюджет м.Вараш</t>
  </si>
  <si>
    <t>Інші бюджетні кошти</t>
  </si>
  <si>
    <t>Кошти не бюджетних джерел</t>
  </si>
  <si>
    <t>Орієнтовні обсяги фінансування (вартість), тис.грн.</t>
  </si>
  <si>
    <t>по роках</t>
  </si>
  <si>
    <t>Капітальний ремонт електричної мережі гуртожитків (м-н.Будівельників 1, 2, 3, м-н. Вараш 40, 42, 44)</t>
  </si>
  <si>
    <t>Капітальний ремонт житлових будинків (утеплення фасадів)</t>
  </si>
  <si>
    <t xml:space="preserve">Капітальний ремонт ділянок каналізаційної мережі </t>
  </si>
  <si>
    <t>Реконструкція розподільчої теплової мережі системи теплопостачання</t>
  </si>
  <si>
    <t>Реконструкція водопровідної мережі</t>
  </si>
  <si>
    <t>Виконавець</t>
  </si>
  <si>
    <t>2020-2022</t>
  </si>
  <si>
    <t>Капітальний ремонт житлових будинків (утеплення фасадів).</t>
  </si>
  <si>
    <t>Реконструкція електрообладнання розподільчого устаткування в трансформаторних підстанціях каналізаційно-насосних станцій</t>
  </si>
  <si>
    <t>Будівництво спортивних та ігрових майданчиків</t>
  </si>
  <si>
    <t>Завдання, заходи та строки  виконання "Програма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2020-2022 роки"</t>
  </si>
  <si>
    <t>Очікувані результати виконання "Програма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2020-2022 роки"</t>
  </si>
  <si>
    <t>Ресурсне забезпечення "Програма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2020-2022 роки"</t>
  </si>
  <si>
    <t>Напрямки діяльності та заходи "Програма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2020-2022 роки"</t>
  </si>
  <si>
    <t>Заклади освіти</t>
  </si>
  <si>
    <t>Капітальний ремонт  закладів позашкільної освіти</t>
  </si>
  <si>
    <t>Реконструкція систем опалення та водопостачання закладів освіти</t>
  </si>
  <si>
    <t>Капітальний ремонт закладів  середньої загальної освіти (заміна вікон і дверей)</t>
  </si>
  <si>
    <t>Реконструкція закладів середньої загальної освіти (реконструкція покрівлі, утеплення зовнішніх стін, опорядження фасадів)</t>
  </si>
  <si>
    <t>Реконструкція закладів дошкільної освіти (реконструкція покрівлі, утеплення зовнішніх стін, опорядження фасадів)</t>
  </si>
  <si>
    <t>Капітальний ремонт  закладів дошкільної освіти (заміна вікон і дверей)</t>
  </si>
  <si>
    <t>Капітальний ремонт будинку для обслуговування жителів с.Заболоття (адміністративний будинок)</t>
  </si>
  <si>
    <t>Поточний(середній) ремонт асфальтобетонного покриття вулиць і доріг</t>
  </si>
  <si>
    <t>Експертне обстеження ліфтів</t>
  </si>
  <si>
    <t>Виготовлення проектно-кошторисної документації ліфтів в (тому числі експертиза ПКД)</t>
  </si>
  <si>
    <t>Позачерговий технічний огляд ліфтів</t>
  </si>
  <si>
    <t>Експертне обстеження ліфтів житлових будинків об'єднаннь співвласників багатоквартирних будинків</t>
  </si>
  <si>
    <t>Виготовлення проектно-кошторисної документації ліфтів в (тому числі експертиза ПКД) житлових будинків об'єднаннь співвласників багатоквартирних будинків</t>
  </si>
  <si>
    <t>Позачерговий технічний огляд ліфтів житлових будинків об'єднаннь співвласників багатоквартирних будинків</t>
  </si>
  <si>
    <t>Виготовлення проектно-кошторисної документації на капітальний ремонт покрівлі житлових будинків</t>
  </si>
  <si>
    <t>Виготовлення проектно-кошторисної документації на капітальний ремонт міжпанельних швів житлових будинків</t>
  </si>
  <si>
    <t>Виготовлення проектно-кошторисної документації на капітальний ремонт  (утеплення фасадів)</t>
  </si>
  <si>
    <t>Капітальний ремонт гуртожитків  (утеплення фасадів)</t>
  </si>
  <si>
    <t>Виготовлення проектно-кошторисної документації на реконструкцію теплової мережі м.Вараш</t>
  </si>
  <si>
    <t>Виготовлення проектно-кошторисної документації на реконструкцію водопровідної мережі м.Вараш</t>
  </si>
  <si>
    <t>Виготовлення проектно-кошторисної документації на напітальний ремонт каналізаційної мережі м.Вараш</t>
  </si>
  <si>
    <t>Виготовлення проектно-кошторисної документації на реконструкцію електрообладнання розподільчого устаткування в трансформаторних підстанціях каналізаційно-насосних станцій</t>
  </si>
  <si>
    <t>Виготовлення проектно-кошторисної документації на капітальний ремонт електричної мережі гуртожитків (м-н.Будівельників 1, 2, 3, м-н. Вараш 40, 42, 44)</t>
  </si>
  <si>
    <t>Виготовлення проектно-кошторисної документації на поточний(середній) ремонт асфальтобетонного покриття вулиць і доріг</t>
  </si>
  <si>
    <t>Виготовлення проектно-кошторисної документації на капітальний ремонт вулиць і доріг</t>
  </si>
  <si>
    <t>Капітальний ремонт вулиць і доріг м.Вараш</t>
  </si>
  <si>
    <t>Капітальний ремонт вулиць і доріг с.Заболоття</t>
  </si>
  <si>
    <t>Виготовлення проектно-кошторисної документації на капітальний ремонт громадського будинку Стоматологічної поліклініки за адресою: м.Вараш, м-н.Перемоги, 23/1 (КНП ВМР «Вараський ЦПМД») (вікна, утеплення фасадів, сантехніка, опалення ).</t>
  </si>
  <si>
    <t>Капітальний ремонт громадського будинку Стоматологічної поліклініки за адресою: м.Вараш, м-н.Перемоги, 23/1 (КНП ВМР «Вараський ЦПМД») (вікна, утеплення фасадів, сантехніка, опалення ).</t>
  </si>
  <si>
    <t>Виготовлення проектно-кошторисної документації на капітальний ремонт будинку для обслуговування жителів с.Заболоття (адміністративний будинок) (вікна, сантехнічні системи, утеплення фасадів)</t>
  </si>
  <si>
    <t>Виготовлення проектно-кошторисної документації на будівництво спортивних та ігрових майданчиків</t>
  </si>
  <si>
    <t>Виготовлення проектно-кошторисної документації на будівництво об`єктів інфраструктури парку м. Вараш</t>
  </si>
  <si>
    <t>Виготовлення проектно-кошторисної документації на капітальний ремонт Заболоттівського сільського будинку культури  (вікна, утеплення фасаду, сантехнічні системи, електричні мережі)</t>
  </si>
  <si>
    <t>Капітальний ремонт Заболоттівського сільського будинку культури (покрівля, вікна, утеплення фасаду, сантехнічні системи, електричні мережі)</t>
  </si>
  <si>
    <t>Виготовлення проектно-кошторисної документації на реконструкція закладів середньої загальної освіти (реконструкція покрівлі, утеплення зовнішніх стін, опорядження фасадів)</t>
  </si>
  <si>
    <t>Виготовлення проектно-кошторисної документації на реконструкція закладів дошкільної освіти (реконструкція покрівлі, утеплення зовнішніх стін, опорядження фасадів)</t>
  </si>
  <si>
    <t>Виготовлення проектно-кошторисної документації на реконструкцію систем опалення та водопостачання закладів освіти</t>
  </si>
  <si>
    <t>Виготовлення проектно-кошторисної документації на капітальний ремонт  закладів позашкільної освіти( покрівля, вікна, утеплення фасаду, сантехнічні системи, електричні мережі)</t>
  </si>
  <si>
    <t>Виготовлення проектно-кошторисної документації на капітальний ремонт закладів  середньої загальної освіти (заміна вікон і дверей)</t>
  </si>
  <si>
    <t>Виготовлення проектно-кошторисної документації на капітальний ремонт  закладів дошкільної освіти (заміна вікон і дверей)</t>
  </si>
  <si>
    <t>Капітальний ремонт закладів  середньої загальної освіти (заміна вікон і дверей) с.Заболоття</t>
  </si>
  <si>
    <t>Капітальний ремонт  закладів дошкільної освіти (заміна вікон і дверей) с.Заболоття</t>
  </si>
  <si>
    <t xml:space="preserve">Виготовлення проектно-кошторисної документації на прокладання пожежної сигналізації закладів дошкільної освіти </t>
  </si>
  <si>
    <t>Виготовлення проектно-кошторисної документації на прокладання пожежної сигналізації закладів середньої загальної освіти</t>
  </si>
  <si>
    <t>Прокладання пожежної сигналізації закладів середньої загальної освіти</t>
  </si>
  <si>
    <t xml:space="preserve">Прокладання пожежної сигналізації закладів дошкільної освіти </t>
  </si>
  <si>
    <t xml:space="preserve">Виготовлення проектно-кошторисної документації </t>
  </si>
  <si>
    <t xml:space="preserve">Поточний ремонт </t>
  </si>
  <si>
    <t>Сприятиме збереженню конструкцій будівлі</t>
  </si>
  <si>
    <t>Виготовлення проектно-кошторисної документації на капітальний ремонт каналізаційної мережі м.Вараш</t>
  </si>
  <si>
    <t>Виготовлення проектно-кошторисної документації на капітальний ремонт громадського будинку Стоматологічної поліклініки за адресою: м.Вараш, м-н.Перемоги, 23/1 (КНП ВМР «Вараський ЦПМД») (утеплення фасадів, сантехніка, опалення ).</t>
  </si>
  <si>
    <t>Виконання робіт сприятиме збереженню конструкцій будівелі</t>
  </si>
  <si>
    <t>Сприятиме збереженню здоров’ю та життю людей</t>
  </si>
  <si>
    <t>Таблиця 2</t>
  </si>
  <si>
    <t>Таблиця 3</t>
  </si>
  <si>
    <t>Таблиця 4</t>
  </si>
  <si>
    <t>Таблиця 1</t>
  </si>
  <si>
    <t>Виготовлення проектно-кошторисної документації на поточний(середній) ремонт асфальтобетонного покриття вулиць і доріг м.Вараш</t>
  </si>
  <si>
    <t>Виготовлення проектно-кошторисної документації на капітальний ремонт вулиць і доріг м.Вараш</t>
  </si>
  <si>
    <t>Поточний(середній) ремонт асфальтобетонного покриття вулиць і доріг м.Вараш</t>
  </si>
  <si>
    <t>Реконструкція об’єктів інфраструктури парку (громадського туалету з благоустроєм території парку) в м.Вараш Рівненської області</t>
  </si>
  <si>
    <t>Впровадження новітніх систем управління відходами</t>
  </si>
  <si>
    <t>Виготовлення проектно-кошторисної документації "Реконструкція полігону твердих побутових відходів м. Вараш Рівненської області"</t>
  </si>
  <si>
    <t>Реконструкція полігону твердих побутових відходів м. Вараш Рівненської області</t>
  </si>
  <si>
    <t>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</si>
  <si>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Орієнтовна вартість заходу, тис.грн.</t>
  </si>
  <si>
    <t>Виготовлення проектно-кошторисної документації на будівництво опорної школи №7 м Вараш Рівненської області</t>
  </si>
  <si>
    <t>Міський голова                                                                        Сергій АНОЩЕНКО</t>
  </si>
  <si>
    <t>Додаток 2</t>
  </si>
  <si>
    <t>до рішення міської ради</t>
  </si>
  <si>
    <t>___________2019 року № ______</t>
  </si>
  <si>
    <t>Додаток 3</t>
  </si>
  <si>
    <t>Додаток 4</t>
  </si>
  <si>
    <t>Додаток 5</t>
  </si>
  <si>
    <t>2020 р.</t>
  </si>
  <si>
    <t>2021 р.</t>
  </si>
  <si>
    <t>2022 р.</t>
  </si>
</sst>
</file>

<file path=xl/styles.xml><?xml version="1.0" encoding="utf-8"?>
<styleSheet xmlns="http://schemas.openxmlformats.org/spreadsheetml/2006/main">
  <numFmts count="3">
    <numFmt numFmtId="164" formatCode="#,##0.000\ _₽"/>
    <numFmt numFmtId="165" formatCode="#,##0.000"/>
    <numFmt numFmtId="166" formatCode="0.00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71"/>
  <sheetViews>
    <sheetView tabSelected="1" topLeftCell="A16" zoomScaleSheetLayoutView="120" workbookViewId="0">
      <selection activeCell="L13" sqref="L13"/>
    </sheetView>
  </sheetViews>
  <sheetFormatPr defaultRowHeight="15"/>
  <cols>
    <col min="1" max="1" width="3" customWidth="1"/>
    <col min="2" max="2" width="6.28515625" customWidth="1"/>
    <col min="3" max="3" width="38.7109375" customWidth="1"/>
    <col min="4" max="4" width="16.140625" customWidth="1"/>
    <col min="5" max="5" width="19.7109375" customWidth="1"/>
    <col min="6" max="9" width="14.85546875" customWidth="1"/>
    <col min="12" max="12" width="11.28515625" bestFit="1" customWidth="1"/>
    <col min="13" max="13" width="9.7109375" bestFit="1" customWidth="1"/>
  </cols>
  <sheetData>
    <row r="1" spans="2:9" ht="16.5" customHeight="1">
      <c r="G1" s="51" t="s">
        <v>140</v>
      </c>
      <c r="H1" s="51"/>
      <c r="I1" s="51"/>
    </row>
    <row r="2" spans="2:9" ht="16.5" customHeight="1">
      <c r="G2" s="51" t="s">
        <v>141</v>
      </c>
      <c r="H2" s="51"/>
      <c r="I2" s="51"/>
    </row>
    <row r="3" spans="2:9" ht="16.5" customHeight="1">
      <c r="G3" s="51" t="s">
        <v>142</v>
      </c>
      <c r="H3" s="51"/>
      <c r="I3" s="51"/>
    </row>
    <row r="4" spans="2:9" ht="42.75" customHeight="1">
      <c r="B4" s="63" t="s">
        <v>67</v>
      </c>
      <c r="C4" s="63"/>
      <c r="D4" s="63"/>
      <c r="E4" s="63"/>
      <c r="F4" s="63"/>
      <c r="G4" s="63"/>
      <c r="H4" s="63"/>
      <c r="I4" s="63"/>
    </row>
    <row r="5" spans="2:9" ht="15.75">
      <c r="B5" s="1"/>
      <c r="C5" s="1"/>
      <c r="D5" s="1"/>
      <c r="E5" s="1"/>
      <c r="F5" s="1"/>
      <c r="G5" s="1"/>
      <c r="H5" s="1" t="s">
        <v>128</v>
      </c>
      <c r="I5" s="1"/>
    </row>
    <row r="6" spans="2:9" ht="22.5" customHeight="1">
      <c r="B6" s="57" t="s">
        <v>3</v>
      </c>
      <c r="C6" s="57" t="s">
        <v>45</v>
      </c>
      <c r="D6" s="55" t="s">
        <v>46</v>
      </c>
      <c r="E6" s="57" t="s">
        <v>62</v>
      </c>
      <c r="F6" s="52" t="s">
        <v>137</v>
      </c>
      <c r="G6" s="53"/>
      <c r="H6" s="53"/>
      <c r="I6" s="54"/>
    </row>
    <row r="7" spans="2:9" ht="27" customHeight="1">
      <c r="B7" s="57"/>
      <c r="C7" s="57"/>
      <c r="D7" s="64"/>
      <c r="E7" s="57"/>
      <c r="F7" s="55" t="s">
        <v>38</v>
      </c>
      <c r="G7" s="52" t="s">
        <v>47</v>
      </c>
      <c r="H7" s="53"/>
      <c r="I7" s="54"/>
    </row>
    <row r="8" spans="2:9" ht="27" customHeight="1">
      <c r="B8" s="57"/>
      <c r="C8" s="57"/>
      <c r="D8" s="56"/>
      <c r="E8" s="57"/>
      <c r="F8" s="56"/>
      <c r="G8" s="3">
        <v>2020</v>
      </c>
      <c r="H8" s="3">
        <v>2021</v>
      </c>
      <c r="I8" s="3">
        <v>2022</v>
      </c>
    </row>
    <row r="9" spans="2:9" ht="18.75" customHeight="1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</row>
    <row r="10" spans="2:9" ht="21" customHeight="1">
      <c r="B10" s="52" t="s">
        <v>13</v>
      </c>
      <c r="C10" s="53"/>
      <c r="D10" s="53"/>
      <c r="E10" s="53"/>
      <c r="F10" s="53"/>
      <c r="G10" s="53"/>
      <c r="H10" s="53"/>
      <c r="I10" s="54"/>
    </row>
    <row r="11" spans="2:9" ht="21.75" customHeight="1">
      <c r="B11" s="23">
        <v>1</v>
      </c>
      <c r="C11" s="25" t="s">
        <v>80</v>
      </c>
      <c r="D11" s="57" t="s">
        <v>63</v>
      </c>
      <c r="E11" s="57" t="s">
        <v>23</v>
      </c>
      <c r="F11" s="6">
        <f>G11+H11+I11</f>
        <v>220.5</v>
      </c>
      <c r="G11" s="28">
        <v>160</v>
      </c>
      <c r="H11" s="28">
        <v>16.5</v>
      </c>
      <c r="I11" s="28">
        <v>44</v>
      </c>
    </row>
    <row r="12" spans="2:9" ht="48.75" customHeight="1">
      <c r="B12" s="23">
        <v>2</v>
      </c>
      <c r="C12" s="25" t="s">
        <v>81</v>
      </c>
      <c r="D12" s="57"/>
      <c r="E12" s="57"/>
      <c r="F12" s="6">
        <f t="shared" ref="F12:F30" si="0">G12+H12+I12</f>
        <v>326.7</v>
      </c>
      <c r="G12" s="28">
        <v>254.6</v>
      </c>
      <c r="H12" s="28">
        <v>20.100000000000001</v>
      </c>
      <c r="I12" s="28">
        <v>52</v>
      </c>
    </row>
    <row r="13" spans="2:9" ht="21.75" customHeight="1">
      <c r="B13" s="23">
        <v>3</v>
      </c>
      <c r="C13" s="25" t="s">
        <v>82</v>
      </c>
      <c r="D13" s="57"/>
      <c r="E13" s="57"/>
      <c r="F13" s="6">
        <f t="shared" si="0"/>
        <v>79.599999999999994</v>
      </c>
      <c r="G13" s="28">
        <v>57.6</v>
      </c>
      <c r="H13" s="28">
        <v>6</v>
      </c>
      <c r="I13" s="28">
        <v>16</v>
      </c>
    </row>
    <row r="14" spans="2:9" ht="42" customHeight="1">
      <c r="B14" s="12">
        <v>4</v>
      </c>
      <c r="C14" s="25" t="s">
        <v>7</v>
      </c>
      <c r="D14" s="57"/>
      <c r="E14" s="57"/>
      <c r="F14" s="6">
        <f t="shared" si="0"/>
        <v>22700</v>
      </c>
      <c r="G14" s="28">
        <v>20000</v>
      </c>
      <c r="H14" s="28">
        <v>900</v>
      </c>
      <c r="I14" s="28">
        <v>1800</v>
      </c>
    </row>
    <row r="15" spans="2:9" ht="29.25" customHeight="1">
      <c r="B15" s="12">
        <v>5</v>
      </c>
      <c r="C15" s="15" t="s">
        <v>8</v>
      </c>
      <c r="D15" s="57"/>
      <c r="E15" s="57"/>
      <c r="F15" s="6">
        <f t="shared" si="0"/>
        <v>4930</v>
      </c>
      <c r="G15" s="28">
        <v>2170</v>
      </c>
      <c r="H15" s="28">
        <v>660</v>
      </c>
      <c r="I15" s="28">
        <v>2100</v>
      </c>
    </row>
    <row r="16" spans="2:9" ht="63.75" customHeight="1">
      <c r="B16" s="23">
        <v>6</v>
      </c>
      <c r="C16" s="25" t="s">
        <v>83</v>
      </c>
      <c r="D16" s="57"/>
      <c r="E16" s="57"/>
      <c r="F16" s="6">
        <f t="shared" si="0"/>
        <v>298.5</v>
      </c>
      <c r="G16" s="28">
        <v>260</v>
      </c>
      <c r="H16" s="28">
        <v>16.5</v>
      </c>
      <c r="I16" s="28">
        <v>22</v>
      </c>
    </row>
    <row r="17" spans="2:9" ht="48.75" customHeight="1">
      <c r="B17" s="23">
        <v>7</v>
      </c>
      <c r="C17" s="25" t="s">
        <v>84</v>
      </c>
      <c r="D17" s="57"/>
      <c r="E17" s="57"/>
      <c r="F17" s="6">
        <f t="shared" si="0"/>
        <v>450.90000000000003</v>
      </c>
      <c r="G17" s="28">
        <v>404.8</v>
      </c>
      <c r="H17" s="28">
        <v>20.100000000000001</v>
      </c>
      <c r="I17" s="28">
        <v>26</v>
      </c>
    </row>
    <row r="18" spans="2:9" ht="66.75" customHeight="1">
      <c r="B18" s="23">
        <v>8</v>
      </c>
      <c r="C18" s="25" t="s">
        <v>85</v>
      </c>
      <c r="D18" s="57" t="s">
        <v>63</v>
      </c>
      <c r="E18" s="57" t="s">
        <v>23</v>
      </c>
      <c r="F18" s="6">
        <f t="shared" si="0"/>
        <v>107.6</v>
      </c>
      <c r="G18" s="28">
        <v>93.6</v>
      </c>
      <c r="H18" s="28">
        <v>6</v>
      </c>
      <c r="I18" s="28">
        <v>8</v>
      </c>
    </row>
    <row r="19" spans="2:9" ht="72.75" customHeight="1">
      <c r="B19" s="12">
        <v>9</v>
      </c>
      <c r="C19" s="25" t="s">
        <v>21</v>
      </c>
      <c r="D19" s="57"/>
      <c r="E19" s="57"/>
      <c r="F19" s="6">
        <f t="shared" si="0"/>
        <v>32200</v>
      </c>
      <c r="G19" s="28">
        <v>30400</v>
      </c>
      <c r="H19" s="28">
        <v>900</v>
      </c>
      <c r="I19" s="28">
        <v>900</v>
      </c>
    </row>
    <row r="20" spans="2:9" ht="49.5" customHeight="1">
      <c r="B20" s="12">
        <v>10</v>
      </c>
      <c r="C20" s="15" t="s">
        <v>20</v>
      </c>
      <c r="D20" s="57"/>
      <c r="E20" s="57"/>
      <c r="F20" s="6">
        <f t="shared" si="0"/>
        <v>6050</v>
      </c>
      <c r="G20" s="28">
        <v>4340</v>
      </c>
      <c r="H20" s="28">
        <v>660</v>
      </c>
      <c r="I20" s="28">
        <v>1050</v>
      </c>
    </row>
    <row r="21" spans="2:9" ht="49.5" customHeight="1">
      <c r="B21" s="23">
        <v>11</v>
      </c>
      <c r="C21" s="25" t="s">
        <v>86</v>
      </c>
      <c r="D21" s="57"/>
      <c r="E21" s="57"/>
      <c r="F21" s="6">
        <f t="shared" si="0"/>
        <v>1335</v>
      </c>
      <c r="G21" s="6">
        <v>390</v>
      </c>
      <c r="H21" s="6">
        <v>455</v>
      </c>
      <c r="I21" s="6">
        <v>490</v>
      </c>
    </row>
    <row r="22" spans="2:9" ht="49.5" customHeight="1">
      <c r="B22" s="23">
        <v>12</v>
      </c>
      <c r="C22" s="25" t="s">
        <v>87</v>
      </c>
      <c r="D22" s="57"/>
      <c r="E22" s="57"/>
      <c r="F22" s="6">
        <f t="shared" si="0"/>
        <v>1690</v>
      </c>
      <c r="G22" s="6">
        <v>500</v>
      </c>
      <c r="H22" s="6">
        <v>580</v>
      </c>
      <c r="I22" s="6">
        <v>610</v>
      </c>
    </row>
    <row r="23" spans="2:9" ht="49.5" customHeight="1">
      <c r="B23" s="23">
        <v>13</v>
      </c>
      <c r="C23" s="25" t="s">
        <v>88</v>
      </c>
      <c r="D23" s="57"/>
      <c r="E23" s="57"/>
      <c r="F23" s="6">
        <f t="shared" si="0"/>
        <v>430</v>
      </c>
      <c r="G23" s="6">
        <v>120</v>
      </c>
      <c r="H23" s="6">
        <v>150</v>
      </c>
      <c r="I23" s="6">
        <v>160</v>
      </c>
    </row>
    <row r="24" spans="2:9" ht="81" customHeight="1">
      <c r="B24" s="23">
        <v>14</v>
      </c>
      <c r="C24" s="25" t="s">
        <v>94</v>
      </c>
      <c r="D24" s="57"/>
      <c r="E24" s="57"/>
      <c r="F24" s="6">
        <f t="shared" si="0"/>
        <v>281.10000000000002</v>
      </c>
      <c r="G24" s="6">
        <v>89</v>
      </c>
      <c r="H24" s="6">
        <v>93.6</v>
      </c>
      <c r="I24" s="6">
        <v>98.5</v>
      </c>
    </row>
    <row r="25" spans="2:9" ht="31.5">
      <c r="B25" s="12">
        <v>15</v>
      </c>
      <c r="C25" s="25" t="s">
        <v>10</v>
      </c>
      <c r="D25" s="57"/>
      <c r="E25" s="57"/>
      <c r="F25" s="6">
        <f t="shared" si="0"/>
        <v>32050.985999999997</v>
      </c>
      <c r="G25" s="6">
        <v>9517.86</v>
      </c>
      <c r="H25" s="6">
        <v>10758.066000000001</v>
      </c>
      <c r="I25" s="6">
        <v>11775.06</v>
      </c>
    </row>
    <row r="26" spans="2:9" ht="31.5">
      <c r="B26" s="12">
        <v>16</v>
      </c>
      <c r="C26" s="25" t="s">
        <v>11</v>
      </c>
      <c r="D26" s="57"/>
      <c r="E26" s="57"/>
      <c r="F26" s="6">
        <f t="shared" si="0"/>
        <v>35371.578000000001</v>
      </c>
      <c r="G26" s="6">
        <v>10771.86</v>
      </c>
      <c r="H26" s="6">
        <v>11885.412</v>
      </c>
      <c r="I26" s="6">
        <v>12714.306</v>
      </c>
    </row>
    <row r="27" spans="2:9" ht="31.5">
      <c r="B27" s="12">
        <v>17</v>
      </c>
      <c r="C27" s="25" t="s">
        <v>89</v>
      </c>
      <c r="D27" s="57"/>
      <c r="E27" s="57"/>
      <c r="F27" s="6">
        <f t="shared" si="0"/>
        <v>24076.125</v>
      </c>
      <c r="G27" s="6">
        <v>7550.9129999999996</v>
      </c>
      <c r="H27" s="6">
        <v>8097.0780000000004</v>
      </c>
      <c r="I27" s="6">
        <v>8428.134</v>
      </c>
    </row>
    <row r="28" spans="2:9" ht="35.25" customHeight="1">
      <c r="B28" s="12">
        <v>18</v>
      </c>
      <c r="C28" s="27" t="s">
        <v>64</v>
      </c>
      <c r="D28" s="57" t="s">
        <v>63</v>
      </c>
      <c r="E28" s="57" t="s">
        <v>23</v>
      </c>
      <c r="F28" s="6">
        <f t="shared" si="0"/>
        <v>21659.395</v>
      </c>
      <c r="G28" s="6">
        <v>6972.5469999999996</v>
      </c>
      <c r="H28" s="6">
        <v>7259.4059999999999</v>
      </c>
      <c r="I28" s="6">
        <v>7427.442</v>
      </c>
    </row>
    <row r="29" spans="2:9" ht="56.25" customHeight="1">
      <c r="B29" s="12">
        <v>19</v>
      </c>
      <c r="C29" s="27" t="s">
        <v>57</v>
      </c>
      <c r="D29" s="57"/>
      <c r="E29" s="57"/>
      <c r="F29" s="6">
        <f t="shared" si="0"/>
        <v>5137.6379999999999</v>
      </c>
      <c r="G29" s="6">
        <v>1566.2460000000001</v>
      </c>
      <c r="H29" s="6">
        <v>1692.9</v>
      </c>
      <c r="I29" s="6">
        <v>1878.492</v>
      </c>
    </row>
    <row r="30" spans="2:9" ht="84.75" customHeight="1">
      <c r="B30" s="42">
        <v>20</v>
      </c>
      <c r="C30" s="49" t="s">
        <v>136</v>
      </c>
      <c r="D30" s="42">
        <v>2020</v>
      </c>
      <c r="E30" s="57"/>
      <c r="F30" s="6">
        <f t="shared" si="0"/>
        <v>28317.4</v>
      </c>
      <c r="G30" s="6">
        <v>28317.4</v>
      </c>
      <c r="H30" s="6"/>
      <c r="I30" s="6"/>
    </row>
    <row r="31" spans="2:9" ht="19.5" customHeight="1">
      <c r="B31" s="58" t="s">
        <v>38</v>
      </c>
      <c r="C31" s="59"/>
      <c r="D31" s="59"/>
      <c r="E31" s="60"/>
      <c r="F31" s="6">
        <f>SUM(F11:F30)</f>
        <v>217713.022</v>
      </c>
      <c r="G31" s="6">
        <f>SUM(G11:G30)</f>
        <v>123936.42600000001</v>
      </c>
      <c r="H31" s="6">
        <f>SUM(H11:H30)</f>
        <v>44176.662000000004</v>
      </c>
      <c r="I31" s="6">
        <f>SUM(I11:I30)</f>
        <v>49599.934000000001</v>
      </c>
    </row>
    <row r="32" spans="2:9" ht="21" customHeight="1">
      <c r="B32" s="52" t="s">
        <v>14</v>
      </c>
      <c r="C32" s="53"/>
      <c r="D32" s="53"/>
      <c r="E32" s="53"/>
      <c r="F32" s="53"/>
      <c r="G32" s="53"/>
      <c r="H32" s="53"/>
      <c r="I32" s="54"/>
    </row>
    <row r="33" spans="2:9" ht="57.75" customHeight="1">
      <c r="B33" s="23">
        <v>21</v>
      </c>
      <c r="C33" s="27" t="s">
        <v>121</v>
      </c>
      <c r="D33" s="57" t="s">
        <v>63</v>
      </c>
      <c r="E33" s="57" t="s">
        <v>23</v>
      </c>
      <c r="F33" s="6">
        <f>G33+H33+I33</f>
        <v>965.09799999999996</v>
      </c>
      <c r="G33" s="6">
        <v>290.09800000000001</v>
      </c>
      <c r="H33" s="6">
        <v>320</v>
      </c>
      <c r="I33" s="6">
        <v>355</v>
      </c>
    </row>
    <row r="34" spans="2:9" ht="51" customHeight="1">
      <c r="B34" s="23">
        <v>22</v>
      </c>
      <c r="C34" s="25" t="s">
        <v>91</v>
      </c>
      <c r="D34" s="57"/>
      <c r="E34" s="57"/>
      <c r="F34" s="6">
        <f t="shared" ref="F34:F40" si="1">G34+H34+I34</f>
        <v>895.16200000000003</v>
      </c>
      <c r="G34" s="6">
        <f>42.405+161.721</f>
        <v>204.126</v>
      </c>
      <c r="H34" s="6">
        <f>69.84+170.769</f>
        <v>240.60900000000001</v>
      </c>
      <c r="I34" s="6">
        <v>450.42700000000002</v>
      </c>
    </row>
    <row r="35" spans="2:9" ht="52.5" customHeight="1">
      <c r="B35" s="23">
        <v>23</v>
      </c>
      <c r="C35" s="25" t="s">
        <v>90</v>
      </c>
      <c r="D35" s="57"/>
      <c r="E35" s="57"/>
      <c r="F35" s="6">
        <f t="shared" si="1"/>
        <v>360.47699999999998</v>
      </c>
      <c r="G35" s="6">
        <v>71.043000000000006</v>
      </c>
      <c r="H35" s="6">
        <v>131.56100000000001</v>
      </c>
      <c r="I35" s="6">
        <v>157.87299999999999</v>
      </c>
    </row>
    <row r="36" spans="2:9" ht="97.5" customHeight="1">
      <c r="B36" s="23">
        <v>24</v>
      </c>
      <c r="C36" s="30" t="s">
        <v>93</v>
      </c>
      <c r="D36" s="57"/>
      <c r="E36" s="57"/>
      <c r="F36" s="6">
        <f t="shared" si="1"/>
        <v>960</v>
      </c>
      <c r="G36" s="7">
        <v>300</v>
      </c>
      <c r="H36" s="7">
        <v>320</v>
      </c>
      <c r="I36" s="7">
        <v>340</v>
      </c>
    </row>
    <row r="37" spans="2:9" ht="39" customHeight="1">
      <c r="B37" s="12">
        <v>25</v>
      </c>
      <c r="C37" s="30" t="s">
        <v>59</v>
      </c>
      <c r="D37" s="57"/>
      <c r="E37" s="57"/>
      <c r="F37" s="6">
        <f t="shared" si="1"/>
        <v>6779.1239999999998</v>
      </c>
      <c r="G37" s="7">
        <v>1554.96</v>
      </c>
      <c r="H37" s="7">
        <v>2208.2939999999999</v>
      </c>
      <c r="I37" s="7">
        <v>3015.87</v>
      </c>
    </row>
    <row r="38" spans="2:9" ht="39.75" customHeight="1">
      <c r="B38" s="12">
        <v>26</v>
      </c>
      <c r="C38" s="27" t="s">
        <v>60</v>
      </c>
      <c r="D38" s="57" t="s">
        <v>63</v>
      </c>
      <c r="E38" s="57" t="s">
        <v>23</v>
      </c>
      <c r="F38" s="6">
        <f t="shared" si="1"/>
        <v>44017.411999999997</v>
      </c>
      <c r="G38" s="6">
        <v>13632.409</v>
      </c>
      <c r="H38" s="6">
        <f>1317.258+12990</f>
        <v>14307.258</v>
      </c>
      <c r="I38" s="6">
        <f>4107.745+11970</f>
        <v>16077.744999999999</v>
      </c>
    </row>
    <row r="39" spans="2:9" ht="24" customHeight="1">
      <c r="B39" s="12">
        <v>27</v>
      </c>
      <c r="C39" s="27" t="s">
        <v>61</v>
      </c>
      <c r="D39" s="57"/>
      <c r="E39" s="57"/>
      <c r="F39" s="6">
        <f t="shared" si="1"/>
        <v>12132.45</v>
      </c>
      <c r="G39" s="6">
        <v>3448.5</v>
      </c>
      <c r="H39" s="6">
        <v>3893.67</v>
      </c>
      <c r="I39" s="6">
        <v>4790.28</v>
      </c>
    </row>
    <row r="40" spans="2:9" ht="66.75" customHeight="1">
      <c r="B40" s="14">
        <v>28</v>
      </c>
      <c r="C40" s="27" t="s">
        <v>65</v>
      </c>
      <c r="D40" s="57"/>
      <c r="E40" s="57"/>
      <c r="F40" s="6">
        <f t="shared" si="1"/>
        <v>3818.4300000000003</v>
      </c>
      <c r="G40" s="6">
        <v>1090.98</v>
      </c>
      <c r="H40" s="6">
        <v>1222.6500000000001</v>
      </c>
      <c r="I40" s="6">
        <v>1504.8</v>
      </c>
    </row>
    <row r="41" spans="2:9" ht="15.75">
      <c r="B41" s="58" t="s">
        <v>38</v>
      </c>
      <c r="C41" s="59"/>
      <c r="D41" s="59"/>
      <c r="E41" s="60"/>
      <c r="F41" s="6">
        <f>SUM(F33:F40)</f>
        <v>69928.152999999991</v>
      </c>
      <c r="G41" s="6">
        <f>SUM(G33:G40)</f>
        <v>20592.115999999998</v>
      </c>
      <c r="H41" s="6">
        <f>SUM(H33:H40)</f>
        <v>22644.042000000001</v>
      </c>
      <c r="I41" s="6">
        <f>SUM(I33:I40)</f>
        <v>26691.994999999999</v>
      </c>
    </row>
    <row r="42" spans="2:9" ht="18.75" customHeight="1">
      <c r="B42" s="57" t="s">
        <v>16</v>
      </c>
      <c r="C42" s="57"/>
      <c r="D42" s="57"/>
      <c r="E42" s="57"/>
      <c r="F42" s="57"/>
      <c r="G42" s="57"/>
      <c r="H42" s="57"/>
      <c r="I42" s="57"/>
    </row>
    <row r="43" spans="2:9" ht="68.25" customHeight="1">
      <c r="B43" s="23">
        <v>29</v>
      </c>
      <c r="C43" s="34" t="s">
        <v>129</v>
      </c>
      <c r="D43" s="65" t="s">
        <v>63</v>
      </c>
      <c r="E43" s="55" t="s">
        <v>23</v>
      </c>
      <c r="F43" s="9">
        <f t="shared" ref="F43:F44" si="2">SUM(G43:I43)</f>
        <v>735</v>
      </c>
      <c r="G43" s="6">
        <v>200</v>
      </c>
      <c r="H43" s="6">
        <v>230</v>
      </c>
      <c r="I43" s="6">
        <v>305</v>
      </c>
    </row>
    <row r="44" spans="2:9" ht="48.75" customHeight="1">
      <c r="B44" s="23">
        <v>30</v>
      </c>
      <c r="C44" s="34" t="s">
        <v>130</v>
      </c>
      <c r="D44" s="66"/>
      <c r="E44" s="64"/>
      <c r="F44" s="9">
        <f t="shared" si="2"/>
        <v>2057.5</v>
      </c>
      <c r="G44" s="6">
        <v>520</v>
      </c>
      <c r="H44" s="6">
        <v>611</v>
      </c>
      <c r="I44" s="6">
        <v>926.5</v>
      </c>
    </row>
    <row r="45" spans="2:9" ht="47.25" customHeight="1">
      <c r="B45" s="14">
        <v>31</v>
      </c>
      <c r="C45" s="34" t="s">
        <v>131</v>
      </c>
      <c r="D45" s="66"/>
      <c r="E45" s="64"/>
      <c r="F45" s="9">
        <f>SUM(G45:I45)</f>
        <v>103600</v>
      </c>
      <c r="G45" s="9">
        <v>28000</v>
      </c>
      <c r="H45" s="9">
        <v>32500</v>
      </c>
      <c r="I45" s="9">
        <v>43100</v>
      </c>
    </row>
    <row r="46" spans="2:9" ht="31.5">
      <c r="B46" s="14">
        <v>32</v>
      </c>
      <c r="C46" s="25" t="s">
        <v>97</v>
      </c>
      <c r="D46" s="66"/>
      <c r="E46" s="64"/>
      <c r="F46" s="9">
        <f>SUM(G46:I46)</f>
        <v>211700</v>
      </c>
      <c r="G46" s="9">
        <v>55800</v>
      </c>
      <c r="H46" s="9">
        <v>67800</v>
      </c>
      <c r="I46" s="9">
        <v>88100</v>
      </c>
    </row>
    <row r="47" spans="2:9" ht="31.5">
      <c r="B47" s="14">
        <v>33</v>
      </c>
      <c r="C47" s="16" t="s">
        <v>98</v>
      </c>
      <c r="D47" s="66"/>
      <c r="E47" s="64"/>
      <c r="F47" s="9">
        <f t="shared" ref="F47" si="3">SUM(G47:I47)</f>
        <v>45000</v>
      </c>
      <c r="G47" s="9">
        <v>10000</v>
      </c>
      <c r="H47" s="9">
        <v>15000</v>
      </c>
      <c r="I47" s="9">
        <v>20000</v>
      </c>
    </row>
    <row r="48" spans="2:9" ht="15.75">
      <c r="B48" s="61" t="s">
        <v>38</v>
      </c>
      <c r="C48" s="61"/>
      <c r="D48" s="61"/>
      <c r="E48" s="61"/>
      <c r="F48" s="6">
        <f>SUM(F43:F47)</f>
        <v>363092.5</v>
      </c>
      <c r="G48" s="6">
        <f>SUM(G43:G47)</f>
        <v>94520</v>
      </c>
      <c r="H48" s="6">
        <f>SUM(H43:H47)</f>
        <v>116141</v>
      </c>
      <c r="I48" s="6">
        <f>SUM(I43:I47)</f>
        <v>152431.5</v>
      </c>
    </row>
    <row r="49" spans="2:13" ht="20.25" customHeight="1">
      <c r="B49" s="57" t="s">
        <v>48</v>
      </c>
      <c r="C49" s="57"/>
      <c r="D49" s="57"/>
      <c r="E49" s="57"/>
      <c r="F49" s="57"/>
      <c r="G49" s="57"/>
      <c r="H49" s="57"/>
      <c r="I49" s="57"/>
    </row>
    <row r="50" spans="2:13" ht="117.75" customHeight="1">
      <c r="B50" s="23">
        <v>34</v>
      </c>
      <c r="C50" s="27" t="s">
        <v>122</v>
      </c>
      <c r="D50" s="57" t="s">
        <v>63</v>
      </c>
      <c r="E50" s="57" t="s">
        <v>40</v>
      </c>
      <c r="F50" s="6">
        <f>G50+H50+I50</f>
        <v>203.5</v>
      </c>
      <c r="G50" s="6">
        <v>59</v>
      </c>
      <c r="H50" s="6">
        <v>69.5</v>
      </c>
      <c r="I50" s="6">
        <v>75</v>
      </c>
    </row>
    <row r="51" spans="2:13" ht="99.75" customHeight="1">
      <c r="B51" s="23">
        <v>35</v>
      </c>
      <c r="C51" s="27" t="s">
        <v>101</v>
      </c>
      <c r="D51" s="57"/>
      <c r="E51" s="57"/>
      <c r="F51" s="6">
        <f t="shared" ref="F51:F53" si="4">G51+H51+I51</f>
        <v>155</v>
      </c>
      <c r="G51" s="6">
        <v>41</v>
      </c>
      <c r="H51" s="6">
        <v>55</v>
      </c>
      <c r="I51" s="6">
        <v>59</v>
      </c>
    </row>
    <row r="52" spans="2:13" ht="100.5" customHeight="1">
      <c r="B52" s="10">
        <v>36</v>
      </c>
      <c r="C52" s="27" t="s">
        <v>100</v>
      </c>
      <c r="D52" s="55" t="s">
        <v>63</v>
      </c>
      <c r="E52" s="57" t="s">
        <v>40</v>
      </c>
      <c r="F52" s="6">
        <f t="shared" si="4"/>
        <v>6612.3419999999996</v>
      </c>
      <c r="G52" s="6">
        <v>1094.742</v>
      </c>
      <c r="H52" s="6">
        <v>1680.36</v>
      </c>
      <c r="I52" s="6">
        <v>3837.24</v>
      </c>
    </row>
    <row r="53" spans="2:13" ht="48" customHeight="1">
      <c r="B53" s="21">
        <v>37</v>
      </c>
      <c r="C53" s="27" t="s">
        <v>78</v>
      </c>
      <c r="D53" s="56"/>
      <c r="E53" s="57"/>
      <c r="F53" s="6">
        <f t="shared" si="4"/>
        <v>4928.22</v>
      </c>
      <c r="G53" s="6">
        <v>564.29999999999995</v>
      </c>
      <c r="H53" s="6">
        <v>927.96</v>
      </c>
      <c r="I53" s="6">
        <v>3435.96</v>
      </c>
    </row>
    <row r="54" spans="2:13" ht="21.75" customHeight="1">
      <c r="B54" s="58" t="s">
        <v>38</v>
      </c>
      <c r="C54" s="59"/>
      <c r="D54" s="59"/>
      <c r="E54" s="60"/>
      <c r="F54" s="6">
        <f>SUM(F50:F53)</f>
        <v>11899.062</v>
      </c>
      <c r="G54" s="6">
        <f t="shared" ref="G54:I54" si="5">SUM(G50:G53)</f>
        <v>1759.0419999999999</v>
      </c>
      <c r="H54" s="6">
        <f t="shared" si="5"/>
        <v>2732.8199999999997</v>
      </c>
      <c r="I54" s="6">
        <f t="shared" si="5"/>
        <v>7407.2</v>
      </c>
    </row>
    <row r="55" spans="2:13" ht="21" customHeight="1">
      <c r="B55" s="57" t="s">
        <v>17</v>
      </c>
      <c r="C55" s="57"/>
      <c r="D55" s="57"/>
      <c r="E55" s="57"/>
      <c r="F55" s="57"/>
      <c r="G55" s="57"/>
      <c r="H55" s="57"/>
      <c r="I55" s="57"/>
    </row>
    <row r="56" spans="2:13" ht="57.75" customHeight="1">
      <c r="B56" s="23">
        <v>38</v>
      </c>
      <c r="C56" s="27" t="s">
        <v>102</v>
      </c>
      <c r="D56" s="57" t="s">
        <v>63</v>
      </c>
      <c r="E56" s="57" t="s">
        <v>23</v>
      </c>
      <c r="F56" s="6">
        <f>G56+H56+I56</f>
        <v>161</v>
      </c>
      <c r="G56" s="6">
        <v>45</v>
      </c>
      <c r="H56" s="6">
        <v>51</v>
      </c>
      <c r="I56" s="6">
        <v>65</v>
      </c>
    </row>
    <row r="57" spans="2:13" ht="53.25" customHeight="1">
      <c r="B57" s="23">
        <v>39</v>
      </c>
      <c r="C57" s="27" t="s">
        <v>103</v>
      </c>
      <c r="D57" s="57"/>
      <c r="E57" s="57"/>
      <c r="F57" s="6">
        <f t="shared" ref="F57:F61" si="6">G57+H57+I57</f>
        <v>270</v>
      </c>
      <c r="G57" s="6">
        <v>70</v>
      </c>
      <c r="H57" s="6">
        <v>95</v>
      </c>
      <c r="I57" s="6">
        <v>105</v>
      </c>
    </row>
    <row r="58" spans="2:13" ht="100.5" customHeight="1">
      <c r="B58" s="23">
        <v>40</v>
      </c>
      <c r="C58" s="27" t="s">
        <v>104</v>
      </c>
      <c r="D58" s="42" t="s">
        <v>63</v>
      </c>
      <c r="E58" s="57" t="s">
        <v>23</v>
      </c>
      <c r="F58" s="6">
        <f t="shared" si="6"/>
        <v>309.5</v>
      </c>
      <c r="G58" s="6">
        <v>85</v>
      </c>
      <c r="H58" s="6">
        <v>96.5</v>
      </c>
      <c r="I58" s="6">
        <v>128</v>
      </c>
    </row>
    <row r="59" spans="2:13" ht="78.75">
      <c r="B59" s="10">
        <v>41</v>
      </c>
      <c r="C59" s="25" t="s">
        <v>18</v>
      </c>
      <c r="D59" s="42">
        <v>2020</v>
      </c>
      <c r="E59" s="57"/>
      <c r="F59" s="6">
        <f t="shared" si="6"/>
        <v>4491.8620000000001</v>
      </c>
      <c r="G59" s="6">
        <v>4491.8620000000001</v>
      </c>
      <c r="H59" s="6"/>
      <c r="I59" s="6"/>
    </row>
    <row r="60" spans="2:13" ht="31.5">
      <c r="B60" s="10">
        <v>42</v>
      </c>
      <c r="C60" s="27" t="s">
        <v>66</v>
      </c>
      <c r="D60" s="57" t="s">
        <v>63</v>
      </c>
      <c r="E60" s="57"/>
      <c r="F60" s="6">
        <f>G60+H60+I60</f>
        <v>5672.2280000000001</v>
      </c>
      <c r="G60" s="6">
        <v>1722.116</v>
      </c>
      <c r="H60" s="6">
        <v>1852.797</v>
      </c>
      <c r="I60" s="6">
        <v>2097.3150000000001</v>
      </c>
    </row>
    <row r="61" spans="2:13" ht="63">
      <c r="B61" s="10">
        <v>43</v>
      </c>
      <c r="C61" s="40" t="s">
        <v>132</v>
      </c>
      <c r="D61" s="57"/>
      <c r="E61" s="57"/>
      <c r="F61" s="6">
        <f t="shared" si="6"/>
        <v>5635.9779999999992</v>
      </c>
      <c r="G61" s="6">
        <v>1442.1</v>
      </c>
      <c r="H61" s="6">
        <v>1997.6220000000001</v>
      </c>
      <c r="I61" s="6">
        <v>2196.2559999999999</v>
      </c>
    </row>
    <row r="62" spans="2:13" ht="61.5" customHeight="1">
      <c r="B62" s="10">
        <v>44</v>
      </c>
      <c r="C62" s="27" t="s">
        <v>105</v>
      </c>
      <c r="D62" s="42" t="s">
        <v>63</v>
      </c>
      <c r="E62" s="57"/>
      <c r="F62" s="6">
        <f>G62+H62+I62</f>
        <v>6365.3040000000001</v>
      </c>
      <c r="G62" s="6">
        <v>1511.07</v>
      </c>
      <c r="H62" s="6">
        <v>1730.52</v>
      </c>
      <c r="I62" s="6">
        <v>3123.7139999999999</v>
      </c>
      <c r="L62" s="18"/>
      <c r="M62" s="19"/>
    </row>
    <row r="63" spans="2:13" ht="15.75">
      <c r="B63" s="58" t="s">
        <v>38</v>
      </c>
      <c r="C63" s="59"/>
      <c r="D63" s="59"/>
      <c r="E63" s="60"/>
      <c r="F63" s="6">
        <f>SUM(F56:F62)</f>
        <v>22905.871999999999</v>
      </c>
      <c r="G63" s="6">
        <f t="shared" ref="G63:I63" si="7">SUM(G56:G62)</f>
        <v>9367.1479999999992</v>
      </c>
      <c r="H63" s="6">
        <f t="shared" si="7"/>
        <v>5823.4390000000003</v>
      </c>
      <c r="I63" s="6">
        <f t="shared" si="7"/>
        <v>7715.2849999999999</v>
      </c>
    </row>
    <row r="64" spans="2:13" ht="15.75">
      <c r="B64" s="52" t="s">
        <v>71</v>
      </c>
      <c r="C64" s="53"/>
      <c r="D64" s="53"/>
      <c r="E64" s="53"/>
      <c r="F64" s="53"/>
      <c r="G64" s="53"/>
      <c r="H64" s="53"/>
      <c r="I64" s="54"/>
    </row>
    <row r="65" spans="2:9" ht="78.75">
      <c r="B65" s="23">
        <v>45</v>
      </c>
      <c r="C65" s="25" t="s">
        <v>106</v>
      </c>
      <c r="D65" s="57" t="s">
        <v>63</v>
      </c>
      <c r="E65" s="57" t="s">
        <v>23</v>
      </c>
      <c r="F65" s="6">
        <f>SUM(G65:I65)</f>
        <v>1045</v>
      </c>
      <c r="G65" s="6">
        <v>300</v>
      </c>
      <c r="H65" s="6">
        <v>350</v>
      </c>
      <c r="I65" s="6">
        <v>395</v>
      </c>
    </row>
    <row r="66" spans="2:9" ht="78.75">
      <c r="B66" s="23">
        <v>46</v>
      </c>
      <c r="C66" s="25" t="s">
        <v>107</v>
      </c>
      <c r="D66" s="57"/>
      <c r="E66" s="57"/>
      <c r="F66" s="6">
        <f t="shared" ref="F66:F83" si="8">SUM(G66:I66)</f>
        <v>983</v>
      </c>
      <c r="G66" s="6">
        <v>280</v>
      </c>
      <c r="H66" s="6">
        <v>325</v>
      </c>
      <c r="I66" s="6">
        <v>378</v>
      </c>
    </row>
    <row r="67" spans="2:9" ht="63">
      <c r="B67" s="23">
        <v>47</v>
      </c>
      <c r="C67" s="25" t="s">
        <v>108</v>
      </c>
      <c r="D67" s="57" t="s">
        <v>63</v>
      </c>
      <c r="E67" s="57" t="s">
        <v>23</v>
      </c>
      <c r="F67" s="6">
        <f t="shared" si="8"/>
        <v>1153</v>
      </c>
      <c r="G67" s="6">
        <v>348</v>
      </c>
      <c r="H67" s="6">
        <v>375</v>
      </c>
      <c r="I67" s="6">
        <v>430</v>
      </c>
    </row>
    <row r="68" spans="2:9" ht="90" customHeight="1">
      <c r="B68" s="23">
        <v>48</v>
      </c>
      <c r="C68" s="25" t="s">
        <v>109</v>
      </c>
      <c r="D68" s="57"/>
      <c r="E68" s="57"/>
      <c r="F68" s="6">
        <f t="shared" si="8"/>
        <v>360</v>
      </c>
      <c r="G68" s="6">
        <v>95</v>
      </c>
      <c r="H68" s="6">
        <v>120</v>
      </c>
      <c r="I68" s="6">
        <v>145</v>
      </c>
    </row>
    <row r="69" spans="2:9" ht="63">
      <c r="B69" s="23">
        <v>49</v>
      </c>
      <c r="C69" s="37" t="s">
        <v>110</v>
      </c>
      <c r="D69" s="57"/>
      <c r="E69" s="57"/>
      <c r="F69" s="6">
        <f t="shared" si="8"/>
        <v>585</v>
      </c>
      <c r="G69" s="6">
        <v>150</v>
      </c>
      <c r="H69" s="6">
        <v>195</v>
      </c>
      <c r="I69" s="6">
        <v>240</v>
      </c>
    </row>
    <row r="70" spans="2:9" ht="63">
      <c r="B70" s="23">
        <v>50</v>
      </c>
      <c r="C70" s="25" t="s">
        <v>111</v>
      </c>
      <c r="D70" s="57"/>
      <c r="E70" s="57"/>
      <c r="F70" s="6">
        <f t="shared" si="8"/>
        <v>515</v>
      </c>
      <c r="G70" s="6">
        <v>135</v>
      </c>
      <c r="H70" s="6">
        <v>170</v>
      </c>
      <c r="I70" s="6">
        <v>210</v>
      </c>
    </row>
    <row r="71" spans="2:9" ht="63" customHeight="1">
      <c r="B71" s="23">
        <v>51</v>
      </c>
      <c r="C71" s="25" t="s">
        <v>115</v>
      </c>
      <c r="D71" s="57"/>
      <c r="E71" s="57"/>
      <c r="F71" s="6">
        <f t="shared" si="8"/>
        <v>588</v>
      </c>
      <c r="G71" s="6">
        <v>168</v>
      </c>
      <c r="H71" s="6">
        <v>195</v>
      </c>
      <c r="I71" s="6">
        <v>225</v>
      </c>
    </row>
    <row r="72" spans="2:9" ht="57" customHeight="1">
      <c r="B72" s="23">
        <v>52</v>
      </c>
      <c r="C72" s="43" t="s">
        <v>114</v>
      </c>
      <c r="D72" s="57"/>
      <c r="E72" s="57"/>
      <c r="F72" s="6">
        <f t="shared" si="8"/>
        <v>528</v>
      </c>
      <c r="G72" s="6">
        <v>140</v>
      </c>
      <c r="H72" s="6">
        <v>188</v>
      </c>
      <c r="I72" s="6">
        <v>200</v>
      </c>
    </row>
    <row r="73" spans="2:9" ht="57.75" customHeight="1">
      <c r="B73" s="42">
        <v>53</v>
      </c>
      <c r="C73" s="43" t="s">
        <v>138</v>
      </c>
      <c r="D73" s="42">
        <v>2020</v>
      </c>
      <c r="E73" s="57"/>
      <c r="F73" s="6">
        <f t="shared" si="8"/>
        <v>2150</v>
      </c>
      <c r="G73" s="6">
        <v>2150</v>
      </c>
      <c r="H73" s="6"/>
      <c r="I73" s="6"/>
    </row>
    <row r="74" spans="2:9" ht="63" customHeight="1">
      <c r="B74" s="23">
        <v>54</v>
      </c>
      <c r="C74" s="25" t="s">
        <v>75</v>
      </c>
      <c r="D74" s="42" t="s">
        <v>63</v>
      </c>
      <c r="E74" s="57"/>
      <c r="F74" s="6">
        <f t="shared" si="8"/>
        <v>64257.5</v>
      </c>
      <c r="G74" s="6">
        <v>19870.5</v>
      </c>
      <c r="H74" s="6">
        <v>20987</v>
      </c>
      <c r="I74" s="6">
        <v>23400</v>
      </c>
    </row>
    <row r="75" spans="2:9" ht="63">
      <c r="B75" s="23">
        <v>55</v>
      </c>
      <c r="C75" s="25" t="s">
        <v>76</v>
      </c>
      <c r="D75" s="57" t="s">
        <v>63</v>
      </c>
      <c r="E75" s="57" t="s">
        <v>23</v>
      </c>
      <c r="F75" s="6">
        <f t="shared" si="8"/>
        <v>50520</v>
      </c>
      <c r="G75" s="6">
        <v>15700</v>
      </c>
      <c r="H75" s="6">
        <v>16930</v>
      </c>
      <c r="I75" s="6">
        <v>17890</v>
      </c>
    </row>
    <row r="76" spans="2:9" ht="31.5">
      <c r="B76" s="23">
        <v>56</v>
      </c>
      <c r="C76" s="25" t="s">
        <v>73</v>
      </c>
      <c r="D76" s="57"/>
      <c r="E76" s="57"/>
      <c r="F76" s="6">
        <f t="shared" si="8"/>
        <v>12100</v>
      </c>
      <c r="G76" s="6">
        <v>3400</v>
      </c>
      <c r="H76" s="6">
        <v>4200</v>
      </c>
      <c r="I76" s="6">
        <v>4500</v>
      </c>
    </row>
    <row r="77" spans="2:9" ht="31.5">
      <c r="B77" s="23">
        <v>57</v>
      </c>
      <c r="C77" s="25" t="s">
        <v>72</v>
      </c>
      <c r="D77" s="57"/>
      <c r="E77" s="57"/>
      <c r="F77" s="6">
        <f t="shared" si="8"/>
        <v>4500</v>
      </c>
      <c r="G77" s="6">
        <v>1000</v>
      </c>
      <c r="H77" s="6">
        <v>1500</v>
      </c>
      <c r="I77" s="6">
        <v>2000</v>
      </c>
    </row>
    <row r="78" spans="2:9" ht="33.75" customHeight="1">
      <c r="B78" s="23">
        <v>58</v>
      </c>
      <c r="C78" s="25" t="s">
        <v>74</v>
      </c>
      <c r="D78" s="57"/>
      <c r="E78" s="57"/>
      <c r="F78" s="6">
        <f t="shared" si="8"/>
        <v>25820</v>
      </c>
      <c r="G78" s="6">
        <v>7690</v>
      </c>
      <c r="H78" s="6">
        <v>8610</v>
      </c>
      <c r="I78" s="6">
        <v>9520</v>
      </c>
    </row>
    <row r="79" spans="2:9" ht="31.5" customHeight="1">
      <c r="B79" s="23">
        <v>59</v>
      </c>
      <c r="C79" s="25" t="s">
        <v>77</v>
      </c>
      <c r="D79" s="57"/>
      <c r="E79" s="57"/>
      <c r="F79" s="6">
        <f t="shared" si="8"/>
        <v>19600</v>
      </c>
      <c r="G79" s="6">
        <v>5300</v>
      </c>
      <c r="H79" s="6">
        <v>6700</v>
      </c>
      <c r="I79" s="6">
        <v>7600</v>
      </c>
    </row>
    <row r="80" spans="2:9" ht="47.25">
      <c r="B80" s="23">
        <v>60</v>
      </c>
      <c r="C80" s="25" t="s">
        <v>112</v>
      </c>
      <c r="D80" s="57"/>
      <c r="E80" s="57"/>
      <c r="F80" s="6">
        <f t="shared" si="8"/>
        <v>2450</v>
      </c>
      <c r="G80" s="6">
        <v>700</v>
      </c>
      <c r="H80" s="6">
        <v>850</v>
      </c>
      <c r="I80" s="6">
        <v>900</v>
      </c>
    </row>
    <row r="81" spans="2:9" ht="33.75" customHeight="1">
      <c r="B81" s="23">
        <v>61</v>
      </c>
      <c r="C81" s="25" t="s">
        <v>113</v>
      </c>
      <c r="D81" s="57"/>
      <c r="E81" s="57"/>
      <c r="F81" s="6">
        <f t="shared" si="8"/>
        <v>1320</v>
      </c>
      <c r="G81" s="6">
        <v>400</v>
      </c>
      <c r="H81" s="6">
        <v>430</v>
      </c>
      <c r="I81" s="6">
        <v>490</v>
      </c>
    </row>
    <row r="82" spans="2:9" ht="31.5">
      <c r="B82" s="23">
        <v>62</v>
      </c>
      <c r="C82" s="25" t="s">
        <v>116</v>
      </c>
      <c r="D82" s="57"/>
      <c r="E82" s="57"/>
      <c r="F82" s="6">
        <f t="shared" si="8"/>
        <v>5900</v>
      </c>
      <c r="G82" s="6">
        <v>1500</v>
      </c>
      <c r="H82" s="6">
        <v>1900</v>
      </c>
      <c r="I82" s="6">
        <v>2500</v>
      </c>
    </row>
    <row r="83" spans="2:9" ht="31.5">
      <c r="B83" s="23">
        <v>63</v>
      </c>
      <c r="C83" s="25" t="s">
        <v>117</v>
      </c>
      <c r="D83" s="57"/>
      <c r="E83" s="57"/>
      <c r="F83" s="6">
        <f t="shared" si="8"/>
        <v>5350</v>
      </c>
      <c r="G83" s="6">
        <v>1300</v>
      </c>
      <c r="H83" s="6">
        <v>1700</v>
      </c>
      <c r="I83" s="6">
        <v>2350</v>
      </c>
    </row>
    <row r="84" spans="2:9" ht="15.75">
      <c r="B84" s="58" t="s">
        <v>38</v>
      </c>
      <c r="C84" s="59"/>
      <c r="D84" s="59"/>
      <c r="E84" s="60"/>
      <c r="F84" s="6">
        <f>SUM(F65:F83)</f>
        <v>199724.5</v>
      </c>
      <c r="G84" s="6">
        <f t="shared" ref="G84:I84" si="9">SUM(G65:G83)</f>
        <v>60626.5</v>
      </c>
      <c r="H84" s="6">
        <f t="shared" si="9"/>
        <v>65725</v>
      </c>
      <c r="I84" s="6">
        <f t="shared" si="9"/>
        <v>73373</v>
      </c>
    </row>
    <row r="85" spans="2:9" ht="15.75">
      <c r="B85" s="52" t="s">
        <v>133</v>
      </c>
      <c r="C85" s="53"/>
      <c r="D85" s="53"/>
      <c r="E85" s="53"/>
      <c r="F85" s="53"/>
      <c r="G85" s="53"/>
      <c r="H85" s="53"/>
      <c r="I85" s="54"/>
    </row>
    <row r="86" spans="2:9" ht="72" customHeight="1">
      <c r="B86" s="35">
        <v>64</v>
      </c>
      <c r="C86" s="40" t="s">
        <v>134</v>
      </c>
      <c r="D86" s="35">
        <v>2020</v>
      </c>
      <c r="E86" s="55" t="s">
        <v>23</v>
      </c>
      <c r="F86" s="6">
        <f>I86+H86+G86</f>
        <v>1477.1990000000001</v>
      </c>
      <c r="G86" s="6">
        <v>1477.1990000000001</v>
      </c>
      <c r="H86" s="6">
        <v>0</v>
      </c>
      <c r="I86" s="6">
        <v>0</v>
      </c>
    </row>
    <row r="87" spans="2:9" ht="47.25">
      <c r="B87" s="35">
        <v>65</v>
      </c>
      <c r="C87" s="40" t="s">
        <v>135</v>
      </c>
      <c r="D87" s="35" t="s">
        <v>63</v>
      </c>
      <c r="E87" s="56"/>
      <c r="F87" s="6">
        <f>I87+H87+G87</f>
        <v>50000</v>
      </c>
      <c r="G87" s="6">
        <v>10000</v>
      </c>
      <c r="H87" s="6">
        <v>20000</v>
      </c>
      <c r="I87" s="6">
        <v>20000</v>
      </c>
    </row>
    <row r="88" spans="2:9" ht="15.75">
      <c r="B88" s="58" t="s">
        <v>38</v>
      </c>
      <c r="C88" s="59"/>
      <c r="D88" s="59"/>
      <c r="E88" s="60"/>
      <c r="F88" s="6">
        <f>F86+F87</f>
        <v>51477.199000000001</v>
      </c>
      <c r="G88" s="6">
        <f t="shared" ref="G88:I88" si="10">G86+G87</f>
        <v>11477.199000000001</v>
      </c>
      <c r="H88" s="6">
        <f t="shared" si="10"/>
        <v>20000</v>
      </c>
      <c r="I88" s="6">
        <f t="shared" si="10"/>
        <v>20000</v>
      </c>
    </row>
    <row r="89" spans="2:9" ht="15.75">
      <c r="B89" s="58" t="s">
        <v>38</v>
      </c>
      <c r="C89" s="59"/>
      <c r="D89" s="59"/>
      <c r="E89" s="60"/>
      <c r="F89" s="8">
        <f>F31+F41+F48+F54+F63+F84+F88</f>
        <v>936740.30800000008</v>
      </c>
      <c r="G89" s="8">
        <f>G31+G41+G48+G54+G63+G84+G88</f>
        <v>322278.43099999998</v>
      </c>
      <c r="H89" s="8">
        <f>H31+H41+H48+H54+H63+H84+H88</f>
        <v>277242.96299999999</v>
      </c>
      <c r="I89" s="8">
        <f>I31+I41+I48+I54+I63+I84+I88</f>
        <v>337218.91399999999</v>
      </c>
    </row>
    <row r="90" spans="2:9" ht="12" customHeight="1">
      <c r="B90" s="1"/>
      <c r="C90" s="1"/>
      <c r="D90" s="1"/>
      <c r="E90" s="1"/>
      <c r="F90" s="1"/>
      <c r="G90" s="1"/>
      <c r="H90" s="1"/>
      <c r="I90" s="1"/>
    </row>
    <row r="91" spans="2:9" ht="15.75">
      <c r="B91" s="62" t="s">
        <v>139</v>
      </c>
      <c r="C91" s="62"/>
      <c r="D91" s="62"/>
      <c r="E91" s="62"/>
      <c r="F91" s="62"/>
      <c r="G91" s="62"/>
      <c r="H91" s="62"/>
      <c r="I91" s="62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  <row r="348" spans="2:9" ht="15.75">
      <c r="B348" s="1"/>
      <c r="C348" s="1"/>
      <c r="D348" s="1"/>
      <c r="E348" s="1"/>
      <c r="F348" s="1"/>
      <c r="G348" s="1"/>
      <c r="H348" s="1"/>
      <c r="I348" s="1"/>
    </row>
    <row r="349" spans="2:9" ht="15.75">
      <c r="B349" s="1"/>
      <c r="C349" s="1"/>
      <c r="D349" s="1"/>
      <c r="E349" s="1"/>
      <c r="F349" s="1"/>
      <c r="G349" s="1"/>
      <c r="H349" s="1"/>
      <c r="I349" s="1"/>
    </row>
    <row r="350" spans="2:9" ht="15.75">
      <c r="B350" s="1"/>
      <c r="C350" s="1"/>
      <c r="D350" s="1"/>
      <c r="E350" s="1"/>
      <c r="F350" s="1"/>
      <c r="G350" s="1"/>
      <c r="H350" s="1"/>
      <c r="I350" s="1"/>
    </row>
    <row r="351" spans="2:9" ht="15.75">
      <c r="B351" s="1"/>
      <c r="C351" s="1"/>
      <c r="D351" s="1"/>
      <c r="E351" s="1"/>
      <c r="F351" s="1"/>
      <c r="G351" s="1"/>
      <c r="H351" s="1"/>
      <c r="I351" s="1"/>
    </row>
    <row r="352" spans="2:9" ht="15.75">
      <c r="B352" s="1"/>
      <c r="C352" s="1"/>
      <c r="D352" s="1"/>
      <c r="E352" s="1"/>
      <c r="F352" s="1"/>
      <c r="G352" s="1"/>
      <c r="H352" s="1"/>
      <c r="I352" s="1"/>
    </row>
    <row r="353" spans="2:9" ht="15.75">
      <c r="B353" s="1"/>
      <c r="C353" s="1"/>
      <c r="D353" s="1"/>
      <c r="E353" s="1"/>
      <c r="F353" s="1"/>
      <c r="G353" s="1"/>
      <c r="H353" s="1"/>
      <c r="I353" s="1"/>
    </row>
    <row r="354" spans="2:9" ht="15.75">
      <c r="B354" s="1"/>
      <c r="C354" s="1"/>
      <c r="D354" s="1"/>
      <c r="E354" s="1"/>
      <c r="F354" s="1"/>
      <c r="G354" s="1"/>
      <c r="H354" s="1"/>
      <c r="I354" s="1"/>
    </row>
    <row r="355" spans="2:9" ht="15.75">
      <c r="B355" s="1"/>
      <c r="C355" s="1"/>
      <c r="D355" s="1"/>
      <c r="E355" s="1"/>
      <c r="F355" s="1"/>
      <c r="G355" s="1"/>
      <c r="H355" s="1"/>
      <c r="I355" s="1"/>
    </row>
    <row r="356" spans="2:9" ht="15.75">
      <c r="B356" s="1"/>
      <c r="C356" s="1"/>
      <c r="D356" s="1"/>
      <c r="E356" s="1"/>
      <c r="F356" s="1"/>
      <c r="G356" s="1"/>
      <c r="H356" s="1"/>
      <c r="I356" s="1"/>
    </row>
    <row r="357" spans="2:9" ht="15.75">
      <c r="B357" s="1"/>
      <c r="C357" s="1"/>
      <c r="D357" s="1"/>
      <c r="E357" s="1"/>
      <c r="F357" s="1"/>
      <c r="G357" s="1"/>
      <c r="H357" s="1"/>
      <c r="I357" s="1"/>
    </row>
    <row r="358" spans="2:9" ht="15.75">
      <c r="B358" s="1"/>
      <c r="C358" s="1"/>
      <c r="D358" s="1"/>
      <c r="E358" s="1"/>
      <c r="F358" s="1"/>
      <c r="G358" s="1"/>
      <c r="H358" s="1"/>
      <c r="I358" s="1"/>
    </row>
    <row r="359" spans="2:9" ht="15.75">
      <c r="B359" s="1"/>
      <c r="C359" s="1"/>
      <c r="D359" s="1"/>
      <c r="E359" s="1"/>
      <c r="F359" s="1"/>
      <c r="G359" s="1"/>
      <c r="H359" s="1"/>
      <c r="I359" s="1"/>
    </row>
    <row r="360" spans="2:9" ht="15.75">
      <c r="B360" s="1"/>
      <c r="C360" s="1"/>
      <c r="D360" s="1"/>
      <c r="E360" s="1"/>
      <c r="F360" s="1"/>
      <c r="G360" s="1"/>
      <c r="H360" s="1"/>
      <c r="I360" s="1"/>
    </row>
    <row r="361" spans="2:9" ht="15.75">
      <c r="B361" s="1"/>
      <c r="C361" s="1"/>
      <c r="D361" s="1"/>
      <c r="E361" s="1"/>
      <c r="F361" s="1"/>
      <c r="G361" s="1"/>
      <c r="H361" s="1"/>
      <c r="I361" s="1"/>
    </row>
    <row r="362" spans="2:9" ht="15.75">
      <c r="B362" s="1"/>
      <c r="C362" s="1"/>
      <c r="D362" s="1"/>
      <c r="E362" s="1"/>
      <c r="F362" s="1"/>
      <c r="G362" s="1"/>
      <c r="H362" s="1"/>
      <c r="I362" s="1"/>
    </row>
    <row r="363" spans="2:9" ht="15.75">
      <c r="B363" s="1"/>
      <c r="C363" s="1"/>
      <c r="D363" s="1"/>
      <c r="E363" s="1"/>
      <c r="F363" s="1"/>
      <c r="G363" s="1"/>
      <c r="H363" s="1"/>
      <c r="I363" s="1"/>
    </row>
    <row r="364" spans="2:9" ht="15.75">
      <c r="B364" s="1"/>
      <c r="C364" s="1"/>
      <c r="D364" s="1"/>
      <c r="E364" s="1"/>
      <c r="F364" s="1"/>
      <c r="G364" s="1"/>
      <c r="H364" s="1"/>
      <c r="I364" s="1"/>
    </row>
    <row r="365" spans="2:9" ht="15.75">
      <c r="B365" s="1"/>
      <c r="C365" s="1"/>
      <c r="D365" s="1"/>
      <c r="E365" s="1"/>
      <c r="F365" s="1"/>
      <c r="G365" s="1"/>
      <c r="H365" s="1"/>
      <c r="I365" s="1"/>
    </row>
    <row r="366" spans="2:9" ht="15.75">
      <c r="B366" s="1"/>
      <c r="C366" s="1"/>
      <c r="D366" s="1"/>
      <c r="E366" s="1"/>
      <c r="F366" s="1"/>
      <c r="G366" s="1"/>
      <c r="H366" s="1"/>
      <c r="I366" s="1"/>
    </row>
    <row r="367" spans="2:9" ht="15.75">
      <c r="B367" s="1"/>
      <c r="C367" s="1"/>
      <c r="D367" s="1"/>
      <c r="E367" s="1"/>
      <c r="F367" s="1"/>
      <c r="G367" s="1"/>
      <c r="H367" s="1"/>
      <c r="I367" s="1"/>
    </row>
    <row r="368" spans="2:9" ht="15.75">
      <c r="B368" s="1"/>
      <c r="C368" s="1"/>
      <c r="D368" s="1"/>
      <c r="E368" s="1"/>
      <c r="F368" s="1"/>
      <c r="G368" s="1"/>
      <c r="H368" s="1"/>
      <c r="I368" s="1"/>
    </row>
    <row r="369" spans="2:9" ht="15.75">
      <c r="B369" s="1"/>
      <c r="C369" s="1"/>
      <c r="D369" s="1"/>
      <c r="E369" s="1"/>
      <c r="F369" s="1"/>
      <c r="G369" s="1"/>
      <c r="H369" s="1"/>
      <c r="I369" s="1"/>
    </row>
    <row r="370" spans="2:9" ht="15.75">
      <c r="B370" s="1"/>
      <c r="C370" s="1"/>
      <c r="D370" s="1"/>
      <c r="E370" s="1"/>
      <c r="F370" s="1"/>
      <c r="G370" s="1"/>
      <c r="H370" s="1"/>
      <c r="I370" s="1"/>
    </row>
    <row r="371" spans="2:9" ht="15.75">
      <c r="B371" s="1"/>
      <c r="C371" s="1"/>
      <c r="D371" s="1"/>
      <c r="E371" s="1"/>
      <c r="F371" s="1"/>
      <c r="G371" s="1"/>
      <c r="H371" s="1"/>
      <c r="I371" s="1"/>
    </row>
  </sheetData>
  <mergeCells count="54">
    <mergeCell ref="D18:D27"/>
    <mergeCell ref="E18:E27"/>
    <mergeCell ref="D28:D29"/>
    <mergeCell ref="E28:E30"/>
    <mergeCell ref="E33:E37"/>
    <mergeCell ref="D33:D37"/>
    <mergeCell ref="B89:E89"/>
    <mergeCell ref="B4:I4"/>
    <mergeCell ref="B6:B8"/>
    <mergeCell ref="C6:C8"/>
    <mergeCell ref="D6:D8"/>
    <mergeCell ref="E6:E8"/>
    <mergeCell ref="F6:I6"/>
    <mergeCell ref="F7:F8"/>
    <mergeCell ref="G7:I7"/>
    <mergeCell ref="B10:I10"/>
    <mergeCell ref="B55:I55"/>
    <mergeCell ref="B54:E54"/>
    <mergeCell ref="D43:D47"/>
    <mergeCell ref="E43:E47"/>
    <mergeCell ref="B32:I32"/>
    <mergeCell ref="B31:E31"/>
    <mergeCell ref="B88:E88"/>
    <mergeCell ref="B91:I91"/>
    <mergeCell ref="D11:D17"/>
    <mergeCell ref="E11:E17"/>
    <mergeCell ref="D50:D51"/>
    <mergeCell ref="D52:D53"/>
    <mergeCell ref="E50:E51"/>
    <mergeCell ref="E52:E53"/>
    <mergeCell ref="D60:D61"/>
    <mergeCell ref="B84:E84"/>
    <mergeCell ref="B63:E63"/>
    <mergeCell ref="B64:I64"/>
    <mergeCell ref="B42:I42"/>
    <mergeCell ref="B49:I49"/>
    <mergeCell ref="D65:D66"/>
    <mergeCell ref="E65:E66"/>
    <mergeCell ref="G1:I1"/>
    <mergeCell ref="G2:I2"/>
    <mergeCell ref="G3:I3"/>
    <mergeCell ref="B85:I85"/>
    <mergeCell ref="E86:E87"/>
    <mergeCell ref="D67:D72"/>
    <mergeCell ref="E67:E74"/>
    <mergeCell ref="D75:D83"/>
    <mergeCell ref="E75:E83"/>
    <mergeCell ref="E38:E40"/>
    <mergeCell ref="D38:D40"/>
    <mergeCell ref="E56:E57"/>
    <mergeCell ref="D56:D57"/>
    <mergeCell ref="E58:E62"/>
    <mergeCell ref="B41:E41"/>
    <mergeCell ref="B48:E48"/>
  </mergeCells>
  <pageMargins left="0.15748031496062992" right="0.15748031496062992" top="0.78740157480314965" bottom="0.15748031496062992" header="0.31496062992125984" footer="0.31496062992125984"/>
  <pageSetup paperSize="9" firstPageNumber="2" orientation="landscape" horizontalDpi="180" verticalDpi="180" r:id="rId1"/>
  <headerFooter>
    <oddHeader>&amp;C&amp;P</oddHeader>
  </headerFooter>
  <rowBreaks count="3" manualBreakCount="3">
    <brk id="17" max="16383" man="1"/>
    <brk id="74" max="8" man="1"/>
    <brk id="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I355"/>
  <sheetViews>
    <sheetView zoomScaleSheetLayoutView="110" workbookViewId="0">
      <selection activeCell="H14" sqref="H14"/>
    </sheetView>
  </sheetViews>
  <sheetFormatPr defaultRowHeight="15"/>
  <cols>
    <col min="1" max="1" width="7.28515625" customWidth="1"/>
    <col min="2" max="2" width="6.28515625" customWidth="1"/>
    <col min="3" max="3" width="38.5703125" customWidth="1"/>
    <col min="4" max="4" width="21.7109375" customWidth="1"/>
    <col min="5" max="5" width="13.140625" customWidth="1"/>
    <col min="6" max="6" width="13.7109375" customWidth="1"/>
    <col min="7" max="9" width="14.7109375" customWidth="1"/>
    <col min="14" max="14" width="10" bestFit="1" customWidth="1"/>
  </cols>
  <sheetData>
    <row r="1" spans="2:9">
      <c r="G1" s="51" t="s">
        <v>143</v>
      </c>
      <c r="H1" s="51"/>
      <c r="I1" s="51"/>
    </row>
    <row r="2" spans="2:9">
      <c r="G2" s="51" t="s">
        <v>141</v>
      </c>
      <c r="H2" s="51"/>
      <c r="I2" s="51"/>
    </row>
    <row r="3" spans="2:9">
      <c r="G3" s="51" t="s">
        <v>142</v>
      </c>
      <c r="H3" s="51"/>
      <c r="I3" s="51"/>
    </row>
    <row r="4" spans="2:9" ht="36" customHeight="1">
      <c r="B4" s="63" t="s">
        <v>68</v>
      </c>
      <c r="C4" s="63"/>
      <c r="D4" s="63"/>
      <c r="E4" s="63"/>
      <c r="F4" s="63"/>
      <c r="G4" s="63"/>
      <c r="H4" s="63"/>
      <c r="I4" s="63"/>
    </row>
    <row r="5" spans="2:9" ht="15.75">
      <c r="B5" s="1"/>
      <c r="C5" s="1"/>
      <c r="D5" s="1"/>
      <c r="E5" s="1"/>
      <c r="F5" s="1"/>
      <c r="G5" s="1"/>
      <c r="H5" s="1" t="s">
        <v>125</v>
      </c>
      <c r="I5" s="1"/>
    </row>
    <row r="6" spans="2:9" ht="21.75" customHeight="1">
      <c r="B6" s="57" t="s">
        <v>3</v>
      </c>
      <c r="C6" s="57" t="s">
        <v>49</v>
      </c>
      <c r="D6" s="55" t="s">
        <v>28</v>
      </c>
      <c r="E6" s="57" t="s">
        <v>29</v>
      </c>
      <c r="F6" s="52" t="s">
        <v>1</v>
      </c>
      <c r="G6" s="53"/>
      <c r="H6" s="53"/>
      <c r="I6" s="54"/>
    </row>
    <row r="7" spans="2:9" ht="27.75" customHeight="1">
      <c r="B7" s="57"/>
      <c r="C7" s="57"/>
      <c r="D7" s="64"/>
      <c r="E7" s="57"/>
      <c r="F7" s="55" t="s">
        <v>0</v>
      </c>
      <c r="G7" s="52" t="s">
        <v>2</v>
      </c>
      <c r="H7" s="53"/>
      <c r="I7" s="54"/>
    </row>
    <row r="8" spans="2:9" ht="28.5" customHeight="1">
      <c r="B8" s="57"/>
      <c r="C8" s="57"/>
      <c r="D8" s="56"/>
      <c r="E8" s="57"/>
      <c r="F8" s="56"/>
      <c r="G8" s="3">
        <v>2020</v>
      </c>
      <c r="H8" s="3">
        <v>2021</v>
      </c>
      <c r="I8" s="3">
        <v>2022</v>
      </c>
    </row>
    <row r="9" spans="2:9" ht="21.75" customHeight="1">
      <c r="B9" s="10">
        <v>1</v>
      </c>
      <c r="C9" s="10">
        <v>2</v>
      </c>
      <c r="D9" s="11">
        <v>3</v>
      </c>
      <c r="E9" s="10">
        <v>4</v>
      </c>
      <c r="F9" s="11">
        <v>5</v>
      </c>
      <c r="G9" s="10">
        <v>6</v>
      </c>
      <c r="H9" s="10">
        <v>7</v>
      </c>
      <c r="I9" s="10">
        <v>8</v>
      </c>
    </row>
    <row r="10" spans="2:9" ht="21.75" customHeight="1">
      <c r="B10" s="57" t="s">
        <v>13</v>
      </c>
      <c r="C10" s="57"/>
      <c r="D10" s="57"/>
      <c r="E10" s="57"/>
      <c r="F10" s="57"/>
      <c r="G10" s="57"/>
      <c r="H10" s="57"/>
      <c r="I10" s="57"/>
    </row>
    <row r="11" spans="2:9" ht="29.25" customHeight="1">
      <c r="B11" s="23">
        <v>1</v>
      </c>
      <c r="C11" s="25" t="s">
        <v>80</v>
      </c>
      <c r="D11" s="23" t="s">
        <v>30</v>
      </c>
      <c r="E11" s="23" t="s">
        <v>35</v>
      </c>
      <c r="F11" s="23">
        <f t="shared" ref="F11:F16" si="0">G11+H11+I11</f>
        <v>43</v>
      </c>
      <c r="G11" s="23">
        <v>32</v>
      </c>
      <c r="H11" s="23">
        <v>3</v>
      </c>
      <c r="I11" s="23">
        <v>8</v>
      </c>
    </row>
    <row r="12" spans="2:9" ht="55.5" customHeight="1">
      <c r="B12" s="23">
        <v>2</v>
      </c>
      <c r="C12" s="25" t="s">
        <v>81</v>
      </c>
      <c r="D12" s="23" t="s">
        <v>30</v>
      </c>
      <c r="E12" s="23" t="s">
        <v>35</v>
      </c>
      <c r="F12" s="23">
        <f t="shared" si="0"/>
        <v>43</v>
      </c>
      <c r="G12" s="23">
        <v>32</v>
      </c>
      <c r="H12" s="23">
        <v>3</v>
      </c>
      <c r="I12" s="23">
        <v>8</v>
      </c>
    </row>
    <row r="13" spans="2:9" ht="21.75" customHeight="1">
      <c r="B13" s="23">
        <v>3</v>
      </c>
      <c r="C13" s="25" t="s">
        <v>82</v>
      </c>
      <c r="D13" s="23" t="s">
        <v>30</v>
      </c>
      <c r="E13" s="23" t="s">
        <v>35</v>
      </c>
      <c r="F13" s="23">
        <f t="shared" si="0"/>
        <v>43</v>
      </c>
      <c r="G13" s="23">
        <v>32</v>
      </c>
      <c r="H13" s="23">
        <v>3</v>
      </c>
      <c r="I13" s="23">
        <v>8</v>
      </c>
    </row>
    <row r="14" spans="2:9" ht="41.25" customHeight="1">
      <c r="B14" s="23">
        <v>4</v>
      </c>
      <c r="C14" s="25" t="s">
        <v>7</v>
      </c>
      <c r="D14" s="23" t="s">
        <v>30</v>
      </c>
      <c r="E14" s="23" t="s">
        <v>35</v>
      </c>
      <c r="F14" s="23">
        <f t="shared" si="0"/>
        <v>28</v>
      </c>
      <c r="G14" s="23">
        <v>25</v>
      </c>
      <c r="H14" s="23">
        <v>1</v>
      </c>
      <c r="I14" s="23">
        <v>2</v>
      </c>
    </row>
    <row r="15" spans="2:9" ht="21.75" customHeight="1">
      <c r="B15" s="23">
        <v>5</v>
      </c>
      <c r="C15" s="25" t="s">
        <v>8</v>
      </c>
      <c r="D15" s="23" t="s">
        <v>30</v>
      </c>
      <c r="E15" s="23" t="s">
        <v>35</v>
      </c>
      <c r="F15" s="23">
        <f t="shared" si="0"/>
        <v>15</v>
      </c>
      <c r="G15" s="23">
        <v>7</v>
      </c>
      <c r="H15" s="23">
        <v>2</v>
      </c>
      <c r="I15" s="23">
        <v>6</v>
      </c>
    </row>
    <row r="16" spans="2:9" ht="69.75" customHeight="1">
      <c r="B16" s="23">
        <v>6</v>
      </c>
      <c r="C16" s="25" t="s">
        <v>83</v>
      </c>
      <c r="D16" s="23" t="s">
        <v>30</v>
      </c>
      <c r="E16" s="23" t="s">
        <v>35</v>
      </c>
      <c r="F16" s="23">
        <f t="shared" si="0"/>
        <v>59</v>
      </c>
      <c r="G16" s="23">
        <v>52</v>
      </c>
      <c r="H16" s="23">
        <v>3</v>
      </c>
      <c r="I16" s="23">
        <v>4</v>
      </c>
    </row>
    <row r="17" spans="2:9" ht="94.5" customHeight="1">
      <c r="B17" s="12">
        <v>7</v>
      </c>
      <c r="C17" s="25" t="s">
        <v>84</v>
      </c>
      <c r="D17" s="3" t="s">
        <v>30</v>
      </c>
      <c r="E17" s="3" t="s">
        <v>35</v>
      </c>
      <c r="F17" s="3">
        <f>G17+H17+I17</f>
        <v>59</v>
      </c>
      <c r="G17" s="3">
        <v>52</v>
      </c>
      <c r="H17" s="3">
        <v>3</v>
      </c>
      <c r="I17" s="3">
        <v>4</v>
      </c>
    </row>
    <row r="18" spans="2:9" ht="69" customHeight="1">
      <c r="B18" s="12">
        <v>8</v>
      </c>
      <c r="C18" s="25" t="s">
        <v>85</v>
      </c>
      <c r="D18" s="3" t="s">
        <v>30</v>
      </c>
      <c r="E18" s="3" t="s">
        <v>35</v>
      </c>
      <c r="F18" s="3">
        <f t="shared" ref="F18:F34" si="1">G18+H18+I18</f>
        <v>59</v>
      </c>
      <c r="G18" s="3">
        <v>52</v>
      </c>
      <c r="H18" s="3">
        <v>3</v>
      </c>
      <c r="I18" s="3">
        <v>4</v>
      </c>
    </row>
    <row r="19" spans="2:9" ht="72.75" customHeight="1">
      <c r="B19" s="12">
        <v>9</v>
      </c>
      <c r="C19" s="25" t="s">
        <v>21</v>
      </c>
      <c r="D19" s="3" t="s">
        <v>30</v>
      </c>
      <c r="E19" s="3" t="s">
        <v>35</v>
      </c>
      <c r="F19" s="3">
        <f t="shared" si="1"/>
        <v>40</v>
      </c>
      <c r="G19" s="3">
        <v>38</v>
      </c>
      <c r="H19" s="3">
        <v>1</v>
      </c>
      <c r="I19" s="3">
        <v>1</v>
      </c>
    </row>
    <row r="20" spans="2:9" ht="49.5" customHeight="1">
      <c r="B20" s="12">
        <v>10</v>
      </c>
      <c r="C20" s="25" t="s">
        <v>20</v>
      </c>
      <c r="D20" s="3" t="s">
        <v>30</v>
      </c>
      <c r="E20" s="3" t="s">
        <v>35</v>
      </c>
      <c r="F20" s="3">
        <f t="shared" si="1"/>
        <v>19</v>
      </c>
      <c r="G20" s="3">
        <v>14</v>
      </c>
      <c r="H20" s="3">
        <v>2</v>
      </c>
      <c r="I20" s="3">
        <v>3</v>
      </c>
    </row>
    <row r="21" spans="2:9" ht="58.5" customHeight="1">
      <c r="B21" s="22">
        <v>11</v>
      </c>
      <c r="C21" s="29" t="s">
        <v>86</v>
      </c>
      <c r="D21" s="22" t="s">
        <v>31</v>
      </c>
      <c r="E21" s="23" t="s">
        <v>35</v>
      </c>
      <c r="F21" s="23">
        <f t="shared" si="1"/>
        <v>26</v>
      </c>
      <c r="G21" s="23">
        <v>8</v>
      </c>
      <c r="H21" s="23">
        <v>9</v>
      </c>
      <c r="I21" s="23">
        <v>9</v>
      </c>
    </row>
    <row r="22" spans="2:9" ht="62.25" customHeight="1">
      <c r="B22" s="22">
        <v>12</v>
      </c>
      <c r="C22" s="29" t="s">
        <v>87</v>
      </c>
      <c r="D22" s="22" t="s">
        <v>31</v>
      </c>
      <c r="E22" s="23" t="s">
        <v>35</v>
      </c>
      <c r="F22" s="23">
        <f t="shared" ref="F22:F24" si="2">G22+H22+I22</f>
        <v>22</v>
      </c>
      <c r="G22" s="23">
        <v>7</v>
      </c>
      <c r="H22" s="23">
        <v>7</v>
      </c>
      <c r="I22" s="23">
        <v>8</v>
      </c>
    </row>
    <row r="23" spans="2:9" ht="63" customHeight="1">
      <c r="B23" s="22">
        <v>13</v>
      </c>
      <c r="C23" s="29" t="s">
        <v>88</v>
      </c>
      <c r="D23" s="22" t="s">
        <v>31</v>
      </c>
      <c r="E23" s="23" t="s">
        <v>35</v>
      </c>
      <c r="F23" s="23">
        <f t="shared" si="2"/>
        <v>3</v>
      </c>
      <c r="G23" s="23">
        <v>1</v>
      </c>
      <c r="H23" s="23">
        <v>1</v>
      </c>
      <c r="I23" s="23">
        <v>1</v>
      </c>
    </row>
    <row r="24" spans="2:9" ht="82.5" customHeight="1">
      <c r="B24" s="22">
        <v>14</v>
      </c>
      <c r="C24" s="29" t="s">
        <v>94</v>
      </c>
      <c r="D24" s="22" t="s">
        <v>31</v>
      </c>
      <c r="E24" s="23" t="s">
        <v>35</v>
      </c>
      <c r="F24" s="23">
        <f t="shared" si="2"/>
        <v>6</v>
      </c>
      <c r="G24" s="23">
        <v>2</v>
      </c>
      <c r="H24" s="23">
        <v>2</v>
      </c>
      <c r="I24" s="23">
        <v>2</v>
      </c>
    </row>
    <row r="25" spans="2:9" ht="24" customHeight="1">
      <c r="B25" s="55">
        <v>15</v>
      </c>
      <c r="C25" s="67" t="s">
        <v>10</v>
      </c>
      <c r="D25" s="55" t="s">
        <v>31</v>
      </c>
      <c r="E25" s="3" t="s">
        <v>35</v>
      </c>
      <c r="F25" s="3">
        <f>G25+H25+I25</f>
        <v>38</v>
      </c>
      <c r="G25" s="3">
        <v>12</v>
      </c>
      <c r="H25" s="3">
        <v>13</v>
      </c>
      <c r="I25" s="3">
        <v>13</v>
      </c>
    </row>
    <row r="26" spans="2:9" ht="24" customHeight="1">
      <c r="B26" s="56"/>
      <c r="C26" s="68"/>
      <c r="D26" s="56"/>
      <c r="E26" s="4" t="s">
        <v>39</v>
      </c>
      <c r="F26" s="3">
        <f t="shared" si="1"/>
        <v>36758</v>
      </c>
      <c r="G26" s="3">
        <v>11540</v>
      </c>
      <c r="H26" s="3">
        <v>12250</v>
      </c>
      <c r="I26" s="3">
        <v>12968</v>
      </c>
    </row>
    <row r="27" spans="2:9" ht="24" customHeight="1">
      <c r="B27" s="55">
        <v>16</v>
      </c>
      <c r="C27" s="67" t="s">
        <v>11</v>
      </c>
      <c r="D27" s="55" t="s">
        <v>31</v>
      </c>
      <c r="E27" s="3" t="s">
        <v>35</v>
      </c>
      <c r="F27" s="3">
        <f>G27+H27+I27</f>
        <v>31</v>
      </c>
      <c r="G27" s="3">
        <v>10</v>
      </c>
      <c r="H27" s="3">
        <v>10</v>
      </c>
      <c r="I27" s="3">
        <v>11</v>
      </c>
    </row>
    <row r="28" spans="2:9" ht="24" customHeight="1">
      <c r="B28" s="56"/>
      <c r="C28" s="68"/>
      <c r="D28" s="56"/>
      <c r="E28" s="3" t="s">
        <v>32</v>
      </c>
      <c r="F28" s="3">
        <f t="shared" si="1"/>
        <v>38413</v>
      </c>
      <c r="G28" s="3">
        <v>12870</v>
      </c>
      <c r="H28" s="3">
        <v>12123</v>
      </c>
      <c r="I28" s="3">
        <v>13420</v>
      </c>
    </row>
    <row r="29" spans="2:9" ht="24" customHeight="1">
      <c r="B29" s="55">
        <v>17</v>
      </c>
      <c r="C29" s="67" t="s">
        <v>89</v>
      </c>
      <c r="D29" s="55" t="s">
        <v>31</v>
      </c>
      <c r="E29" s="3" t="s">
        <v>33</v>
      </c>
      <c r="F29" s="3">
        <f>G29+H29+I29</f>
        <v>3</v>
      </c>
      <c r="G29" s="3">
        <v>1</v>
      </c>
      <c r="H29" s="3">
        <v>1</v>
      </c>
      <c r="I29" s="3">
        <v>1</v>
      </c>
    </row>
    <row r="30" spans="2:9" ht="24" customHeight="1">
      <c r="B30" s="56"/>
      <c r="C30" s="68"/>
      <c r="D30" s="56"/>
      <c r="E30" s="4" t="s">
        <v>39</v>
      </c>
      <c r="F30" s="3">
        <f t="shared" si="1"/>
        <v>19584</v>
      </c>
      <c r="G30" s="3">
        <v>6528</v>
      </c>
      <c r="H30" s="3">
        <v>6528</v>
      </c>
      <c r="I30" s="3">
        <v>6528</v>
      </c>
    </row>
    <row r="31" spans="2:9" ht="24" customHeight="1">
      <c r="B31" s="55">
        <v>18</v>
      </c>
      <c r="C31" s="67" t="s">
        <v>58</v>
      </c>
      <c r="D31" s="55" t="s">
        <v>31</v>
      </c>
      <c r="E31" s="3" t="s">
        <v>33</v>
      </c>
      <c r="F31" s="3">
        <f>G31+H31+I31</f>
        <v>3</v>
      </c>
      <c r="G31" s="3">
        <v>1</v>
      </c>
      <c r="H31" s="3">
        <v>1</v>
      </c>
      <c r="I31" s="3">
        <v>1</v>
      </c>
    </row>
    <row r="32" spans="2:9" ht="24" customHeight="1">
      <c r="B32" s="56"/>
      <c r="C32" s="68"/>
      <c r="D32" s="56"/>
      <c r="E32" s="4" t="s">
        <v>39</v>
      </c>
      <c r="F32" s="3">
        <f t="shared" si="1"/>
        <v>14823</v>
      </c>
      <c r="G32" s="3">
        <v>4953</v>
      </c>
      <c r="H32" s="3">
        <v>5120</v>
      </c>
      <c r="I32" s="3">
        <v>4750</v>
      </c>
    </row>
    <row r="33" spans="2:9" ht="24" customHeight="1">
      <c r="B33" s="55">
        <v>19</v>
      </c>
      <c r="C33" s="67" t="s">
        <v>57</v>
      </c>
      <c r="D33" s="55" t="s">
        <v>31</v>
      </c>
      <c r="E33" s="3" t="s">
        <v>33</v>
      </c>
      <c r="F33" s="3">
        <f>G33+H33+I33</f>
        <v>6</v>
      </c>
      <c r="G33" s="3">
        <v>2</v>
      </c>
      <c r="H33" s="3">
        <v>2</v>
      </c>
      <c r="I33" s="3">
        <v>2</v>
      </c>
    </row>
    <row r="34" spans="2:9" ht="24" customHeight="1">
      <c r="B34" s="56"/>
      <c r="C34" s="68"/>
      <c r="D34" s="56"/>
      <c r="E34" s="3" t="s">
        <v>32</v>
      </c>
      <c r="F34" s="3">
        <f t="shared" si="1"/>
        <v>10645</v>
      </c>
      <c r="G34" s="4">
        <v>3650</v>
      </c>
      <c r="H34" s="3">
        <v>3420</v>
      </c>
      <c r="I34" s="3">
        <v>3575</v>
      </c>
    </row>
    <row r="35" spans="2:9" ht="96.75" customHeight="1">
      <c r="B35" s="45">
        <v>20</v>
      </c>
      <c r="C35" s="46" t="s">
        <v>136</v>
      </c>
      <c r="D35" s="45" t="s">
        <v>31</v>
      </c>
      <c r="E35" s="42" t="s">
        <v>35</v>
      </c>
      <c r="F35" s="42">
        <f>G35</f>
        <v>100</v>
      </c>
      <c r="G35" s="42">
        <v>100</v>
      </c>
      <c r="H35" s="42"/>
      <c r="I35" s="42"/>
    </row>
    <row r="36" spans="2:9" ht="20.25" customHeight="1">
      <c r="B36" s="57" t="s">
        <v>14</v>
      </c>
      <c r="C36" s="57"/>
      <c r="D36" s="57"/>
      <c r="E36" s="57"/>
      <c r="F36" s="57"/>
      <c r="G36" s="57"/>
      <c r="H36" s="57"/>
      <c r="I36" s="57"/>
    </row>
    <row r="37" spans="2:9" ht="54.75" customHeight="1">
      <c r="B37" s="23">
        <v>21</v>
      </c>
      <c r="C37" s="25" t="s">
        <v>92</v>
      </c>
      <c r="D37" s="23" t="s">
        <v>31</v>
      </c>
      <c r="E37" s="23" t="s">
        <v>35</v>
      </c>
      <c r="F37" s="24">
        <f t="shared" ref="F37:F40" si="3">G37+H37+I37</f>
        <v>3</v>
      </c>
      <c r="G37" s="24">
        <v>1</v>
      </c>
      <c r="H37" s="24">
        <v>1</v>
      </c>
      <c r="I37" s="24">
        <v>1</v>
      </c>
    </row>
    <row r="38" spans="2:9" ht="54.75" customHeight="1">
      <c r="B38" s="23">
        <v>22</v>
      </c>
      <c r="C38" s="25" t="s">
        <v>91</v>
      </c>
      <c r="D38" s="23" t="s">
        <v>31</v>
      </c>
      <c r="E38" s="23" t="s">
        <v>35</v>
      </c>
      <c r="F38" s="24">
        <f t="shared" si="3"/>
        <v>5</v>
      </c>
      <c r="G38" s="24">
        <v>2</v>
      </c>
      <c r="H38" s="24">
        <v>2</v>
      </c>
      <c r="I38" s="24">
        <v>1</v>
      </c>
    </row>
    <row r="39" spans="2:9" ht="54.75" customHeight="1">
      <c r="B39" s="23">
        <v>23</v>
      </c>
      <c r="C39" s="25" t="s">
        <v>90</v>
      </c>
      <c r="D39" s="23" t="s">
        <v>31</v>
      </c>
      <c r="E39" s="23" t="s">
        <v>35</v>
      </c>
      <c r="F39" s="24">
        <f t="shared" si="3"/>
        <v>3</v>
      </c>
      <c r="G39" s="24">
        <v>1</v>
      </c>
      <c r="H39" s="24">
        <v>1</v>
      </c>
      <c r="I39" s="24">
        <v>1</v>
      </c>
    </row>
    <row r="40" spans="2:9" ht="100.5" customHeight="1">
      <c r="B40" s="23">
        <v>24</v>
      </c>
      <c r="C40" s="17" t="s">
        <v>93</v>
      </c>
      <c r="D40" s="23" t="s">
        <v>31</v>
      </c>
      <c r="E40" s="23" t="s">
        <v>35</v>
      </c>
      <c r="F40" s="24">
        <f t="shared" si="3"/>
        <v>3</v>
      </c>
      <c r="G40" s="24">
        <v>1</v>
      </c>
      <c r="H40" s="24">
        <v>1</v>
      </c>
      <c r="I40" s="24">
        <v>1</v>
      </c>
    </row>
    <row r="41" spans="2:9" ht="47.25" customHeight="1">
      <c r="B41" s="42">
        <v>25</v>
      </c>
      <c r="C41" s="43" t="s">
        <v>59</v>
      </c>
      <c r="D41" s="42" t="s">
        <v>34</v>
      </c>
      <c r="E41" s="42" t="s">
        <v>32</v>
      </c>
      <c r="F41" s="42">
        <f>G41+H41+I41</f>
        <v>935</v>
      </c>
      <c r="G41" s="42">
        <v>350</v>
      </c>
      <c r="H41" s="42">
        <v>210</v>
      </c>
      <c r="I41" s="42">
        <v>375</v>
      </c>
    </row>
    <row r="42" spans="2:9" ht="39" customHeight="1">
      <c r="B42" s="42">
        <v>26</v>
      </c>
      <c r="C42" s="43" t="s">
        <v>60</v>
      </c>
      <c r="D42" s="42" t="s">
        <v>34</v>
      </c>
      <c r="E42" s="42" t="s">
        <v>32</v>
      </c>
      <c r="F42" s="42">
        <f t="shared" ref="F42:F44" si="4">G42+H42+I42</f>
        <v>2682</v>
      </c>
      <c r="G42" s="42">
        <v>1252</v>
      </c>
      <c r="H42" s="42">
        <v>740</v>
      </c>
      <c r="I42" s="42">
        <v>690</v>
      </c>
    </row>
    <row r="43" spans="2:9" ht="20.25" customHeight="1">
      <c r="B43" s="42">
        <v>27</v>
      </c>
      <c r="C43" s="43" t="s">
        <v>61</v>
      </c>
      <c r="D43" s="42" t="s">
        <v>34</v>
      </c>
      <c r="E43" s="42" t="s">
        <v>32</v>
      </c>
      <c r="F43" s="42">
        <f t="shared" si="4"/>
        <v>2449</v>
      </c>
      <c r="G43" s="42">
        <v>734</v>
      </c>
      <c r="H43" s="42">
        <v>905</v>
      </c>
      <c r="I43" s="42">
        <v>810</v>
      </c>
    </row>
    <row r="44" spans="2:9" ht="63">
      <c r="B44" s="42">
        <v>28</v>
      </c>
      <c r="C44" s="43" t="s">
        <v>65</v>
      </c>
      <c r="D44" s="42" t="s">
        <v>31</v>
      </c>
      <c r="E44" s="42" t="s">
        <v>35</v>
      </c>
      <c r="F44" s="42">
        <f t="shared" si="4"/>
        <v>3</v>
      </c>
      <c r="G44" s="42">
        <v>1</v>
      </c>
      <c r="H44" s="42">
        <v>1</v>
      </c>
      <c r="I44" s="42">
        <v>1</v>
      </c>
    </row>
    <row r="45" spans="2:9" ht="21" customHeight="1">
      <c r="B45" s="57" t="s">
        <v>16</v>
      </c>
      <c r="C45" s="57"/>
      <c r="D45" s="57"/>
      <c r="E45" s="57"/>
      <c r="F45" s="57"/>
      <c r="G45" s="57"/>
      <c r="H45" s="57"/>
      <c r="I45" s="57"/>
    </row>
    <row r="46" spans="2:9" ht="73.5" customHeight="1">
      <c r="B46" s="42">
        <v>29</v>
      </c>
      <c r="C46" s="43" t="s">
        <v>129</v>
      </c>
      <c r="D46" s="42" t="s">
        <v>31</v>
      </c>
      <c r="E46" s="42" t="s">
        <v>35</v>
      </c>
      <c r="F46" s="42">
        <f>G46+H46+I46</f>
        <v>3</v>
      </c>
      <c r="G46" s="42">
        <v>1</v>
      </c>
      <c r="H46" s="42">
        <v>1</v>
      </c>
      <c r="I46" s="42">
        <v>1</v>
      </c>
    </row>
    <row r="47" spans="2:9" ht="48" customHeight="1">
      <c r="B47" s="42">
        <v>30</v>
      </c>
      <c r="C47" s="43" t="s">
        <v>130</v>
      </c>
      <c r="D47" s="42" t="s">
        <v>31</v>
      </c>
      <c r="E47" s="42" t="s">
        <v>35</v>
      </c>
      <c r="F47" s="42">
        <f>G47+H47+I47</f>
        <v>18</v>
      </c>
      <c r="G47" s="42">
        <v>4</v>
      </c>
      <c r="H47" s="42">
        <v>2</v>
      </c>
      <c r="I47" s="42">
        <v>12</v>
      </c>
    </row>
    <row r="48" spans="2:9" ht="51.75" customHeight="1">
      <c r="B48" s="42">
        <v>31</v>
      </c>
      <c r="C48" s="43" t="s">
        <v>131</v>
      </c>
      <c r="D48" s="42" t="s">
        <v>41</v>
      </c>
      <c r="E48" s="42" t="s">
        <v>42</v>
      </c>
      <c r="F48" s="42">
        <f>G48+H48+I48</f>
        <v>53119</v>
      </c>
      <c r="G48" s="42">
        <v>11804</v>
      </c>
      <c r="H48" s="42">
        <v>17706</v>
      </c>
      <c r="I48" s="42">
        <v>23609</v>
      </c>
    </row>
    <row r="49" spans="2:9" ht="38.25" customHeight="1">
      <c r="B49" s="42">
        <v>32</v>
      </c>
      <c r="C49" s="43" t="s">
        <v>97</v>
      </c>
      <c r="D49" s="42" t="s">
        <v>41</v>
      </c>
      <c r="E49" s="42" t="s">
        <v>42</v>
      </c>
      <c r="F49" s="42">
        <f>G49+H49+I49</f>
        <v>118488</v>
      </c>
      <c r="G49" s="42">
        <v>28569</v>
      </c>
      <c r="H49" s="42">
        <v>34761</v>
      </c>
      <c r="I49" s="42">
        <v>55158</v>
      </c>
    </row>
    <row r="50" spans="2:9" ht="37.5" customHeight="1">
      <c r="B50" s="42">
        <v>33</v>
      </c>
      <c r="C50" s="43" t="s">
        <v>98</v>
      </c>
      <c r="D50" s="42" t="s">
        <v>41</v>
      </c>
      <c r="E50" s="42" t="s">
        <v>42</v>
      </c>
      <c r="F50" s="42">
        <f>G50+H50+I50</f>
        <v>29999</v>
      </c>
      <c r="G50" s="42">
        <v>9230</v>
      </c>
      <c r="H50" s="42">
        <v>10000</v>
      </c>
      <c r="I50" s="42">
        <v>10769</v>
      </c>
    </row>
    <row r="51" spans="2:9" ht="21" customHeight="1">
      <c r="B51" s="57" t="s">
        <v>48</v>
      </c>
      <c r="C51" s="57"/>
      <c r="D51" s="57"/>
      <c r="E51" s="57"/>
      <c r="F51" s="57"/>
      <c r="G51" s="57"/>
      <c r="H51" s="57"/>
      <c r="I51" s="57"/>
    </row>
    <row r="52" spans="2:9" ht="120" customHeight="1">
      <c r="B52" s="23">
        <v>34</v>
      </c>
      <c r="C52" s="25" t="s">
        <v>99</v>
      </c>
      <c r="D52" s="23" t="s">
        <v>31</v>
      </c>
      <c r="E52" s="23" t="s">
        <v>35</v>
      </c>
      <c r="F52" s="23">
        <f>G52+H52+I52</f>
        <v>3</v>
      </c>
      <c r="G52" s="23">
        <v>1</v>
      </c>
      <c r="H52" s="23">
        <v>1</v>
      </c>
      <c r="I52" s="23">
        <v>1</v>
      </c>
    </row>
    <row r="53" spans="2:9" ht="99" customHeight="1">
      <c r="B53" s="23">
        <v>35</v>
      </c>
      <c r="C53" s="25" t="s">
        <v>101</v>
      </c>
      <c r="D53" s="23" t="s">
        <v>31</v>
      </c>
      <c r="E53" s="23" t="s">
        <v>35</v>
      </c>
      <c r="F53" s="23">
        <f t="shared" ref="F53:F55" si="5">G53+H53+I53</f>
        <v>3</v>
      </c>
      <c r="G53" s="23">
        <v>1</v>
      </c>
      <c r="H53" s="23">
        <v>1</v>
      </c>
      <c r="I53" s="23">
        <v>1</v>
      </c>
    </row>
    <row r="54" spans="2:9" ht="99" customHeight="1">
      <c r="B54" s="23">
        <v>36</v>
      </c>
      <c r="C54" s="25" t="s">
        <v>100</v>
      </c>
      <c r="D54" s="23" t="s">
        <v>31</v>
      </c>
      <c r="E54" s="23" t="s">
        <v>35</v>
      </c>
      <c r="F54" s="23">
        <f t="shared" si="5"/>
        <v>3</v>
      </c>
      <c r="G54" s="23">
        <v>1</v>
      </c>
      <c r="H54" s="23">
        <v>1</v>
      </c>
      <c r="I54" s="23">
        <v>1</v>
      </c>
    </row>
    <row r="55" spans="2:9" ht="60" customHeight="1">
      <c r="B55" s="23">
        <v>37</v>
      </c>
      <c r="C55" s="25" t="s">
        <v>78</v>
      </c>
      <c r="D55" s="23" t="s">
        <v>31</v>
      </c>
      <c r="E55" s="23" t="s">
        <v>35</v>
      </c>
      <c r="F55" s="23">
        <f t="shared" si="5"/>
        <v>3</v>
      </c>
      <c r="G55" s="23">
        <v>1</v>
      </c>
      <c r="H55" s="23">
        <v>1</v>
      </c>
      <c r="I55" s="23">
        <v>1</v>
      </c>
    </row>
    <row r="56" spans="2:9" ht="22.5" customHeight="1">
      <c r="B56" s="58" t="s">
        <v>38</v>
      </c>
      <c r="C56" s="59"/>
      <c r="D56" s="59"/>
      <c r="E56" s="60"/>
      <c r="F56" s="10">
        <f>SUM(F52:F55)</f>
        <v>12</v>
      </c>
      <c r="G56" s="23">
        <f t="shared" ref="G56:I56" si="6">SUM(G52:G55)</f>
        <v>4</v>
      </c>
      <c r="H56" s="23">
        <f t="shared" si="6"/>
        <v>4</v>
      </c>
      <c r="I56" s="23">
        <f t="shared" si="6"/>
        <v>4</v>
      </c>
    </row>
    <row r="57" spans="2:9" ht="15.75">
      <c r="B57" s="57" t="s">
        <v>17</v>
      </c>
      <c r="C57" s="57"/>
      <c r="D57" s="57"/>
      <c r="E57" s="57"/>
      <c r="F57" s="57"/>
      <c r="G57" s="57"/>
      <c r="H57" s="57"/>
      <c r="I57" s="57"/>
    </row>
    <row r="58" spans="2:9" ht="55.5" customHeight="1">
      <c r="B58" s="23">
        <v>38</v>
      </c>
      <c r="C58" s="31" t="s">
        <v>102</v>
      </c>
      <c r="D58" s="23" t="s">
        <v>31</v>
      </c>
      <c r="E58" s="23" t="s">
        <v>35</v>
      </c>
      <c r="F58" s="23">
        <f t="shared" ref="F58:F60" si="7">G58+H58+I58</f>
        <v>3</v>
      </c>
      <c r="G58" s="23">
        <v>1</v>
      </c>
      <c r="H58" s="23">
        <v>1</v>
      </c>
      <c r="I58" s="23">
        <v>1</v>
      </c>
    </row>
    <row r="59" spans="2:9" ht="47.25">
      <c r="B59" s="23">
        <v>39</v>
      </c>
      <c r="C59" s="31" t="s">
        <v>103</v>
      </c>
      <c r="D59" s="23" t="s">
        <v>31</v>
      </c>
      <c r="E59" s="23" t="s">
        <v>35</v>
      </c>
      <c r="F59" s="23">
        <f t="shared" si="7"/>
        <v>3</v>
      </c>
      <c r="G59" s="23">
        <v>1</v>
      </c>
      <c r="H59" s="23">
        <v>1</v>
      </c>
      <c r="I59" s="23">
        <v>1</v>
      </c>
    </row>
    <row r="60" spans="2:9" ht="94.5">
      <c r="B60" s="23">
        <v>40</v>
      </c>
      <c r="C60" s="25" t="s">
        <v>104</v>
      </c>
      <c r="D60" s="23" t="s">
        <v>31</v>
      </c>
      <c r="E60" s="23" t="s">
        <v>35</v>
      </c>
      <c r="F60" s="23">
        <f t="shared" si="7"/>
        <v>3</v>
      </c>
      <c r="G60" s="23">
        <v>1</v>
      </c>
      <c r="H60" s="23">
        <v>1</v>
      </c>
      <c r="I60" s="23">
        <v>1</v>
      </c>
    </row>
    <row r="61" spans="2:9" ht="78.75">
      <c r="B61" s="12">
        <v>41</v>
      </c>
      <c r="C61" s="25" t="s">
        <v>18</v>
      </c>
      <c r="D61" s="3" t="s">
        <v>31</v>
      </c>
      <c r="E61" s="3" t="s">
        <v>35</v>
      </c>
      <c r="F61" s="3">
        <f>G61+H61+I61</f>
        <v>3</v>
      </c>
      <c r="G61" s="3">
        <v>1</v>
      </c>
      <c r="H61" s="3">
        <v>1</v>
      </c>
      <c r="I61" s="3">
        <v>1</v>
      </c>
    </row>
    <row r="62" spans="2:9" ht="31.5">
      <c r="B62" s="12">
        <v>42</v>
      </c>
      <c r="C62" s="25" t="s">
        <v>66</v>
      </c>
      <c r="D62" s="3" t="s">
        <v>31</v>
      </c>
      <c r="E62" s="3" t="s">
        <v>35</v>
      </c>
      <c r="F62" s="3">
        <f t="shared" ref="F62:F64" si="8">G62+H62+I62</f>
        <v>3</v>
      </c>
      <c r="G62" s="3">
        <v>1</v>
      </c>
      <c r="H62" s="3">
        <v>1</v>
      </c>
      <c r="I62" s="3">
        <v>1</v>
      </c>
    </row>
    <row r="63" spans="2:9" ht="63">
      <c r="B63" s="12">
        <v>43</v>
      </c>
      <c r="C63" s="37" t="s">
        <v>132</v>
      </c>
      <c r="D63" s="3" t="s">
        <v>31</v>
      </c>
      <c r="E63" s="3" t="s">
        <v>35</v>
      </c>
      <c r="F63" s="3">
        <f t="shared" si="8"/>
        <v>3</v>
      </c>
      <c r="G63" s="3">
        <v>1</v>
      </c>
      <c r="H63" s="3">
        <v>1</v>
      </c>
      <c r="I63" s="3">
        <v>1</v>
      </c>
    </row>
    <row r="64" spans="2:9" ht="69.75" customHeight="1">
      <c r="B64" s="12">
        <v>44</v>
      </c>
      <c r="C64" s="25" t="s">
        <v>105</v>
      </c>
      <c r="D64" s="3" t="s">
        <v>31</v>
      </c>
      <c r="E64" s="3" t="s">
        <v>35</v>
      </c>
      <c r="F64" s="3">
        <f t="shared" si="8"/>
        <v>3</v>
      </c>
      <c r="G64" s="3">
        <v>1</v>
      </c>
      <c r="H64" s="3">
        <v>1</v>
      </c>
      <c r="I64" s="3">
        <v>1</v>
      </c>
    </row>
    <row r="65" spans="2:9" ht="15.75">
      <c r="B65" s="69" t="s">
        <v>71</v>
      </c>
      <c r="C65" s="69"/>
      <c r="D65" s="69"/>
      <c r="E65" s="69"/>
      <c r="F65" s="69"/>
      <c r="G65" s="69"/>
      <c r="H65" s="69"/>
      <c r="I65" s="69"/>
    </row>
    <row r="66" spans="2:9" ht="82.5" customHeight="1">
      <c r="B66" s="23">
        <v>45</v>
      </c>
      <c r="C66" s="25" t="s">
        <v>106</v>
      </c>
      <c r="D66" s="23" t="s">
        <v>31</v>
      </c>
      <c r="E66" s="23" t="s">
        <v>35</v>
      </c>
      <c r="F66" s="23">
        <f>SUM(G66:I66)</f>
        <v>3</v>
      </c>
      <c r="G66" s="23">
        <v>1</v>
      </c>
      <c r="H66" s="23">
        <v>1</v>
      </c>
      <c r="I66" s="23">
        <v>1</v>
      </c>
    </row>
    <row r="67" spans="2:9" ht="78.75">
      <c r="B67" s="23">
        <v>46</v>
      </c>
      <c r="C67" s="25" t="s">
        <v>107</v>
      </c>
      <c r="D67" s="23" t="s">
        <v>31</v>
      </c>
      <c r="E67" s="23" t="s">
        <v>35</v>
      </c>
      <c r="F67" s="23">
        <f t="shared" ref="F67:F78" si="9">SUM(G67:I67)</f>
        <v>3</v>
      </c>
      <c r="G67" s="23">
        <v>1</v>
      </c>
      <c r="H67" s="23">
        <v>1</v>
      </c>
      <c r="I67" s="23">
        <v>1</v>
      </c>
    </row>
    <row r="68" spans="2:9" ht="63">
      <c r="B68" s="23">
        <v>47</v>
      </c>
      <c r="C68" s="25" t="s">
        <v>108</v>
      </c>
      <c r="D68" s="23" t="s">
        <v>31</v>
      </c>
      <c r="E68" s="23" t="s">
        <v>35</v>
      </c>
      <c r="F68" s="23">
        <f t="shared" si="9"/>
        <v>6</v>
      </c>
      <c r="G68" s="23">
        <v>2</v>
      </c>
      <c r="H68" s="23">
        <v>2</v>
      </c>
      <c r="I68" s="23">
        <v>2</v>
      </c>
    </row>
    <row r="69" spans="2:9" ht="87.75" customHeight="1">
      <c r="B69" s="23">
        <v>49</v>
      </c>
      <c r="C69" s="25" t="s">
        <v>109</v>
      </c>
      <c r="D69" s="23" t="s">
        <v>31</v>
      </c>
      <c r="E69" s="23" t="s">
        <v>35</v>
      </c>
      <c r="F69" s="23">
        <f t="shared" si="9"/>
        <v>3</v>
      </c>
      <c r="G69" s="23">
        <v>1</v>
      </c>
      <c r="H69" s="23">
        <v>1</v>
      </c>
      <c r="I69" s="23">
        <v>1</v>
      </c>
    </row>
    <row r="70" spans="2:9" ht="63">
      <c r="B70" s="23">
        <v>49</v>
      </c>
      <c r="C70" s="25" t="s">
        <v>110</v>
      </c>
      <c r="D70" s="23" t="s">
        <v>31</v>
      </c>
      <c r="E70" s="23" t="s">
        <v>35</v>
      </c>
      <c r="F70" s="23">
        <f t="shared" si="9"/>
        <v>6</v>
      </c>
      <c r="G70" s="23">
        <v>2</v>
      </c>
      <c r="H70" s="23">
        <v>2</v>
      </c>
      <c r="I70" s="23">
        <v>2</v>
      </c>
    </row>
    <row r="71" spans="2:9" ht="63">
      <c r="B71" s="23">
        <v>50</v>
      </c>
      <c r="C71" s="25" t="s">
        <v>111</v>
      </c>
      <c r="D71" s="23" t="s">
        <v>31</v>
      </c>
      <c r="E71" s="23" t="s">
        <v>35</v>
      </c>
      <c r="F71" s="23">
        <f t="shared" si="9"/>
        <v>6</v>
      </c>
      <c r="G71" s="23">
        <v>2</v>
      </c>
      <c r="H71" s="23">
        <v>2</v>
      </c>
      <c r="I71" s="23">
        <v>2</v>
      </c>
    </row>
    <row r="72" spans="2:9" ht="63">
      <c r="B72" s="23">
        <v>51</v>
      </c>
      <c r="C72" s="25" t="s">
        <v>115</v>
      </c>
      <c r="D72" s="23" t="s">
        <v>31</v>
      </c>
      <c r="E72" s="23" t="s">
        <v>35</v>
      </c>
      <c r="F72" s="23">
        <f t="shared" si="9"/>
        <v>6</v>
      </c>
      <c r="G72" s="23">
        <v>2</v>
      </c>
      <c r="H72" s="23">
        <v>2</v>
      </c>
      <c r="I72" s="23">
        <v>2</v>
      </c>
    </row>
    <row r="73" spans="2:9" ht="63">
      <c r="B73" s="23">
        <v>52</v>
      </c>
      <c r="C73" s="25" t="s">
        <v>114</v>
      </c>
      <c r="D73" s="42" t="s">
        <v>31</v>
      </c>
      <c r="E73" s="23" t="s">
        <v>35</v>
      </c>
      <c r="F73" s="23">
        <f t="shared" si="9"/>
        <v>6</v>
      </c>
      <c r="G73" s="23">
        <v>2</v>
      </c>
      <c r="H73" s="23">
        <v>2</v>
      </c>
      <c r="I73" s="23">
        <v>2</v>
      </c>
    </row>
    <row r="74" spans="2:9" ht="69.75" customHeight="1">
      <c r="B74" s="42">
        <v>53</v>
      </c>
      <c r="C74" s="43" t="s">
        <v>138</v>
      </c>
      <c r="D74" s="42" t="s">
        <v>31</v>
      </c>
      <c r="E74" s="42" t="s">
        <v>35</v>
      </c>
      <c r="F74" s="42">
        <v>1</v>
      </c>
      <c r="G74" s="42">
        <v>1</v>
      </c>
      <c r="H74" s="42"/>
      <c r="I74" s="42"/>
    </row>
    <row r="75" spans="2:9" ht="63">
      <c r="B75" s="23">
        <v>54</v>
      </c>
      <c r="C75" s="25" t="s">
        <v>75</v>
      </c>
      <c r="D75" s="23" t="s">
        <v>31</v>
      </c>
      <c r="E75" s="23" t="s">
        <v>35</v>
      </c>
      <c r="F75" s="23">
        <f t="shared" si="9"/>
        <v>3</v>
      </c>
      <c r="G75" s="23">
        <v>1</v>
      </c>
      <c r="H75" s="23">
        <v>1</v>
      </c>
      <c r="I75" s="23">
        <v>1</v>
      </c>
    </row>
    <row r="76" spans="2:9" ht="63">
      <c r="B76" s="23">
        <v>55</v>
      </c>
      <c r="C76" s="25" t="s">
        <v>76</v>
      </c>
      <c r="D76" s="23" t="s">
        <v>31</v>
      </c>
      <c r="E76" s="23" t="s">
        <v>35</v>
      </c>
      <c r="F76" s="23">
        <f t="shared" si="9"/>
        <v>3</v>
      </c>
      <c r="G76" s="23">
        <v>1</v>
      </c>
      <c r="H76" s="23">
        <v>1</v>
      </c>
      <c r="I76" s="23">
        <v>1</v>
      </c>
    </row>
    <row r="77" spans="2:9" ht="31.5">
      <c r="B77" s="23">
        <v>56</v>
      </c>
      <c r="C77" s="25" t="s">
        <v>73</v>
      </c>
      <c r="D77" s="23" t="s">
        <v>31</v>
      </c>
      <c r="E77" s="23" t="s">
        <v>35</v>
      </c>
      <c r="F77" s="23">
        <f t="shared" si="9"/>
        <v>3</v>
      </c>
      <c r="G77" s="23">
        <v>1</v>
      </c>
      <c r="H77" s="23">
        <v>1</v>
      </c>
      <c r="I77" s="23">
        <v>1</v>
      </c>
    </row>
    <row r="78" spans="2:9" ht="31.5">
      <c r="B78" s="23">
        <v>57</v>
      </c>
      <c r="C78" s="25" t="s">
        <v>72</v>
      </c>
      <c r="D78" s="23" t="s">
        <v>31</v>
      </c>
      <c r="E78" s="23" t="s">
        <v>35</v>
      </c>
      <c r="F78" s="23">
        <f t="shared" si="9"/>
        <v>3</v>
      </c>
      <c r="G78" s="23">
        <v>1</v>
      </c>
      <c r="H78" s="23">
        <v>1</v>
      </c>
      <c r="I78" s="23">
        <v>1</v>
      </c>
    </row>
    <row r="79" spans="2:9" ht="47.25">
      <c r="B79" s="23">
        <v>58</v>
      </c>
      <c r="C79" s="25" t="s">
        <v>74</v>
      </c>
      <c r="D79" s="23" t="s">
        <v>31</v>
      </c>
      <c r="E79" s="23" t="s">
        <v>35</v>
      </c>
      <c r="F79" s="23">
        <f t="shared" ref="F79:F83" si="10">SUM(G79:I79)</f>
        <v>3</v>
      </c>
      <c r="G79" s="23">
        <v>1</v>
      </c>
      <c r="H79" s="23">
        <v>1</v>
      </c>
      <c r="I79" s="23">
        <v>1</v>
      </c>
    </row>
    <row r="80" spans="2:9" ht="47.25">
      <c r="B80" s="23">
        <v>59</v>
      </c>
      <c r="C80" s="25" t="s">
        <v>77</v>
      </c>
      <c r="D80" s="23" t="s">
        <v>31</v>
      </c>
      <c r="E80" s="23" t="s">
        <v>35</v>
      </c>
      <c r="F80" s="23">
        <f t="shared" si="10"/>
        <v>3</v>
      </c>
      <c r="G80" s="23">
        <v>1</v>
      </c>
      <c r="H80" s="23">
        <v>1</v>
      </c>
      <c r="I80" s="23">
        <v>1</v>
      </c>
    </row>
    <row r="81" spans="2:9" ht="47.25">
      <c r="B81" s="23">
        <v>60</v>
      </c>
      <c r="C81" s="25" t="s">
        <v>112</v>
      </c>
      <c r="D81" s="23" t="s">
        <v>31</v>
      </c>
      <c r="E81" s="23" t="s">
        <v>35</v>
      </c>
      <c r="F81" s="23">
        <f t="shared" si="10"/>
        <v>3</v>
      </c>
      <c r="G81" s="23">
        <v>1</v>
      </c>
      <c r="H81" s="23">
        <v>1</v>
      </c>
      <c r="I81" s="23">
        <v>1</v>
      </c>
    </row>
    <row r="82" spans="2:9" ht="47.25">
      <c r="B82" s="23">
        <v>61</v>
      </c>
      <c r="C82" s="25" t="s">
        <v>113</v>
      </c>
      <c r="D82" s="23" t="s">
        <v>31</v>
      </c>
      <c r="E82" s="23" t="s">
        <v>35</v>
      </c>
      <c r="F82" s="23">
        <f t="shared" si="10"/>
        <v>3</v>
      </c>
      <c r="G82" s="23">
        <v>1</v>
      </c>
      <c r="H82" s="23">
        <v>1</v>
      </c>
      <c r="I82" s="23">
        <v>1</v>
      </c>
    </row>
    <row r="83" spans="2:9" ht="31.5">
      <c r="B83" s="23">
        <v>62</v>
      </c>
      <c r="C83" s="25" t="s">
        <v>116</v>
      </c>
      <c r="D83" s="23" t="s">
        <v>31</v>
      </c>
      <c r="E83" s="23" t="s">
        <v>35</v>
      </c>
      <c r="F83" s="23">
        <f t="shared" si="10"/>
        <v>6</v>
      </c>
      <c r="G83" s="23">
        <v>2</v>
      </c>
      <c r="H83" s="23">
        <v>2</v>
      </c>
      <c r="I83" s="23">
        <v>2</v>
      </c>
    </row>
    <row r="84" spans="2:9" ht="31.5">
      <c r="B84" s="23">
        <v>63</v>
      </c>
      <c r="C84" s="25" t="s">
        <v>117</v>
      </c>
      <c r="D84" s="23" t="s">
        <v>31</v>
      </c>
      <c r="E84" s="23" t="s">
        <v>35</v>
      </c>
      <c r="F84" s="23">
        <f>SUM(G84:I84)</f>
        <v>6</v>
      </c>
      <c r="G84" s="23">
        <v>2</v>
      </c>
      <c r="H84" s="23">
        <v>2</v>
      </c>
      <c r="I84" s="23">
        <v>2</v>
      </c>
    </row>
    <row r="85" spans="2:9" ht="15.75">
      <c r="B85" s="52" t="s">
        <v>133</v>
      </c>
      <c r="C85" s="53"/>
      <c r="D85" s="53"/>
      <c r="E85" s="53"/>
      <c r="F85" s="53"/>
      <c r="G85" s="53"/>
      <c r="H85" s="53"/>
      <c r="I85" s="54"/>
    </row>
    <row r="86" spans="2:9" ht="63">
      <c r="B86" s="35">
        <v>64</v>
      </c>
      <c r="C86" s="37" t="s">
        <v>134</v>
      </c>
      <c r="D86" s="35" t="s">
        <v>31</v>
      </c>
      <c r="E86" s="35" t="s">
        <v>35</v>
      </c>
      <c r="F86" s="35">
        <f t="shared" ref="F86:F87" si="11">SUM(G86:I86)</f>
        <v>1</v>
      </c>
      <c r="G86" s="35">
        <v>1</v>
      </c>
      <c r="H86" s="35">
        <v>0</v>
      </c>
      <c r="I86" s="35">
        <v>0</v>
      </c>
    </row>
    <row r="87" spans="2:9" ht="47.25">
      <c r="B87" s="35">
        <v>65</v>
      </c>
      <c r="C87" s="37" t="s">
        <v>135</v>
      </c>
      <c r="D87" s="35" t="s">
        <v>31</v>
      </c>
      <c r="E87" s="35" t="s">
        <v>35</v>
      </c>
      <c r="F87" s="35">
        <f t="shared" si="11"/>
        <v>3</v>
      </c>
      <c r="G87" s="35">
        <v>1</v>
      </c>
      <c r="H87" s="35">
        <v>1</v>
      </c>
      <c r="I87" s="35">
        <v>1</v>
      </c>
    </row>
    <row r="88" spans="2:9" ht="15.75">
      <c r="B88" s="48"/>
      <c r="C88" s="48"/>
      <c r="D88" s="48"/>
      <c r="E88" s="48"/>
      <c r="F88" s="48"/>
      <c r="G88" s="48"/>
      <c r="H88" s="48"/>
      <c r="I88" s="48"/>
    </row>
    <row r="89" spans="2:9" ht="15.75">
      <c r="B89" s="62" t="s">
        <v>139</v>
      </c>
      <c r="C89" s="62"/>
      <c r="D89" s="62"/>
      <c r="E89" s="62"/>
      <c r="F89" s="62"/>
      <c r="G89" s="62"/>
      <c r="H89" s="62"/>
      <c r="I89" s="62"/>
    </row>
    <row r="90" spans="2:9" ht="15.75">
      <c r="B90" s="47"/>
      <c r="C90" s="47"/>
      <c r="D90" s="47"/>
      <c r="E90" s="47"/>
      <c r="F90" s="47"/>
      <c r="G90" s="47"/>
      <c r="H90" s="47"/>
      <c r="I90" s="47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  <row r="348" spans="2:9" ht="15.75">
      <c r="B348" s="1"/>
      <c r="C348" s="1"/>
      <c r="D348" s="1"/>
      <c r="E348" s="1"/>
      <c r="F348" s="1"/>
      <c r="G348" s="1"/>
      <c r="H348" s="1"/>
      <c r="I348" s="1"/>
    </row>
    <row r="349" spans="2:9" ht="15.75">
      <c r="B349" s="1"/>
      <c r="C349" s="1"/>
      <c r="D349" s="1"/>
      <c r="E349" s="1"/>
      <c r="F349" s="1"/>
      <c r="G349" s="1"/>
      <c r="H349" s="1"/>
      <c r="I349" s="1"/>
    </row>
    <row r="350" spans="2:9" ht="15.75">
      <c r="B350" s="1"/>
      <c r="C350" s="1"/>
      <c r="D350" s="1"/>
      <c r="E350" s="1"/>
      <c r="F350" s="1"/>
      <c r="G350" s="1"/>
      <c r="H350" s="1"/>
      <c r="I350" s="1"/>
    </row>
    <row r="351" spans="2:9" ht="15.75">
      <c r="B351" s="1"/>
      <c r="C351" s="1"/>
      <c r="D351" s="1"/>
      <c r="E351" s="1"/>
      <c r="F351" s="1"/>
      <c r="G351" s="1"/>
      <c r="H351" s="1"/>
      <c r="I351" s="1"/>
    </row>
    <row r="352" spans="2:9" ht="15.75">
      <c r="B352" s="1"/>
      <c r="C352" s="1"/>
      <c r="D352" s="1"/>
      <c r="E352" s="1"/>
      <c r="F352" s="1"/>
      <c r="G352" s="1"/>
      <c r="H352" s="1"/>
      <c r="I352" s="1"/>
    </row>
    <row r="353" spans="2:9" ht="15.75">
      <c r="B353" s="1"/>
      <c r="C353" s="1"/>
      <c r="D353" s="1"/>
      <c r="E353" s="1"/>
      <c r="F353" s="1"/>
      <c r="G353" s="1"/>
      <c r="H353" s="1"/>
      <c r="I353" s="1"/>
    </row>
    <row r="354" spans="2:9" ht="15.75">
      <c r="B354" s="1"/>
      <c r="C354" s="1"/>
      <c r="D354" s="1"/>
      <c r="E354" s="1"/>
      <c r="F354" s="1"/>
      <c r="G354" s="1"/>
      <c r="H354" s="1"/>
      <c r="I354" s="1"/>
    </row>
    <row r="355" spans="2:9" ht="15.75">
      <c r="B355" s="1"/>
      <c r="C355" s="1"/>
      <c r="D355" s="1"/>
      <c r="E355" s="1"/>
      <c r="F355" s="1"/>
      <c r="G355" s="1"/>
      <c r="H355" s="1"/>
      <c r="I355" s="1"/>
    </row>
  </sheetData>
  <mergeCells count="35">
    <mergeCell ref="G7:I7"/>
    <mergeCell ref="B10:I10"/>
    <mergeCell ref="C25:C26"/>
    <mergeCell ref="D25:D26"/>
    <mergeCell ref="C27:C28"/>
    <mergeCell ref="B31:B32"/>
    <mergeCell ref="B33:B34"/>
    <mergeCell ref="B45:I45"/>
    <mergeCell ref="B89:I89"/>
    <mergeCell ref="D31:D32"/>
    <mergeCell ref="B85:I85"/>
    <mergeCell ref="C31:C32"/>
    <mergeCell ref="B51:I51"/>
    <mergeCell ref="B65:I65"/>
    <mergeCell ref="B57:I57"/>
    <mergeCell ref="B36:I36"/>
    <mergeCell ref="C33:C34"/>
    <mergeCell ref="D33:D34"/>
    <mergeCell ref="B56:E56"/>
    <mergeCell ref="B29:B30"/>
    <mergeCell ref="C29:C30"/>
    <mergeCell ref="D29:D30"/>
    <mergeCell ref="G1:I1"/>
    <mergeCell ref="G2:I2"/>
    <mergeCell ref="G3:I3"/>
    <mergeCell ref="D27:D28"/>
    <mergeCell ref="B25:B26"/>
    <mergeCell ref="B27:B28"/>
    <mergeCell ref="B4:I4"/>
    <mergeCell ref="D6:D8"/>
    <mergeCell ref="B6:B8"/>
    <mergeCell ref="F6:I6"/>
    <mergeCell ref="E6:E8"/>
    <mergeCell ref="F7:F8"/>
    <mergeCell ref="C6:C8"/>
  </mergeCells>
  <pageMargins left="0.11811023622047245" right="0.11811023622047245" top="0.78740157480314965" bottom="0.15748031496062992" header="0.31496062992125984" footer="0.31496062992125984"/>
  <pageSetup paperSize="9" scale="97" orientation="landscape" horizontalDpi="180" verticalDpi="180" r:id="rId1"/>
  <headerFooter>
    <oddHeader>&amp;C&amp;P</oddHeader>
  </headerFooter>
  <rowBreaks count="2" manualBreakCount="2">
    <brk id="17" max="8" man="1"/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G294"/>
  <sheetViews>
    <sheetView workbookViewId="0">
      <selection activeCell="N10" sqref="N10"/>
    </sheetView>
  </sheetViews>
  <sheetFormatPr defaultRowHeight="15"/>
  <cols>
    <col min="1" max="1" width="19.5703125" customWidth="1"/>
    <col min="2" max="2" width="28.5703125" customWidth="1"/>
    <col min="3" max="5" width="18.42578125" customWidth="1"/>
    <col min="6" max="6" width="20.28515625" customWidth="1"/>
  </cols>
  <sheetData>
    <row r="1" spans="2:7">
      <c r="E1" s="51" t="s">
        <v>144</v>
      </c>
      <c r="F1" s="51"/>
      <c r="G1" s="51"/>
    </row>
    <row r="2" spans="2:7">
      <c r="E2" s="51" t="s">
        <v>141</v>
      </c>
      <c r="F2" s="51"/>
      <c r="G2" s="51"/>
    </row>
    <row r="3" spans="2:7">
      <c r="E3" s="51" t="s">
        <v>142</v>
      </c>
      <c r="F3" s="51"/>
      <c r="G3" s="51"/>
    </row>
    <row r="4" spans="2:7" ht="52.5" customHeight="1">
      <c r="B4" s="63" t="s">
        <v>69</v>
      </c>
      <c r="C4" s="63"/>
      <c r="D4" s="63"/>
      <c r="E4" s="63"/>
      <c r="F4" s="63"/>
    </row>
    <row r="5" spans="2:7" ht="15.75">
      <c r="B5" s="1"/>
      <c r="C5" s="1"/>
      <c r="D5" s="1"/>
      <c r="E5" s="1" t="s">
        <v>126</v>
      </c>
      <c r="F5" s="1"/>
    </row>
    <row r="6" spans="2:7" ht="33" customHeight="1">
      <c r="B6" s="57" t="s">
        <v>37</v>
      </c>
      <c r="C6" s="57" t="s">
        <v>36</v>
      </c>
      <c r="D6" s="57"/>
      <c r="E6" s="57"/>
      <c r="F6" s="55" t="s">
        <v>50</v>
      </c>
    </row>
    <row r="7" spans="2:7" ht="33" customHeight="1">
      <c r="B7" s="57"/>
      <c r="C7" s="55" t="s">
        <v>146</v>
      </c>
      <c r="D7" s="55" t="s">
        <v>147</v>
      </c>
      <c r="E7" s="55" t="s">
        <v>148</v>
      </c>
      <c r="F7" s="64"/>
    </row>
    <row r="8" spans="2:7" ht="30" customHeight="1">
      <c r="B8" s="57"/>
      <c r="C8" s="56"/>
      <c r="D8" s="56"/>
      <c r="E8" s="56"/>
      <c r="F8" s="56"/>
    </row>
    <row r="9" spans="2:7" ht="41.25" customHeight="1">
      <c r="B9" s="10" t="s">
        <v>51</v>
      </c>
      <c r="C9" s="6">
        <f>C10+C11+C12</f>
        <v>322278.43099999998</v>
      </c>
      <c r="D9" s="6">
        <f t="shared" ref="D9:E9" si="0">D10+D11+D12</f>
        <v>277242.96299999999</v>
      </c>
      <c r="E9" s="6">
        <f t="shared" si="0"/>
        <v>337218.91399999999</v>
      </c>
      <c r="F9" s="6">
        <f>C9+D9+E9</f>
        <v>936740.30799999996</v>
      </c>
    </row>
    <row r="10" spans="2:7" ht="41.25" customHeight="1">
      <c r="B10" s="10" t="s">
        <v>52</v>
      </c>
      <c r="C10" s="6">
        <f>'Додаток 2'!G89</f>
        <v>322278.43099999998</v>
      </c>
      <c r="D10" s="6">
        <f>'Додаток 2'!H89</f>
        <v>277242.96299999999</v>
      </c>
      <c r="E10" s="6">
        <f>'Додаток 2'!I89</f>
        <v>337218.91399999999</v>
      </c>
      <c r="F10" s="6">
        <f>C10+D10+E10</f>
        <v>936740.30799999996</v>
      </c>
    </row>
    <row r="11" spans="2:7" ht="41.25" customHeight="1">
      <c r="B11" s="10" t="s">
        <v>53</v>
      </c>
      <c r="C11" s="6">
        <v>0</v>
      </c>
      <c r="D11" s="6">
        <v>0</v>
      </c>
      <c r="E11" s="6">
        <v>0</v>
      </c>
      <c r="F11" s="6">
        <f>C11+D11+E11</f>
        <v>0</v>
      </c>
    </row>
    <row r="12" spans="2:7" ht="41.25" customHeight="1">
      <c r="B12" s="10" t="s">
        <v>54</v>
      </c>
      <c r="C12" s="6">
        <v>0</v>
      </c>
      <c r="D12" s="6">
        <v>0</v>
      </c>
      <c r="E12" s="6">
        <v>0</v>
      </c>
      <c r="F12" s="6">
        <f>C12+D12+E12</f>
        <v>0</v>
      </c>
    </row>
    <row r="13" spans="2:7" ht="15.75">
      <c r="B13" s="1"/>
      <c r="C13" s="1"/>
      <c r="D13" s="1"/>
      <c r="E13" s="1"/>
      <c r="F13" s="1"/>
    </row>
    <row r="14" spans="2:7" ht="15.75">
      <c r="B14" s="62" t="s">
        <v>139</v>
      </c>
      <c r="C14" s="62"/>
      <c r="D14" s="62"/>
      <c r="E14" s="62"/>
      <c r="F14" s="62"/>
    </row>
    <row r="15" spans="2:7" ht="15.75">
      <c r="B15" s="1"/>
      <c r="C15" s="1"/>
      <c r="D15" s="1"/>
      <c r="E15" s="1"/>
      <c r="F15" s="1"/>
    </row>
    <row r="16" spans="2:7" ht="15.75">
      <c r="B16" s="1"/>
      <c r="C16" s="1"/>
      <c r="D16" s="1"/>
      <c r="E16" s="1"/>
      <c r="F16" s="1"/>
    </row>
    <row r="17" spans="2:6" ht="15.75">
      <c r="B17" s="1"/>
      <c r="C17" s="1"/>
      <c r="D17" s="1"/>
      <c r="E17" s="1"/>
      <c r="F17" s="1"/>
    </row>
    <row r="18" spans="2:6" ht="15.75">
      <c r="B18" s="1"/>
      <c r="C18" s="1"/>
      <c r="D18" s="1"/>
      <c r="E18" s="1"/>
      <c r="F18" s="1"/>
    </row>
    <row r="19" spans="2:6" ht="15.75">
      <c r="B19" s="1"/>
      <c r="C19" s="1"/>
      <c r="D19" s="1"/>
      <c r="E19" s="1"/>
      <c r="F19" s="1"/>
    </row>
    <row r="20" spans="2:6" ht="15.75">
      <c r="B20" s="1"/>
      <c r="C20" s="1"/>
      <c r="D20" s="1"/>
      <c r="E20" s="1"/>
      <c r="F20" s="1"/>
    </row>
    <row r="21" spans="2:6" ht="15.75">
      <c r="B21" s="1"/>
      <c r="C21" s="1"/>
      <c r="D21" s="1"/>
      <c r="E21" s="1"/>
      <c r="F21" s="1"/>
    </row>
    <row r="22" spans="2:6" ht="15.75">
      <c r="B22" s="1"/>
      <c r="C22" s="1"/>
      <c r="D22" s="1"/>
      <c r="E22" s="1"/>
      <c r="F22" s="1"/>
    </row>
    <row r="23" spans="2:6" ht="15.75">
      <c r="B23" s="1"/>
      <c r="C23" s="1"/>
      <c r="D23" s="1"/>
      <c r="E23" s="1"/>
      <c r="F23" s="1"/>
    </row>
    <row r="24" spans="2:6" ht="15.75">
      <c r="B24" s="1"/>
      <c r="C24" s="1"/>
      <c r="D24" s="1"/>
      <c r="E24" s="1"/>
      <c r="F24" s="1"/>
    </row>
    <row r="25" spans="2:6" ht="15.75">
      <c r="B25" s="1"/>
      <c r="C25" s="1"/>
      <c r="D25" s="1"/>
      <c r="E25" s="1"/>
      <c r="F25" s="1"/>
    </row>
    <row r="26" spans="2:6" ht="15.75">
      <c r="B26" s="1"/>
      <c r="C26" s="1"/>
      <c r="D26" s="1"/>
      <c r="E26" s="1"/>
      <c r="F26" s="1"/>
    </row>
    <row r="27" spans="2:6" ht="15.75">
      <c r="B27" s="1"/>
      <c r="C27" s="1"/>
      <c r="D27" s="1"/>
      <c r="E27" s="1"/>
      <c r="F27" s="1"/>
    </row>
    <row r="28" spans="2:6" ht="15.75">
      <c r="B28" s="1"/>
      <c r="C28" s="1"/>
      <c r="D28" s="1"/>
      <c r="E28" s="1"/>
      <c r="F28" s="1"/>
    </row>
    <row r="29" spans="2:6" ht="15.75">
      <c r="B29" s="1"/>
      <c r="C29" s="1"/>
      <c r="D29" s="1"/>
      <c r="E29" s="1"/>
      <c r="F29" s="1"/>
    </row>
    <row r="30" spans="2:6" ht="15.75">
      <c r="B30" s="1"/>
      <c r="C30" s="1"/>
      <c r="D30" s="1"/>
      <c r="E30" s="1"/>
      <c r="F30" s="1"/>
    </row>
    <row r="31" spans="2:6" ht="15.75">
      <c r="B31" s="1"/>
      <c r="C31" s="1"/>
      <c r="D31" s="1"/>
      <c r="E31" s="1"/>
      <c r="F31" s="1"/>
    </row>
    <row r="32" spans="2:6" ht="15.75">
      <c r="B32" s="1"/>
      <c r="C32" s="1"/>
      <c r="D32" s="1"/>
      <c r="E32" s="1"/>
      <c r="F32" s="1"/>
    </row>
    <row r="33" spans="2:6" ht="15.75">
      <c r="B33" s="1"/>
      <c r="C33" s="1"/>
      <c r="D33" s="1"/>
      <c r="E33" s="1"/>
      <c r="F33" s="1"/>
    </row>
    <row r="34" spans="2:6" ht="15.75">
      <c r="B34" s="1"/>
      <c r="C34" s="1"/>
      <c r="D34" s="1"/>
      <c r="E34" s="1"/>
      <c r="F34" s="1"/>
    </row>
    <row r="35" spans="2:6" ht="15.75">
      <c r="B35" s="1"/>
      <c r="C35" s="1"/>
      <c r="D35" s="1"/>
      <c r="E35" s="1"/>
      <c r="F35" s="1"/>
    </row>
    <row r="36" spans="2:6" ht="15.75">
      <c r="B36" s="1"/>
      <c r="C36" s="1"/>
      <c r="D36" s="1"/>
      <c r="E36" s="1"/>
      <c r="F36" s="1"/>
    </row>
    <row r="37" spans="2:6" ht="15.75">
      <c r="B37" s="1"/>
      <c r="C37" s="1"/>
      <c r="D37" s="1"/>
      <c r="E37" s="1"/>
      <c r="F37" s="1"/>
    </row>
    <row r="38" spans="2:6" ht="15.75">
      <c r="B38" s="1"/>
      <c r="C38" s="1"/>
      <c r="D38" s="1"/>
      <c r="E38" s="1"/>
      <c r="F38" s="1"/>
    </row>
    <row r="39" spans="2:6" ht="15.75">
      <c r="B39" s="1"/>
      <c r="C39" s="1"/>
      <c r="D39" s="1"/>
      <c r="E39" s="1"/>
      <c r="F39" s="1"/>
    </row>
    <row r="40" spans="2:6" ht="15.75">
      <c r="B40" s="1"/>
      <c r="C40" s="1"/>
      <c r="D40" s="1"/>
      <c r="E40" s="1"/>
      <c r="F40" s="1"/>
    </row>
    <row r="41" spans="2:6" ht="15.75">
      <c r="B41" s="1"/>
      <c r="C41" s="1"/>
      <c r="D41" s="1"/>
      <c r="E41" s="1"/>
      <c r="F41" s="1"/>
    </row>
    <row r="42" spans="2:6" ht="15.75">
      <c r="B42" s="1"/>
      <c r="C42" s="1"/>
      <c r="D42" s="1"/>
      <c r="E42" s="1"/>
      <c r="F42" s="1"/>
    </row>
    <row r="43" spans="2:6" ht="15.75">
      <c r="B43" s="1"/>
      <c r="C43" s="1"/>
      <c r="D43" s="1"/>
      <c r="E43" s="1"/>
      <c r="F43" s="1"/>
    </row>
    <row r="44" spans="2:6" ht="15.75">
      <c r="B44" s="1"/>
      <c r="C44" s="1"/>
      <c r="D44" s="1"/>
      <c r="E44" s="1"/>
      <c r="F44" s="1"/>
    </row>
    <row r="45" spans="2:6" ht="15.75">
      <c r="B45" s="1"/>
      <c r="C45" s="1"/>
      <c r="D45" s="1"/>
      <c r="E45" s="1"/>
      <c r="F45" s="1"/>
    </row>
    <row r="46" spans="2:6" ht="15.75">
      <c r="B46" s="1"/>
      <c r="C46" s="1"/>
      <c r="D46" s="1"/>
      <c r="E46" s="1"/>
      <c r="F46" s="1"/>
    </row>
    <row r="47" spans="2:6" ht="15.75">
      <c r="B47" s="1"/>
      <c r="C47" s="1"/>
      <c r="D47" s="1"/>
      <c r="E47" s="1"/>
      <c r="F47" s="1"/>
    </row>
    <row r="48" spans="2:6" ht="15.75">
      <c r="B48" s="1"/>
      <c r="C48" s="1"/>
      <c r="D48" s="1"/>
      <c r="E48" s="1"/>
      <c r="F48" s="1"/>
    </row>
    <row r="49" spans="2:6" ht="15.75">
      <c r="B49" s="1"/>
      <c r="C49" s="1"/>
      <c r="D49" s="1"/>
      <c r="E49" s="1"/>
      <c r="F49" s="1"/>
    </row>
    <row r="50" spans="2:6" ht="15.75">
      <c r="B50" s="1"/>
      <c r="C50" s="1"/>
      <c r="D50" s="1"/>
      <c r="E50" s="1"/>
      <c r="F50" s="1"/>
    </row>
    <row r="51" spans="2:6" ht="15.75">
      <c r="B51" s="1"/>
      <c r="C51" s="1"/>
      <c r="D51" s="1"/>
      <c r="E51" s="1"/>
      <c r="F51" s="1"/>
    </row>
    <row r="52" spans="2:6" ht="15.75">
      <c r="B52" s="1"/>
      <c r="C52" s="1"/>
      <c r="D52" s="1"/>
      <c r="E52" s="1"/>
      <c r="F52" s="1"/>
    </row>
    <row r="53" spans="2:6" ht="15.75">
      <c r="B53" s="1"/>
      <c r="C53" s="1"/>
      <c r="D53" s="1"/>
      <c r="E53" s="1"/>
      <c r="F53" s="1"/>
    </row>
    <row r="54" spans="2:6" ht="15.75">
      <c r="B54" s="1"/>
      <c r="C54" s="1"/>
      <c r="D54" s="1"/>
      <c r="E54" s="1"/>
      <c r="F54" s="1"/>
    </row>
    <row r="55" spans="2:6" ht="15.75">
      <c r="B55" s="1"/>
      <c r="C55" s="1"/>
      <c r="D55" s="1"/>
      <c r="E55" s="1"/>
      <c r="F55" s="1"/>
    </row>
    <row r="56" spans="2:6" ht="15.75">
      <c r="B56" s="1"/>
      <c r="C56" s="1"/>
      <c r="D56" s="1"/>
      <c r="E56" s="1"/>
      <c r="F56" s="1"/>
    </row>
    <row r="57" spans="2:6" ht="15.75">
      <c r="B57" s="1"/>
      <c r="C57" s="1"/>
      <c r="D57" s="1"/>
      <c r="E57" s="1"/>
      <c r="F57" s="1"/>
    </row>
    <row r="58" spans="2:6" ht="15.75">
      <c r="B58" s="1"/>
      <c r="C58" s="1"/>
      <c r="D58" s="1"/>
      <c r="E58" s="1"/>
      <c r="F58" s="1"/>
    </row>
    <row r="59" spans="2:6" ht="15.75">
      <c r="B59" s="1"/>
      <c r="C59" s="1"/>
      <c r="D59" s="1"/>
      <c r="E59" s="1"/>
      <c r="F59" s="1"/>
    </row>
    <row r="60" spans="2:6" ht="15.75">
      <c r="B60" s="1"/>
      <c r="C60" s="1"/>
      <c r="D60" s="1"/>
      <c r="E60" s="1"/>
      <c r="F60" s="1"/>
    </row>
    <row r="61" spans="2:6" ht="15.75">
      <c r="B61" s="1"/>
      <c r="C61" s="1"/>
      <c r="D61" s="1"/>
      <c r="E61" s="1"/>
      <c r="F61" s="1"/>
    </row>
    <row r="62" spans="2:6" ht="15.75">
      <c r="B62" s="1"/>
      <c r="C62" s="1"/>
      <c r="D62" s="1"/>
      <c r="E62" s="1"/>
      <c r="F62" s="1"/>
    </row>
    <row r="63" spans="2:6" ht="15.75">
      <c r="B63" s="1"/>
      <c r="C63" s="1"/>
      <c r="D63" s="1"/>
      <c r="E63" s="1"/>
      <c r="F63" s="1"/>
    </row>
    <row r="64" spans="2:6" ht="15.75">
      <c r="B64" s="1"/>
      <c r="C64" s="1"/>
      <c r="D64" s="1"/>
      <c r="E64" s="1"/>
      <c r="F64" s="1"/>
    </row>
    <row r="65" spans="2:6" ht="15.75">
      <c r="B65" s="1"/>
      <c r="C65" s="1"/>
      <c r="D65" s="1"/>
      <c r="E65" s="1"/>
      <c r="F65" s="1"/>
    </row>
    <row r="66" spans="2:6" ht="15.75">
      <c r="B66" s="1"/>
      <c r="C66" s="1"/>
      <c r="D66" s="1"/>
      <c r="E66" s="1"/>
      <c r="F66" s="1"/>
    </row>
    <row r="67" spans="2:6" ht="15.75">
      <c r="B67" s="1"/>
      <c r="C67" s="1"/>
      <c r="D67" s="1"/>
      <c r="E67" s="1"/>
      <c r="F67" s="1"/>
    </row>
    <row r="68" spans="2:6" ht="15.75">
      <c r="B68" s="1"/>
      <c r="C68" s="1"/>
      <c r="D68" s="1"/>
      <c r="E68" s="1"/>
      <c r="F68" s="1"/>
    </row>
    <row r="69" spans="2:6" ht="15.75">
      <c r="B69" s="1"/>
      <c r="C69" s="1"/>
      <c r="D69" s="1"/>
      <c r="E69" s="1"/>
      <c r="F69" s="1"/>
    </row>
    <row r="70" spans="2:6" ht="15.75">
      <c r="B70" s="1"/>
      <c r="C70" s="1"/>
      <c r="D70" s="1"/>
      <c r="E70" s="1"/>
      <c r="F70" s="1"/>
    </row>
    <row r="71" spans="2:6" ht="15.75">
      <c r="B71" s="1"/>
      <c r="C71" s="1"/>
      <c r="D71" s="1"/>
      <c r="E71" s="1"/>
      <c r="F71" s="1"/>
    </row>
    <row r="72" spans="2:6" ht="15.75">
      <c r="B72" s="1"/>
      <c r="C72" s="1"/>
      <c r="D72" s="1"/>
      <c r="E72" s="1"/>
      <c r="F72" s="1"/>
    </row>
    <row r="73" spans="2:6" ht="15.75">
      <c r="B73" s="1"/>
      <c r="C73" s="1"/>
      <c r="D73" s="1"/>
      <c r="E73" s="1"/>
      <c r="F73" s="1"/>
    </row>
    <row r="74" spans="2:6" ht="15.75">
      <c r="B74" s="1"/>
      <c r="C74" s="1"/>
      <c r="D74" s="1"/>
      <c r="E74" s="1"/>
      <c r="F74" s="1"/>
    </row>
    <row r="75" spans="2:6" ht="15.75">
      <c r="B75" s="1"/>
      <c r="C75" s="1"/>
      <c r="D75" s="1"/>
      <c r="E75" s="1"/>
      <c r="F75" s="1"/>
    </row>
    <row r="76" spans="2:6" ht="15.75">
      <c r="B76" s="1"/>
      <c r="C76" s="1"/>
      <c r="D76" s="1"/>
      <c r="E76" s="1"/>
      <c r="F76" s="1"/>
    </row>
    <row r="77" spans="2:6" ht="15.75">
      <c r="B77" s="1"/>
      <c r="C77" s="1"/>
      <c r="D77" s="1"/>
      <c r="E77" s="1"/>
      <c r="F77" s="1"/>
    </row>
    <row r="78" spans="2:6" ht="15.75">
      <c r="B78" s="1"/>
      <c r="C78" s="1"/>
      <c r="D78" s="1"/>
      <c r="E78" s="1"/>
      <c r="F78" s="1"/>
    </row>
    <row r="79" spans="2:6" ht="15.75">
      <c r="B79" s="1"/>
      <c r="C79" s="1"/>
      <c r="D79" s="1"/>
      <c r="E79" s="1"/>
      <c r="F79" s="1"/>
    </row>
    <row r="80" spans="2:6" ht="15.75">
      <c r="B80" s="1"/>
      <c r="C80" s="1"/>
      <c r="D80" s="1"/>
      <c r="E80" s="1"/>
      <c r="F80" s="1"/>
    </row>
    <row r="81" spans="2:6" ht="15.75">
      <c r="B81" s="1"/>
      <c r="C81" s="1"/>
      <c r="D81" s="1"/>
      <c r="E81" s="1"/>
      <c r="F81" s="1"/>
    </row>
    <row r="82" spans="2:6" ht="15.75">
      <c r="B82" s="1"/>
      <c r="C82" s="1"/>
      <c r="D82" s="1"/>
      <c r="E82" s="1"/>
      <c r="F82" s="1"/>
    </row>
    <row r="83" spans="2:6" ht="15.75">
      <c r="B83" s="1"/>
      <c r="C83" s="1"/>
      <c r="D83" s="1"/>
      <c r="E83" s="1"/>
      <c r="F83" s="1"/>
    </row>
    <row r="84" spans="2:6" ht="15.75">
      <c r="B84" s="1"/>
      <c r="C84" s="1"/>
      <c r="D84" s="1"/>
      <c r="E84" s="1"/>
      <c r="F84" s="1"/>
    </row>
    <row r="85" spans="2:6" ht="15.75">
      <c r="B85" s="1"/>
      <c r="C85" s="1"/>
      <c r="D85" s="1"/>
      <c r="E85" s="1"/>
      <c r="F85" s="1"/>
    </row>
    <row r="86" spans="2:6" ht="15.75">
      <c r="B86" s="1"/>
      <c r="C86" s="1"/>
      <c r="D86" s="1"/>
      <c r="E86" s="1"/>
      <c r="F86" s="1"/>
    </row>
    <row r="87" spans="2:6" ht="15.75">
      <c r="B87" s="1"/>
      <c r="C87" s="1"/>
      <c r="D87" s="1"/>
      <c r="E87" s="1"/>
      <c r="F87" s="1"/>
    </row>
    <row r="88" spans="2:6" ht="15.75">
      <c r="B88" s="1"/>
      <c r="C88" s="1"/>
      <c r="D88" s="1"/>
      <c r="E88" s="1"/>
      <c r="F88" s="1"/>
    </row>
    <row r="89" spans="2:6" ht="15.75">
      <c r="B89" s="1"/>
      <c r="C89" s="1"/>
      <c r="D89" s="1"/>
      <c r="E89" s="1"/>
      <c r="F89" s="1"/>
    </row>
    <row r="90" spans="2:6" ht="15.75">
      <c r="B90" s="1"/>
      <c r="C90" s="1"/>
      <c r="D90" s="1"/>
      <c r="E90" s="1"/>
      <c r="F90" s="1"/>
    </row>
    <row r="91" spans="2:6" ht="15.75">
      <c r="B91" s="1"/>
      <c r="C91" s="1"/>
      <c r="D91" s="1"/>
      <c r="E91" s="1"/>
      <c r="F91" s="1"/>
    </row>
    <row r="92" spans="2:6" ht="15.75">
      <c r="B92" s="1"/>
      <c r="C92" s="1"/>
      <c r="D92" s="1"/>
      <c r="E92" s="1"/>
      <c r="F92" s="1"/>
    </row>
    <row r="93" spans="2:6" ht="15.75">
      <c r="B93" s="1"/>
      <c r="C93" s="1"/>
      <c r="D93" s="1"/>
      <c r="E93" s="1"/>
      <c r="F93" s="1"/>
    </row>
    <row r="94" spans="2:6" ht="15.75">
      <c r="B94" s="1"/>
      <c r="C94" s="1"/>
      <c r="D94" s="1"/>
      <c r="E94" s="1"/>
      <c r="F94" s="1"/>
    </row>
    <row r="95" spans="2:6" ht="15.75">
      <c r="B95" s="1"/>
      <c r="C95" s="1"/>
      <c r="D95" s="1"/>
      <c r="E95" s="1"/>
      <c r="F95" s="1"/>
    </row>
    <row r="96" spans="2:6" ht="15.75">
      <c r="B96" s="1"/>
      <c r="C96" s="1"/>
      <c r="D96" s="1"/>
      <c r="E96" s="1"/>
      <c r="F96" s="1"/>
    </row>
    <row r="97" spans="2:6" ht="15.75">
      <c r="B97" s="1"/>
      <c r="C97" s="1"/>
      <c r="D97" s="1"/>
      <c r="E97" s="1"/>
      <c r="F97" s="1"/>
    </row>
    <row r="98" spans="2:6" ht="15.75">
      <c r="B98" s="1"/>
      <c r="C98" s="1"/>
      <c r="D98" s="1"/>
      <c r="E98" s="1"/>
      <c r="F98" s="1"/>
    </row>
    <row r="99" spans="2:6" ht="15.75">
      <c r="B99" s="1"/>
      <c r="C99" s="1"/>
      <c r="D99" s="1"/>
      <c r="E99" s="1"/>
      <c r="F99" s="1"/>
    </row>
    <row r="100" spans="2:6" ht="15.75">
      <c r="B100" s="1"/>
      <c r="C100" s="1"/>
      <c r="D100" s="1"/>
      <c r="E100" s="1"/>
      <c r="F100" s="1"/>
    </row>
    <row r="101" spans="2:6" ht="15.75">
      <c r="B101" s="1"/>
      <c r="C101" s="1"/>
      <c r="D101" s="1"/>
      <c r="E101" s="1"/>
      <c r="F101" s="1"/>
    </row>
    <row r="102" spans="2:6" ht="15.75">
      <c r="B102" s="1"/>
      <c r="C102" s="1"/>
      <c r="D102" s="1"/>
      <c r="E102" s="1"/>
      <c r="F102" s="1"/>
    </row>
    <row r="103" spans="2:6" ht="15.75">
      <c r="B103" s="1"/>
      <c r="C103" s="1"/>
      <c r="D103" s="1"/>
      <c r="E103" s="1"/>
      <c r="F103" s="1"/>
    </row>
    <row r="104" spans="2:6" ht="15.75">
      <c r="B104" s="1"/>
      <c r="C104" s="1"/>
      <c r="D104" s="1"/>
      <c r="E104" s="1"/>
      <c r="F104" s="1"/>
    </row>
    <row r="105" spans="2:6" ht="15.75">
      <c r="B105" s="1"/>
      <c r="C105" s="1"/>
      <c r="D105" s="1"/>
      <c r="E105" s="1"/>
      <c r="F105" s="1"/>
    </row>
    <row r="106" spans="2:6" ht="15.75">
      <c r="B106" s="1"/>
      <c r="C106" s="1"/>
      <c r="D106" s="1"/>
      <c r="E106" s="1"/>
      <c r="F106" s="1"/>
    </row>
    <row r="107" spans="2:6" ht="15.75">
      <c r="B107" s="1"/>
      <c r="C107" s="1"/>
      <c r="D107" s="1"/>
      <c r="E107" s="1"/>
      <c r="F107" s="1"/>
    </row>
    <row r="108" spans="2:6" ht="15.75">
      <c r="B108" s="1"/>
      <c r="C108" s="1"/>
      <c r="D108" s="1"/>
      <c r="E108" s="1"/>
      <c r="F108" s="1"/>
    </row>
    <row r="109" spans="2:6" ht="15.75">
      <c r="B109" s="1"/>
      <c r="C109" s="1"/>
      <c r="D109" s="1"/>
      <c r="E109" s="1"/>
      <c r="F109" s="1"/>
    </row>
    <row r="110" spans="2:6" ht="15.75">
      <c r="B110" s="1"/>
      <c r="C110" s="1"/>
      <c r="D110" s="1"/>
      <c r="E110" s="1"/>
      <c r="F110" s="1"/>
    </row>
    <row r="111" spans="2:6" ht="15.75">
      <c r="B111" s="1"/>
      <c r="C111" s="1"/>
      <c r="D111" s="1"/>
      <c r="E111" s="1"/>
      <c r="F111" s="1"/>
    </row>
    <row r="112" spans="2:6" ht="15.75">
      <c r="B112" s="1"/>
      <c r="C112" s="1"/>
      <c r="D112" s="1"/>
      <c r="E112" s="1"/>
      <c r="F112" s="1"/>
    </row>
    <row r="113" spans="2:6" ht="15.75">
      <c r="B113" s="1"/>
      <c r="C113" s="1"/>
      <c r="D113" s="1"/>
      <c r="E113" s="1"/>
      <c r="F113" s="1"/>
    </row>
    <row r="114" spans="2:6" ht="15.75">
      <c r="B114" s="1"/>
      <c r="C114" s="1"/>
      <c r="D114" s="1"/>
      <c r="E114" s="1"/>
      <c r="F114" s="1"/>
    </row>
    <row r="115" spans="2:6" ht="15.75">
      <c r="B115" s="1"/>
      <c r="C115" s="1"/>
      <c r="D115" s="1"/>
      <c r="E115" s="1"/>
      <c r="F115" s="1"/>
    </row>
    <row r="116" spans="2:6" ht="15.75">
      <c r="B116" s="1"/>
      <c r="C116" s="1"/>
      <c r="D116" s="1"/>
      <c r="E116" s="1"/>
      <c r="F116" s="1"/>
    </row>
    <row r="117" spans="2:6" ht="15.75">
      <c r="B117" s="1"/>
      <c r="C117" s="1"/>
      <c r="D117" s="1"/>
      <c r="E117" s="1"/>
      <c r="F117" s="1"/>
    </row>
    <row r="118" spans="2:6" ht="15.75">
      <c r="B118" s="1"/>
      <c r="C118" s="1"/>
      <c r="D118" s="1"/>
      <c r="E118" s="1"/>
      <c r="F118" s="1"/>
    </row>
    <row r="119" spans="2:6" ht="15.75">
      <c r="B119" s="1"/>
      <c r="C119" s="1"/>
      <c r="D119" s="1"/>
      <c r="E119" s="1"/>
      <c r="F119" s="1"/>
    </row>
    <row r="120" spans="2:6" ht="15.75">
      <c r="B120" s="1"/>
      <c r="C120" s="1"/>
      <c r="D120" s="1"/>
      <c r="E120" s="1"/>
      <c r="F120" s="1"/>
    </row>
    <row r="121" spans="2:6" ht="15.75">
      <c r="B121" s="1"/>
      <c r="C121" s="1"/>
      <c r="D121" s="1"/>
      <c r="E121" s="1"/>
      <c r="F121" s="1"/>
    </row>
    <row r="122" spans="2:6" ht="15.75">
      <c r="B122" s="1"/>
      <c r="C122" s="1"/>
      <c r="D122" s="1"/>
      <c r="E122" s="1"/>
      <c r="F122" s="1"/>
    </row>
    <row r="123" spans="2:6" ht="15.75">
      <c r="B123" s="1"/>
      <c r="C123" s="1"/>
      <c r="D123" s="1"/>
      <c r="E123" s="1"/>
      <c r="F123" s="1"/>
    </row>
    <row r="124" spans="2:6" ht="15.75">
      <c r="B124" s="1"/>
      <c r="C124" s="1"/>
      <c r="D124" s="1"/>
      <c r="E124" s="1"/>
      <c r="F124" s="1"/>
    </row>
    <row r="125" spans="2:6" ht="15.75">
      <c r="B125" s="1"/>
      <c r="C125" s="1"/>
      <c r="D125" s="1"/>
      <c r="E125" s="1"/>
      <c r="F125" s="1"/>
    </row>
    <row r="126" spans="2:6" ht="15.75">
      <c r="B126" s="1"/>
      <c r="C126" s="1"/>
      <c r="D126" s="1"/>
      <c r="E126" s="1"/>
      <c r="F126" s="1"/>
    </row>
    <row r="127" spans="2:6" ht="15.75">
      <c r="B127" s="1"/>
      <c r="C127" s="1"/>
      <c r="D127" s="1"/>
      <c r="E127" s="1"/>
      <c r="F127" s="1"/>
    </row>
    <row r="128" spans="2:6" ht="15.75">
      <c r="B128" s="1"/>
      <c r="C128" s="1"/>
      <c r="D128" s="1"/>
      <c r="E128" s="1"/>
      <c r="F128" s="1"/>
    </row>
    <row r="129" spans="2:6" ht="15.75">
      <c r="B129" s="1"/>
      <c r="C129" s="1"/>
      <c r="D129" s="1"/>
      <c r="E129" s="1"/>
      <c r="F129" s="1"/>
    </row>
    <row r="130" spans="2:6" ht="15.75">
      <c r="B130" s="1"/>
      <c r="C130" s="1"/>
      <c r="D130" s="1"/>
      <c r="E130" s="1"/>
      <c r="F130" s="1"/>
    </row>
    <row r="131" spans="2:6" ht="15.75">
      <c r="B131" s="1"/>
      <c r="C131" s="1"/>
      <c r="D131" s="1"/>
      <c r="E131" s="1"/>
      <c r="F131" s="1"/>
    </row>
    <row r="132" spans="2:6" ht="15.75">
      <c r="B132" s="1"/>
      <c r="C132" s="1"/>
      <c r="D132" s="1"/>
      <c r="E132" s="1"/>
      <c r="F132" s="1"/>
    </row>
    <row r="133" spans="2:6" ht="15.75">
      <c r="B133" s="1"/>
      <c r="C133" s="1"/>
      <c r="D133" s="1"/>
      <c r="E133" s="1"/>
      <c r="F133" s="1"/>
    </row>
    <row r="134" spans="2:6" ht="15.75">
      <c r="B134" s="1"/>
      <c r="C134" s="1"/>
      <c r="D134" s="1"/>
      <c r="E134" s="1"/>
      <c r="F134" s="1"/>
    </row>
    <row r="135" spans="2:6" ht="15.75">
      <c r="B135" s="1"/>
      <c r="C135" s="1"/>
      <c r="D135" s="1"/>
      <c r="E135" s="1"/>
      <c r="F135" s="1"/>
    </row>
    <row r="136" spans="2:6" ht="15.75">
      <c r="B136" s="1"/>
      <c r="C136" s="1"/>
      <c r="D136" s="1"/>
      <c r="E136" s="1"/>
      <c r="F136" s="1"/>
    </row>
    <row r="137" spans="2:6" ht="15.75">
      <c r="B137" s="1"/>
      <c r="C137" s="1"/>
      <c r="D137" s="1"/>
      <c r="E137" s="1"/>
      <c r="F137" s="1"/>
    </row>
    <row r="138" spans="2:6" ht="15.75">
      <c r="B138" s="1"/>
      <c r="C138" s="1"/>
      <c r="D138" s="1"/>
      <c r="E138" s="1"/>
      <c r="F138" s="1"/>
    </row>
    <row r="139" spans="2:6" ht="15.75">
      <c r="B139" s="1"/>
      <c r="C139" s="1"/>
      <c r="D139" s="1"/>
      <c r="E139" s="1"/>
      <c r="F139" s="1"/>
    </row>
    <row r="140" spans="2:6" ht="15.75">
      <c r="B140" s="1"/>
      <c r="C140" s="1"/>
      <c r="D140" s="1"/>
      <c r="E140" s="1"/>
      <c r="F140" s="1"/>
    </row>
    <row r="141" spans="2:6" ht="15.75">
      <c r="B141" s="1"/>
      <c r="C141" s="1"/>
      <c r="D141" s="1"/>
      <c r="E141" s="1"/>
      <c r="F141" s="1"/>
    </row>
    <row r="142" spans="2:6" ht="15.75">
      <c r="B142" s="1"/>
      <c r="C142" s="1"/>
      <c r="D142" s="1"/>
      <c r="E142" s="1"/>
      <c r="F142" s="1"/>
    </row>
    <row r="143" spans="2:6" ht="15.75">
      <c r="B143" s="1"/>
      <c r="C143" s="1"/>
      <c r="D143" s="1"/>
      <c r="E143" s="1"/>
      <c r="F143" s="1"/>
    </row>
    <row r="144" spans="2:6" ht="15.75">
      <c r="B144" s="1"/>
      <c r="C144" s="1"/>
      <c r="D144" s="1"/>
      <c r="E144" s="1"/>
      <c r="F144" s="1"/>
    </row>
    <row r="145" spans="2:6" ht="15.75">
      <c r="B145" s="1"/>
      <c r="C145" s="1"/>
      <c r="D145" s="1"/>
      <c r="E145" s="1"/>
      <c r="F145" s="1"/>
    </row>
    <row r="146" spans="2:6" ht="15.75">
      <c r="B146" s="1"/>
      <c r="C146" s="1"/>
      <c r="D146" s="1"/>
      <c r="E146" s="1"/>
      <c r="F146" s="1"/>
    </row>
    <row r="147" spans="2:6" ht="15.75">
      <c r="B147" s="1"/>
      <c r="C147" s="1"/>
      <c r="D147" s="1"/>
      <c r="E147" s="1"/>
      <c r="F147" s="1"/>
    </row>
    <row r="148" spans="2:6" ht="15.75">
      <c r="B148" s="1"/>
      <c r="C148" s="1"/>
      <c r="D148" s="1"/>
      <c r="E148" s="1"/>
      <c r="F148" s="1"/>
    </row>
    <row r="149" spans="2:6" ht="15.75">
      <c r="B149" s="1"/>
      <c r="C149" s="1"/>
      <c r="D149" s="1"/>
      <c r="E149" s="1"/>
      <c r="F149" s="1"/>
    </row>
    <row r="150" spans="2:6" ht="15.75">
      <c r="B150" s="1"/>
      <c r="C150" s="1"/>
      <c r="D150" s="1"/>
      <c r="E150" s="1"/>
      <c r="F150" s="1"/>
    </row>
    <row r="151" spans="2:6" ht="15.75">
      <c r="B151" s="1"/>
      <c r="C151" s="1"/>
      <c r="D151" s="1"/>
      <c r="E151" s="1"/>
      <c r="F151" s="1"/>
    </row>
    <row r="152" spans="2:6" ht="15.75">
      <c r="B152" s="1"/>
      <c r="C152" s="1"/>
      <c r="D152" s="1"/>
      <c r="E152" s="1"/>
      <c r="F152" s="1"/>
    </row>
    <row r="153" spans="2:6" ht="15.75">
      <c r="B153" s="1"/>
      <c r="C153" s="1"/>
      <c r="D153" s="1"/>
      <c r="E153" s="1"/>
      <c r="F153" s="1"/>
    </row>
    <row r="154" spans="2:6" ht="15.75">
      <c r="B154" s="1"/>
      <c r="C154" s="1"/>
      <c r="D154" s="1"/>
      <c r="E154" s="1"/>
      <c r="F154" s="1"/>
    </row>
    <row r="155" spans="2:6" ht="15.75">
      <c r="B155" s="1"/>
      <c r="C155" s="1"/>
      <c r="D155" s="1"/>
      <c r="E155" s="1"/>
      <c r="F155" s="1"/>
    </row>
    <row r="156" spans="2:6" ht="15.75">
      <c r="B156" s="1"/>
      <c r="C156" s="1"/>
      <c r="D156" s="1"/>
      <c r="E156" s="1"/>
      <c r="F156" s="1"/>
    </row>
    <row r="157" spans="2:6" ht="15.75">
      <c r="B157" s="1"/>
      <c r="C157" s="1"/>
      <c r="D157" s="1"/>
      <c r="E157" s="1"/>
      <c r="F157" s="1"/>
    </row>
    <row r="158" spans="2:6" ht="15.75">
      <c r="B158" s="1"/>
      <c r="C158" s="1"/>
      <c r="D158" s="1"/>
      <c r="E158" s="1"/>
      <c r="F158" s="1"/>
    </row>
    <row r="159" spans="2:6" ht="15.75">
      <c r="B159" s="1"/>
      <c r="C159" s="1"/>
      <c r="D159" s="1"/>
      <c r="E159" s="1"/>
      <c r="F159" s="1"/>
    </row>
    <row r="160" spans="2:6" ht="15.75">
      <c r="B160" s="1"/>
      <c r="C160" s="1"/>
      <c r="D160" s="1"/>
      <c r="E160" s="1"/>
      <c r="F160" s="1"/>
    </row>
    <row r="161" spans="2:6" ht="15.75">
      <c r="B161" s="1"/>
      <c r="C161" s="1"/>
      <c r="D161" s="1"/>
      <c r="E161" s="1"/>
      <c r="F161" s="1"/>
    </row>
    <row r="162" spans="2:6" ht="15.75">
      <c r="B162" s="1"/>
      <c r="C162" s="1"/>
      <c r="D162" s="1"/>
      <c r="E162" s="1"/>
      <c r="F162" s="1"/>
    </row>
    <row r="163" spans="2:6" ht="15.75">
      <c r="B163" s="1"/>
      <c r="C163" s="1"/>
      <c r="D163" s="1"/>
      <c r="E163" s="1"/>
      <c r="F163" s="1"/>
    </row>
    <row r="164" spans="2:6" ht="15.75">
      <c r="B164" s="1"/>
      <c r="C164" s="1"/>
      <c r="D164" s="1"/>
      <c r="E164" s="1"/>
      <c r="F164" s="1"/>
    </row>
    <row r="165" spans="2:6" ht="15.75">
      <c r="B165" s="1"/>
      <c r="C165" s="1"/>
      <c r="D165" s="1"/>
      <c r="E165" s="1"/>
      <c r="F165" s="1"/>
    </row>
    <row r="166" spans="2:6" ht="15.75">
      <c r="B166" s="1"/>
      <c r="C166" s="1"/>
      <c r="D166" s="1"/>
      <c r="E166" s="1"/>
      <c r="F166" s="1"/>
    </row>
    <row r="167" spans="2:6" ht="15.75">
      <c r="B167" s="1"/>
      <c r="C167" s="1"/>
      <c r="D167" s="1"/>
      <c r="E167" s="1"/>
      <c r="F167" s="1"/>
    </row>
    <row r="168" spans="2:6" ht="15.75">
      <c r="B168" s="1"/>
      <c r="C168" s="1"/>
      <c r="D168" s="1"/>
      <c r="E168" s="1"/>
      <c r="F168" s="1"/>
    </row>
    <row r="169" spans="2:6" ht="15.75">
      <c r="B169" s="1"/>
      <c r="C169" s="1"/>
      <c r="D169" s="1"/>
      <c r="E169" s="1"/>
      <c r="F169" s="1"/>
    </row>
    <row r="170" spans="2:6" ht="15.75">
      <c r="B170" s="1"/>
      <c r="C170" s="1"/>
      <c r="D170" s="1"/>
      <c r="E170" s="1"/>
      <c r="F170" s="1"/>
    </row>
    <row r="171" spans="2:6" ht="15.75">
      <c r="B171" s="1"/>
      <c r="C171" s="1"/>
      <c r="D171" s="1"/>
      <c r="E171" s="1"/>
      <c r="F171" s="1"/>
    </row>
    <row r="172" spans="2:6" ht="15.75">
      <c r="B172" s="1"/>
      <c r="C172" s="1"/>
      <c r="D172" s="1"/>
      <c r="E172" s="1"/>
      <c r="F172" s="1"/>
    </row>
    <row r="173" spans="2:6" ht="15.75">
      <c r="B173" s="1"/>
      <c r="C173" s="1"/>
      <c r="D173" s="1"/>
      <c r="E173" s="1"/>
      <c r="F173" s="1"/>
    </row>
    <row r="174" spans="2:6" ht="15.75">
      <c r="B174" s="1"/>
      <c r="C174" s="1"/>
      <c r="D174" s="1"/>
      <c r="E174" s="1"/>
      <c r="F174" s="1"/>
    </row>
    <row r="175" spans="2:6" ht="15.75">
      <c r="B175" s="1"/>
      <c r="C175" s="1"/>
      <c r="D175" s="1"/>
      <c r="E175" s="1"/>
      <c r="F175" s="1"/>
    </row>
    <row r="176" spans="2:6" ht="15.75">
      <c r="B176" s="1"/>
      <c r="C176" s="1"/>
      <c r="D176" s="1"/>
      <c r="E176" s="1"/>
      <c r="F176" s="1"/>
    </row>
    <row r="177" spans="2:6" ht="15.75">
      <c r="B177" s="1"/>
      <c r="C177" s="1"/>
      <c r="D177" s="1"/>
      <c r="E177" s="1"/>
      <c r="F177" s="1"/>
    </row>
    <row r="178" spans="2:6" ht="15.75">
      <c r="B178" s="1"/>
      <c r="C178" s="1"/>
      <c r="D178" s="1"/>
      <c r="E178" s="1"/>
      <c r="F178" s="1"/>
    </row>
    <row r="179" spans="2:6" ht="15.75">
      <c r="B179" s="1"/>
      <c r="C179" s="1"/>
      <c r="D179" s="1"/>
      <c r="E179" s="1"/>
      <c r="F179" s="1"/>
    </row>
    <row r="180" spans="2:6" ht="15.75">
      <c r="B180" s="1"/>
      <c r="C180" s="1"/>
      <c r="D180" s="1"/>
      <c r="E180" s="1"/>
      <c r="F180" s="1"/>
    </row>
    <row r="181" spans="2:6" ht="15.75">
      <c r="B181" s="1"/>
      <c r="C181" s="1"/>
      <c r="D181" s="1"/>
      <c r="E181" s="1"/>
      <c r="F181" s="1"/>
    </row>
    <row r="182" spans="2:6" ht="15.75">
      <c r="B182" s="1"/>
      <c r="C182" s="1"/>
      <c r="D182" s="1"/>
      <c r="E182" s="1"/>
      <c r="F182" s="1"/>
    </row>
    <row r="183" spans="2:6" ht="15.75">
      <c r="B183" s="1"/>
      <c r="C183" s="1"/>
      <c r="D183" s="1"/>
      <c r="E183" s="1"/>
      <c r="F183" s="1"/>
    </row>
    <row r="184" spans="2:6" ht="15.75">
      <c r="B184" s="1"/>
      <c r="C184" s="1"/>
      <c r="D184" s="1"/>
      <c r="E184" s="1"/>
      <c r="F184" s="1"/>
    </row>
    <row r="185" spans="2:6" ht="15.75">
      <c r="B185" s="1"/>
      <c r="C185" s="1"/>
      <c r="D185" s="1"/>
      <c r="E185" s="1"/>
      <c r="F185" s="1"/>
    </row>
    <row r="186" spans="2:6" ht="15.75">
      <c r="B186" s="1"/>
      <c r="C186" s="1"/>
      <c r="D186" s="1"/>
      <c r="E186" s="1"/>
      <c r="F186" s="1"/>
    </row>
    <row r="187" spans="2:6" ht="15.75">
      <c r="B187" s="1"/>
      <c r="C187" s="1"/>
      <c r="D187" s="1"/>
      <c r="E187" s="1"/>
      <c r="F187" s="1"/>
    </row>
    <row r="188" spans="2:6" ht="15.75">
      <c r="B188" s="1"/>
      <c r="C188" s="1"/>
      <c r="D188" s="1"/>
      <c r="E188" s="1"/>
      <c r="F188" s="1"/>
    </row>
    <row r="189" spans="2:6" ht="15.75">
      <c r="B189" s="1"/>
      <c r="C189" s="1"/>
      <c r="D189" s="1"/>
      <c r="E189" s="1"/>
      <c r="F189" s="1"/>
    </row>
    <row r="190" spans="2:6" ht="15.75">
      <c r="B190" s="1"/>
      <c r="C190" s="1"/>
      <c r="D190" s="1"/>
      <c r="E190" s="1"/>
      <c r="F190" s="1"/>
    </row>
    <row r="191" spans="2:6" ht="15.75">
      <c r="B191" s="1"/>
      <c r="C191" s="1"/>
      <c r="D191" s="1"/>
      <c r="E191" s="1"/>
      <c r="F191" s="1"/>
    </row>
    <row r="192" spans="2:6" ht="15.75">
      <c r="B192" s="1"/>
      <c r="C192" s="1"/>
      <c r="D192" s="1"/>
      <c r="E192" s="1"/>
      <c r="F192" s="1"/>
    </row>
    <row r="193" spans="2:6" ht="15.75">
      <c r="B193" s="1"/>
      <c r="C193" s="1"/>
      <c r="D193" s="1"/>
      <c r="E193" s="1"/>
      <c r="F193" s="1"/>
    </row>
    <row r="194" spans="2:6" ht="15.75">
      <c r="B194" s="1"/>
      <c r="C194" s="1"/>
      <c r="D194" s="1"/>
      <c r="E194" s="1"/>
      <c r="F194" s="1"/>
    </row>
    <row r="195" spans="2:6" ht="15.75">
      <c r="B195" s="1"/>
      <c r="C195" s="1"/>
      <c r="D195" s="1"/>
      <c r="E195" s="1"/>
      <c r="F195" s="1"/>
    </row>
    <row r="196" spans="2:6" ht="15.75">
      <c r="B196" s="1"/>
      <c r="C196" s="1"/>
      <c r="D196" s="1"/>
      <c r="E196" s="1"/>
      <c r="F196" s="1"/>
    </row>
    <row r="197" spans="2:6" ht="15.75">
      <c r="B197" s="1"/>
      <c r="C197" s="1"/>
      <c r="D197" s="1"/>
      <c r="E197" s="1"/>
      <c r="F197" s="1"/>
    </row>
    <row r="198" spans="2:6" ht="15.75">
      <c r="B198" s="1"/>
      <c r="C198" s="1"/>
      <c r="D198" s="1"/>
      <c r="E198" s="1"/>
      <c r="F198" s="1"/>
    </row>
    <row r="199" spans="2:6" ht="15.75">
      <c r="B199" s="1"/>
      <c r="C199" s="1"/>
      <c r="D199" s="1"/>
      <c r="E199" s="1"/>
      <c r="F199" s="1"/>
    </row>
    <row r="200" spans="2:6" ht="15.75">
      <c r="B200" s="1"/>
      <c r="C200" s="1"/>
      <c r="D200" s="1"/>
      <c r="E200" s="1"/>
      <c r="F200" s="1"/>
    </row>
    <row r="201" spans="2:6" ht="15.75">
      <c r="B201" s="1"/>
      <c r="C201" s="1"/>
      <c r="D201" s="1"/>
      <c r="E201" s="1"/>
      <c r="F201" s="1"/>
    </row>
    <row r="202" spans="2:6" ht="15.75">
      <c r="B202" s="1"/>
      <c r="C202" s="1"/>
      <c r="D202" s="1"/>
      <c r="E202" s="1"/>
      <c r="F202" s="1"/>
    </row>
    <row r="203" spans="2:6" ht="15.75">
      <c r="B203" s="1"/>
      <c r="C203" s="1"/>
      <c r="D203" s="1"/>
      <c r="E203" s="1"/>
      <c r="F203" s="1"/>
    </row>
    <row r="204" spans="2:6" ht="15.75">
      <c r="B204" s="1"/>
      <c r="C204" s="1"/>
      <c r="D204" s="1"/>
      <c r="E204" s="1"/>
      <c r="F204" s="1"/>
    </row>
    <row r="205" spans="2:6" ht="15.75">
      <c r="B205" s="1"/>
      <c r="C205" s="1"/>
      <c r="D205" s="1"/>
      <c r="E205" s="1"/>
      <c r="F205" s="1"/>
    </row>
    <row r="206" spans="2:6" ht="15.75">
      <c r="B206" s="1"/>
      <c r="C206" s="1"/>
      <c r="D206" s="1"/>
      <c r="E206" s="1"/>
      <c r="F206" s="1"/>
    </row>
    <row r="207" spans="2:6" ht="15.75">
      <c r="B207" s="1"/>
      <c r="C207" s="1"/>
      <c r="D207" s="1"/>
      <c r="E207" s="1"/>
      <c r="F207" s="1"/>
    </row>
    <row r="208" spans="2:6" ht="15.75">
      <c r="B208" s="1"/>
      <c r="C208" s="1"/>
      <c r="D208" s="1"/>
      <c r="E208" s="1"/>
      <c r="F208" s="1"/>
    </row>
    <row r="209" spans="2:6" ht="15.75">
      <c r="B209" s="1"/>
      <c r="C209" s="1"/>
      <c r="D209" s="1"/>
      <c r="E209" s="1"/>
      <c r="F209" s="1"/>
    </row>
    <row r="210" spans="2:6" ht="15.75">
      <c r="B210" s="1"/>
      <c r="C210" s="1"/>
      <c r="D210" s="1"/>
      <c r="E210" s="1"/>
      <c r="F210" s="1"/>
    </row>
    <row r="211" spans="2:6" ht="15.75">
      <c r="B211" s="1"/>
      <c r="C211" s="1"/>
      <c r="D211" s="1"/>
      <c r="E211" s="1"/>
      <c r="F211" s="1"/>
    </row>
    <row r="212" spans="2:6" ht="15.75">
      <c r="B212" s="1"/>
      <c r="C212" s="1"/>
      <c r="D212" s="1"/>
      <c r="E212" s="1"/>
      <c r="F212" s="1"/>
    </row>
    <row r="213" spans="2:6" ht="15.75">
      <c r="B213" s="1"/>
      <c r="C213" s="1"/>
      <c r="D213" s="1"/>
      <c r="E213" s="1"/>
      <c r="F213" s="1"/>
    </row>
    <row r="214" spans="2:6" ht="15.75">
      <c r="B214" s="1"/>
      <c r="C214" s="1"/>
      <c r="D214" s="1"/>
      <c r="E214" s="1"/>
      <c r="F214" s="1"/>
    </row>
    <row r="215" spans="2:6" ht="15.75">
      <c r="B215" s="1"/>
      <c r="C215" s="1"/>
      <c r="D215" s="1"/>
      <c r="E215" s="1"/>
      <c r="F215" s="1"/>
    </row>
    <row r="216" spans="2:6" ht="15.75">
      <c r="B216" s="1"/>
      <c r="C216" s="1"/>
      <c r="D216" s="1"/>
      <c r="E216" s="1"/>
      <c r="F216" s="1"/>
    </row>
    <row r="217" spans="2:6" ht="15.75">
      <c r="B217" s="1"/>
      <c r="C217" s="1"/>
      <c r="D217" s="1"/>
      <c r="E217" s="1"/>
      <c r="F217" s="1"/>
    </row>
    <row r="218" spans="2:6" ht="15.75">
      <c r="B218" s="1"/>
      <c r="C218" s="1"/>
      <c r="D218" s="1"/>
      <c r="E218" s="1"/>
      <c r="F218" s="1"/>
    </row>
    <row r="219" spans="2:6" ht="15.75">
      <c r="B219" s="1"/>
      <c r="C219" s="1"/>
      <c r="D219" s="1"/>
      <c r="E219" s="1"/>
      <c r="F219" s="1"/>
    </row>
    <row r="220" spans="2:6" ht="15.75">
      <c r="B220" s="1"/>
      <c r="C220" s="1"/>
      <c r="D220" s="1"/>
      <c r="E220" s="1"/>
      <c r="F220" s="1"/>
    </row>
    <row r="221" spans="2:6" ht="15.75">
      <c r="B221" s="1"/>
      <c r="C221" s="1"/>
      <c r="D221" s="1"/>
      <c r="E221" s="1"/>
      <c r="F221" s="1"/>
    </row>
    <row r="222" spans="2:6" ht="15.75">
      <c r="B222" s="1"/>
      <c r="C222" s="1"/>
      <c r="D222" s="1"/>
      <c r="E222" s="1"/>
      <c r="F222" s="1"/>
    </row>
    <row r="223" spans="2:6" ht="15.75">
      <c r="B223" s="1"/>
      <c r="C223" s="1"/>
      <c r="D223" s="1"/>
      <c r="E223" s="1"/>
      <c r="F223" s="1"/>
    </row>
    <row r="224" spans="2:6" ht="15.75">
      <c r="B224" s="1"/>
      <c r="C224" s="1"/>
      <c r="D224" s="1"/>
      <c r="E224" s="1"/>
      <c r="F224" s="1"/>
    </row>
    <row r="225" spans="2:6" ht="15.75">
      <c r="B225" s="1"/>
      <c r="C225" s="1"/>
      <c r="D225" s="1"/>
      <c r="E225" s="1"/>
      <c r="F225" s="1"/>
    </row>
    <row r="226" spans="2:6" ht="15.75">
      <c r="B226" s="1"/>
      <c r="C226" s="1"/>
      <c r="D226" s="1"/>
      <c r="E226" s="1"/>
      <c r="F226" s="1"/>
    </row>
    <row r="227" spans="2:6" ht="15.75">
      <c r="B227" s="1"/>
      <c r="C227" s="1"/>
      <c r="D227" s="1"/>
      <c r="E227" s="1"/>
      <c r="F227" s="1"/>
    </row>
    <row r="228" spans="2:6" ht="15.75">
      <c r="B228" s="1"/>
      <c r="C228" s="1"/>
      <c r="D228" s="1"/>
      <c r="E228" s="1"/>
      <c r="F228" s="1"/>
    </row>
    <row r="229" spans="2:6" ht="15.75">
      <c r="B229" s="1"/>
      <c r="C229" s="1"/>
      <c r="D229" s="1"/>
      <c r="E229" s="1"/>
      <c r="F229" s="1"/>
    </row>
    <row r="230" spans="2:6" ht="15.75">
      <c r="B230" s="1"/>
      <c r="C230" s="1"/>
      <c r="D230" s="1"/>
      <c r="E230" s="1"/>
      <c r="F230" s="1"/>
    </row>
    <row r="231" spans="2:6" ht="15.75">
      <c r="B231" s="1"/>
      <c r="C231" s="1"/>
      <c r="D231" s="1"/>
      <c r="E231" s="1"/>
      <c r="F231" s="1"/>
    </row>
    <row r="232" spans="2:6" ht="15.75">
      <c r="B232" s="1"/>
      <c r="C232" s="1"/>
      <c r="D232" s="1"/>
      <c r="E232" s="1"/>
      <c r="F232" s="1"/>
    </row>
    <row r="233" spans="2:6" ht="15.75">
      <c r="B233" s="1"/>
      <c r="C233" s="1"/>
      <c r="D233" s="1"/>
      <c r="E233" s="1"/>
      <c r="F233" s="1"/>
    </row>
    <row r="234" spans="2:6" ht="15.75">
      <c r="B234" s="1"/>
      <c r="C234" s="1"/>
      <c r="D234" s="1"/>
      <c r="E234" s="1"/>
      <c r="F234" s="1"/>
    </row>
    <row r="235" spans="2:6" ht="15.75">
      <c r="B235" s="1"/>
      <c r="C235" s="1"/>
      <c r="D235" s="1"/>
      <c r="E235" s="1"/>
      <c r="F235" s="1"/>
    </row>
    <row r="236" spans="2:6" ht="15.75">
      <c r="B236" s="1"/>
      <c r="C236" s="1"/>
      <c r="D236" s="1"/>
      <c r="E236" s="1"/>
      <c r="F236" s="1"/>
    </row>
    <row r="237" spans="2:6" ht="15.75">
      <c r="B237" s="1"/>
      <c r="C237" s="1"/>
      <c r="D237" s="1"/>
      <c r="E237" s="1"/>
      <c r="F237" s="1"/>
    </row>
    <row r="238" spans="2:6" ht="15.75">
      <c r="B238" s="1"/>
      <c r="C238" s="1"/>
      <c r="D238" s="1"/>
      <c r="E238" s="1"/>
      <c r="F238" s="1"/>
    </row>
    <row r="239" spans="2:6" ht="15.75">
      <c r="B239" s="1"/>
      <c r="C239" s="1"/>
      <c r="D239" s="1"/>
      <c r="E239" s="1"/>
      <c r="F239" s="1"/>
    </row>
    <row r="240" spans="2:6" ht="15.75">
      <c r="B240" s="1"/>
      <c r="C240" s="1"/>
      <c r="D240" s="1"/>
      <c r="E240" s="1"/>
      <c r="F240" s="1"/>
    </row>
    <row r="241" spans="2:6" ht="15.75">
      <c r="B241" s="1"/>
      <c r="C241" s="1"/>
      <c r="D241" s="1"/>
      <c r="E241" s="1"/>
      <c r="F241" s="1"/>
    </row>
    <row r="242" spans="2:6" ht="15.75">
      <c r="B242" s="1"/>
      <c r="C242" s="1"/>
      <c r="D242" s="1"/>
      <c r="E242" s="1"/>
      <c r="F242" s="1"/>
    </row>
    <row r="243" spans="2:6" ht="15.75">
      <c r="B243" s="1"/>
      <c r="C243" s="1"/>
      <c r="D243" s="1"/>
      <c r="E243" s="1"/>
      <c r="F243" s="1"/>
    </row>
    <row r="244" spans="2:6" ht="15.75">
      <c r="B244" s="1"/>
      <c r="C244" s="1"/>
      <c r="D244" s="1"/>
      <c r="E244" s="1"/>
      <c r="F244" s="1"/>
    </row>
    <row r="245" spans="2:6" ht="15.75">
      <c r="B245" s="1"/>
      <c r="C245" s="1"/>
      <c r="D245" s="1"/>
      <c r="E245" s="1"/>
      <c r="F245" s="1"/>
    </row>
    <row r="246" spans="2:6" ht="15.75">
      <c r="B246" s="1"/>
      <c r="C246" s="1"/>
      <c r="D246" s="1"/>
      <c r="E246" s="1"/>
      <c r="F246" s="1"/>
    </row>
    <row r="247" spans="2:6" ht="15.75">
      <c r="B247" s="1"/>
      <c r="C247" s="1"/>
      <c r="D247" s="1"/>
      <c r="E247" s="1"/>
      <c r="F247" s="1"/>
    </row>
    <row r="248" spans="2:6" ht="15.75">
      <c r="B248" s="1"/>
      <c r="C248" s="1"/>
      <c r="D248" s="1"/>
      <c r="E248" s="1"/>
      <c r="F248" s="1"/>
    </row>
    <row r="249" spans="2:6" ht="15.75">
      <c r="B249" s="1"/>
      <c r="C249" s="1"/>
      <c r="D249" s="1"/>
      <c r="E249" s="1"/>
      <c r="F249" s="1"/>
    </row>
    <row r="250" spans="2:6" ht="15.75">
      <c r="B250" s="1"/>
      <c r="C250" s="1"/>
      <c r="D250" s="1"/>
      <c r="E250" s="1"/>
      <c r="F250" s="1"/>
    </row>
    <row r="251" spans="2:6" ht="15.75">
      <c r="B251" s="1"/>
      <c r="C251" s="1"/>
      <c r="D251" s="1"/>
      <c r="E251" s="1"/>
      <c r="F251" s="1"/>
    </row>
    <row r="252" spans="2:6" ht="15.75">
      <c r="B252" s="1"/>
      <c r="C252" s="1"/>
      <c r="D252" s="1"/>
      <c r="E252" s="1"/>
      <c r="F252" s="1"/>
    </row>
    <row r="253" spans="2:6" ht="15.75">
      <c r="B253" s="1"/>
      <c r="C253" s="1"/>
      <c r="D253" s="1"/>
      <c r="E253" s="1"/>
      <c r="F253" s="1"/>
    </row>
    <row r="254" spans="2:6" ht="15.75">
      <c r="B254" s="1"/>
      <c r="C254" s="1"/>
      <c r="D254" s="1"/>
      <c r="E254" s="1"/>
      <c r="F254" s="1"/>
    </row>
    <row r="255" spans="2:6" ht="15.75">
      <c r="B255" s="1"/>
      <c r="C255" s="1"/>
      <c r="D255" s="1"/>
      <c r="E255" s="1"/>
      <c r="F255" s="1"/>
    </row>
    <row r="256" spans="2:6" ht="15.75">
      <c r="B256" s="1"/>
      <c r="C256" s="1"/>
      <c r="D256" s="1"/>
      <c r="E256" s="1"/>
      <c r="F256" s="1"/>
    </row>
    <row r="257" spans="2:6" ht="15.75">
      <c r="B257" s="1"/>
      <c r="C257" s="1"/>
      <c r="D257" s="1"/>
      <c r="E257" s="1"/>
      <c r="F257" s="1"/>
    </row>
    <row r="258" spans="2:6" ht="15.75">
      <c r="B258" s="1"/>
      <c r="C258" s="1"/>
      <c r="D258" s="1"/>
      <c r="E258" s="1"/>
      <c r="F258" s="1"/>
    </row>
    <row r="259" spans="2:6" ht="15.75">
      <c r="B259" s="1"/>
      <c r="C259" s="1"/>
      <c r="D259" s="1"/>
      <c r="E259" s="1"/>
      <c r="F259" s="1"/>
    </row>
    <row r="260" spans="2:6" ht="15.75">
      <c r="B260" s="1"/>
      <c r="C260" s="1"/>
      <c r="D260" s="1"/>
      <c r="E260" s="1"/>
      <c r="F260" s="1"/>
    </row>
    <row r="261" spans="2:6" ht="15.75">
      <c r="B261" s="1"/>
      <c r="C261" s="1"/>
      <c r="D261" s="1"/>
      <c r="E261" s="1"/>
      <c r="F261" s="1"/>
    </row>
    <row r="262" spans="2:6" ht="15.75">
      <c r="B262" s="1"/>
      <c r="C262" s="1"/>
      <c r="D262" s="1"/>
      <c r="E262" s="1"/>
      <c r="F262" s="1"/>
    </row>
    <row r="263" spans="2:6" ht="15.75">
      <c r="B263" s="1"/>
      <c r="C263" s="1"/>
      <c r="D263" s="1"/>
      <c r="E263" s="1"/>
      <c r="F263" s="1"/>
    </row>
    <row r="264" spans="2:6" ht="15.75">
      <c r="B264" s="1"/>
      <c r="C264" s="1"/>
      <c r="D264" s="1"/>
      <c r="E264" s="1"/>
      <c r="F264" s="1"/>
    </row>
    <row r="265" spans="2:6" ht="15.75">
      <c r="B265" s="1"/>
      <c r="C265" s="1"/>
      <c r="D265" s="1"/>
      <c r="E265" s="1"/>
      <c r="F265" s="1"/>
    </row>
    <row r="266" spans="2:6" ht="15.75">
      <c r="B266" s="1"/>
      <c r="C266" s="1"/>
      <c r="D266" s="1"/>
      <c r="E266" s="1"/>
      <c r="F266" s="1"/>
    </row>
    <row r="267" spans="2:6" ht="15.75">
      <c r="B267" s="1"/>
      <c r="C267" s="1"/>
      <c r="D267" s="1"/>
      <c r="E267" s="1"/>
      <c r="F267" s="1"/>
    </row>
    <row r="268" spans="2:6" ht="15.75">
      <c r="B268" s="1"/>
      <c r="C268" s="1"/>
      <c r="D268" s="1"/>
      <c r="E268" s="1"/>
      <c r="F268" s="1"/>
    </row>
    <row r="269" spans="2:6" ht="15.75">
      <c r="B269" s="1"/>
      <c r="C269" s="1"/>
      <c r="D269" s="1"/>
      <c r="E269" s="1"/>
      <c r="F269" s="1"/>
    </row>
    <row r="270" spans="2:6" ht="15.75">
      <c r="B270" s="1"/>
      <c r="C270" s="1"/>
      <c r="D270" s="1"/>
      <c r="E270" s="1"/>
      <c r="F270" s="1"/>
    </row>
    <row r="271" spans="2:6" ht="15.75">
      <c r="B271" s="1"/>
      <c r="C271" s="1"/>
      <c r="D271" s="1"/>
      <c r="E271" s="1"/>
      <c r="F271" s="1"/>
    </row>
    <row r="272" spans="2:6" ht="15.75">
      <c r="B272" s="1"/>
      <c r="C272" s="1"/>
      <c r="D272" s="1"/>
      <c r="E272" s="1"/>
      <c r="F272" s="1"/>
    </row>
    <row r="273" spans="2:6" ht="15.75">
      <c r="B273" s="1"/>
      <c r="C273" s="1"/>
      <c r="D273" s="1"/>
      <c r="E273" s="1"/>
      <c r="F273" s="1"/>
    </row>
    <row r="274" spans="2:6" ht="15.75">
      <c r="B274" s="1"/>
      <c r="C274" s="1"/>
      <c r="D274" s="1"/>
      <c r="E274" s="1"/>
      <c r="F274" s="1"/>
    </row>
    <row r="275" spans="2:6" ht="15.75">
      <c r="B275" s="1"/>
      <c r="C275" s="1"/>
      <c r="D275" s="1"/>
      <c r="E275" s="1"/>
      <c r="F275" s="1"/>
    </row>
    <row r="276" spans="2:6" ht="15.75">
      <c r="B276" s="1"/>
      <c r="C276" s="1"/>
      <c r="D276" s="1"/>
      <c r="E276" s="1"/>
      <c r="F276" s="1"/>
    </row>
    <row r="277" spans="2:6" ht="15.75">
      <c r="B277" s="1"/>
      <c r="C277" s="1"/>
      <c r="D277" s="1"/>
      <c r="E277" s="1"/>
      <c r="F277" s="1"/>
    </row>
    <row r="278" spans="2:6" ht="15.75">
      <c r="B278" s="1"/>
      <c r="C278" s="1"/>
      <c r="D278" s="1"/>
      <c r="E278" s="1"/>
      <c r="F278" s="1"/>
    </row>
    <row r="279" spans="2:6" ht="15.75">
      <c r="B279" s="1"/>
      <c r="C279" s="1"/>
      <c r="D279" s="1"/>
      <c r="E279" s="1"/>
      <c r="F279" s="1"/>
    </row>
    <row r="280" spans="2:6" ht="15.75">
      <c r="B280" s="1"/>
      <c r="C280" s="1"/>
      <c r="D280" s="1"/>
      <c r="E280" s="1"/>
      <c r="F280" s="1"/>
    </row>
    <row r="281" spans="2:6" ht="15.75">
      <c r="B281" s="1"/>
      <c r="C281" s="1"/>
      <c r="D281" s="1"/>
      <c r="E281" s="1"/>
      <c r="F281" s="1"/>
    </row>
    <row r="282" spans="2:6" ht="15.75">
      <c r="B282" s="1"/>
      <c r="C282" s="1"/>
      <c r="D282" s="1"/>
      <c r="E282" s="1"/>
      <c r="F282" s="1"/>
    </row>
    <row r="283" spans="2:6" ht="15.75">
      <c r="B283" s="1"/>
      <c r="C283" s="1"/>
      <c r="D283" s="1"/>
      <c r="E283" s="1"/>
      <c r="F283" s="1"/>
    </row>
    <row r="284" spans="2:6" ht="15.75">
      <c r="B284" s="1"/>
      <c r="C284" s="1"/>
      <c r="D284" s="1"/>
      <c r="E284" s="1"/>
      <c r="F284" s="1"/>
    </row>
    <row r="285" spans="2:6" ht="15.75">
      <c r="B285" s="1"/>
      <c r="C285" s="1"/>
      <c r="D285" s="1"/>
      <c r="E285" s="1"/>
      <c r="F285" s="1"/>
    </row>
    <row r="286" spans="2:6" ht="15.75">
      <c r="B286" s="1"/>
      <c r="C286" s="1"/>
      <c r="D286" s="1"/>
      <c r="E286" s="1"/>
      <c r="F286" s="1"/>
    </row>
    <row r="287" spans="2:6" ht="15.75">
      <c r="B287" s="1"/>
      <c r="C287" s="1"/>
      <c r="D287" s="1"/>
      <c r="E287" s="1"/>
      <c r="F287" s="1"/>
    </row>
    <row r="288" spans="2:6" ht="15.75">
      <c r="B288" s="1"/>
      <c r="C288" s="1"/>
      <c r="D288" s="1"/>
      <c r="E288" s="1"/>
      <c r="F288" s="1"/>
    </row>
    <row r="289" spans="2:6" ht="15.75">
      <c r="B289" s="1"/>
      <c r="C289" s="1"/>
      <c r="D289" s="1"/>
      <c r="E289" s="1"/>
      <c r="F289" s="1"/>
    </row>
    <row r="290" spans="2:6" ht="15.75">
      <c r="B290" s="1"/>
      <c r="C290" s="1"/>
      <c r="D290" s="1"/>
      <c r="E290" s="1"/>
      <c r="F290" s="1"/>
    </row>
    <row r="291" spans="2:6" ht="15.75">
      <c r="B291" s="1"/>
      <c r="C291" s="1"/>
      <c r="D291" s="1"/>
      <c r="E291" s="1"/>
      <c r="F291" s="1"/>
    </row>
    <row r="292" spans="2:6" ht="15.75">
      <c r="B292" s="1"/>
      <c r="C292" s="1"/>
      <c r="D292" s="1"/>
      <c r="E292" s="1"/>
      <c r="F292" s="1"/>
    </row>
    <row r="293" spans="2:6" ht="15.75">
      <c r="B293" s="1"/>
      <c r="C293" s="1"/>
      <c r="D293" s="1"/>
      <c r="E293" s="1"/>
      <c r="F293" s="1"/>
    </row>
    <row r="294" spans="2:6" ht="15.75">
      <c r="B294" s="1"/>
      <c r="C294" s="1"/>
      <c r="D294" s="1"/>
      <c r="E294" s="1"/>
      <c r="F294" s="1"/>
    </row>
  </sheetData>
  <mergeCells count="11">
    <mergeCell ref="B14:F14"/>
    <mergeCell ref="C6:E6"/>
    <mergeCell ref="C7:C8"/>
    <mergeCell ref="D7:D8"/>
    <mergeCell ref="E7:E8"/>
    <mergeCell ref="E1:G1"/>
    <mergeCell ref="E2:G2"/>
    <mergeCell ref="E3:G3"/>
    <mergeCell ref="B4:F4"/>
    <mergeCell ref="B6:B8"/>
    <mergeCell ref="F6:F8"/>
  </mergeCells>
  <pageMargins left="0.31496062992125984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69"/>
  <sheetViews>
    <sheetView zoomScaleSheetLayoutView="120" workbookViewId="0">
      <selection activeCell="F32" sqref="F32:F33"/>
    </sheetView>
  </sheetViews>
  <sheetFormatPr defaultRowHeight="15"/>
  <cols>
    <col min="1" max="1" width="2.7109375" customWidth="1"/>
    <col min="2" max="2" width="6.28515625" customWidth="1"/>
    <col min="3" max="3" width="12.42578125" customWidth="1"/>
    <col min="4" max="4" width="21.5703125" customWidth="1"/>
    <col min="5" max="5" width="13.42578125" customWidth="1"/>
    <col min="6" max="6" width="13.28515625" customWidth="1"/>
    <col min="7" max="7" width="13.5703125" customWidth="1"/>
    <col min="8" max="10" width="13.42578125" customWidth="1"/>
    <col min="11" max="11" width="15.7109375" customWidth="1"/>
  </cols>
  <sheetData>
    <row r="1" spans="2:11">
      <c r="I1" s="51" t="s">
        <v>145</v>
      </c>
      <c r="J1" s="51"/>
      <c r="K1" s="51"/>
    </row>
    <row r="2" spans="2:11">
      <c r="I2" s="51" t="s">
        <v>141</v>
      </c>
      <c r="J2" s="51"/>
      <c r="K2" s="51"/>
    </row>
    <row r="3" spans="2:11">
      <c r="I3" s="51" t="s">
        <v>142</v>
      </c>
      <c r="J3" s="51"/>
      <c r="K3" s="51"/>
    </row>
    <row r="4" spans="2:11" ht="37.5" customHeight="1">
      <c r="B4" s="63" t="s">
        <v>70</v>
      </c>
      <c r="C4" s="63"/>
      <c r="D4" s="63"/>
      <c r="E4" s="63"/>
      <c r="F4" s="63"/>
      <c r="G4" s="63"/>
      <c r="H4" s="63"/>
      <c r="I4" s="63"/>
      <c r="J4" s="63"/>
      <c r="K4" s="63"/>
    </row>
    <row r="5" spans="2:11" ht="15.75">
      <c r="B5" s="1"/>
      <c r="C5" s="1"/>
      <c r="D5" s="1"/>
      <c r="E5" s="1"/>
      <c r="F5" s="1"/>
      <c r="G5" s="1"/>
      <c r="H5" s="1"/>
      <c r="I5" s="1"/>
      <c r="J5" s="1" t="s">
        <v>127</v>
      </c>
    </row>
    <row r="6" spans="2:11" ht="33" customHeight="1">
      <c r="B6" s="57" t="s">
        <v>3</v>
      </c>
      <c r="C6" s="55" t="s">
        <v>4</v>
      </c>
      <c r="D6" s="57" t="s">
        <v>6</v>
      </c>
      <c r="E6" s="57" t="s">
        <v>22</v>
      </c>
      <c r="F6" s="57" t="s">
        <v>24</v>
      </c>
      <c r="G6" s="52" t="s">
        <v>55</v>
      </c>
      <c r="H6" s="53"/>
      <c r="I6" s="53"/>
      <c r="J6" s="54"/>
      <c r="K6" s="57" t="s">
        <v>5</v>
      </c>
    </row>
    <row r="7" spans="2:11" ht="33" customHeight="1">
      <c r="B7" s="57"/>
      <c r="C7" s="64"/>
      <c r="D7" s="57"/>
      <c r="E7" s="57"/>
      <c r="F7" s="57"/>
      <c r="G7" s="55" t="s">
        <v>38</v>
      </c>
      <c r="H7" s="52" t="s">
        <v>56</v>
      </c>
      <c r="I7" s="53"/>
      <c r="J7" s="54"/>
      <c r="K7" s="57"/>
    </row>
    <row r="8" spans="2:11" ht="42.75" customHeight="1">
      <c r="B8" s="57"/>
      <c r="C8" s="56"/>
      <c r="D8" s="57"/>
      <c r="E8" s="57"/>
      <c r="F8" s="57"/>
      <c r="G8" s="56"/>
      <c r="H8" s="2">
        <v>2020</v>
      </c>
      <c r="I8" s="2">
        <v>2021</v>
      </c>
      <c r="J8" s="2">
        <v>2022</v>
      </c>
      <c r="K8" s="57"/>
    </row>
    <row r="9" spans="2:11" ht="21" customHeight="1">
      <c r="B9" s="52" t="s">
        <v>13</v>
      </c>
      <c r="C9" s="53"/>
      <c r="D9" s="53"/>
      <c r="E9" s="53"/>
      <c r="F9" s="53"/>
      <c r="G9" s="53"/>
      <c r="H9" s="53"/>
      <c r="I9" s="53"/>
      <c r="J9" s="53"/>
      <c r="K9" s="54"/>
    </row>
    <row r="10" spans="2:11" ht="36" customHeight="1">
      <c r="B10" s="23">
        <v>1</v>
      </c>
      <c r="C10" s="57" t="s">
        <v>12</v>
      </c>
      <c r="D10" s="25" t="s">
        <v>80</v>
      </c>
      <c r="E10" s="57" t="s">
        <v>23</v>
      </c>
      <c r="F10" s="57" t="s">
        <v>25</v>
      </c>
      <c r="G10" s="6">
        <f>H10+I10+J10</f>
        <v>220.5</v>
      </c>
      <c r="H10" s="28">
        <v>160</v>
      </c>
      <c r="I10" s="28">
        <v>16.5</v>
      </c>
      <c r="J10" s="28">
        <v>44</v>
      </c>
      <c r="K10" s="57" t="s">
        <v>26</v>
      </c>
    </row>
    <row r="11" spans="2:11" ht="101.25" customHeight="1">
      <c r="B11" s="23">
        <v>2</v>
      </c>
      <c r="C11" s="57"/>
      <c r="D11" s="25" t="s">
        <v>81</v>
      </c>
      <c r="E11" s="57"/>
      <c r="F11" s="57"/>
      <c r="G11" s="6">
        <f t="shared" ref="G11:G29" si="0">H11+I11+J11</f>
        <v>326.7</v>
      </c>
      <c r="H11" s="28">
        <v>254.6</v>
      </c>
      <c r="I11" s="28">
        <v>20.100000000000001</v>
      </c>
      <c r="J11" s="28">
        <v>52</v>
      </c>
      <c r="K11" s="57"/>
    </row>
    <row r="12" spans="2:11" ht="51.75" customHeight="1">
      <c r="B12" s="23">
        <v>3</v>
      </c>
      <c r="C12" s="57"/>
      <c r="D12" s="25" t="s">
        <v>82</v>
      </c>
      <c r="E12" s="57"/>
      <c r="F12" s="57"/>
      <c r="G12" s="6">
        <f t="shared" si="0"/>
        <v>79.599999999999994</v>
      </c>
      <c r="H12" s="28">
        <v>57.6</v>
      </c>
      <c r="I12" s="28">
        <v>6</v>
      </c>
      <c r="J12" s="28">
        <v>16</v>
      </c>
      <c r="K12" s="57"/>
    </row>
    <row r="13" spans="2:11" ht="38.25" customHeight="1">
      <c r="B13" s="23">
        <v>4</v>
      </c>
      <c r="C13" s="57"/>
      <c r="D13" s="25" t="s">
        <v>7</v>
      </c>
      <c r="E13" s="57"/>
      <c r="F13" s="57"/>
      <c r="G13" s="6">
        <f t="shared" si="0"/>
        <v>22700</v>
      </c>
      <c r="H13" s="28">
        <v>20000</v>
      </c>
      <c r="I13" s="28">
        <v>900</v>
      </c>
      <c r="J13" s="28">
        <v>1800</v>
      </c>
      <c r="K13" s="57"/>
    </row>
    <row r="14" spans="2:11" ht="36.75" customHeight="1">
      <c r="B14" s="23">
        <v>5</v>
      </c>
      <c r="C14" s="57"/>
      <c r="D14" s="25" t="s">
        <v>8</v>
      </c>
      <c r="E14" s="57"/>
      <c r="F14" s="57"/>
      <c r="G14" s="6">
        <f t="shared" si="0"/>
        <v>4930</v>
      </c>
      <c r="H14" s="28">
        <v>2170</v>
      </c>
      <c r="I14" s="28">
        <v>660</v>
      </c>
      <c r="J14" s="28">
        <v>2100</v>
      </c>
      <c r="K14" s="57"/>
    </row>
    <row r="15" spans="2:11" ht="112.5" customHeight="1">
      <c r="B15" s="23">
        <v>6</v>
      </c>
      <c r="C15" s="57" t="s">
        <v>12</v>
      </c>
      <c r="D15" s="43" t="s">
        <v>83</v>
      </c>
      <c r="E15" s="57" t="s">
        <v>23</v>
      </c>
      <c r="F15" s="57" t="s">
        <v>25</v>
      </c>
      <c r="G15" s="6">
        <f t="shared" si="0"/>
        <v>298.5</v>
      </c>
      <c r="H15" s="28">
        <v>260</v>
      </c>
      <c r="I15" s="28">
        <v>16.5</v>
      </c>
      <c r="J15" s="28">
        <v>22</v>
      </c>
      <c r="K15" s="57" t="s">
        <v>26</v>
      </c>
    </row>
    <row r="16" spans="2:11" ht="182.25" customHeight="1">
      <c r="B16" s="23">
        <v>7</v>
      </c>
      <c r="C16" s="57"/>
      <c r="D16" s="43" t="s">
        <v>84</v>
      </c>
      <c r="E16" s="57"/>
      <c r="F16" s="57"/>
      <c r="G16" s="6">
        <f t="shared" si="0"/>
        <v>450.90000000000003</v>
      </c>
      <c r="H16" s="28">
        <v>404.8</v>
      </c>
      <c r="I16" s="28">
        <v>20.100000000000001</v>
      </c>
      <c r="J16" s="28">
        <v>26</v>
      </c>
      <c r="K16" s="57"/>
    </row>
    <row r="17" spans="2:11" ht="118.5" customHeight="1">
      <c r="B17" s="23">
        <v>8</v>
      </c>
      <c r="C17" s="57"/>
      <c r="D17" s="43" t="s">
        <v>85</v>
      </c>
      <c r="E17" s="57"/>
      <c r="F17" s="57"/>
      <c r="G17" s="6">
        <f t="shared" si="0"/>
        <v>107.6</v>
      </c>
      <c r="H17" s="28">
        <v>93.6</v>
      </c>
      <c r="I17" s="28">
        <v>6</v>
      </c>
      <c r="J17" s="28">
        <v>8</v>
      </c>
      <c r="K17" s="57"/>
    </row>
    <row r="18" spans="2:11" ht="113.25" customHeight="1">
      <c r="B18" s="23">
        <v>9</v>
      </c>
      <c r="C18" s="57"/>
      <c r="D18" s="43" t="s">
        <v>21</v>
      </c>
      <c r="E18" s="57"/>
      <c r="F18" s="57"/>
      <c r="G18" s="6">
        <f t="shared" si="0"/>
        <v>32200</v>
      </c>
      <c r="H18" s="28">
        <v>30400</v>
      </c>
      <c r="I18" s="28">
        <v>900</v>
      </c>
      <c r="J18" s="28">
        <v>900</v>
      </c>
      <c r="K18" s="57"/>
    </row>
    <row r="19" spans="2:11" ht="95.25" customHeight="1">
      <c r="B19" s="23">
        <v>10</v>
      </c>
      <c r="C19" s="31"/>
      <c r="D19" s="25" t="s">
        <v>20</v>
      </c>
      <c r="E19" s="57" t="s">
        <v>23</v>
      </c>
      <c r="F19" s="57" t="s">
        <v>25</v>
      </c>
      <c r="G19" s="6">
        <f t="shared" si="0"/>
        <v>6050</v>
      </c>
      <c r="H19" s="28">
        <v>4340</v>
      </c>
      <c r="I19" s="28">
        <v>660</v>
      </c>
      <c r="J19" s="28">
        <v>1050</v>
      </c>
      <c r="K19" s="57" t="s">
        <v>26</v>
      </c>
    </row>
    <row r="20" spans="2:11" ht="95.25" customHeight="1">
      <c r="B20" s="23">
        <v>11</v>
      </c>
      <c r="C20" s="57" t="s">
        <v>118</v>
      </c>
      <c r="D20" s="25" t="s">
        <v>86</v>
      </c>
      <c r="E20" s="57"/>
      <c r="F20" s="57"/>
      <c r="G20" s="6">
        <f t="shared" si="0"/>
        <v>1335</v>
      </c>
      <c r="H20" s="6">
        <v>390</v>
      </c>
      <c r="I20" s="6">
        <v>455</v>
      </c>
      <c r="J20" s="6">
        <v>490</v>
      </c>
      <c r="K20" s="57"/>
    </row>
    <row r="21" spans="2:11" ht="114" customHeight="1">
      <c r="B21" s="23">
        <v>12</v>
      </c>
      <c r="C21" s="57"/>
      <c r="D21" s="25" t="s">
        <v>87</v>
      </c>
      <c r="E21" s="57"/>
      <c r="F21" s="57"/>
      <c r="G21" s="6">
        <f t="shared" si="0"/>
        <v>1690</v>
      </c>
      <c r="H21" s="6">
        <v>500</v>
      </c>
      <c r="I21" s="6">
        <v>580</v>
      </c>
      <c r="J21" s="6">
        <v>610</v>
      </c>
      <c r="K21" s="57"/>
    </row>
    <row r="22" spans="2:11" ht="95.25" customHeight="1">
      <c r="B22" s="23">
        <v>13</v>
      </c>
      <c r="C22" s="57"/>
      <c r="D22" s="25" t="s">
        <v>88</v>
      </c>
      <c r="E22" s="57"/>
      <c r="F22" s="57"/>
      <c r="G22" s="6">
        <f t="shared" si="0"/>
        <v>430</v>
      </c>
      <c r="H22" s="6">
        <v>120</v>
      </c>
      <c r="I22" s="6">
        <v>150</v>
      </c>
      <c r="J22" s="6">
        <v>160</v>
      </c>
      <c r="K22" s="57"/>
    </row>
    <row r="23" spans="2:11" ht="156.75" customHeight="1">
      <c r="B23" s="23">
        <v>14</v>
      </c>
      <c r="C23" s="57"/>
      <c r="D23" s="25" t="s">
        <v>94</v>
      </c>
      <c r="E23" s="57"/>
      <c r="F23" s="57"/>
      <c r="G23" s="6">
        <f t="shared" si="0"/>
        <v>281.10000000000002</v>
      </c>
      <c r="H23" s="6">
        <v>89</v>
      </c>
      <c r="I23" s="6">
        <v>93.6</v>
      </c>
      <c r="J23" s="6">
        <v>98.5</v>
      </c>
      <c r="K23" s="57"/>
    </row>
    <row r="24" spans="2:11" ht="50.25" customHeight="1">
      <c r="B24" s="23">
        <v>15</v>
      </c>
      <c r="C24" s="55" t="s">
        <v>9</v>
      </c>
      <c r="D24" s="25" t="s">
        <v>10</v>
      </c>
      <c r="E24" s="55" t="s">
        <v>23</v>
      </c>
      <c r="F24" s="55" t="s">
        <v>25</v>
      </c>
      <c r="G24" s="6">
        <f t="shared" si="0"/>
        <v>32050.985999999997</v>
      </c>
      <c r="H24" s="6">
        <v>9517.86</v>
      </c>
      <c r="I24" s="6">
        <v>10758.066000000001</v>
      </c>
      <c r="J24" s="6">
        <v>11775.06</v>
      </c>
      <c r="K24" s="57" t="s">
        <v>26</v>
      </c>
    </row>
    <row r="25" spans="2:11" ht="48.75" customHeight="1">
      <c r="B25" s="23">
        <v>16</v>
      </c>
      <c r="C25" s="64"/>
      <c r="D25" s="25" t="s">
        <v>11</v>
      </c>
      <c r="E25" s="64"/>
      <c r="F25" s="64"/>
      <c r="G25" s="6">
        <f t="shared" si="0"/>
        <v>35371.578000000001</v>
      </c>
      <c r="H25" s="6">
        <v>10771.86</v>
      </c>
      <c r="I25" s="6">
        <v>11885.412</v>
      </c>
      <c r="J25" s="6">
        <v>12714.306</v>
      </c>
      <c r="K25" s="57"/>
    </row>
    <row r="26" spans="2:11" ht="51.75" customHeight="1">
      <c r="B26" s="23">
        <v>17</v>
      </c>
      <c r="C26" s="64"/>
      <c r="D26" s="25" t="s">
        <v>89</v>
      </c>
      <c r="E26" s="64"/>
      <c r="F26" s="64"/>
      <c r="G26" s="6">
        <f t="shared" si="0"/>
        <v>24076.125</v>
      </c>
      <c r="H26" s="6">
        <v>7550.9129999999996</v>
      </c>
      <c r="I26" s="6">
        <v>8097.0780000000004</v>
      </c>
      <c r="J26" s="6">
        <v>8428.134</v>
      </c>
      <c r="K26" s="57"/>
    </row>
    <row r="27" spans="2:11" ht="57.75" customHeight="1">
      <c r="B27" s="23">
        <v>18</v>
      </c>
      <c r="C27" s="64"/>
      <c r="D27" s="25" t="s">
        <v>64</v>
      </c>
      <c r="E27" s="64"/>
      <c r="F27" s="64"/>
      <c r="G27" s="6">
        <f t="shared" si="0"/>
        <v>21659.395</v>
      </c>
      <c r="H27" s="6">
        <v>6972.5469999999996</v>
      </c>
      <c r="I27" s="6">
        <v>7259.4059999999999</v>
      </c>
      <c r="J27" s="6">
        <v>7427.442</v>
      </c>
      <c r="K27" s="57"/>
    </row>
    <row r="28" spans="2:11" ht="105" customHeight="1">
      <c r="B28" s="23">
        <v>19</v>
      </c>
      <c r="C28" s="64"/>
      <c r="D28" s="25" t="s">
        <v>57</v>
      </c>
      <c r="E28" s="64"/>
      <c r="F28" s="64"/>
      <c r="G28" s="6">
        <f t="shared" si="0"/>
        <v>5137.6379999999999</v>
      </c>
      <c r="H28" s="6">
        <v>1566.2460000000001</v>
      </c>
      <c r="I28" s="6">
        <v>1692.9</v>
      </c>
      <c r="J28" s="6">
        <v>1878.492</v>
      </c>
      <c r="K28" s="57"/>
    </row>
    <row r="29" spans="2:11" ht="168" customHeight="1">
      <c r="B29" s="42">
        <v>20</v>
      </c>
      <c r="C29" s="56"/>
      <c r="D29" s="43" t="s">
        <v>136</v>
      </c>
      <c r="E29" s="56"/>
      <c r="F29" s="56"/>
      <c r="G29" s="6">
        <f t="shared" si="0"/>
        <v>28317.4</v>
      </c>
      <c r="H29" s="6">
        <v>28317.4</v>
      </c>
      <c r="I29" s="6"/>
      <c r="J29" s="6"/>
      <c r="K29" s="57"/>
    </row>
    <row r="30" spans="2:11" ht="15.75">
      <c r="B30" s="58" t="s">
        <v>38</v>
      </c>
      <c r="C30" s="59"/>
      <c r="D30" s="59"/>
      <c r="E30" s="59"/>
      <c r="F30" s="60"/>
      <c r="G30" s="6">
        <f>SUM(G10:G29)</f>
        <v>217713.022</v>
      </c>
      <c r="H30" s="6">
        <f>SUM(H10:H29)</f>
        <v>123936.42600000001</v>
      </c>
      <c r="I30" s="6">
        <f>SUM(I10:I28)</f>
        <v>44176.662000000004</v>
      </c>
      <c r="J30" s="6">
        <f>SUM(J10:J28)</f>
        <v>49599.934000000001</v>
      </c>
      <c r="K30" s="57"/>
    </row>
    <row r="31" spans="2:11" ht="21.75" customHeight="1">
      <c r="B31" s="52" t="s">
        <v>14</v>
      </c>
      <c r="C31" s="53"/>
      <c r="D31" s="53"/>
      <c r="E31" s="53"/>
      <c r="F31" s="53"/>
      <c r="G31" s="53"/>
      <c r="H31" s="53"/>
      <c r="I31" s="53"/>
      <c r="J31" s="53"/>
      <c r="K31" s="54"/>
    </row>
    <row r="32" spans="2:11" ht="116.25" customHeight="1">
      <c r="B32" s="23">
        <v>21</v>
      </c>
      <c r="C32" s="57" t="s">
        <v>118</v>
      </c>
      <c r="D32" s="25" t="s">
        <v>92</v>
      </c>
      <c r="E32" s="57" t="s">
        <v>23</v>
      </c>
      <c r="F32" s="57" t="s">
        <v>25</v>
      </c>
      <c r="G32" s="6">
        <f>H32+I32+J32</f>
        <v>965.09799999999996</v>
      </c>
      <c r="H32" s="6">
        <v>290.09800000000001</v>
      </c>
      <c r="I32" s="6">
        <v>320</v>
      </c>
      <c r="J32" s="6">
        <v>355</v>
      </c>
      <c r="K32" s="57" t="s">
        <v>26</v>
      </c>
    </row>
    <row r="33" spans="2:11" ht="116.25" customHeight="1">
      <c r="B33" s="23">
        <v>22</v>
      </c>
      <c r="C33" s="57"/>
      <c r="D33" s="25" t="s">
        <v>91</v>
      </c>
      <c r="E33" s="57"/>
      <c r="F33" s="57"/>
      <c r="G33" s="6">
        <f t="shared" ref="G33:G39" si="1">H33+I33+J33</f>
        <v>895.16200000000003</v>
      </c>
      <c r="H33" s="6">
        <f>42.405+161.721</f>
        <v>204.126</v>
      </c>
      <c r="I33" s="6">
        <f>69.84+170.769</f>
        <v>240.60900000000001</v>
      </c>
      <c r="J33" s="6">
        <v>450.42700000000002</v>
      </c>
      <c r="K33" s="57"/>
    </row>
    <row r="34" spans="2:11" ht="116.25" customHeight="1">
      <c r="B34" s="23">
        <v>23</v>
      </c>
      <c r="C34" s="57" t="s">
        <v>118</v>
      </c>
      <c r="D34" s="25" t="s">
        <v>90</v>
      </c>
      <c r="E34" s="57" t="s">
        <v>23</v>
      </c>
      <c r="F34" s="57" t="s">
        <v>25</v>
      </c>
      <c r="G34" s="6">
        <f t="shared" si="1"/>
        <v>360.47699999999998</v>
      </c>
      <c r="H34" s="6">
        <v>71.043000000000006</v>
      </c>
      <c r="I34" s="6">
        <v>131.56100000000001</v>
      </c>
      <c r="J34" s="6">
        <v>157.87299999999999</v>
      </c>
      <c r="K34" s="57" t="s">
        <v>26</v>
      </c>
    </row>
    <row r="35" spans="2:11" ht="193.5" customHeight="1">
      <c r="B35" s="23">
        <v>24</v>
      </c>
      <c r="C35" s="57"/>
      <c r="D35" s="25" t="s">
        <v>93</v>
      </c>
      <c r="E35" s="57"/>
      <c r="F35" s="57"/>
      <c r="G35" s="6">
        <f t="shared" si="1"/>
        <v>960</v>
      </c>
      <c r="H35" s="7">
        <v>300</v>
      </c>
      <c r="I35" s="7">
        <v>320</v>
      </c>
      <c r="J35" s="7">
        <v>340</v>
      </c>
      <c r="K35" s="57"/>
    </row>
    <row r="36" spans="2:11" ht="54" customHeight="1">
      <c r="B36" s="23">
        <v>25</v>
      </c>
      <c r="C36" s="41" t="s">
        <v>9</v>
      </c>
      <c r="D36" s="25" t="s">
        <v>59</v>
      </c>
      <c r="E36" s="57"/>
      <c r="F36" s="57"/>
      <c r="G36" s="6">
        <f t="shared" si="1"/>
        <v>6779.1239999999998</v>
      </c>
      <c r="H36" s="7">
        <v>1554.96</v>
      </c>
      <c r="I36" s="7">
        <v>2208.2939999999999</v>
      </c>
      <c r="J36" s="7">
        <v>3015.87</v>
      </c>
      <c r="K36" s="57"/>
    </row>
    <row r="37" spans="2:11" ht="63.75" customHeight="1">
      <c r="B37" s="23">
        <v>26</v>
      </c>
      <c r="C37" s="57" t="s">
        <v>15</v>
      </c>
      <c r="D37" s="25" t="s">
        <v>60</v>
      </c>
      <c r="E37" s="57"/>
      <c r="F37" s="57"/>
      <c r="G37" s="6">
        <f t="shared" si="1"/>
        <v>44017.411999999997</v>
      </c>
      <c r="H37" s="6">
        <v>13632.409</v>
      </c>
      <c r="I37" s="6">
        <f>1317.258+12990</f>
        <v>14307.258</v>
      </c>
      <c r="J37" s="6">
        <f>4107.745+11970</f>
        <v>16077.744999999999</v>
      </c>
      <c r="K37" s="57"/>
    </row>
    <row r="38" spans="2:11" ht="48" customHeight="1">
      <c r="B38" s="23">
        <v>27</v>
      </c>
      <c r="C38" s="57"/>
      <c r="D38" s="25" t="s">
        <v>61</v>
      </c>
      <c r="E38" s="57"/>
      <c r="F38" s="57"/>
      <c r="G38" s="6">
        <f t="shared" si="1"/>
        <v>12132.45</v>
      </c>
      <c r="H38" s="6">
        <v>3448.5</v>
      </c>
      <c r="I38" s="6">
        <v>3893.67</v>
      </c>
      <c r="J38" s="6">
        <v>4790.28</v>
      </c>
      <c r="K38" s="57"/>
    </row>
    <row r="39" spans="2:11" ht="134.25" customHeight="1">
      <c r="B39" s="33">
        <v>28</v>
      </c>
      <c r="C39" s="33" t="s">
        <v>15</v>
      </c>
      <c r="D39" s="34" t="s">
        <v>65</v>
      </c>
      <c r="E39" s="42" t="s">
        <v>23</v>
      </c>
      <c r="F39" s="42" t="s">
        <v>25</v>
      </c>
      <c r="G39" s="6">
        <f t="shared" si="1"/>
        <v>3818.4300000000003</v>
      </c>
      <c r="H39" s="6">
        <v>1090.98</v>
      </c>
      <c r="I39" s="6">
        <v>1222.6500000000001</v>
      </c>
      <c r="J39" s="6">
        <v>1504.8</v>
      </c>
      <c r="K39" s="50" t="s">
        <v>26</v>
      </c>
    </row>
    <row r="40" spans="2:11" ht="15.75">
      <c r="B40" s="58" t="s">
        <v>38</v>
      </c>
      <c r="C40" s="59"/>
      <c r="D40" s="59"/>
      <c r="E40" s="59"/>
      <c r="F40" s="59"/>
      <c r="G40" s="6">
        <f>SUM(G32:G39)</f>
        <v>69928.152999999991</v>
      </c>
      <c r="H40" s="6">
        <f>SUM(H32:H39)</f>
        <v>20592.115999999998</v>
      </c>
      <c r="I40" s="6">
        <f t="shared" ref="I40:J40" si="2">SUM(I32:I39)</f>
        <v>22644.042000000001</v>
      </c>
      <c r="J40" s="6">
        <f t="shared" si="2"/>
        <v>26691.994999999999</v>
      </c>
      <c r="K40" s="5"/>
    </row>
    <row r="41" spans="2:11" ht="20.25" customHeight="1">
      <c r="B41" s="52" t="s">
        <v>16</v>
      </c>
      <c r="C41" s="53"/>
      <c r="D41" s="53"/>
      <c r="E41" s="53"/>
      <c r="F41" s="53"/>
      <c r="G41" s="53"/>
      <c r="H41" s="53"/>
      <c r="I41" s="53"/>
      <c r="J41" s="53"/>
      <c r="K41" s="54"/>
    </row>
    <row r="42" spans="2:11" ht="153.75" customHeight="1">
      <c r="B42" s="13">
        <v>29</v>
      </c>
      <c r="C42" s="55" t="s">
        <v>118</v>
      </c>
      <c r="D42" s="34" t="s">
        <v>129</v>
      </c>
      <c r="E42" s="57" t="s">
        <v>40</v>
      </c>
      <c r="F42" s="57" t="s">
        <v>25</v>
      </c>
      <c r="G42" s="6">
        <f>H42+I42+J42</f>
        <v>735</v>
      </c>
      <c r="H42" s="6">
        <v>200</v>
      </c>
      <c r="I42" s="6">
        <v>230</v>
      </c>
      <c r="J42" s="6">
        <v>305</v>
      </c>
      <c r="K42" s="55" t="s">
        <v>43</v>
      </c>
    </row>
    <row r="43" spans="2:11" ht="94.5" customHeight="1">
      <c r="B43" s="13">
        <v>30</v>
      </c>
      <c r="C43" s="64"/>
      <c r="D43" s="34" t="s">
        <v>130</v>
      </c>
      <c r="E43" s="57"/>
      <c r="F43" s="57"/>
      <c r="G43" s="6">
        <f t="shared" ref="G43:G46" si="3">H43+I43+J43</f>
        <v>2057.5</v>
      </c>
      <c r="H43" s="6">
        <v>520</v>
      </c>
      <c r="I43" s="6">
        <v>611</v>
      </c>
      <c r="J43" s="6">
        <v>926.5</v>
      </c>
      <c r="K43" s="64"/>
    </row>
    <row r="44" spans="2:11" ht="81" customHeight="1">
      <c r="B44" s="13">
        <v>31</v>
      </c>
      <c r="C44" s="32" t="s">
        <v>119</v>
      </c>
      <c r="D44" s="34" t="s">
        <v>131</v>
      </c>
      <c r="E44" s="57"/>
      <c r="F44" s="57"/>
      <c r="G44" s="6">
        <f t="shared" si="3"/>
        <v>103600</v>
      </c>
      <c r="H44" s="9">
        <v>28000</v>
      </c>
      <c r="I44" s="9">
        <v>32500</v>
      </c>
      <c r="J44" s="9">
        <v>43100</v>
      </c>
      <c r="K44" s="64"/>
    </row>
    <row r="45" spans="2:11" ht="49.5" customHeight="1">
      <c r="B45" s="13">
        <v>32</v>
      </c>
      <c r="C45" s="32" t="s">
        <v>9</v>
      </c>
      <c r="D45" s="34" t="s">
        <v>97</v>
      </c>
      <c r="E45" s="57"/>
      <c r="F45" s="57"/>
      <c r="G45" s="6">
        <f t="shared" si="3"/>
        <v>211700</v>
      </c>
      <c r="H45" s="9">
        <v>55800</v>
      </c>
      <c r="I45" s="9">
        <v>67800</v>
      </c>
      <c r="J45" s="9">
        <v>88100</v>
      </c>
      <c r="K45" s="57" t="s">
        <v>43</v>
      </c>
    </row>
    <row r="46" spans="2:11" ht="55.5" customHeight="1">
      <c r="B46" s="38">
        <v>33</v>
      </c>
      <c r="C46" s="38" t="s">
        <v>9</v>
      </c>
      <c r="D46" s="39" t="s">
        <v>98</v>
      </c>
      <c r="E46" s="31"/>
      <c r="F46" s="31"/>
      <c r="G46" s="6">
        <f t="shared" si="3"/>
        <v>45000</v>
      </c>
      <c r="H46" s="9">
        <v>10000</v>
      </c>
      <c r="I46" s="9">
        <v>15000</v>
      </c>
      <c r="J46" s="9">
        <v>20000</v>
      </c>
      <c r="K46" s="57"/>
    </row>
    <row r="47" spans="2:11" ht="15.75">
      <c r="B47" s="58" t="s">
        <v>38</v>
      </c>
      <c r="C47" s="59"/>
      <c r="D47" s="59"/>
      <c r="E47" s="59"/>
      <c r="F47" s="60"/>
      <c r="G47" s="6">
        <f>SUM(G42:G46)</f>
        <v>363092.5</v>
      </c>
      <c r="H47" s="6">
        <f t="shared" ref="H47:J47" si="4">SUM(H42:H46)</f>
        <v>94520</v>
      </c>
      <c r="I47" s="6">
        <f t="shared" si="4"/>
        <v>116141</v>
      </c>
      <c r="J47" s="6">
        <f t="shared" si="4"/>
        <v>152431.5</v>
      </c>
      <c r="K47" s="3"/>
    </row>
    <row r="48" spans="2:11" ht="23.25" customHeight="1">
      <c r="B48" s="52" t="s">
        <v>48</v>
      </c>
      <c r="C48" s="53"/>
      <c r="D48" s="53"/>
      <c r="E48" s="53"/>
      <c r="F48" s="53"/>
      <c r="G48" s="53"/>
      <c r="H48" s="53"/>
      <c r="I48" s="53"/>
      <c r="J48" s="53"/>
      <c r="K48" s="54"/>
    </row>
    <row r="49" spans="2:11" ht="151.5" customHeight="1">
      <c r="B49" s="23">
        <v>34</v>
      </c>
      <c r="C49" s="57" t="s">
        <v>118</v>
      </c>
      <c r="D49" s="25" t="s">
        <v>95</v>
      </c>
      <c r="E49" s="57" t="s">
        <v>23</v>
      </c>
      <c r="F49" s="55" t="s">
        <v>25</v>
      </c>
      <c r="G49" s="28">
        <f>H49+I49+J49</f>
        <v>203.5</v>
      </c>
      <c r="H49" s="6">
        <v>59</v>
      </c>
      <c r="I49" s="6">
        <v>69.5</v>
      </c>
      <c r="J49" s="6">
        <v>75</v>
      </c>
      <c r="K49" s="57" t="s">
        <v>120</v>
      </c>
    </row>
    <row r="50" spans="2:11" ht="107.25" customHeight="1">
      <c r="B50" s="23">
        <v>35</v>
      </c>
      <c r="C50" s="57"/>
      <c r="D50" s="25" t="s">
        <v>96</v>
      </c>
      <c r="E50" s="57"/>
      <c r="F50" s="64"/>
      <c r="G50" s="28">
        <f t="shared" ref="G50:G52" si="5">H50+I50+J50</f>
        <v>155</v>
      </c>
      <c r="H50" s="6">
        <v>41</v>
      </c>
      <c r="I50" s="6">
        <v>55</v>
      </c>
      <c r="J50" s="6">
        <v>59</v>
      </c>
      <c r="K50" s="57"/>
    </row>
    <row r="51" spans="2:11" ht="77.25" customHeight="1">
      <c r="B51" s="23">
        <v>36</v>
      </c>
      <c r="C51" s="23" t="s">
        <v>119</v>
      </c>
      <c r="D51" s="25" t="s">
        <v>79</v>
      </c>
      <c r="E51" s="57"/>
      <c r="F51" s="64"/>
      <c r="G51" s="28">
        <f t="shared" si="5"/>
        <v>6612.3419999999996</v>
      </c>
      <c r="H51" s="6">
        <v>1094.742</v>
      </c>
      <c r="I51" s="6">
        <v>1680.36</v>
      </c>
      <c r="J51" s="6">
        <v>3837.24</v>
      </c>
      <c r="K51" s="57"/>
    </row>
    <row r="52" spans="2:11" ht="57.75" customHeight="1">
      <c r="B52" s="23">
        <v>37</v>
      </c>
      <c r="C52" s="26" t="s">
        <v>9</v>
      </c>
      <c r="D52" s="25" t="s">
        <v>97</v>
      </c>
      <c r="E52" s="57"/>
      <c r="F52" s="56"/>
      <c r="G52" s="28">
        <f t="shared" si="5"/>
        <v>4928.22</v>
      </c>
      <c r="H52" s="6">
        <v>564.29999999999995</v>
      </c>
      <c r="I52" s="6">
        <v>927.96</v>
      </c>
      <c r="J52" s="6">
        <v>3435.96</v>
      </c>
      <c r="K52" s="50" t="s">
        <v>120</v>
      </c>
    </row>
    <row r="53" spans="2:11" ht="24" customHeight="1">
      <c r="B53" s="58" t="s">
        <v>38</v>
      </c>
      <c r="C53" s="59"/>
      <c r="D53" s="59"/>
      <c r="E53" s="59"/>
      <c r="F53" s="60"/>
      <c r="G53" s="6">
        <f>SUM(G49:G52)</f>
        <v>11899.062</v>
      </c>
      <c r="H53" s="6">
        <f t="shared" ref="H53:J53" si="6">SUM(H49:H52)</f>
        <v>1759.0419999999999</v>
      </c>
      <c r="I53" s="6">
        <f t="shared" si="6"/>
        <v>2732.8199999999997</v>
      </c>
      <c r="J53" s="6">
        <f t="shared" si="6"/>
        <v>7407.2</v>
      </c>
      <c r="K53" s="10"/>
    </row>
    <row r="54" spans="2:11" ht="20.25" customHeight="1">
      <c r="B54" s="52" t="s">
        <v>17</v>
      </c>
      <c r="C54" s="53"/>
      <c r="D54" s="53"/>
      <c r="E54" s="53"/>
      <c r="F54" s="53"/>
      <c r="G54" s="53"/>
      <c r="H54" s="53"/>
      <c r="I54" s="53"/>
      <c r="J54" s="53"/>
      <c r="K54" s="54"/>
    </row>
    <row r="55" spans="2:11" ht="110.25" customHeight="1">
      <c r="B55" s="38">
        <v>38</v>
      </c>
      <c r="C55" s="57" t="s">
        <v>118</v>
      </c>
      <c r="D55" s="39" t="s">
        <v>102</v>
      </c>
      <c r="E55" s="57" t="s">
        <v>23</v>
      </c>
      <c r="F55" s="57" t="s">
        <v>25</v>
      </c>
      <c r="G55" s="28">
        <f>H55+I55+J55</f>
        <v>161</v>
      </c>
      <c r="H55" s="6">
        <v>45</v>
      </c>
      <c r="I55" s="6">
        <v>51</v>
      </c>
      <c r="J55" s="6">
        <v>65</v>
      </c>
      <c r="K55" s="57" t="s">
        <v>27</v>
      </c>
    </row>
    <row r="56" spans="2:11" ht="115.5" customHeight="1">
      <c r="B56" s="38">
        <v>39</v>
      </c>
      <c r="C56" s="57"/>
      <c r="D56" s="39" t="s">
        <v>103</v>
      </c>
      <c r="E56" s="57"/>
      <c r="F56" s="57"/>
      <c r="G56" s="28">
        <f t="shared" ref="G56:G61" si="7">H56+I56+J56</f>
        <v>270</v>
      </c>
      <c r="H56" s="6">
        <v>70</v>
      </c>
      <c r="I56" s="6">
        <v>95</v>
      </c>
      <c r="J56" s="6">
        <v>105</v>
      </c>
      <c r="K56" s="57"/>
    </row>
    <row r="57" spans="2:11" ht="176.25" customHeight="1">
      <c r="B57" s="38">
        <v>40</v>
      </c>
      <c r="C57" s="57"/>
      <c r="D57" s="39" t="s">
        <v>104</v>
      </c>
      <c r="E57" s="57"/>
      <c r="F57" s="57"/>
      <c r="G57" s="28">
        <f t="shared" si="7"/>
        <v>309.5</v>
      </c>
      <c r="H57" s="6">
        <v>85</v>
      </c>
      <c r="I57" s="6">
        <v>96.5</v>
      </c>
      <c r="J57" s="6">
        <v>128</v>
      </c>
      <c r="K57" s="38" t="s">
        <v>44</v>
      </c>
    </row>
    <row r="58" spans="2:11" ht="155.25" customHeight="1">
      <c r="B58" s="38">
        <v>41</v>
      </c>
      <c r="C58" s="31" t="s">
        <v>19</v>
      </c>
      <c r="D58" s="39" t="s">
        <v>18</v>
      </c>
      <c r="E58" s="57"/>
      <c r="F58" s="57"/>
      <c r="G58" s="28">
        <f t="shared" si="7"/>
        <v>4491.8620000000001</v>
      </c>
      <c r="H58" s="6">
        <v>4491.8620000000001</v>
      </c>
      <c r="I58" s="6"/>
      <c r="J58" s="6"/>
      <c r="K58" s="38" t="s">
        <v>27</v>
      </c>
    </row>
    <row r="59" spans="2:11" ht="61.5" customHeight="1">
      <c r="B59" s="38">
        <v>42</v>
      </c>
      <c r="C59" s="31" t="s">
        <v>19</v>
      </c>
      <c r="D59" s="39" t="s">
        <v>66</v>
      </c>
      <c r="E59" s="57" t="s">
        <v>23</v>
      </c>
      <c r="F59" s="57" t="s">
        <v>25</v>
      </c>
      <c r="G59" s="28">
        <f t="shared" si="7"/>
        <v>5672.2280000000001</v>
      </c>
      <c r="H59" s="6">
        <v>1722.116</v>
      </c>
      <c r="I59" s="6">
        <v>1852.797</v>
      </c>
      <c r="J59" s="6">
        <v>2097.3150000000001</v>
      </c>
      <c r="K59" s="57" t="s">
        <v>27</v>
      </c>
    </row>
    <row r="60" spans="2:11" ht="61.5" customHeight="1">
      <c r="B60" s="38">
        <v>43</v>
      </c>
      <c r="C60" s="31" t="s">
        <v>15</v>
      </c>
      <c r="D60" s="39" t="s">
        <v>132</v>
      </c>
      <c r="E60" s="57"/>
      <c r="F60" s="57"/>
      <c r="G60" s="28">
        <f t="shared" si="7"/>
        <v>5635.9779999999992</v>
      </c>
      <c r="H60" s="6">
        <v>1442.1</v>
      </c>
      <c r="I60" s="6">
        <v>1997.6220000000001</v>
      </c>
      <c r="J60" s="6">
        <v>2196.2559999999999</v>
      </c>
      <c r="K60" s="57"/>
    </row>
    <row r="61" spans="2:11" ht="129" customHeight="1">
      <c r="B61" s="38">
        <v>44</v>
      </c>
      <c r="C61" s="38" t="s">
        <v>9</v>
      </c>
      <c r="D61" s="39" t="s">
        <v>105</v>
      </c>
      <c r="E61" s="57"/>
      <c r="F61" s="57"/>
      <c r="G61" s="28">
        <f t="shared" si="7"/>
        <v>6365.3040000000001</v>
      </c>
      <c r="H61" s="6">
        <v>1511.07</v>
      </c>
      <c r="I61" s="6">
        <v>1730.52</v>
      </c>
      <c r="J61" s="6">
        <v>3123.7139999999999</v>
      </c>
      <c r="K61" s="38" t="s">
        <v>44</v>
      </c>
    </row>
    <row r="62" spans="2:11" ht="15.75">
      <c r="B62" s="58" t="s">
        <v>38</v>
      </c>
      <c r="C62" s="59"/>
      <c r="D62" s="59"/>
      <c r="E62" s="59"/>
      <c r="F62" s="60"/>
      <c r="G62" s="6">
        <f>SUM(G55:G61)</f>
        <v>22905.871999999999</v>
      </c>
      <c r="H62" s="6">
        <f t="shared" ref="H62:J62" si="8">SUM(H55:H61)</f>
        <v>9367.1479999999992</v>
      </c>
      <c r="I62" s="6">
        <f t="shared" si="8"/>
        <v>5823.4390000000003</v>
      </c>
      <c r="J62" s="6">
        <f t="shared" si="8"/>
        <v>7715.2849999999999</v>
      </c>
      <c r="K62" s="3"/>
    </row>
    <row r="63" spans="2:11" ht="15.75">
      <c r="B63" s="52" t="s">
        <v>71</v>
      </c>
      <c r="C63" s="53"/>
      <c r="D63" s="53"/>
      <c r="E63" s="53"/>
      <c r="F63" s="53"/>
      <c r="G63" s="53"/>
      <c r="H63" s="53"/>
      <c r="I63" s="53"/>
      <c r="J63" s="53"/>
      <c r="K63" s="54"/>
    </row>
    <row r="64" spans="2:11" ht="189">
      <c r="B64" s="33">
        <v>45</v>
      </c>
      <c r="C64" s="35" t="s">
        <v>118</v>
      </c>
      <c r="D64" s="34" t="s">
        <v>106</v>
      </c>
      <c r="E64" s="33" t="s">
        <v>23</v>
      </c>
      <c r="F64" s="33" t="s">
        <v>25</v>
      </c>
      <c r="G64" s="6">
        <f>H64+I64+J64</f>
        <v>1045</v>
      </c>
      <c r="H64" s="6">
        <v>300</v>
      </c>
      <c r="I64" s="6">
        <v>350</v>
      </c>
      <c r="J64" s="6">
        <v>395</v>
      </c>
      <c r="K64" s="33" t="s">
        <v>123</v>
      </c>
    </row>
    <row r="65" spans="2:11" ht="189">
      <c r="B65" s="32">
        <v>46</v>
      </c>
      <c r="C65" s="57" t="s">
        <v>118</v>
      </c>
      <c r="D65" s="34" t="s">
        <v>107</v>
      </c>
      <c r="E65" s="57" t="s">
        <v>23</v>
      </c>
      <c r="F65" s="57" t="s">
        <v>25</v>
      </c>
      <c r="G65" s="6">
        <f t="shared" ref="G65:G82" si="9">H65+I65+J65</f>
        <v>983</v>
      </c>
      <c r="H65" s="6">
        <v>280</v>
      </c>
      <c r="I65" s="6">
        <v>325</v>
      </c>
      <c r="J65" s="6">
        <v>378</v>
      </c>
      <c r="K65" s="57" t="s">
        <v>123</v>
      </c>
    </row>
    <row r="66" spans="2:11" ht="126">
      <c r="B66" s="32">
        <v>47</v>
      </c>
      <c r="C66" s="57"/>
      <c r="D66" s="34" t="s">
        <v>108</v>
      </c>
      <c r="E66" s="57"/>
      <c r="F66" s="57"/>
      <c r="G66" s="6">
        <f t="shared" si="9"/>
        <v>1153</v>
      </c>
      <c r="H66" s="6">
        <v>348</v>
      </c>
      <c r="I66" s="6">
        <v>375</v>
      </c>
      <c r="J66" s="6">
        <v>430</v>
      </c>
      <c r="K66" s="57"/>
    </row>
    <row r="67" spans="2:11" ht="173.25">
      <c r="B67" s="32">
        <v>48</v>
      </c>
      <c r="C67" s="57"/>
      <c r="D67" s="34" t="s">
        <v>109</v>
      </c>
      <c r="E67" s="57"/>
      <c r="F67" s="57"/>
      <c r="G67" s="6">
        <f t="shared" si="9"/>
        <v>360</v>
      </c>
      <c r="H67" s="6">
        <v>95</v>
      </c>
      <c r="I67" s="6">
        <v>120</v>
      </c>
      <c r="J67" s="6">
        <v>145</v>
      </c>
      <c r="K67" s="57"/>
    </row>
    <row r="68" spans="2:11" ht="141.75">
      <c r="B68" s="33">
        <v>49</v>
      </c>
      <c r="C68" s="55" t="s">
        <v>118</v>
      </c>
      <c r="D68" s="34" t="s">
        <v>110</v>
      </c>
      <c r="E68" s="55" t="s">
        <v>23</v>
      </c>
      <c r="F68" s="55" t="s">
        <v>25</v>
      </c>
      <c r="G68" s="6">
        <f t="shared" si="9"/>
        <v>585</v>
      </c>
      <c r="H68" s="6">
        <v>150</v>
      </c>
      <c r="I68" s="6">
        <v>195</v>
      </c>
      <c r="J68" s="6">
        <v>240</v>
      </c>
      <c r="K68" s="57" t="s">
        <v>123</v>
      </c>
    </row>
    <row r="69" spans="2:11" ht="126">
      <c r="B69" s="33">
        <v>50</v>
      </c>
      <c r="C69" s="64"/>
      <c r="D69" s="34" t="s">
        <v>111</v>
      </c>
      <c r="E69" s="64"/>
      <c r="F69" s="64"/>
      <c r="G69" s="6">
        <f t="shared" si="9"/>
        <v>515</v>
      </c>
      <c r="H69" s="6">
        <v>135</v>
      </c>
      <c r="I69" s="6">
        <v>170</v>
      </c>
      <c r="J69" s="6">
        <v>210</v>
      </c>
      <c r="K69" s="57"/>
    </row>
    <row r="70" spans="2:11" ht="141.75">
      <c r="B70" s="33">
        <v>51</v>
      </c>
      <c r="C70" s="64"/>
      <c r="D70" s="34" t="s">
        <v>115</v>
      </c>
      <c r="E70" s="64"/>
      <c r="F70" s="64"/>
      <c r="G70" s="6">
        <f t="shared" si="9"/>
        <v>588</v>
      </c>
      <c r="H70" s="6">
        <v>168</v>
      </c>
      <c r="I70" s="6">
        <v>195</v>
      </c>
      <c r="J70" s="6">
        <v>225</v>
      </c>
      <c r="K70" s="57"/>
    </row>
    <row r="71" spans="2:11" ht="126">
      <c r="B71" s="33">
        <v>52</v>
      </c>
      <c r="C71" s="64"/>
      <c r="D71" s="34" t="s">
        <v>114</v>
      </c>
      <c r="E71" s="64"/>
      <c r="F71" s="64"/>
      <c r="G71" s="6">
        <f t="shared" si="9"/>
        <v>528</v>
      </c>
      <c r="H71" s="6">
        <v>140</v>
      </c>
      <c r="I71" s="6">
        <v>188</v>
      </c>
      <c r="J71" s="6">
        <v>200</v>
      </c>
      <c r="K71" s="57"/>
    </row>
    <row r="72" spans="2:11" ht="131.25" customHeight="1">
      <c r="B72" s="42">
        <v>53</v>
      </c>
      <c r="C72" s="56"/>
      <c r="D72" s="43" t="s">
        <v>138</v>
      </c>
      <c r="E72" s="56"/>
      <c r="F72" s="56"/>
      <c r="G72" s="6">
        <f t="shared" si="9"/>
        <v>2150</v>
      </c>
      <c r="H72" s="6">
        <v>2150</v>
      </c>
      <c r="I72" s="6"/>
      <c r="J72" s="6"/>
      <c r="K72" s="42"/>
    </row>
    <row r="73" spans="2:11" ht="126">
      <c r="B73" s="42">
        <v>54</v>
      </c>
      <c r="C73" s="57" t="s">
        <v>15</v>
      </c>
      <c r="D73" s="43" t="s">
        <v>75</v>
      </c>
      <c r="E73" s="57" t="s">
        <v>23</v>
      </c>
      <c r="F73" s="57" t="s">
        <v>25</v>
      </c>
      <c r="G73" s="6">
        <f t="shared" si="9"/>
        <v>64257.5</v>
      </c>
      <c r="H73" s="6">
        <v>19870.5</v>
      </c>
      <c r="I73" s="6">
        <v>20987</v>
      </c>
      <c r="J73" s="6">
        <v>23400</v>
      </c>
      <c r="K73" s="57" t="s">
        <v>123</v>
      </c>
    </row>
    <row r="74" spans="2:11" ht="126">
      <c r="B74" s="42">
        <v>55</v>
      </c>
      <c r="C74" s="57"/>
      <c r="D74" s="43" t="s">
        <v>76</v>
      </c>
      <c r="E74" s="57"/>
      <c r="F74" s="57"/>
      <c r="G74" s="6">
        <f t="shared" si="9"/>
        <v>50520</v>
      </c>
      <c r="H74" s="6">
        <v>15700</v>
      </c>
      <c r="I74" s="6">
        <v>16930</v>
      </c>
      <c r="J74" s="6">
        <v>17890</v>
      </c>
      <c r="K74" s="57"/>
    </row>
    <row r="75" spans="2:11" ht="63">
      <c r="B75" s="42">
        <v>56</v>
      </c>
      <c r="C75" s="57"/>
      <c r="D75" s="43" t="s">
        <v>73</v>
      </c>
      <c r="E75" s="57"/>
      <c r="F75" s="57"/>
      <c r="G75" s="6">
        <f t="shared" si="9"/>
        <v>12100</v>
      </c>
      <c r="H75" s="6">
        <v>3400</v>
      </c>
      <c r="I75" s="6">
        <v>4200</v>
      </c>
      <c r="J75" s="6">
        <v>4500</v>
      </c>
      <c r="K75" s="57"/>
    </row>
    <row r="76" spans="2:11" ht="47.25">
      <c r="B76" s="42">
        <v>57</v>
      </c>
      <c r="C76" s="42" t="s">
        <v>9</v>
      </c>
      <c r="D76" s="43" t="s">
        <v>72</v>
      </c>
      <c r="E76" s="57"/>
      <c r="F76" s="57"/>
      <c r="G76" s="6">
        <f t="shared" si="9"/>
        <v>4500</v>
      </c>
      <c r="H76" s="6">
        <v>1000</v>
      </c>
      <c r="I76" s="6">
        <v>1500</v>
      </c>
      <c r="J76" s="6">
        <v>2000</v>
      </c>
      <c r="K76" s="57"/>
    </row>
    <row r="77" spans="2:11" ht="78.75" customHeight="1">
      <c r="B77" s="42">
        <v>58</v>
      </c>
      <c r="C77" s="57" t="s">
        <v>9</v>
      </c>
      <c r="D77" s="43" t="s">
        <v>74</v>
      </c>
      <c r="E77" s="57"/>
      <c r="F77" s="57"/>
      <c r="G77" s="6">
        <f t="shared" si="9"/>
        <v>25820</v>
      </c>
      <c r="H77" s="6">
        <v>7690</v>
      </c>
      <c r="I77" s="6">
        <v>8610</v>
      </c>
      <c r="J77" s="6">
        <v>9520</v>
      </c>
      <c r="K77" s="57"/>
    </row>
    <row r="78" spans="2:11" ht="63">
      <c r="B78" s="42">
        <v>59</v>
      </c>
      <c r="C78" s="57"/>
      <c r="D78" s="43" t="s">
        <v>77</v>
      </c>
      <c r="E78" s="57"/>
      <c r="F78" s="57"/>
      <c r="G78" s="6">
        <f t="shared" si="9"/>
        <v>19600</v>
      </c>
      <c r="H78" s="6">
        <v>5300</v>
      </c>
      <c r="I78" s="6">
        <v>6700</v>
      </c>
      <c r="J78" s="6">
        <v>7600</v>
      </c>
      <c r="K78" s="57"/>
    </row>
    <row r="79" spans="2:11" ht="78.75">
      <c r="B79" s="42">
        <v>60</v>
      </c>
      <c r="C79" s="57"/>
      <c r="D79" s="43" t="s">
        <v>112</v>
      </c>
      <c r="E79" s="57"/>
      <c r="F79" s="57"/>
      <c r="G79" s="6">
        <f t="shared" si="9"/>
        <v>2450</v>
      </c>
      <c r="H79" s="6">
        <v>700</v>
      </c>
      <c r="I79" s="6">
        <v>850</v>
      </c>
      <c r="J79" s="6">
        <v>900</v>
      </c>
      <c r="K79" s="57"/>
    </row>
    <row r="80" spans="2:11" ht="63" customHeight="1">
      <c r="B80" s="42">
        <v>61</v>
      </c>
      <c r="C80" s="44" t="s">
        <v>9</v>
      </c>
      <c r="D80" s="43" t="s">
        <v>113</v>
      </c>
      <c r="E80" s="57"/>
      <c r="F80" s="57"/>
      <c r="G80" s="6">
        <f t="shared" si="9"/>
        <v>1320</v>
      </c>
      <c r="H80" s="6">
        <v>400</v>
      </c>
      <c r="I80" s="6">
        <v>430</v>
      </c>
      <c r="J80" s="6">
        <v>490</v>
      </c>
      <c r="K80" s="31"/>
    </row>
    <row r="81" spans="2:11" ht="110.25" customHeight="1">
      <c r="B81" s="42">
        <v>62</v>
      </c>
      <c r="C81" s="57" t="s">
        <v>9</v>
      </c>
      <c r="D81" s="43" t="s">
        <v>116</v>
      </c>
      <c r="E81" s="57" t="s">
        <v>23</v>
      </c>
      <c r="F81" s="57" t="s">
        <v>25</v>
      </c>
      <c r="G81" s="6">
        <f t="shared" si="9"/>
        <v>5900</v>
      </c>
      <c r="H81" s="6">
        <v>1500</v>
      </c>
      <c r="I81" s="6">
        <v>1900</v>
      </c>
      <c r="J81" s="6">
        <v>2500</v>
      </c>
      <c r="K81" s="57" t="s">
        <v>124</v>
      </c>
    </row>
    <row r="82" spans="2:11" ht="63">
      <c r="B82" s="42">
        <v>63</v>
      </c>
      <c r="C82" s="57"/>
      <c r="D82" s="43" t="s">
        <v>117</v>
      </c>
      <c r="E82" s="57"/>
      <c r="F82" s="57"/>
      <c r="G82" s="6">
        <f t="shared" si="9"/>
        <v>5350</v>
      </c>
      <c r="H82" s="6">
        <v>1300</v>
      </c>
      <c r="I82" s="6">
        <v>1700</v>
      </c>
      <c r="J82" s="6">
        <v>2350</v>
      </c>
      <c r="K82" s="57"/>
    </row>
    <row r="83" spans="2:11" ht="15.75">
      <c r="B83" s="58" t="s">
        <v>38</v>
      </c>
      <c r="C83" s="59"/>
      <c r="D83" s="59"/>
      <c r="E83" s="59"/>
      <c r="F83" s="60"/>
      <c r="G83" s="6">
        <f>SUM(G64:G82)</f>
        <v>199724.5</v>
      </c>
      <c r="H83" s="6">
        <f t="shared" ref="H83:J83" si="10">SUM(H64:H82)</f>
        <v>60626.5</v>
      </c>
      <c r="I83" s="6">
        <f t="shared" si="10"/>
        <v>65725</v>
      </c>
      <c r="J83" s="6">
        <f t="shared" si="10"/>
        <v>73373</v>
      </c>
      <c r="K83" s="20"/>
    </row>
    <row r="84" spans="2:11" ht="15.75">
      <c r="B84" s="52" t="s">
        <v>133</v>
      </c>
      <c r="C84" s="53"/>
      <c r="D84" s="53"/>
      <c r="E84" s="53"/>
      <c r="F84" s="53"/>
      <c r="G84" s="53"/>
      <c r="H84" s="53"/>
      <c r="I84" s="53"/>
      <c r="J84" s="53"/>
      <c r="K84" s="54"/>
    </row>
    <row r="85" spans="2:11" ht="141.75">
      <c r="B85" s="36">
        <v>64</v>
      </c>
      <c r="C85" s="37" t="s">
        <v>118</v>
      </c>
      <c r="D85" s="37" t="s">
        <v>134</v>
      </c>
      <c r="E85" s="55" t="s">
        <v>23</v>
      </c>
      <c r="F85" s="55" t="s">
        <v>25</v>
      </c>
      <c r="G85" s="6">
        <f>SUM(H85:J85)</f>
        <v>1477.1990000000001</v>
      </c>
      <c r="H85" s="6">
        <v>1477.1990000000001</v>
      </c>
      <c r="I85" s="6">
        <v>0</v>
      </c>
      <c r="J85" s="6">
        <v>0</v>
      </c>
      <c r="K85" s="55" t="s">
        <v>133</v>
      </c>
    </row>
    <row r="86" spans="2:11" ht="78.75">
      <c r="B86" s="36">
        <v>65</v>
      </c>
      <c r="C86" s="37" t="s">
        <v>15</v>
      </c>
      <c r="D86" s="37" t="s">
        <v>135</v>
      </c>
      <c r="E86" s="56"/>
      <c r="F86" s="56"/>
      <c r="G86" s="6">
        <f>SUM(H86:J86)</f>
        <v>50000</v>
      </c>
      <c r="H86" s="6">
        <v>10000</v>
      </c>
      <c r="I86" s="6">
        <v>20000</v>
      </c>
      <c r="J86" s="6">
        <v>20000</v>
      </c>
      <c r="K86" s="56"/>
    </row>
    <row r="87" spans="2:11" ht="15.75">
      <c r="B87" s="58" t="s">
        <v>38</v>
      </c>
      <c r="C87" s="59"/>
      <c r="D87" s="59"/>
      <c r="E87" s="59"/>
      <c r="F87" s="60"/>
      <c r="G87" s="6">
        <f>G85+G86</f>
        <v>51477.199000000001</v>
      </c>
      <c r="H87" s="6">
        <f t="shared" ref="H87:J87" si="11">H85+H86</f>
        <v>11477.199000000001</v>
      </c>
      <c r="I87" s="6">
        <f t="shared" si="11"/>
        <v>20000</v>
      </c>
      <c r="J87" s="6">
        <f t="shared" si="11"/>
        <v>20000</v>
      </c>
      <c r="K87" s="35"/>
    </row>
    <row r="88" spans="2:11" ht="15.75">
      <c r="B88" s="58" t="s">
        <v>38</v>
      </c>
      <c r="C88" s="59"/>
      <c r="D88" s="59"/>
      <c r="E88" s="59"/>
      <c r="F88" s="60"/>
      <c r="G88" s="6">
        <f>G30+G40+G47+G53+G62+G83+G87</f>
        <v>936740.30800000008</v>
      </c>
      <c r="H88" s="6">
        <f>H30+H40+H47+H53+H62+H83+H87</f>
        <v>322278.43099999998</v>
      </c>
      <c r="I88" s="6">
        <f>I30+I40+I47+I53+I62+I83+I87</f>
        <v>277242.96299999999</v>
      </c>
      <c r="J88" s="6">
        <f>J30+J40+J47+J53+J62+J83+J87</f>
        <v>337218.91399999999</v>
      </c>
      <c r="K88" s="5"/>
    </row>
    <row r="89" spans="2:11" ht="15.75">
      <c r="B89" s="1"/>
      <c r="C89" s="1"/>
      <c r="D89" s="1"/>
      <c r="E89" s="1"/>
      <c r="F89" s="1"/>
      <c r="G89" s="1"/>
      <c r="H89" s="1"/>
      <c r="I89" s="1"/>
      <c r="J89" s="1"/>
    </row>
    <row r="90" spans="2:11" ht="15.75">
      <c r="B90" s="62" t="s">
        <v>139</v>
      </c>
      <c r="C90" s="62"/>
      <c r="D90" s="62"/>
      <c r="E90" s="62"/>
      <c r="F90" s="62"/>
      <c r="G90" s="62"/>
      <c r="H90" s="62"/>
      <c r="I90" s="62"/>
      <c r="J90" s="62"/>
      <c r="K90" s="62"/>
    </row>
    <row r="91" spans="2:11" ht="15.75">
      <c r="B91" s="1"/>
      <c r="C91" s="1"/>
      <c r="D91" s="1"/>
      <c r="E91" s="1"/>
      <c r="F91" s="1"/>
      <c r="G91" s="1"/>
      <c r="H91" s="1"/>
      <c r="I91" s="1"/>
      <c r="J91" s="1"/>
    </row>
    <row r="92" spans="2:11" ht="15.75">
      <c r="B92" s="1"/>
      <c r="C92" s="1"/>
      <c r="D92" s="1"/>
      <c r="E92" s="1"/>
      <c r="F92" s="1"/>
      <c r="G92" s="1"/>
      <c r="H92" s="1"/>
      <c r="I92" s="1"/>
      <c r="J92" s="1"/>
    </row>
    <row r="93" spans="2:11" ht="15.75">
      <c r="B93" s="1"/>
      <c r="C93" s="1"/>
      <c r="D93" s="1"/>
      <c r="E93" s="1"/>
      <c r="F93" s="1"/>
      <c r="G93" s="1"/>
      <c r="H93" s="1"/>
      <c r="I93" s="1"/>
      <c r="J93" s="1"/>
    </row>
    <row r="94" spans="2:11" ht="15.75">
      <c r="B94" s="1"/>
      <c r="C94" s="1"/>
      <c r="D94" s="1"/>
      <c r="E94" s="1"/>
      <c r="F94" s="1"/>
      <c r="G94" s="1"/>
      <c r="H94" s="1"/>
      <c r="I94" s="1"/>
      <c r="J94" s="1"/>
    </row>
    <row r="95" spans="2:11" ht="15.75">
      <c r="B95" s="1"/>
      <c r="C95" s="1"/>
      <c r="D95" s="1"/>
      <c r="E95" s="1"/>
      <c r="F95" s="1"/>
      <c r="G95" s="1"/>
      <c r="H95" s="1"/>
      <c r="I95" s="1"/>
      <c r="J95" s="1"/>
    </row>
    <row r="96" spans="2:11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>
      <c r="B369" s="1"/>
      <c r="C369" s="1"/>
      <c r="D369" s="1"/>
      <c r="E369" s="1"/>
      <c r="F369" s="1"/>
      <c r="G369" s="1"/>
      <c r="H369" s="1"/>
      <c r="I369" s="1"/>
      <c r="J369" s="1"/>
    </row>
  </sheetData>
  <mergeCells count="90">
    <mergeCell ref="K49:K51"/>
    <mergeCell ref="F65:F67"/>
    <mergeCell ref="B41:K41"/>
    <mergeCell ref="C65:C67"/>
    <mergeCell ref="C34:C35"/>
    <mergeCell ref="C37:C38"/>
    <mergeCell ref="B53:F53"/>
    <mergeCell ref="B40:F40"/>
    <mergeCell ref="C42:C43"/>
    <mergeCell ref="B47:F47"/>
    <mergeCell ref="E49:E52"/>
    <mergeCell ref="C49:C50"/>
    <mergeCell ref="E42:E45"/>
    <mergeCell ref="K42:K44"/>
    <mergeCell ref="K45:K46"/>
    <mergeCell ref="B88:F88"/>
    <mergeCell ref="B48:K48"/>
    <mergeCell ref="B54:K54"/>
    <mergeCell ref="B63:K63"/>
    <mergeCell ref="F49:F52"/>
    <mergeCell ref="C73:C75"/>
    <mergeCell ref="B83:F83"/>
    <mergeCell ref="B62:F62"/>
    <mergeCell ref="K81:K82"/>
    <mergeCell ref="C55:C57"/>
    <mergeCell ref="K55:K56"/>
    <mergeCell ref="E55:E58"/>
    <mergeCell ref="F55:F58"/>
    <mergeCell ref="K59:K60"/>
    <mergeCell ref="K68:K71"/>
    <mergeCell ref="C77:C79"/>
    <mergeCell ref="G6:J6"/>
    <mergeCell ref="D6:D8"/>
    <mergeCell ref="C20:C23"/>
    <mergeCell ref="B30:F30"/>
    <mergeCell ref="E34:E38"/>
    <mergeCell ref="F34:F38"/>
    <mergeCell ref="C24:C29"/>
    <mergeCell ref="E24:E29"/>
    <mergeCell ref="F24:F29"/>
    <mergeCell ref="E32:E33"/>
    <mergeCell ref="F32:F33"/>
    <mergeCell ref="B90:K90"/>
    <mergeCell ref="E10:E14"/>
    <mergeCell ref="E15:E18"/>
    <mergeCell ref="F10:F14"/>
    <mergeCell ref="F15:F18"/>
    <mergeCell ref="E19:E23"/>
    <mergeCell ref="F19:F23"/>
    <mergeCell ref="C10:C14"/>
    <mergeCell ref="C15:C18"/>
    <mergeCell ref="K10:K14"/>
    <mergeCell ref="K15:K18"/>
    <mergeCell ref="K19:K23"/>
    <mergeCell ref="K24:K30"/>
    <mergeCell ref="B87:F87"/>
    <mergeCell ref="K85:K86"/>
    <mergeCell ref="F42:F45"/>
    <mergeCell ref="B84:K84"/>
    <mergeCell ref="E85:E86"/>
    <mergeCell ref="F85:F86"/>
    <mergeCell ref="E59:E61"/>
    <mergeCell ref="F59:F61"/>
    <mergeCell ref="K65:K67"/>
    <mergeCell ref="K73:K79"/>
    <mergeCell ref="E81:E82"/>
    <mergeCell ref="F81:F82"/>
    <mergeCell ref="F73:F80"/>
    <mergeCell ref="E73:E80"/>
    <mergeCell ref="C81:C82"/>
    <mergeCell ref="C68:C72"/>
    <mergeCell ref="E68:E72"/>
    <mergeCell ref="F68:F72"/>
    <mergeCell ref="E65:E67"/>
    <mergeCell ref="I1:K1"/>
    <mergeCell ref="I2:K2"/>
    <mergeCell ref="I3:K3"/>
    <mergeCell ref="K34:K38"/>
    <mergeCell ref="C32:C33"/>
    <mergeCell ref="K32:K33"/>
    <mergeCell ref="B31:K31"/>
    <mergeCell ref="B4:K4"/>
    <mergeCell ref="C6:C8"/>
    <mergeCell ref="B9:K9"/>
    <mergeCell ref="K6:K8"/>
    <mergeCell ref="F6:F8"/>
    <mergeCell ref="E6:E8"/>
    <mergeCell ref="B6:B8"/>
    <mergeCell ref="H7:J7"/>
    <mergeCell ref="G7:G8"/>
  </mergeCells>
  <pageMargins left="0.23622047244094491" right="0.11811023622047245" top="0.78740157480314965" bottom="0.15748031496062992" header="0.31496062992125984" footer="0.31496062992125984"/>
  <pageSetup paperSize="9" orientation="landscape" horizontalDpi="180" verticalDpi="180" r:id="rId1"/>
  <headerFooter>
    <oddHeader>&amp;C&amp;P</oddHeader>
  </headerFooter>
  <rowBreaks count="5" manualBreakCount="5">
    <brk id="14" max="16383" man="1"/>
    <brk id="51" max="10" man="1"/>
    <brk id="57" max="10" man="1"/>
    <brk id="62" max="10" man="1"/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Додаток 2</vt:lpstr>
      <vt:lpstr>Додаток 3</vt:lpstr>
      <vt:lpstr>Додаток 4</vt:lpstr>
      <vt:lpstr>Додаток 5</vt:lpstr>
      <vt:lpstr>'Додаток 2'!Область_печати</vt:lpstr>
      <vt:lpstr>'Додаток 3'!Область_печати</vt:lpstr>
      <vt:lpstr>'Додаток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2019-11-28T13:51:37Z</dcterms:modified>
</cp:coreProperties>
</file>