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6000" windowHeight="6585" tabRatio="555" activeTab="1"/>
  </bookViews>
  <sheets>
    <sheet name="Дод1" sheetId="19" r:id="rId1"/>
    <sheet name="Дод2" sheetId="17" r:id="rId2"/>
  </sheets>
  <definedNames>
    <definedName name="_xlnm.Print_Titles" localSheetId="0">Дод1!$8:$10</definedName>
    <definedName name="_xlnm.Print_Titles" localSheetId="1">Дод2!$6:$8</definedName>
    <definedName name="_xlnm.Print_Area" localSheetId="0">Дод1!$A$1:$H$72</definedName>
    <definedName name="_xlnm.Print_Area" localSheetId="1">Дод2!$A$1:$W$206</definedName>
  </definedNames>
  <calcPr calcId="145621"/>
</workbook>
</file>

<file path=xl/calcChain.xml><?xml version="1.0" encoding="utf-8"?>
<calcChain xmlns="http://schemas.openxmlformats.org/spreadsheetml/2006/main">
  <c r="U195" i="17" l="1"/>
  <c r="T195" i="17"/>
  <c r="S195" i="17"/>
  <c r="R195" i="17"/>
  <c r="Q195" i="17"/>
  <c r="P195" i="17"/>
  <c r="U194" i="17"/>
  <c r="T194" i="17"/>
  <c r="S194" i="17"/>
  <c r="R194" i="17"/>
  <c r="Q194" i="17"/>
  <c r="P194" i="17"/>
  <c r="U192" i="17"/>
  <c r="T192" i="17"/>
  <c r="S192" i="17"/>
  <c r="R192" i="17"/>
  <c r="K192" i="17"/>
  <c r="J192" i="17"/>
  <c r="U191" i="17"/>
  <c r="T191" i="17"/>
  <c r="S191" i="17"/>
  <c r="R191" i="17"/>
  <c r="Q191" i="17"/>
  <c r="P191" i="17"/>
  <c r="K191" i="17"/>
  <c r="J191" i="17"/>
  <c r="U190" i="17"/>
  <c r="T190" i="17"/>
  <c r="S190" i="17"/>
  <c r="R190" i="17"/>
  <c r="K190" i="17"/>
  <c r="J190" i="17"/>
  <c r="U189" i="17"/>
  <c r="T189" i="17"/>
  <c r="S189" i="17"/>
  <c r="R189" i="17"/>
  <c r="K189" i="17"/>
  <c r="J189" i="17"/>
  <c r="U188" i="17"/>
  <c r="V188" i="17" s="1"/>
  <c r="T188" i="17"/>
  <c r="S188" i="17"/>
  <c r="R188" i="17"/>
  <c r="Q188" i="17"/>
  <c r="P188" i="17"/>
  <c r="J188" i="17"/>
  <c r="O187" i="17"/>
  <c r="N187" i="17"/>
  <c r="M187" i="17"/>
  <c r="L187" i="17"/>
  <c r="H187" i="17"/>
  <c r="G187" i="17"/>
  <c r="T187" i="17" s="1"/>
  <c r="F187" i="17"/>
  <c r="U186" i="17"/>
  <c r="W186" i="17" s="1"/>
  <c r="T186" i="17"/>
  <c r="S186" i="17"/>
  <c r="R186" i="17"/>
  <c r="K186" i="17"/>
  <c r="U185" i="17"/>
  <c r="T185" i="17"/>
  <c r="S185" i="17"/>
  <c r="R185" i="17"/>
  <c r="Q185" i="17"/>
  <c r="P185" i="17"/>
  <c r="I185" i="17"/>
  <c r="U184" i="17"/>
  <c r="V184" i="17" s="1"/>
  <c r="T184" i="17"/>
  <c r="S184" i="17"/>
  <c r="R184" i="17"/>
  <c r="K184" i="17"/>
  <c r="J184" i="17"/>
  <c r="U183" i="17"/>
  <c r="T183" i="17"/>
  <c r="S183" i="17"/>
  <c r="R183" i="17"/>
  <c r="K183" i="17"/>
  <c r="J183" i="17"/>
  <c r="U182" i="17"/>
  <c r="W182" i="17" s="1"/>
  <c r="T182" i="17"/>
  <c r="S182" i="17"/>
  <c r="R182" i="17"/>
  <c r="K182" i="17"/>
  <c r="J182" i="17"/>
  <c r="U181" i="17"/>
  <c r="W181" i="17" s="1"/>
  <c r="T181" i="17"/>
  <c r="S181" i="17"/>
  <c r="R181" i="17"/>
  <c r="K181" i="17"/>
  <c r="J181" i="17"/>
  <c r="U180" i="17"/>
  <c r="T180" i="17"/>
  <c r="S180" i="17"/>
  <c r="R180" i="17"/>
  <c r="K180" i="17"/>
  <c r="J180" i="17"/>
  <c r="U179" i="17"/>
  <c r="T179" i="17"/>
  <c r="S179" i="17"/>
  <c r="S177" i="17" s="1"/>
  <c r="R179" i="17"/>
  <c r="K179" i="17"/>
  <c r="J179" i="17"/>
  <c r="U178" i="17"/>
  <c r="V178" i="17" s="1"/>
  <c r="T178" i="17"/>
  <c r="S178" i="17"/>
  <c r="R178" i="17"/>
  <c r="K178" i="17"/>
  <c r="J178" i="17"/>
  <c r="O177" i="17"/>
  <c r="N177" i="17"/>
  <c r="M177" i="17"/>
  <c r="L177" i="17"/>
  <c r="H177" i="17"/>
  <c r="K177" i="17" s="1"/>
  <c r="G177" i="17"/>
  <c r="U176" i="17"/>
  <c r="T176" i="17"/>
  <c r="S176" i="17"/>
  <c r="R176" i="17"/>
  <c r="K176" i="17"/>
  <c r="J176" i="17"/>
  <c r="R175" i="17"/>
  <c r="Q175" i="17"/>
  <c r="P175" i="17"/>
  <c r="H175" i="17"/>
  <c r="G175" i="17"/>
  <c r="T175" i="17" s="1"/>
  <c r="F175" i="17"/>
  <c r="S175" i="17" s="1"/>
  <c r="U174" i="17"/>
  <c r="T174" i="17"/>
  <c r="S174" i="17"/>
  <c r="R174" i="17"/>
  <c r="Q174" i="17"/>
  <c r="J174" i="17"/>
  <c r="U173" i="17"/>
  <c r="T173" i="17"/>
  <c r="W173" i="17" s="1"/>
  <c r="S173" i="17"/>
  <c r="R173" i="17"/>
  <c r="Q173" i="17"/>
  <c r="J173" i="17"/>
  <c r="I173" i="17"/>
  <c r="U172" i="17"/>
  <c r="T172" i="17"/>
  <c r="S172" i="17"/>
  <c r="R172" i="17"/>
  <c r="Q172" i="17"/>
  <c r="P172" i="17"/>
  <c r="J172" i="17"/>
  <c r="I172" i="17"/>
  <c r="O171" i="17"/>
  <c r="N171" i="17"/>
  <c r="M171" i="17"/>
  <c r="L171" i="17"/>
  <c r="H171" i="17"/>
  <c r="J171" i="17" s="1"/>
  <c r="G171" i="17"/>
  <c r="F171" i="17"/>
  <c r="S171" i="17" s="1"/>
  <c r="U170" i="17"/>
  <c r="T170" i="17"/>
  <c r="W170" i="17" s="1"/>
  <c r="S170" i="17"/>
  <c r="R170" i="17"/>
  <c r="Q170" i="17"/>
  <c r="P170" i="17"/>
  <c r="K170" i="17"/>
  <c r="J170" i="17"/>
  <c r="U169" i="17"/>
  <c r="T169" i="17"/>
  <c r="S169" i="17"/>
  <c r="R169" i="17"/>
  <c r="Q169" i="17"/>
  <c r="J169" i="17"/>
  <c r="U168" i="17"/>
  <c r="T168" i="17"/>
  <c r="W168" i="17" s="1"/>
  <c r="S168" i="17"/>
  <c r="R168" i="17"/>
  <c r="Q168" i="17"/>
  <c r="J168" i="17"/>
  <c r="U167" i="17"/>
  <c r="T167" i="17"/>
  <c r="W167" i="17" s="1"/>
  <c r="S167" i="17"/>
  <c r="R167" i="17"/>
  <c r="K167" i="17"/>
  <c r="J167" i="17"/>
  <c r="U166" i="17"/>
  <c r="T166" i="17"/>
  <c r="S166" i="17"/>
  <c r="R166" i="17"/>
  <c r="K166" i="17"/>
  <c r="J166" i="17"/>
  <c r="U165" i="17"/>
  <c r="T165" i="17"/>
  <c r="S165" i="17"/>
  <c r="R165" i="17"/>
  <c r="K165" i="17"/>
  <c r="J165" i="17"/>
  <c r="U164" i="17"/>
  <c r="T164" i="17"/>
  <c r="S164" i="17"/>
  <c r="R164" i="17"/>
  <c r="J164" i="17"/>
  <c r="W163" i="17"/>
  <c r="U163" i="17"/>
  <c r="T163" i="17"/>
  <c r="S163" i="17"/>
  <c r="R163" i="17"/>
  <c r="P163" i="17"/>
  <c r="K163" i="17"/>
  <c r="J163" i="17"/>
  <c r="U162" i="17"/>
  <c r="T162" i="17"/>
  <c r="S162" i="17"/>
  <c r="R162" i="17"/>
  <c r="Q162" i="17"/>
  <c r="P162" i="17"/>
  <c r="K162" i="17"/>
  <c r="J162" i="17"/>
  <c r="U161" i="17"/>
  <c r="W161" i="17" s="1"/>
  <c r="T161" i="17"/>
  <c r="S161" i="17"/>
  <c r="R161" i="17"/>
  <c r="Q161" i="17"/>
  <c r="P161" i="17"/>
  <c r="K161" i="17"/>
  <c r="J161" i="17"/>
  <c r="U160" i="17"/>
  <c r="W160" i="17" s="1"/>
  <c r="T160" i="17"/>
  <c r="S160" i="17"/>
  <c r="R160" i="17"/>
  <c r="Q160" i="17"/>
  <c r="P160" i="17"/>
  <c r="K160" i="17"/>
  <c r="J160" i="17"/>
  <c r="U159" i="17"/>
  <c r="W159" i="17" s="1"/>
  <c r="T159" i="17"/>
  <c r="S159" i="17"/>
  <c r="R159" i="17"/>
  <c r="Q159" i="17"/>
  <c r="P159" i="17"/>
  <c r="K159" i="17"/>
  <c r="J159" i="17"/>
  <c r="U158" i="17"/>
  <c r="T158" i="17"/>
  <c r="S158" i="17"/>
  <c r="R158" i="17"/>
  <c r="Q158" i="17"/>
  <c r="P158" i="17"/>
  <c r="K158" i="17"/>
  <c r="J158" i="17"/>
  <c r="U157" i="17"/>
  <c r="T157" i="17"/>
  <c r="S157" i="17"/>
  <c r="R157" i="17"/>
  <c r="Q157" i="17"/>
  <c r="P157" i="17"/>
  <c r="J157" i="17"/>
  <c r="U156" i="17"/>
  <c r="T156" i="17"/>
  <c r="S156" i="17"/>
  <c r="R156" i="17"/>
  <c r="Q156" i="17"/>
  <c r="P156" i="17"/>
  <c r="J156" i="17"/>
  <c r="U155" i="17"/>
  <c r="T155" i="17"/>
  <c r="S155" i="17"/>
  <c r="R155" i="17"/>
  <c r="P155" i="17"/>
  <c r="K155" i="17"/>
  <c r="J155" i="17"/>
  <c r="U154" i="17"/>
  <c r="T154" i="17"/>
  <c r="S154" i="17"/>
  <c r="R154" i="17"/>
  <c r="Q154" i="17"/>
  <c r="P154" i="17"/>
  <c r="K154" i="17"/>
  <c r="J154" i="17"/>
  <c r="U153" i="17"/>
  <c r="T153" i="17"/>
  <c r="S153" i="17"/>
  <c r="R153" i="17"/>
  <c r="Q153" i="17"/>
  <c r="P153" i="17"/>
  <c r="K153" i="17"/>
  <c r="J153" i="17"/>
  <c r="U152" i="17"/>
  <c r="T152" i="17"/>
  <c r="W152" i="17" s="1"/>
  <c r="S152" i="17"/>
  <c r="R152" i="17"/>
  <c r="K152" i="17"/>
  <c r="J152" i="17"/>
  <c r="U151" i="17"/>
  <c r="T151" i="17"/>
  <c r="S151" i="17"/>
  <c r="R151" i="17"/>
  <c r="P151" i="17"/>
  <c r="K151" i="17"/>
  <c r="J151" i="17"/>
  <c r="U150" i="17"/>
  <c r="W150" i="17" s="1"/>
  <c r="T150" i="17"/>
  <c r="S150" i="17"/>
  <c r="R150" i="17"/>
  <c r="K150" i="17"/>
  <c r="J150" i="17"/>
  <c r="U149" i="17"/>
  <c r="T149" i="17"/>
  <c r="S149" i="17"/>
  <c r="R149" i="17"/>
  <c r="P149" i="17"/>
  <c r="K149" i="17"/>
  <c r="J149" i="17"/>
  <c r="U148" i="17"/>
  <c r="T148" i="17"/>
  <c r="S148" i="17"/>
  <c r="R148" i="17"/>
  <c r="Q148" i="17"/>
  <c r="P148" i="17"/>
  <c r="U147" i="17"/>
  <c r="T147" i="17"/>
  <c r="S147" i="17"/>
  <c r="R147" i="17"/>
  <c r="Q147" i="17"/>
  <c r="P147" i="17"/>
  <c r="J147" i="17"/>
  <c r="U146" i="17"/>
  <c r="W146" i="17" s="1"/>
  <c r="T146" i="17"/>
  <c r="S146" i="17"/>
  <c r="R146" i="17"/>
  <c r="Q146" i="17"/>
  <c r="P146" i="17"/>
  <c r="J146" i="17"/>
  <c r="U145" i="17"/>
  <c r="T145" i="17"/>
  <c r="S145" i="17"/>
  <c r="R145" i="17"/>
  <c r="Q145" i="17"/>
  <c r="P145" i="17"/>
  <c r="J145" i="17"/>
  <c r="U144" i="17"/>
  <c r="T144" i="17"/>
  <c r="S144" i="17"/>
  <c r="R144" i="17"/>
  <c r="Q144" i="17"/>
  <c r="P144" i="17"/>
  <c r="J144" i="17"/>
  <c r="U143" i="17"/>
  <c r="O143" i="17"/>
  <c r="N143" i="17"/>
  <c r="T143" i="17" s="1"/>
  <c r="M143" i="17"/>
  <c r="S143" i="17" s="1"/>
  <c r="L143" i="17"/>
  <c r="R143" i="17" s="1"/>
  <c r="J143" i="17"/>
  <c r="U142" i="17"/>
  <c r="W142" i="17" s="1"/>
  <c r="T142" i="17"/>
  <c r="S142" i="17"/>
  <c r="R142" i="17"/>
  <c r="Q142" i="17"/>
  <c r="P142" i="17"/>
  <c r="K142" i="17"/>
  <c r="J142" i="17"/>
  <c r="V141" i="17"/>
  <c r="U141" i="17"/>
  <c r="T141" i="17"/>
  <c r="S141" i="17"/>
  <c r="R141" i="17"/>
  <c r="Q141" i="17"/>
  <c r="P141" i="17"/>
  <c r="K141" i="17"/>
  <c r="J141" i="17"/>
  <c r="U140" i="17"/>
  <c r="T140" i="17"/>
  <c r="S140" i="17"/>
  <c r="R140" i="17"/>
  <c r="Q140" i="17"/>
  <c r="P140" i="17"/>
  <c r="K140" i="17"/>
  <c r="J140" i="17"/>
  <c r="U139" i="17"/>
  <c r="T139" i="17"/>
  <c r="S139" i="17"/>
  <c r="R139" i="17"/>
  <c r="J139" i="17"/>
  <c r="U138" i="17"/>
  <c r="T138" i="17"/>
  <c r="S138" i="17"/>
  <c r="R138" i="17"/>
  <c r="Q138" i="17"/>
  <c r="P138" i="17"/>
  <c r="K138" i="17"/>
  <c r="J138" i="17"/>
  <c r="U137" i="17"/>
  <c r="W137" i="17" s="1"/>
  <c r="T137" i="17"/>
  <c r="S137" i="17"/>
  <c r="R137" i="17"/>
  <c r="J137" i="17"/>
  <c r="U136" i="17"/>
  <c r="T136" i="17"/>
  <c r="S136" i="17"/>
  <c r="R136" i="17"/>
  <c r="Q136" i="17"/>
  <c r="P136" i="17"/>
  <c r="J136" i="17"/>
  <c r="U135" i="17"/>
  <c r="V135" i="17" s="1"/>
  <c r="T135" i="17"/>
  <c r="S135" i="17"/>
  <c r="R135" i="17"/>
  <c r="Q135" i="17"/>
  <c r="P135" i="17"/>
  <c r="J135" i="17"/>
  <c r="U134" i="17"/>
  <c r="T134" i="17"/>
  <c r="S134" i="17"/>
  <c r="R134" i="17"/>
  <c r="Q134" i="17"/>
  <c r="P134" i="17"/>
  <c r="K134" i="17"/>
  <c r="J134" i="17"/>
  <c r="U133" i="17"/>
  <c r="T133" i="17"/>
  <c r="S133" i="17"/>
  <c r="R133" i="17"/>
  <c r="P133" i="17"/>
  <c r="K133" i="17"/>
  <c r="J133" i="17"/>
  <c r="U132" i="17"/>
  <c r="T132" i="17"/>
  <c r="S132" i="17"/>
  <c r="R132" i="17"/>
  <c r="P132" i="17"/>
  <c r="K132" i="17"/>
  <c r="J132" i="17"/>
  <c r="U131" i="17"/>
  <c r="T131" i="17"/>
  <c r="V131" i="17" s="1"/>
  <c r="S131" i="17"/>
  <c r="R131" i="17"/>
  <c r="Q131" i="17"/>
  <c r="P131" i="17"/>
  <c r="J131" i="17"/>
  <c r="U130" i="17"/>
  <c r="T130" i="17"/>
  <c r="S130" i="17"/>
  <c r="R130" i="17"/>
  <c r="Q130" i="17"/>
  <c r="P130" i="17"/>
  <c r="J130" i="17"/>
  <c r="T129" i="17"/>
  <c r="W129" i="17" s="1"/>
  <c r="S129" i="17"/>
  <c r="R129" i="17"/>
  <c r="Q129" i="17"/>
  <c r="P129" i="17"/>
  <c r="U128" i="17"/>
  <c r="V128" i="17" s="1"/>
  <c r="T128" i="17"/>
  <c r="S128" i="17"/>
  <c r="R128" i="17"/>
  <c r="Q128" i="17"/>
  <c r="P128" i="17"/>
  <c r="U127" i="17"/>
  <c r="T127" i="17"/>
  <c r="S127" i="17"/>
  <c r="R127" i="17"/>
  <c r="Q127" i="17"/>
  <c r="P127" i="17"/>
  <c r="J127" i="17"/>
  <c r="U126" i="17"/>
  <c r="T126" i="17"/>
  <c r="S126" i="17"/>
  <c r="R126" i="17"/>
  <c r="Q126" i="17"/>
  <c r="P126" i="17"/>
  <c r="J126" i="17"/>
  <c r="U125" i="17"/>
  <c r="W125" i="17" s="1"/>
  <c r="T125" i="17"/>
  <c r="S125" i="17"/>
  <c r="R125" i="17"/>
  <c r="Q125" i="17"/>
  <c r="P125" i="17"/>
  <c r="J125" i="17"/>
  <c r="U124" i="17"/>
  <c r="T124" i="17"/>
  <c r="S124" i="17"/>
  <c r="R124" i="17"/>
  <c r="Q124" i="17"/>
  <c r="P124" i="17"/>
  <c r="J124" i="17"/>
  <c r="U123" i="17"/>
  <c r="T123" i="17"/>
  <c r="S123" i="17"/>
  <c r="R123" i="17"/>
  <c r="Q123" i="17"/>
  <c r="P123" i="17"/>
  <c r="J123" i="17"/>
  <c r="U122" i="17"/>
  <c r="T122" i="17"/>
  <c r="S122" i="17"/>
  <c r="R122" i="17"/>
  <c r="Q122" i="17"/>
  <c r="P122" i="17"/>
  <c r="J122" i="17"/>
  <c r="U121" i="17"/>
  <c r="W121" i="17" s="1"/>
  <c r="T121" i="17"/>
  <c r="S121" i="17"/>
  <c r="R121" i="17"/>
  <c r="Q121" i="17"/>
  <c r="P121" i="17"/>
  <c r="J121" i="17"/>
  <c r="U120" i="17"/>
  <c r="T120" i="17"/>
  <c r="S120" i="17"/>
  <c r="R120" i="17"/>
  <c r="Q120" i="17"/>
  <c r="P120" i="17"/>
  <c r="J120" i="17"/>
  <c r="U119" i="17"/>
  <c r="T119" i="17"/>
  <c r="S119" i="17"/>
  <c r="R119" i="17"/>
  <c r="Q119" i="17"/>
  <c r="P119" i="17"/>
  <c r="U118" i="17"/>
  <c r="T118" i="17"/>
  <c r="S118" i="17"/>
  <c r="R118" i="17"/>
  <c r="Q118" i="17"/>
  <c r="P118" i="17"/>
  <c r="U117" i="17"/>
  <c r="T117" i="17"/>
  <c r="S117" i="17"/>
  <c r="R117" i="17"/>
  <c r="Q117" i="17"/>
  <c r="P117" i="17"/>
  <c r="J117" i="17"/>
  <c r="U116" i="17"/>
  <c r="T116" i="17"/>
  <c r="S116" i="17"/>
  <c r="R116" i="17"/>
  <c r="Q116" i="17"/>
  <c r="P116" i="17"/>
  <c r="J116" i="17"/>
  <c r="U115" i="17"/>
  <c r="T115" i="17"/>
  <c r="S115" i="17"/>
  <c r="R115" i="17"/>
  <c r="Q115" i="17"/>
  <c r="P115" i="17"/>
  <c r="J115" i="17"/>
  <c r="U114" i="17"/>
  <c r="T114" i="17"/>
  <c r="S114" i="17"/>
  <c r="R114" i="17"/>
  <c r="Q114" i="17"/>
  <c r="P114" i="17"/>
  <c r="J114" i="17"/>
  <c r="O113" i="17"/>
  <c r="N113" i="17"/>
  <c r="T113" i="17" s="1"/>
  <c r="M113" i="17"/>
  <c r="S113" i="17" s="1"/>
  <c r="L113" i="17"/>
  <c r="R113" i="17" s="1"/>
  <c r="J113" i="17"/>
  <c r="U112" i="17"/>
  <c r="T112" i="17"/>
  <c r="S112" i="17"/>
  <c r="R112" i="17"/>
  <c r="Q112" i="17"/>
  <c r="P112" i="17"/>
  <c r="K112" i="17"/>
  <c r="J112" i="17"/>
  <c r="U111" i="17"/>
  <c r="T111" i="17"/>
  <c r="S111" i="17"/>
  <c r="R111" i="17"/>
  <c r="P111" i="17"/>
  <c r="K111" i="17"/>
  <c r="J111" i="17"/>
  <c r="U110" i="17"/>
  <c r="T110" i="17"/>
  <c r="S110" i="17"/>
  <c r="R110" i="17"/>
  <c r="P110" i="17"/>
  <c r="K110" i="17"/>
  <c r="J110" i="17"/>
  <c r="U109" i="17"/>
  <c r="T109" i="17"/>
  <c r="S109" i="17"/>
  <c r="R109" i="17"/>
  <c r="P109" i="17"/>
  <c r="K109" i="17"/>
  <c r="J109" i="17"/>
  <c r="U108" i="17"/>
  <c r="T108" i="17"/>
  <c r="S108" i="17"/>
  <c r="R108" i="17"/>
  <c r="P108" i="17"/>
  <c r="K108" i="17"/>
  <c r="J108" i="17"/>
  <c r="U107" i="17"/>
  <c r="T107" i="17"/>
  <c r="S107" i="17"/>
  <c r="R107" i="17"/>
  <c r="Q107" i="17"/>
  <c r="P107" i="17"/>
  <c r="J107" i="17"/>
  <c r="U106" i="17"/>
  <c r="T106" i="17"/>
  <c r="S106" i="17"/>
  <c r="R106" i="17"/>
  <c r="P106" i="17"/>
  <c r="K106" i="17"/>
  <c r="J106" i="17"/>
  <c r="U105" i="17"/>
  <c r="T105" i="17"/>
  <c r="S105" i="17"/>
  <c r="R105" i="17"/>
  <c r="Q105" i="17"/>
  <c r="P105" i="17"/>
  <c r="K105" i="17"/>
  <c r="J105" i="17"/>
  <c r="U104" i="17"/>
  <c r="W104" i="17" s="1"/>
  <c r="T104" i="17"/>
  <c r="S104" i="17"/>
  <c r="R104" i="17"/>
  <c r="Q104" i="17"/>
  <c r="P104" i="17"/>
  <c r="K104" i="17"/>
  <c r="J104" i="17"/>
  <c r="U103" i="17"/>
  <c r="T103" i="17"/>
  <c r="S103" i="17"/>
  <c r="R103" i="17"/>
  <c r="Q103" i="17"/>
  <c r="P103" i="17"/>
  <c r="K103" i="17"/>
  <c r="J103" i="17"/>
  <c r="U102" i="17"/>
  <c r="V102" i="17" s="1"/>
  <c r="T102" i="17"/>
  <c r="S102" i="17"/>
  <c r="R102" i="17"/>
  <c r="Q102" i="17"/>
  <c r="P102" i="17"/>
  <c r="K102" i="17"/>
  <c r="J102" i="17"/>
  <c r="U101" i="17"/>
  <c r="T101" i="17"/>
  <c r="S101" i="17"/>
  <c r="R101" i="17"/>
  <c r="Q101" i="17"/>
  <c r="P101" i="17"/>
  <c r="U100" i="17"/>
  <c r="T100" i="17"/>
  <c r="S100" i="17"/>
  <c r="R100" i="17"/>
  <c r="Q100" i="17"/>
  <c r="P100" i="17"/>
  <c r="U99" i="17"/>
  <c r="T99" i="17"/>
  <c r="S99" i="17"/>
  <c r="R99" i="17"/>
  <c r="Q99" i="17"/>
  <c r="P99" i="17"/>
  <c r="J99" i="17"/>
  <c r="U98" i="17"/>
  <c r="T98" i="17"/>
  <c r="S98" i="17"/>
  <c r="R98" i="17"/>
  <c r="P98" i="17"/>
  <c r="K98" i="17"/>
  <c r="J98" i="17"/>
  <c r="U97" i="17"/>
  <c r="T97" i="17"/>
  <c r="S97" i="17"/>
  <c r="R97" i="17"/>
  <c r="P97" i="17"/>
  <c r="K97" i="17"/>
  <c r="J97" i="17"/>
  <c r="U96" i="17"/>
  <c r="T96" i="17"/>
  <c r="S96" i="17"/>
  <c r="R96" i="17"/>
  <c r="U95" i="17"/>
  <c r="T95" i="17"/>
  <c r="S95" i="17"/>
  <c r="R95" i="17"/>
  <c r="P95" i="17"/>
  <c r="K95" i="17"/>
  <c r="J95" i="17"/>
  <c r="O94" i="17"/>
  <c r="N94" i="17"/>
  <c r="M94" i="17"/>
  <c r="L94" i="17"/>
  <c r="H94" i="17"/>
  <c r="G94" i="17"/>
  <c r="J94" i="17" s="1"/>
  <c r="F94" i="17"/>
  <c r="U93" i="17"/>
  <c r="T93" i="17"/>
  <c r="S93" i="17"/>
  <c r="R93" i="17"/>
  <c r="Q93" i="17"/>
  <c r="P93" i="17"/>
  <c r="K93" i="17"/>
  <c r="J93" i="17"/>
  <c r="U92" i="17"/>
  <c r="T92" i="17"/>
  <c r="S92" i="17"/>
  <c r="R92" i="17"/>
  <c r="Q92" i="17"/>
  <c r="P92" i="17"/>
  <c r="K92" i="17"/>
  <c r="J92" i="17"/>
  <c r="W91" i="17"/>
  <c r="U91" i="17"/>
  <c r="T91" i="17"/>
  <c r="S91" i="17"/>
  <c r="R91" i="17"/>
  <c r="Q91" i="17"/>
  <c r="Q90" i="17" s="1"/>
  <c r="P91" i="17"/>
  <c r="P90" i="17" s="1"/>
  <c r="K91" i="17"/>
  <c r="J91" i="17"/>
  <c r="S90" i="17"/>
  <c r="R90" i="17"/>
  <c r="O90" i="17"/>
  <c r="U90" i="17" s="1"/>
  <c r="N90" i="17"/>
  <c r="K90" i="17"/>
  <c r="G90" i="17"/>
  <c r="U89" i="17"/>
  <c r="T89" i="17"/>
  <c r="S89" i="17"/>
  <c r="R89" i="17"/>
  <c r="K89" i="17"/>
  <c r="J89" i="17"/>
  <c r="U88" i="17"/>
  <c r="V88" i="17" s="1"/>
  <c r="T88" i="17"/>
  <c r="S88" i="17"/>
  <c r="R88" i="17"/>
  <c r="K88" i="17"/>
  <c r="J88" i="17"/>
  <c r="U87" i="17"/>
  <c r="T87" i="17"/>
  <c r="S87" i="17"/>
  <c r="R87" i="17"/>
  <c r="K87" i="17"/>
  <c r="J87" i="17"/>
  <c r="O86" i="17"/>
  <c r="Q86" i="17" s="1"/>
  <c r="N86" i="17"/>
  <c r="M86" i="17"/>
  <c r="L86" i="17"/>
  <c r="H86" i="17"/>
  <c r="G86" i="17"/>
  <c r="F86" i="17"/>
  <c r="U85" i="17"/>
  <c r="V85" i="17" s="1"/>
  <c r="T85" i="17"/>
  <c r="S85" i="17"/>
  <c r="R85" i="17"/>
  <c r="Q85" i="17"/>
  <c r="P85" i="17"/>
  <c r="K85" i="17"/>
  <c r="J85" i="17"/>
  <c r="U84" i="17"/>
  <c r="T84" i="17"/>
  <c r="S84" i="17"/>
  <c r="R84" i="17"/>
  <c r="Q84" i="17"/>
  <c r="P84" i="17"/>
  <c r="K84" i="17"/>
  <c r="J84" i="17"/>
  <c r="U83" i="17"/>
  <c r="T83" i="17"/>
  <c r="S83" i="17"/>
  <c r="R83" i="17"/>
  <c r="Q83" i="17"/>
  <c r="P83" i="17"/>
  <c r="K83" i="17"/>
  <c r="J83" i="17"/>
  <c r="U82" i="17"/>
  <c r="V82" i="17" s="1"/>
  <c r="T82" i="17"/>
  <c r="S82" i="17"/>
  <c r="R82" i="17"/>
  <c r="Q82" i="17"/>
  <c r="P82" i="17"/>
  <c r="K82" i="17"/>
  <c r="J82" i="17"/>
  <c r="S81" i="17"/>
  <c r="O81" i="17"/>
  <c r="N81" i="17"/>
  <c r="M81" i="17"/>
  <c r="L81" i="17"/>
  <c r="H81" i="17"/>
  <c r="G81" i="17"/>
  <c r="J81" i="17" s="1"/>
  <c r="F81" i="17"/>
  <c r="U80" i="17"/>
  <c r="T80" i="17"/>
  <c r="S80" i="17"/>
  <c r="R80" i="17"/>
  <c r="P80" i="17"/>
  <c r="K80" i="17"/>
  <c r="J80" i="17"/>
  <c r="U79" i="17"/>
  <c r="V79" i="17" s="1"/>
  <c r="T79" i="17"/>
  <c r="S79" i="17"/>
  <c r="R79" i="17"/>
  <c r="P79" i="17"/>
  <c r="K79" i="17"/>
  <c r="J79" i="17"/>
  <c r="U78" i="17"/>
  <c r="T78" i="17"/>
  <c r="S78" i="17"/>
  <c r="R78" i="17"/>
  <c r="P78" i="17"/>
  <c r="K78" i="17"/>
  <c r="J78" i="17"/>
  <c r="U77" i="17"/>
  <c r="T77" i="17"/>
  <c r="W77" i="17" s="1"/>
  <c r="S77" i="17"/>
  <c r="R77" i="17"/>
  <c r="P77" i="17"/>
  <c r="K77" i="17"/>
  <c r="J77" i="17"/>
  <c r="U76" i="17"/>
  <c r="T76" i="17"/>
  <c r="S76" i="17"/>
  <c r="R76" i="17"/>
  <c r="K76" i="17"/>
  <c r="J76" i="17"/>
  <c r="U75" i="17"/>
  <c r="T75" i="17"/>
  <c r="S75" i="17"/>
  <c r="R75" i="17"/>
  <c r="P75" i="17"/>
  <c r="K75" i="17"/>
  <c r="J75" i="17"/>
  <c r="U74" i="17"/>
  <c r="T74" i="17"/>
  <c r="W74" i="17" s="1"/>
  <c r="S74" i="17"/>
  <c r="R74" i="17"/>
  <c r="P74" i="17"/>
  <c r="K74" i="17"/>
  <c r="J74" i="17"/>
  <c r="Q73" i="17"/>
  <c r="O73" i="17"/>
  <c r="U73" i="17" s="1"/>
  <c r="N73" i="17"/>
  <c r="T73" i="17" s="1"/>
  <c r="M73" i="17"/>
  <c r="S73" i="17" s="1"/>
  <c r="L73" i="17"/>
  <c r="R73" i="17" s="1"/>
  <c r="U72" i="17"/>
  <c r="T72" i="17"/>
  <c r="S72" i="17"/>
  <c r="R72" i="17"/>
  <c r="P72" i="17"/>
  <c r="K72" i="17"/>
  <c r="J72" i="17"/>
  <c r="U71" i="17"/>
  <c r="V71" i="17" s="1"/>
  <c r="T71" i="17"/>
  <c r="S71" i="17"/>
  <c r="S70" i="17" s="1"/>
  <c r="R71" i="17"/>
  <c r="Q71" i="17"/>
  <c r="P71" i="17"/>
  <c r="K71" i="17"/>
  <c r="J71" i="17"/>
  <c r="O70" i="17"/>
  <c r="N70" i="17"/>
  <c r="M70" i="17"/>
  <c r="L70" i="17"/>
  <c r="H70" i="17"/>
  <c r="G70" i="17"/>
  <c r="J70" i="17" s="1"/>
  <c r="F70" i="17"/>
  <c r="U69" i="17"/>
  <c r="T69" i="17"/>
  <c r="S69" i="17"/>
  <c r="R69" i="17"/>
  <c r="Q69" i="17"/>
  <c r="P69" i="17"/>
  <c r="K69" i="17"/>
  <c r="J69" i="17"/>
  <c r="U68" i="17"/>
  <c r="T68" i="17"/>
  <c r="S68" i="17"/>
  <c r="R68" i="17"/>
  <c r="Q68" i="17"/>
  <c r="P68" i="17"/>
  <c r="K68" i="17"/>
  <c r="J68" i="17"/>
  <c r="U67" i="17"/>
  <c r="W67" i="17" s="1"/>
  <c r="T67" i="17"/>
  <c r="S67" i="17"/>
  <c r="R67" i="17"/>
  <c r="P67" i="17"/>
  <c r="K67" i="17"/>
  <c r="J67" i="17"/>
  <c r="U66" i="17"/>
  <c r="T66" i="17"/>
  <c r="S66" i="17"/>
  <c r="R66" i="17"/>
  <c r="K66" i="17"/>
  <c r="J66" i="17"/>
  <c r="U65" i="17"/>
  <c r="T65" i="17"/>
  <c r="S65" i="17"/>
  <c r="R65" i="17"/>
  <c r="Q65" i="17"/>
  <c r="P65" i="17"/>
  <c r="K65" i="17"/>
  <c r="J65" i="17"/>
  <c r="U64" i="17"/>
  <c r="T64" i="17"/>
  <c r="S64" i="17"/>
  <c r="R64" i="17"/>
  <c r="Q64" i="17"/>
  <c r="P64" i="17"/>
  <c r="K64" i="17"/>
  <c r="J64" i="17"/>
  <c r="U63" i="17"/>
  <c r="T63" i="17"/>
  <c r="W63" i="17" s="1"/>
  <c r="S63" i="17"/>
  <c r="R63" i="17"/>
  <c r="Q63" i="17"/>
  <c r="P63" i="17"/>
  <c r="K63" i="17"/>
  <c r="J63" i="17"/>
  <c r="U62" i="17"/>
  <c r="T62" i="17"/>
  <c r="S62" i="17"/>
  <c r="R62" i="17"/>
  <c r="P62" i="17"/>
  <c r="K62" i="17"/>
  <c r="J62" i="17"/>
  <c r="U61" i="17"/>
  <c r="U49" i="17" s="1"/>
  <c r="T61" i="17"/>
  <c r="S61" i="17"/>
  <c r="R61" i="17"/>
  <c r="Q61" i="17"/>
  <c r="P61" i="17"/>
  <c r="K61" i="17"/>
  <c r="J61" i="17"/>
  <c r="Q60" i="17"/>
  <c r="P60" i="17"/>
  <c r="V59" i="17"/>
  <c r="U59" i="17"/>
  <c r="T59" i="17"/>
  <c r="S59" i="17"/>
  <c r="R59" i="17"/>
  <c r="Q59" i="17"/>
  <c r="P59" i="17"/>
  <c r="J59" i="17"/>
  <c r="W58" i="17"/>
  <c r="U58" i="17"/>
  <c r="T58" i="17"/>
  <c r="S58" i="17"/>
  <c r="R58" i="17"/>
  <c r="Q58" i="17"/>
  <c r="P58" i="17"/>
  <c r="U57" i="17"/>
  <c r="V57" i="17" s="1"/>
  <c r="T57" i="17"/>
  <c r="S57" i="17"/>
  <c r="R57" i="17"/>
  <c r="Q57" i="17"/>
  <c r="P57" i="17"/>
  <c r="K57" i="17"/>
  <c r="J57" i="17"/>
  <c r="U56" i="17"/>
  <c r="T56" i="17"/>
  <c r="S56" i="17"/>
  <c r="R56" i="17"/>
  <c r="Q56" i="17"/>
  <c r="P56" i="17"/>
  <c r="K56" i="17"/>
  <c r="J56" i="17"/>
  <c r="U55" i="17"/>
  <c r="T55" i="17"/>
  <c r="S55" i="17"/>
  <c r="R55" i="17"/>
  <c r="Q55" i="17"/>
  <c r="P55" i="17"/>
  <c r="K55" i="17"/>
  <c r="J55" i="17"/>
  <c r="U54" i="17"/>
  <c r="T54" i="17"/>
  <c r="S54" i="17"/>
  <c r="R54" i="17"/>
  <c r="P54" i="17"/>
  <c r="K54" i="17"/>
  <c r="J54" i="17"/>
  <c r="U53" i="17"/>
  <c r="T53" i="17"/>
  <c r="S53" i="17"/>
  <c r="R53" i="17"/>
  <c r="Q53" i="17"/>
  <c r="P53" i="17"/>
  <c r="K53" i="17"/>
  <c r="J53" i="17"/>
  <c r="U52" i="17"/>
  <c r="T52" i="17"/>
  <c r="S52" i="17"/>
  <c r="R52" i="17"/>
  <c r="Q52" i="17"/>
  <c r="P52" i="17"/>
  <c r="K52" i="17"/>
  <c r="J52" i="17"/>
  <c r="U51" i="17"/>
  <c r="T51" i="17"/>
  <c r="S51" i="17"/>
  <c r="R51" i="17"/>
  <c r="Q51" i="17"/>
  <c r="P51" i="17"/>
  <c r="K51" i="17"/>
  <c r="J51" i="17"/>
  <c r="U50" i="17"/>
  <c r="T50" i="17"/>
  <c r="S50" i="17"/>
  <c r="R50" i="17"/>
  <c r="Q50" i="17"/>
  <c r="P50" i="17"/>
  <c r="K50" i="17"/>
  <c r="J50" i="17"/>
  <c r="O49" i="17"/>
  <c r="N49" i="17"/>
  <c r="M49" i="17"/>
  <c r="L49" i="17"/>
  <c r="H49" i="17"/>
  <c r="J49" i="17" s="1"/>
  <c r="G49" i="17"/>
  <c r="F49" i="17"/>
  <c r="V47" i="17"/>
  <c r="U47" i="17"/>
  <c r="T47" i="17"/>
  <c r="W47" i="17" s="1"/>
  <c r="S47" i="17"/>
  <c r="R47" i="17"/>
  <c r="K47" i="17"/>
  <c r="J47" i="17"/>
  <c r="U46" i="17"/>
  <c r="T46" i="17"/>
  <c r="S46" i="17"/>
  <c r="R46" i="17"/>
  <c r="K46" i="17"/>
  <c r="J46" i="17"/>
  <c r="U45" i="17"/>
  <c r="T45" i="17"/>
  <c r="S45" i="17"/>
  <c r="R45" i="17"/>
  <c r="K45" i="17"/>
  <c r="J45" i="17"/>
  <c r="U44" i="17"/>
  <c r="T44" i="17"/>
  <c r="S44" i="17"/>
  <c r="R44" i="17"/>
  <c r="P44" i="17"/>
  <c r="K44" i="17"/>
  <c r="J44" i="17"/>
  <c r="U43" i="17"/>
  <c r="W43" i="17" s="1"/>
  <c r="T43" i="17"/>
  <c r="S43" i="17"/>
  <c r="R43" i="17"/>
  <c r="K43" i="17"/>
  <c r="J43" i="17"/>
  <c r="U42" i="17"/>
  <c r="T42" i="17"/>
  <c r="S42" i="17"/>
  <c r="R42" i="17"/>
  <c r="K42" i="17"/>
  <c r="J42" i="17"/>
  <c r="U41" i="17"/>
  <c r="T41" i="17"/>
  <c r="S41" i="17"/>
  <c r="R41" i="17"/>
  <c r="Q41" i="17"/>
  <c r="P41" i="17"/>
  <c r="K41" i="17"/>
  <c r="J41" i="17"/>
  <c r="U40" i="17"/>
  <c r="T40" i="17"/>
  <c r="S40" i="17"/>
  <c r="R40" i="17"/>
  <c r="K40" i="17"/>
  <c r="J40" i="17"/>
  <c r="U39" i="17"/>
  <c r="T39" i="17"/>
  <c r="S39" i="17"/>
  <c r="R39" i="17"/>
  <c r="Q39" i="17"/>
  <c r="P39" i="17"/>
  <c r="K39" i="17"/>
  <c r="J39" i="17"/>
  <c r="U38" i="17"/>
  <c r="T38" i="17"/>
  <c r="S38" i="17"/>
  <c r="R38" i="17"/>
  <c r="K38" i="17"/>
  <c r="J38" i="17"/>
  <c r="U37" i="17"/>
  <c r="T37" i="17"/>
  <c r="S37" i="17"/>
  <c r="R37" i="17"/>
  <c r="K37" i="17"/>
  <c r="J37" i="17"/>
  <c r="U36" i="17"/>
  <c r="T36" i="17"/>
  <c r="S36" i="17"/>
  <c r="R36" i="17"/>
  <c r="Q36" i="17"/>
  <c r="P36" i="17"/>
  <c r="K36" i="17"/>
  <c r="J36" i="17"/>
  <c r="U35" i="17"/>
  <c r="W35" i="17" s="1"/>
  <c r="T35" i="17"/>
  <c r="S35" i="17"/>
  <c r="R35" i="17"/>
  <c r="Q35" i="17"/>
  <c r="P35" i="17"/>
  <c r="K35" i="17"/>
  <c r="J35" i="17"/>
  <c r="U34" i="17"/>
  <c r="T34" i="17"/>
  <c r="W34" i="17" s="1"/>
  <c r="S34" i="17"/>
  <c r="R34" i="17"/>
  <c r="K34" i="17"/>
  <c r="J34" i="17"/>
  <c r="U33" i="17"/>
  <c r="T33" i="17"/>
  <c r="S33" i="17"/>
  <c r="R33" i="17"/>
  <c r="K33" i="17"/>
  <c r="J33" i="17"/>
  <c r="U32" i="17"/>
  <c r="T32" i="17"/>
  <c r="S32" i="17"/>
  <c r="R32" i="17"/>
  <c r="K32" i="17"/>
  <c r="J32" i="17"/>
  <c r="U31" i="17"/>
  <c r="T31" i="17"/>
  <c r="S31" i="17"/>
  <c r="R31" i="17"/>
  <c r="K31" i="17"/>
  <c r="J31" i="17"/>
  <c r="U30" i="17"/>
  <c r="T30" i="17"/>
  <c r="S30" i="17"/>
  <c r="R30" i="17"/>
  <c r="K30" i="17"/>
  <c r="J30" i="17"/>
  <c r="U29" i="17"/>
  <c r="T29" i="17"/>
  <c r="S29" i="17"/>
  <c r="R29" i="17"/>
  <c r="K29" i="17"/>
  <c r="J29" i="17"/>
  <c r="U28" i="17"/>
  <c r="T28" i="17"/>
  <c r="S28" i="17"/>
  <c r="R28" i="17"/>
  <c r="K28" i="17"/>
  <c r="J28" i="17"/>
  <c r="U27" i="17"/>
  <c r="V27" i="17" s="1"/>
  <c r="T27" i="17"/>
  <c r="S27" i="17"/>
  <c r="R27" i="17"/>
  <c r="K27" i="17"/>
  <c r="J27" i="17"/>
  <c r="W26" i="17"/>
  <c r="U26" i="17"/>
  <c r="T26" i="17"/>
  <c r="V26" i="17" s="1"/>
  <c r="S26" i="17"/>
  <c r="R26" i="17"/>
  <c r="K26" i="17"/>
  <c r="J26" i="17"/>
  <c r="U25" i="17"/>
  <c r="T25" i="17"/>
  <c r="S25" i="17"/>
  <c r="R25" i="17"/>
  <c r="K25" i="17"/>
  <c r="J25" i="17"/>
  <c r="U24" i="17"/>
  <c r="T24" i="17"/>
  <c r="S24" i="17"/>
  <c r="R24" i="17"/>
  <c r="K24" i="17"/>
  <c r="J24" i="17"/>
  <c r="U23" i="17"/>
  <c r="T23" i="17"/>
  <c r="S23" i="17"/>
  <c r="R23" i="17"/>
  <c r="K23" i="17"/>
  <c r="J23" i="17"/>
  <c r="U22" i="17"/>
  <c r="T22" i="17"/>
  <c r="V22" i="17" s="1"/>
  <c r="S22" i="17"/>
  <c r="R22" i="17"/>
  <c r="K22" i="17"/>
  <c r="J22" i="17"/>
  <c r="U20" i="17"/>
  <c r="T20" i="17"/>
  <c r="S20" i="17"/>
  <c r="R20" i="17"/>
  <c r="K20" i="17"/>
  <c r="J20" i="17"/>
  <c r="U19" i="17"/>
  <c r="T19" i="17"/>
  <c r="S19" i="17"/>
  <c r="R19" i="17"/>
  <c r="K19" i="17"/>
  <c r="J19" i="17"/>
  <c r="U18" i="17"/>
  <c r="T18" i="17"/>
  <c r="S18" i="17"/>
  <c r="R18" i="17"/>
  <c r="K18" i="17"/>
  <c r="J18" i="17"/>
  <c r="U16" i="17"/>
  <c r="T16" i="17"/>
  <c r="S16" i="17"/>
  <c r="R16" i="17"/>
  <c r="K16" i="17"/>
  <c r="J16" i="17"/>
  <c r="U14" i="17"/>
  <c r="T14" i="17"/>
  <c r="S14" i="17"/>
  <c r="R14" i="17"/>
  <c r="K14" i="17"/>
  <c r="J14" i="17"/>
  <c r="U13" i="17"/>
  <c r="T13" i="17"/>
  <c r="S13" i="17"/>
  <c r="R13" i="17"/>
  <c r="K13" i="17"/>
  <c r="J13" i="17"/>
  <c r="O11" i="17"/>
  <c r="N11" i="17"/>
  <c r="M11" i="17"/>
  <c r="L11" i="17"/>
  <c r="H11" i="17"/>
  <c r="G11" i="17"/>
  <c r="F11" i="17"/>
  <c r="O10" i="17"/>
  <c r="N10" i="17"/>
  <c r="M10" i="17"/>
  <c r="L10" i="17"/>
  <c r="H10" i="17"/>
  <c r="G10" i="17"/>
  <c r="F10" i="17"/>
  <c r="W124" i="17" l="1"/>
  <c r="R10" i="17"/>
  <c r="W123" i="17"/>
  <c r="V122" i="17"/>
  <c r="K94" i="17"/>
  <c r="W110" i="17"/>
  <c r="K10" i="17"/>
  <c r="V110" i="17"/>
  <c r="V132" i="17"/>
  <c r="V111" i="17"/>
  <c r="V124" i="17"/>
  <c r="V116" i="17"/>
  <c r="S94" i="17"/>
  <c r="T10" i="17"/>
  <c r="V18" i="17"/>
  <c r="V23" i="17"/>
  <c r="V28" i="17"/>
  <c r="V30" i="17"/>
  <c r="V34" i="17"/>
  <c r="V43" i="17"/>
  <c r="W46" i="17"/>
  <c r="L48" i="17"/>
  <c r="W50" i="17"/>
  <c r="W51" i="17"/>
  <c r="W57" i="17"/>
  <c r="V62" i="17"/>
  <c r="W68" i="17"/>
  <c r="K70" i="17"/>
  <c r="O48" i="17"/>
  <c r="W72" i="17"/>
  <c r="V77" i="17"/>
  <c r="W79" i="17"/>
  <c r="R70" i="17"/>
  <c r="W85" i="17"/>
  <c r="P86" i="17"/>
  <c r="T86" i="17"/>
  <c r="W117" i="17"/>
  <c r="V137" i="17"/>
  <c r="W138" i="17"/>
  <c r="V146" i="17"/>
  <c r="W147" i="17"/>
  <c r="W149" i="17"/>
  <c r="V150" i="17"/>
  <c r="V164" i="17"/>
  <c r="Q171" i="17"/>
  <c r="W172" i="17"/>
  <c r="V173" i="17"/>
  <c r="V186" i="17"/>
  <c r="Q187" i="17"/>
  <c r="W188" i="17"/>
  <c r="W194" i="17"/>
  <c r="U11" i="17"/>
  <c r="W11" i="17" s="1"/>
  <c r="Q143" i="17"/>
  <c r="V168" i="17"/>
  <c r="V170" i="17"/>
  <c r="W13" i="17"/>
  <c r="W16" i="17"/>
  <c r="W27" i="17"/>
  <c r="W29" i="17"/>
  <c r="W31" i="17"/>
  <c r="V33" i="17"/>
  <c r="K49" i="17"/>
  <c r="W54" i="17"/>
  <c r="V58" i="17"/>
  <c r="K81" i="17"/>
  <c r="W88" i="17"/>
  <c r="V91" i="17"/>
  <c r="W95" i="17"/>
  <c r="W96" i="17"/>
  <c r="V115" i="17"/>
  <c r="W139" i="17"/>
  <c r="V163" i="17"/>
  <c r="W176" i="17"/>
  <c r="W180" i="17"/>
  <c r="W185" i="17"/>
  <c r="W195" i="17"/>
  <c r="R11" i="17"/>
  <c r="V16" i="17"/>
  <c r="W23" i="17"/>
  <c r="V36" i="17"/>
  <c r="V50" i="17"/>
  <c r="W75" i="17"/>
  <c r="W82" i="17"/>
  <c r="W84" i="17"/>
  <c r="R94" i="17"/>
  <c r="W115" i="17"/>
  <c r="V138" i="17"/>
  <c r="V142" i="17"/>
  <c r="V155" i="17"/>
  <c r="V160" i="17"/>
  <c r="W165" i="17"/>
  <c r="I171" i="17"/>
  <c r="J177" i="17"/>
  <c r="V181" i="17"/>
  <c r="V194" i="17"/>
  <c r="V195" i="17"/>
  <c r="V14" i="17"/>
  <c r="W30" i="17"/>
  <c r="S10" i="17"/>
  <c r="F193" i="17"/>
  <c r="F9" i="17" s="1"/>
  <c r="V24" i="17"/>
  <c r="W37" i="17"/>
  <c r="S11" i="17"/>
  <c r="W41" i="17"/>
  <c r="V46" i="17"/>
  <c r="T49" i="17"/>
  <c r="W49" i="17" s="1"/>
  <c r="W53" i="17"/>
  <c r="W59" i="17"/>
  <c r="W62" i="17"/>
  <c r="W65" i="17"/>
  <c r="W87" i="17"/>
  <c r="W92" i="17"/>
  <c r="V105" i="17"/>
  <c r="W106" i="17"/>
  <c r="W118" i="17"/>
  <c r="V121" i="17"/>
  <c r="W135" i="17"/>
  <c r="W141" i="17"/>
  <c r="W145" i="17"/>
  <c r="W157" i="17"/>
  <c r="W164" i="17"/>
  <c r="W169" i="17"/>
  <c r="U171" i="17"/>
  <c r="V38" i="17"/>
  <c r="V39" i="17"/>
  <c r="V42" i="17"/>
  <c r="R49" i="17"/>
  <c r="V67" i="17"/>
  <c r="W71" i="17"/>
  <c r="M48" i="17"/>
  <c r="V95" i="17"/>
  <c r="Q113" i="17"/>
  <c r="V149" i="17"/>
  <c r="P171" i="17"/>
  <c r="W184" i="17"/>
  <c r="V185" i="17"/>
  <c r="P187" i="17"/>
  <c r="W32" i="17"/>
  <c r="N48" i="17"/>
  <c r="W56" i="17"/>
  <c r="P73" i="17"/>
  <c r="R81" i="17"/>
  <c r="V84" i="17"/>
  <c r="W89" i="17"/>
  <c r="W97" i="17"/>
  <c r="V107" i="17"/>
  <c r="W132" i="17"/>
  <c r="V134" i="17"/>
  <c r="V139" i="17"/>
  <c r="V143" i="17"/>
  <c r="W154" i="17"/>
  <c r="W155" i="17"/>
  <c r="R171" i="17"/>
  <c r="R177" i="17"/>
  <c r="R187" i="17"/>
  <c r="G193" i="17"/>
  <c r="T11" i="17"/>
  <c r="J11" i="17"/>
  <c r="K11" i="17"/>
  <c r="Q10" i="17"/>
  <c r="U10" i="17"/>
  <c r="P10" i="17"/>
  <c r="O193" i="17"/>
  <c r="P11" i="17"/>
  <c r="W55" i="17"/>
  <c r="V55" i="17"/>
  <c r="P81" i="17"/>
  <c r="Q81" i="17"/>
  <c r="P94" i="17"/>
  <c r="Q94" i="17"/>
  <c r="V127" i="17"/>
  <c r="W127" i="17"/>
  <c r="J187" i="17"/>
  <c r="K187" i="17"/>
  <c r="N193" i="17"/>
  <c r="Q11" i="17"/>
  <c r="V11" i="17"/>
  <c r="V13" i="17"/>
  <c r="W14" i="17"/>
  <c r="W19" i="17"/>
  <c r="V20" i="17"/>
  <c r="V31" i="17"/>
  <c r="V32" i="17"/>
  <c r="W38" i="17"/>
  <c r="V41" i="17"/>
  <c r="F48" i="17"/>
  <c r="P49" i="17"/>
  <c r="W52" i="17"/>
  <c r="V52" i="17"/>
  <c r="V63" i="17"/>
  <c r="V65" i="17"/>
  <c r="V68" i="17"/>
  <c r="W73" i="17"/>
  <c r="V74" i="17"/>
  <c r="V76" i="17"/>
  <c r="W76" i="17"/>
  <c r="J86" i="17"/>
  <c r="K86" i="17"/>
  <c r="V87" i="17"/>
  <c r="W126" i="17"/>
  <c r="V126" i="17"/>
  <c r="W134" i="17"/>
  <c r="W136" i="17"/>
  <c r="V136" i="17"/>
  <c r="W148" i="17"/>
  <c r="V148" i="17"/>
  <c r="V157" i="17"/>
  <c r="J175" i="17"/>
  <c r="U175" i="17"/>
  <c r="J10" i="17"/>
  <c r="M193" i="17"/>
  <c r="V19" i="17"/>
  <c r="V25" i="17"/>
  <c r="V40" i="17"/>
  <c r="W44" i="17"/>
  <c r="V45" i="17"/>
  <c r="G48" i="17"/>
  <c r="Q49" i="17"/>
  <c r="V54" i="17"/>
  <c r="V56" i="17"/>
  <c r="V72" i="17"/>
  <c r="T70" i="17"/>
  <c r="V83" i="17"/>
  <c r="V81" i="17" s="1"/>
  <c r="W83" i="17"/>
  <c r="U86" i="17"/>
  <c r="V86" i="17"/>
  <c r="V89" i="17"/>
  <c r="V98" i="17"/>
  <c r="W98" i="17"/>
  <c r="W105" i="17"/>
  <c r="V108" i="17"/>
  <c r="W108" i="17"/>
  <c r="T94" i="17"/>
  <c r="V119" i="17"/>
  <c r="W119" i="17"/>
  <c r="W18" i="17"/>
  <c r="W22" i="17"/>
  <c r="W25" i="17"/>
  <c r="W28" i="17"/>
  <c r="V29" i="17"/>
  <c r="V35" i="17"/>
  <c r="W40" i="17"/>
  <c r="V44" i="17"/>
  <c r="W45" i="17"/>
  <c r="H48" i="17"/>
  <c r="S49" i="17"/>
  <c r="V51" i="17"/>
  <c r="V53" i="17"/>
  <c r="W61" i="17"/>
  <c r="V61" i="17"/>
  <c r="W64" i="17"/>
  <c r="V64" i="17"/>
  <c r="W66" i="17"/>
  <c r="V66" i="17"/>
  <c r="W69" i="17"/>
  <c r="V69" i="17"/>
  <c r="V75" i="17"/>
  <c r="V80" i="17"/>
  <c r="W80" i="17"/>
  <c r="U70" i="17"/>
  <c r="T81" i="17"/>
  <c r="S86" i="17"/>
  <c r="T90" i="17"/>
  <c r="V90" i="17" s="1"/>
  <c r="V93" i="17"/>
  <c r="W93" i="17"/>
  <c r="V97" i="17"/>
  <c r="W102" i="17"/>
  <c r="V103" i="17"/>
  <c r="V106" i="17"/>
  <c r="W107" i="17"/>
  <c r="W111" i="17"/>
  <c r="V112" i="17"/>
  <c r="U113" i="17"/>
  <c r="W128" i="17"/>
  <c r="W130" i="17"/>
  <c r="W131" i="17"/>
  <c r="P143" i="17"/>
  <c r="V145" i="17"/>
  <c r="V154" i="17"/>
  <c r="V159" i="17"/>
  <c r="V162" i="17"/>
  <c r="W162" i="17"/>
  <c r="V172" i="17"/>
  <c r="V176" i="17"/>
  <c r="W178" i="17"/>
  <c r="U177" i="17"/>
  <c r="W191" i="17"/>
  <c r="V191" i="17"/>
  <c r="P70" i="17"/>
  <c r="Q70" i="17"/>
  <c r="V99" i="17"/>
  <c r="W99" i="17"/>
  <c r="V101" i="17"/>
  <c r="W101" i="17"/>
  <c r="V120" i="17"/>
  <c r="W120" i="17"/>
  <c r="W189" i="17"/>
  <c r="V189" i="17"/>
  <c r="W33" i="17"/>
  <c r="W36" i="17"/>
  <c r="V37" i="17"/>
  <c r="W42" i="17"/>
  <c r="P48" i="17"/>
  <c r="V92" i="17"/>
  <c r="V104" i="17"/>
  <c r="W109" i="17"/>
  <c r="P113" i="17"/>
  <c r="V114" i="17"/>
  <c r="W114" i="17"/>
  <c r="V152" i="17"/>
  <c r="U187" i="17"/>
  <c r="V192" i="17"/>
  <c r="W192" i="17"/>
  <c r="W20" i="17"/>
  <c r="W24" i="17"/>
  <c r="W39" i="17"/>
  <c r="V73" i="17"/>
  <c r="V78" i="17"/>
  <c r="W78" i="17"/>
  <c r="R86" i="17"/>
  <c r="V100" i="17"/>
  <c r="W100" i="17"/>
  <c r="V125" i="17"/>
  <c r="V133" i="17"/>
  <c r="W133" i="17"/>
  <c r="W156" i="17"/>
  <c r="V156" i="17"/>
  <c r="V165" i="17"/>
  <c r="W174" i="17"/>
  <c r="V174" i="17"/>
  <c r="V183" i="17"/>
  <c r="W183" i="17"/>
  <c r="V190" i="17"/>
  <c r="W190" i="17"/>
  <c r="H193" i="17"/>
  <c r="L193" i="17"/>
  <c r="U81" i="17"/>
  <c r="W81" i="17" s="1"/>
  <c r="U94" i="17"/>
  <c r="V96" i="17"/>
  <c r="W116" i="17"/>
  <c r="V117" i="17"/>
  <c r="W122" i="17"/>
  <c r="V123" i="17"/>
  <c r="V129" i="17"/>
  <c r="V147" i="17"/>
  <c r="V153" i="17"/>
  <c r="W153" i="17"/>
  <c r="V158" i="17"/>
  <c r="W158" i="17"/>
  <c r="V161" i="17"/>
  <c r="V166" i="17"/>
  <c r="W166" i="17"/>
  <c r="V169" i="17"/>
  <c r="T171" i="17"/>
  <c r="W171" i="17" s="1"/>
  <c r="V179" i="17"/>
  <c r="W179" i="17"/>
  <c r="V182" i="17"/>
  <c r="W103" i="17"/>
  <c r="V109" i="17"/>
  <c r="W112" i="17"/>
  <c r="W94" i="17" s="1"/>
  <c r="V118" i="17"/>
  <c r="V130" i="17"/>
  <c r="V140" i="17"/>
  <c r="W140" i="17"/>
  <c r="W143" i="17"/>
  <c r="V144" i="17"/>
  <c r="W144" i="17"/>
  <c r="V151" i="17"/>
  <c r="W151" i="17"/>
  <c r="V167" i="17"/>
  <c r="P177" i="17"/>
  <c r="Q177" i="17"/>
  <c r="T177" i="17"/>
  <c r="V180" i="17"/>
  <c r="S187" i="17"/>
  <c r="F196" i="17" l="1"/>
  <c r="R196" i="17" s="1"/>
  <c r="W86" i="17"/>
  <c r="Q48" i="17"/>
  <c r="W90" i="17"/>
  <c r="R193" i="17"/>
  <c r="R9" i="17" s="1"/>
  <c r="V94" i="17"/>
  <c r="T48" i="17"/>
  <c r="V70" i="17"/>
  <c r="S193" i="17"/>
  <c r="S9" i="17" s="1"/>
  <c r="H196" i="17"/>
  <c r="K193" i="17"/>
  <c r="H9" i="17"/>
  <c r="V187" i="17"/>
  <c r="W187" i="17"/>
  <c r="U48" i="17"/>
  <c r="J48" i="17"/>
  <c r="K48" i="17"/>
  <c r="N196" i="17"/>
  <c r="N9" i="17"/>
  <c r="O196" i="17"/>
  <c r="Q193" i="17"/>
  <c r="O9" i="17"/>
  <c r="G196" i="17"/>
  <c r="G9" i="17"/>
  <c r="W70" i="17"/>
  <c r="V49" i="17"/>
  <c r="V175" i="17"/>
  <c r="W175" i="17"/>
  <c r="R48" i="17"/>
  <c r="S48" i="17"/>
  <c r="U193" i="17"/>
  <c r="V171" i="17"/>
  <c r="W177" i="17"/>
  <c r="V177" i="17"/>
  <c r="M9" i="17"/>
  <c r="M196" i="17"/>
  <c r="J193" i="17"/>
  <c r="L196" i="17"/>
  <c r="L9" i="17"/>
  <c r="V113" i="17"/>
  <c r="W113" i="17"/>
  <c r="P193" i="17"/>
  <c r="P196" i="17" s="1"/>
  <c r="V10" i="17"/>
  <c r="W10" i="17"/>
  <c r="T193" i="17"/>
  <c r="T9" i="17" s="1"/>
  <c r="S196" i="17" l="1"/>
  <c r="T196" i="17"/>
  <c r="W193" i="17"/>
  <c r="V193" i="17"/>
  <c r="U9" i="17"/>
  <c r="I189" i="17"/>
  <c r="I186" i="17"/>
  <c r="I182" i="17"/>
  <c r="I178" i="17"/>
  <c r="I174" i="17"/>
  <c r="I169" i="17"/>
  <c r="I165" i="17"/>
  <c r="I164" i="17"/>
  <c r="I161" i="17"/>
  <c r="I151" i="17"/>
  <c r="I138" i="17"/>
  <c r="I192" i="17"/>
  <c r="I190" i="17"/>
  <c r="I183" i="17"/>
  <c r="I179" i="17"/>
  <c r="I170" i="17"/>
  <c r="I166" i="17"/>
  <c r="I160" i="17"/>
  <c r="I157" i="17"/>
  <c r="I155" i="17"/>
  <c r="I149" i="17"/>
  <c r="I142" i="17"/>
  <c r="I111" i="17"/>
  <c r="I109" i="17"/>
  <c r="I105" i="17"/>
  <c r="I98" i="17"/>
  <c r="I188" i="17"/>
  <c r="I184" i="17"/>
  <c r="I163" i="17"/>
  <c r="I156" i="17"/>
  <c r="I140" i="17"/>
  <c r="I133" i="17"/>
  <c r="I112" i="17"/>
  <c r="I108" i="17"/>
  <c r="I103" i="17"/>
  <c r="I92" i="17"/>
  <c r="I89" i="17"/>
  <c r="I82" i="17"/>
  <c r="I80" i="17"/>
  <c r="I78" i="17"/>
  <c r="I176" i="17"/>
  <c r="I158" i="17"/>
  <c r="I153" i="17"/>
  <c r="I152" i="17"/>
  <c r="I150" i="17"/>
  <c r="I141" i="17"/>
  <c r="I139" i="17"/>
  <c r="I96" i="17"/>
  <c r="I91" i="17"/>
  <c r="I85" i="17"/>
  <c r="I76" i="17"/>
  <c r="I74" i="17"/>
  <c r="I66" i="17"/>
  <c r="I57" i="17"/>
  <c r="I54" i="17"/>
  <c r="I50" i="17"/>
  <c r="I32" i="17"/>
  <c r="I28" i="17"/>
  <c r="I24" i="17"/>
  <c r="I19" i="17"/>
  <c r="I13" i="17"/>
  <c r="I71" i="17"/>
  <c r="I68" i="17"/>
  <c r="I63" i="17"/>
  <c r="I51" i="17"/>
  <c r="I181" i="17"/>
  <c r="I159" i="17"/>
  <c r="I154" i="17"/>
  <c r="I110" i="17"/>
  <c r="I102" i="17"/>
  <c r="I77" i="17"/>
  <c r="I53" i="17"/>
  <c r="I38" i="17"/>
  <c r="I34" i="17"/>
  <c r="I33" i="17"/>
  <c r="I31" i="17"/>
  <c r="I16" i="17"/>
  <c r="I14" i="17"/>
  <c r="I11" i="17"/>
  <c r="K9" i="17"/>
  <c r="I167" i="17"/>
  <c r="I47" i="17"/>
  <c r="I30" i="17"/>
  <c r="I29" i="17"/>
  <c r="I168" i="17"/>
  <c r="I95" i="17"/>
  <c r="I67" i="17"/>
  <c r="I62" i="17"/>
  <c r="I49" i="17"/>
  <c r="I26" i="17"/>
  <c r="I191" i="17"/>
  <c r="I180" i="17"/>
  <c r="I162" i="17"/>
  <c r="I106" i="17"/>
  <c r="I97" i="17"/>
  <c r="I93" i="17"/>
  <c r="I88" i="17"/>
  <c r="I87" i="17"/>
  <c r="I84" i="17"/>
  <c r="I79" i="17"/>
  <c r="I75" i="17"/>
  <c r="I69" i="17"/>
  <c r="I64" i="17"/>
  <c r="I61" i="17"/>
  <c r="I44" i="17"/>
  <c r="I35" i="17"/>
  <c r="I22" i="17"/>
  <c r="I20" i="17"/>
  <c r="I18" i="17"/>
  <c r="I83" i="17"/>
  <c r="I72" i="17"/>
  <c r="I43" i="17"/>
  <c r="I42" i="17"/>
  <c r="I39" i="17"/>
  <c r="I56" i="17"/>
  <c r="I52" i="17"/>
  <c r="I36" i="17"/>
  <c r="I27" i="17"/>
  <c r="J9" i="17"/>
  <c r="I134" i="17"/>
  <c r="I132" i="17"/>
  <c r="I104" i="17"/>
  <c r="I65" i="17"/>
  <c r="I55" i="17"/>
  <c r="I46" i="17"/>
  <c r="I45" i="17"/>
  <c r="I41" i="17"/>
  <c r="I40" i="17"/>
  <c r="I25" i="17"/>
  <c r="I23" i="17"/>
  <c r="I175" i="17"/>
  <c r="I94" i="17"/>
  <c r="I10" i="17"/>
  <c r="I70" i="17"/>
  <c r="I81" i="17"/>
  <c r="I177" i="17"/>
  <c r="I86" i="17"/>
  <c r="I187" i="17"/>
  <c r="P9" i="17"/>
  <c r="Q9" i="17"/>
  <c r="V48" i="17"/>
  <c r="W48" i="17"/>
  <c r="K196" i="17"/>
  <c r="U196" i="17"/>
  <c r="J196" i="17"/>
  <c r="Q196" i="17"/>
  <c r="I48" i="17"/>
  <c r="I193" i="17"/>
  <c r="W196" i="17" l="1"/>
  <c r="V196" i="17"/>
  <c r="V9" i="17"/>
  <c r="W9" i="17"/>
  <c r="D70" i="19" l="1"/>
  <c r="H69" i="19"/>
  <c r="G69" i="19"/>
  <c r="G68" i="19"/>
  <c r="G65" i="19" s="1"/>
  <c r="G66" i="19"/>
  <c r="F65" i="19"/>
  <c r="F70" i="19" s="1"/>
  <c r="E65" i="19"/>
  <c r="E70" i="19" s="1"/>
  <c r="D65" i="19"/>
  <c r="C65" i="19"/>
  <c r="C70" i="19" s="1"/>
  <c r="H64" i="19"/>
  <c r="G64" i="19"/>
  <c r="H63" i="19"/>
  <c r="G63" i="19"/>
  <c r="G62" i="19"/>
  <c r="G61" i="19"/>
  <c r="H60" i="19"/>
  <c r="G60" i="19"/>
  <c r="G70" i="19" s="1"/>
  <c r="H57" i="19"/>
  <c r="G57" i="19"/>
  <c r="H56" i="19"/>
  <c r="G56" i="19"/>
  <c r="H55" i="19"/>
  <c r="G55" i="19"/>
  <c r="G54" i="19"/>
  <c r="H53" i="19"/>
  <c r="G53" i="19"/>
  <c r="G52" i="19"/>
  <c r="H51" i="19"/>
  <c r="G51" i="19"/>
  <c r="H50" i="19"/>
  <c r="G50" i="19"/>
  <c r="H49" i="19"/>
  <c r="G49" i="19"/>
  <c r="G48" i="19" s="1"/>
  <c r="F48" i="19"/>
  <c r="H48" i="19" s="1"/>
  <c r="E48" i="19"/>
  <c r="D48" i="19"/>
  <c r="C48" i="19"/>
  <c r="G47" i="19"/>
  <c r="H46" i="19"/>
  <c r="G46" i="19"/>
  <c r="H45" i="19"/>
  <c r="G45" i="19"/>
  <c r="H44" i="19"/>
  <c r="F44" i="19"/>
  <c r="G44" i="19" s="1"/>
  <c r="E44" i="19"/>
  <c r="E43" i="19" s="1"/>
  <c r="D44" i="19"/>
  <c r="D43" i="19" s="1"/>
  <c r="C44" i="19"/>
  <c r="F43" i="19"/>
  <c r="C43" i="19"/>
  <c r="G41" i="19"/>
  <c r="H39" i="19"/>
  <c r="G39" i="19"/>
  <c r="D39" i="19"/>
  <c r="G38" i="19"/>
  <c r="H37" i="19"/>
  <c r="G37" i="19"/>
  <c r="H36" i="19"/>
  <c r="G36" i="19"/>
  <c r="H35" i="19"/>
  <c r="G35" i="19"/>
  <c r="H34" i="19"/>
  <c r="G34" i="19"/>
  <c r="H33" i="19"/>
  <c r="G33" i="19"/>
  <c r="H32" i="19"/>
  <c r="G32" i="19"/>
  <c r="H30" i="19"/>
  <c r="G30" i="19"/>
  <c r="H29" i="19"/>
  <c r="G29" i="19"/>
  <c r="G28" i="19"/>
  <c r="G27" i="19" s="1"/>
  <c r="H27" i="19"/>
  <c r="F27" i="19"/>
  <c r="E27" i="19"/>
  <c r="D27" i="19"/>
  <c r="C27" i="19"/>
  <c r="H26" i="19"/>
  <c r="G26" i="19"/>
  <c r="H25" i="19"/>
  <c r="G25" i="19"/>
  <c r="H24" i="19"/>
  <c r="G24" i="19"/>
  <c r="H23" i="19"/>
  <c r="G23" i="19"/>
  <c r="H22" i="19"/>
  <c r="G22" i="19"/>
  <c r="G21" i="19" s="1"/>
  <c r="G20" i="19" s="1"/>
  <c r="H21" i="19"/>
  <c r="F21" i="19"/>
  <c r="E21" i="19"/>
  <c r="E20" i="19" s="1"/>
  <c r="E11" i="19" s="1"/>
  <c r="E42" i="19" s="1"/>
  <c r="E59" i="19" s="1"/>
  <c r="D21" i="19"/>
  <c r="D20" i="19" s="1"/>
  <c r="D11" i="19" s="1"/>
  <c r="D42" i="19" s="1"/>
  <c r="D59" i="19" s="1"/>
  <c r="D71" i="19" s="1"/>
  <c r="C21" i="19"/>
  <c r="F20" i="19"/>
  <c r="C20" i="19"/>
  <c r="C11" i="19" s="1"/>
  <c r="C42" i="19" s="1"/>
  <c r="C59" i="19" s="1"/>
  <c r="C71" i="19" s="1"/>
  <c r="H19" i="19"/>
  <c r="G19" i="19"/>
  <c r="H18" i="19"/>
  <c r="G18" i="19"/>
  <c r="H17" i="19"/>
  <c r="G17" i="19"/>
  <c r="H16" i="19"/>
  <c r="G16" i="19"/>
  <c r="H15" i="19"/>
  <c r="G15" i="19"/>
  <c r="H14" i="19"/>
  <c r="G14" i="19"/>
  <c r="H13" i="19"/>
  <c r="G13" i="19"/>
  <c r="H12" i="19"/>
  <c r="G12" i="19"/>
  <c r="H70" i="19" l="1"/>
  <c r="G11" i="19"/>
  <c r="G42" i="19" s="1"/>
  <c r="E71" i="19"/>
  <c r="H20" i="19"/>
  <c r="H43" i="19"/>
  <c r="G43" i="19"/>
  <c r="F11" i="19"/>
  <c r="H11" i="19" l="1"/>
  <c r="F42" i="19"/>
  <c r="G59" i="19"/>
  <c r="G71" i="19" s="1"/>
  <c r="H42" i="19" l="1"/>
  <c r="F59" i="19"/>
  <c r="H59" i="19" l="1"/>
  <c r="F71" i="19"/>
  <c r="H71" i="19" s="1"/>
</calcChain>
</file>

<file path=xl/sharedStrings.xml><?xml version="1.0" encoding="utf-8"?>
<sst xmlns="http://schemas.openxmlformats.org/spreadsheetml/2006/main" count="578" uniqueCount="488">
  <si>
    <t>№ п/п</t>
  </si>
  <si>
    <t>Загальний фонд</t>
  </si>
  <si>
    <t>Спеціальний фонд</t>
  </si>
  <si>
    <t>Всього по бюджету</t>
  </si>
  <si>
    <t>питома вага</t>
  </si>
  <si>
    <t xml:space="preserve">     ВСЬОГО ВИДАТКІВ</t>
  </si>
  <si>
    <t>090000</t>
  </si>
  <si>
    <t>090201</t>
  </si>
  <si>
    <t>090405</t>
  </si>
  <si>
    <t>090302</t>
  </si>
  <si>
    <t>090304</t>
  </si>
  <si>
    <t>090305</t>
  </si>
  <si>
    <t>090306</t>
  </si>
  <si>
    <t>090401</t>
  </si>
  <si>
    <t>091300</t>
  </si>
  <si>
    <t>090412</t>
  </si>
  <si>
    <t>090802</t>
  </si>
  <si>
    <t>091101</t>
  </si>
  <si>
    <t>091103</t>
  </si>
  <si>
    <t>091105</t>
  </si>
  <si>
    <t>091204</t>
  </si>
  <si>
    <t>070000</t>
  </si>
  <si>
    <t>110000</t>
  </si>
  <si>
    <t>130000</t>
  </si>
  <si>
    <t>010116</t>
  </si>
  <si>
    <t>100102</t>
  </si>
  <si>
    <t>100203</t>
  </si>
  <si>
    <t>100302</t>
  </si>
  <si>
    <t>120201</t>
  </si>
  <si>
    <t>170102</t>
  </si>
  <si>
    <t>240601</t>
  </si>
  <si>
    <t>240604</t>
  </si>
  <si>
    <t>Інша діяльність  у сфері охорони навколишнього природного середовища</t>
  </si>
  <si>
    <t>250102</t>
  </si>
  <si>
    <t>Резервний фонд</t>
  </si>
  <si>
    <t>250301</t>
  </si>
  <si>
    <t>250404</t>
  </si>
  <si>
    <t>Надання пільгового довгострокового кредиту громадянам на будівництво (реконструкцію) та придбання  житла</t>
  </si>
  <si>
    <t>250306</t>
  </si>
  <si>
    <t>210105</t>
  </si>
  <si>
    <t>130107</t>
  </si>
  <si>
    <t>070201</t>
  </si>
  <si>
    <t>070304</t>
  </si>
  <si>
    <t>070401</t>
  </si>
  <si>
    <t>070702</t>
  </si>
  <si>
    <t>070801</t>
  </si>
  <si>
    <t>070802</t>
  </si>
  <si>
    <t>110201</t>
  </si>
  <si>
    <t>110205</t>
  </si>
  <si>
    <t>110502</t>
  </si>
  <si>
    <t>250913</t>
  </si>
  <si>
    <t>100000</t>
  </si>
  <si>
    <t>090307</t>
  </si>
  <si>
    <t>250344</t>
  </si>
  <si>
    <t>100202</t>
  </si>
  <si>
    <t>Витрати, пов"язані з наданням та обслуговуванням пільгових довгострокових кредитів, наданих громадянам на будівництво (реконструкцію) та придбання житла</t>
  </si>
  <si>
    <t xml:space="preserve">в т.ч    на виконання медичних програм </t>
  </si>
  <si>
    <t xml:space="preserve">Інші видатки </t>
  </si>
  <si>
    <t>в т.ч       субвенція на  придбання житла військовослужбовцям</t>
  </si>
  <si>
    <t>Кошти, що передаються із загального фонду до бюджету розвитку (спец.фонду)</t>
  </si>
  <si>
    <t>130102</t>
  </si>
  <si>
    <t>в тому числі за рахунок субвенції з обласного бюджету</t>
  </si>
  <si>
    <t>250380</t>
  </si>
  <si>
    <t>Охорона  та раціональне використання природних ресурсів</t>
  </si>
  <si>
    <t>110204</t>
  </si>
  <si>
    <t>ВИДАТКИ ТА  КРЕДИТУВАННЯ - усього</t>
  </si>
  <si>
    <t xml:space="preserve">        благодійні внески, гранти та дарунки</t>
  </si>
  <si>
    <t>090308</t>
  </si>
  <si>
    <t>Компенсаційні виплати на пільговий проїзд автотранспортом окремим категоріям  громадян</t>
  </si>
  <si>
    <t>250203</t>
  </si>
  <si>
    <t>Проведення виборів народних депутатів ВР АР Крим, місцевих рад та сільських, селищних, міських голів</t>
  </si>
  <si>
    <t xml:space="preserve">          співфінансування на ремонт ліфтів, які перебувають в аварійному стані</t>
  </si>
  <si>
    <t>100101</t>
  </si>
  <si>
    <t xml:space="preserve">               будівництво зовнішніх теплових мереж (субвенція з держ бюджету)  </t>
  </si>
  <si>
    <t xml:space="preserve">Освіта,   всього </t>
  </si>
  <si>
    <t>Фізична культура і спорт, всього</t>
  </si>
  <si>
    <t xml:space="preserve"> в т.ч.        програма морального та матеріального заохочення</t>
  </si>
  <si>
    <t>091205</t>
  </si>
  <si>
    <t>Субвенція з місцевого бюджету державному бюджету на виконання програм соціально-економічного та культурного розвитку регіонів</t>
  </si>
  <si>
    <t>в т. ч. за рах субвенції з держ бюджету на  фінансування заходів соціально-економічної компенсації ризику населення, яке проживає на території зони спостереження</t>
  </si>
  <si>
    <t xml:space="preserve">    благодійні внески, гранти та дарунки</t>
  </si>
  <si>
    <t xml:space="preserve">                 програма земельної реформи</t>
  </si>
  <si>
    <t xml:space="preserve">Видатки на запобігання та ліквідацію надзвичайних ситуацій та наслідків стихійного лиха </t>
  </si>
  <si>
    <t>виконання у %</t>
  </si>
  <si>
    <t>відхилення "+", "-"</t>
  </si>
  <si>
    <t>210106</t>
  </si>
  <si>
    <t xml:space="preserve">               реконструкція та модернізація ліфтів за рахунок субвенції з Державного бюджету</t>
  </si>
  <si>
    <t>в т.ч        реконструкція та модернізація ліфтів за рахунок коштів міського бюджету</t>
  </si>
  <si>
    <t>в т.ч.  за рах субвенції з державного бюджету на будівництво, реконструкцію, ремонт та утримання вулиць і доріг комунальної власності у населених пунктах</t>
  </si>
  <si>
    <t>091206</t>
  </si>
  <si>
    <t xml:space="preserve">Соціально-культурна сфера, всього:        </t>
  </si>
  <si>
    <t>Житлове будівництво та придбання житла для окремих категорій населення</t>
  </si>
  <si>
    <t>250323</t>
  </si>
  <si>
    <t>250352</t>
  </si>
  <si>
    <t>Інші послуги, пов"язані з економічною діяльністю</t>
  </si>
  <si>
    <t xml:space="preserve">                 програма з впровадження системи управління якістю ISO</t>
  </si>
  <si>
    <t>в т.ч. за рахунок субвенції з інших бюджетів</t>
  </si>
  <si>
    <t>в тому числі видатків за рахунок субвенцій з інших бюджетів:</t>
  </si>
  <si>
    <t>субвенція обласному бюджету на проведення гемодіалізу хворим м.Кузнецовськ, що проходять лікування в комунальному закладі "Рівненська обласна клінічна лікарня"</t>
  </si>
  <si>
    <t xml:space="preserve">                 програма підтримки діяльності громадського формування з охорони громадського порядку "Кузнецовська муніципальна варта"</t>
  </si>
  <si>
    <t>080000</t>
  </si>
  <si>
    <t>Охорона здоров'я</t>
  </si>
  <si>
    <t>080201</t>
  </si>
  <si>
    <t>081002</t>
  </si>
  <si>
    <t>081007</t>
  </si>
  <si>
    <t>081009</t>
  </si>
  <si>
    <t>081010</t>
  </si>
  <si>
    <t>Централізовані заходи з лікування онкологічних хворих</t>
  </si>
  <si>
    <t>Програми і централізовані заходи боротьби з туберкульозом</t>
  </si>
  <si>
    <t>уточнений план  на рік, кошторисні призначення</t>
  </si>
  <si>
    <t>090406</t>
  </si>
  <si>
    <t>210107</t>
  </si>
  <si>
    <t>Заходи та роботи з мобілізаційної підготовки місцевого значення</t>
  </si>
  <si>
    <t>в т.ч.    реконструкція нежитлового приміщення №104 в житловому будинку по м-ну Будівельників, 25/1 під ЦНАП (розроблення проектно - кошторисної документації)</t>
  </si>
  <si>
    <t xml:space="preserve">                 програма "Безпечне місто Кузнецовськ"</t>
  </si>
  <si>
    <t>100208</t>
  </si>
  <si>
    <t xml:space="preserve">Заходи у сфері захисту населення і територій від надзвичайних ситуацій техногенного та природного характеру </t>
  </si>
  <si>
    <t xml:space="preserve">        КП "Благоустрій" КМР</t>
  </si>
  <si>
    <t xml:space="preserve">          виготовлення проектно - кошторисної документації на виконання робіт по створенню та встановленню системи відеоспостереження</t>
  </si>
  <si>
    <t xml:space="preserve">           проект "Нове будівництво міської автоматизованої системи централізованого оповіщення"</t>
  </si>
  <si>
    <t>в т.ч. КП "Житлокомунсервіс" КМР</t>
  </si>
  <si>
    <t>Інші заходи, пов'язані з економічною діяльністю</t>
  </si>
  <si>
    <r>
      <t xml:space="preserve">Реверсна дотація </t>
    </r>
    <r>
      <rPr>
        <sz val="11"/>
        <rFont val="Times New Roman"/>
        <family val="1"/>
        <charset val="204"/>
      </rPr>
      <t>(вилучення)</t>
    </r>
  </si>
  <si>
    <t>в т. ч. за рах субвенції на здійснення заходів щодо соц-екон.розвитку на капремонт в ЗНЗ№4 та ЗНЗ№5 (заміна вікон та дверей)</t>
  </si>
  <si>
    <t xml:space="preserve">          реконструкція ЗОШ №1  (коригування) (проектні роботи)</t>
  </si>
  <si>
    <t xml:space="preserve">          реконструкція ЗОШ №3 за рах субвенції з Державного бюджету на здійснення заходів соц.- економ. розвитку окремих територій</t>
  </si>
  <si>
    <t xml:space="preserve">           реконструкція ДНЗ №2</t>
  </si>
  <si>
    <t xml:space="preserve"> в т.ч. за рахунок субвенції з Державного бюджету по 30-км зоні (респіратори)</t>
  </si>
  <si>
    <t xml:space="preserve"> в т.ч. за рахунок субвенції з Державного бюджету по 30-км зоні (протирад.укриття)</t>
  </si>
  <si>
    <t xml:space="preserve">в т. ч. за рах субвенції з Державного бюджету на здійснення заходів щодо соц-екон.розвитку на капремонт актового залу ЗОШ №1 </t>
  </si>
  <si>
    <t>КФКВКБ</t>
  </si>
  <si>
    <t>0170</t>
  </si>
  <si>
    <t>КТПКВКМБ</t>
  </si>
  <si>
    <t>0180</t>
  </si>
  <si>
    <t>0111</t>
  </si>
  <si>
    <t xml:space="preserve">Назва коду за типовою програмною класифікацією видатків та кредитування місцевих бюджетів </t>
  </si>
  <si>
    <t>1000</t>
  </si>
  <si>
    <t>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</si>
  <si>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>0910</t>
  </si>
  <si>
    <t>0921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</si>
  <si>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</si>
  <si>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Надання позашкільної освіти позашкільними закладами освіти, заходи із позашкільної роботи з дітьми</t>
  </si>
  <si>
    <t>0990</t>
  </si>
  <si>
    <t>1090</t>
  </si>
  <si>
    <t>0960</t>
  </si>
  <si>
    <t>1150</t>
  </si>
  <si>
    <t>0950</t>
  </si>
  <si>
    <t>0922</t>
  </si>
  <si>
    <t>0732</t>
  </si>
  <si>
    <t>0763</t>
  </si>
  <si>
    <t>Спеціалізована стаціонарна медична допомога населенню</t>
  </si>
  <si>
    <t>в тому числі за рахунок медичної субвенції</t>
  </si>
  <si>
    <t>Програми і централізовані заходи у галузі охорони здоров’я</t>
  </si>
  <si>
    <t>2210</t>
  </si>
  <si>
    <t>4060</t>
  </si>
  <si>
    <t>0824</t>
  </si>
  <si>
    <t>0828</t>
  </si>
  <si>
    <t>0829</t>
  </si>
  <si>
    <t>5010</t>
  </si>
  <si>
    <t>Проведення спортивної роботи в регіоні</t>
  </si>
  <si>
    <t>5011</t>
  </si>
  <si>
    <t>0810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</si>
  <si>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</si>
  <si>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</si>
  <si>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</si>
  <si>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5030</t>
  </si>
  <si>
    <t>Розвиток дитячо-юнацького та резервного спорту</t>
  </si>
  <si>
    <t>5031</t>
  </si>
  <si>
    <t>Утримання та навчально-тренувальна робота комунальних дитячо-юнацьких спортивних шкіл</t>
  </si>
  <si>
    <t>6021</t>
  </si>
  <si>
    <t>0610</t>
  </si>
  <si>
    <t>Капітальний ремонт житлового фонду</t>
  </si>
  <si>
    <t>0620</t>
  </si>
  <si>
    <t>6100</t>
  </si>
  <si>
    <t>Впровадження засобів обліку витрат та регулювання споживання води та теплової енергії</t>
  </si>
  <si>
    <t>6010</t>
  </si>
  <si>
    <t>Забезпечення надійного та безперебійного функціонування житлово-експлуатаційного господарства</t>
  </si>
  <si>
    <t xml:space="preserve">в т. ч. за рах субвенції з обласного бюджету </t>
  </si>
  <si>
    <t>Житлово-комунальне господарство</t>
  </si>
  <si>
    <t>6310</t>
  </si>
  <si>
    <t>0490</t>
  </si>
  <si>
    <t>Реалізація заходів щодо інвестиційного розвитку території</t>
  </si>
  <si>
    <t>7310</t>
  </si>
  <si>
    <t>0421</t>
  </si>
  <si>
    <t>Проведення заходів із землеустрою</t>
  </si>
  <si>
    <t>6650</t>
  </si>
  <si>
    <t>0456</t>
  </si>
  <si>
    <t>Утримання та розвиток інфраструктури доріг</t>
  </si>
  <si>
    <t>7500</t>
  </si>
  <si>
    <t>0411</t>
  </si>
  <si>
    <t>7410</t>
  </si>
  <si>
    <t>0470</t>
  </si>
  <si>
    <t>Заходи з енергозбереження</t>
  </si>
  <si>
    <t>Сприяння розвитку малого та середнього підприємництва</t>
  </si>
  <si>
    <t>Внески до статутного капіталу суб’єктів господарювання</t>
  </si>
  <si>
    <t xml:space="preserve">        КМКП</t>
  </si>
  <si>
    <t>7830</t>
  </si>
  <si>
    <t>0380</t>
  </si>
  <si>
    <t>0320</t>
  </si>
  <si>
    <t>7810</t>
  </si>
  <si>
    <t>0133</t>
  </si>
  <si>
    <t>9110</t>
  </si>
  <si>
    <t>0511</t>
  </si>
  <si>
    <t>9140</t>
  </si>
  <si>
    <t>0540</t>
  </si>
  <si>
    <t>8600</t>
  </si>
  <si>
    <t>3011</t>
  </si>
  <si>
    <t>3012</t>
  </si>
  <si>
    <t>1030</t>
  </si>
  <si>
    <t>1070</t>
  </si>
  <si>
    <t>1060</t>
  </si>
  <si>
    <t>Надання субсидій населенню для відшкодування витрат на оплату житлово-комунальних послуг</t>
  </si>
  <si>
    <t>3010</t>
  </si>
  <si>
    <t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</si>
  <si>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Соціальний захист та соціальне забезпечення</t>
  </si>
  <si>
    <t>3020</t>
  </si>
  <si>
    <t>Надання пільг та субсидій населенню на придбання твердого та рідкого пічного побутового палива і скрапленого газу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</si>
  <si>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</si>
  <si>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3041</t>
  </si>
  <si>
    <t>1040</t>
  </si>
  <si>
    <t>Надання допомоги у зв'язку з вагітністю і пологами</t>
  </si>
  <si>
    <t>3042</t>
  </si>
  <si>
    <t>3043</t>
  </si>
  <si>
    <t>Надання допомоги при народженні дитини</t>
  </si>
  <si>
    <t>3044</t>
  </si>
  <si>
    <t>Надання допомоги на дітей, над якими встановлено опіку чи піклування</t>
  </si>
  <si>
    <t>3045</t>
  </si>
  <si>
    <t>Надання допомоги на дітей одиноким матерям</t>
  </si>
  <si>
    <t>3046</t>
  </si>
  <si>
    <t>Надання тимчасової державної допомоги дітям</t>
  </si>
  <si>
    <t>3047</t>
  </si>
  <si>
    <t>Надання допомоги при усиновленні дитини</t>
  </si>
  <si>
    <t>3030</t>
  </si>
  <si>
    <t>Надання пільг з оплати послуг зв’язку та інших передбачених законодавством пільг (крім пільг на одержання ліків, зубопротезування, забезпечення продуктами харчування, оплату електроенергії, природного і скрапленого газу, на побутові потреби, твердого та рідкого пічного побутового палива,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 рідких нечистот) та компенсації за пільговий проїзд окремих категорій громадян</t>
  </si>
  <si>
    <t>Компенсаційні виплати на пільговий проїзд автомобільним транспортом окремим категоріям громадян</t>
  </si>
  <si>
    <t>3040</t>
  </si>
  <si>
    <t>Надання допомоги сім'ям з дітьми, малозабезпеченим  сім’ям, інвалідам з дитинства, дітям-інвалідам та тимчасової допомоги дітям</t>
  </si>
  <si>
    <t>090212</t>
  </si>
  <si>
    <t>3050</t>
  </si>
  <si>
    <t>Пільгове медичне обслуговування осіб, які постраждали внаслідок Чорнобильської катастрофи</t>
  </si>
  <si>
    <t>1010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</si>
  <si>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</si>
  <si>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</si>
  <si>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</si>
  <si>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3105</t>
  </si>
  <si>
    <t>3112</t>
  </si>
  <si>
    <t>Заходи державної політики з питань дітей та їх соціального захисту</t>
  </si>
  <si>
    <t>3132</t>
  </si>
  <si>
    <t>3140</t>
  </si>
  <si>
    <t>3160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</si>
  <si>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</si>
  <si>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 xml:space="preserve">КТКВК </t>
  </si>
  <si>
    <t>Інші заходи та заклади молодіжної політики</t>
  </si>
  <si>
    <r>
      <t xml:space="preserve">Субвенція на утримання об'єктів спільного користування чи ліквідацію негативних наслідків діяльності об'єктів спільного користування </t>
    </r>
    <r>
      <rPr>
        <sz val="11"/>
        <rFont val="Times New Roman"/>
        <family val="1"/>
        <charset val="204"/>
      </rPr>
      <t>(субвенція з міського бюджету Володимирецькому районному бюджету на підтримку телерадіокомпанії "Бурштиновий шлях")</t>
    </r>
  </si>
  <si>
    <r>
      <t xml:space="preserve">Субвенція на проведення видатків місцевих бюджетів, що враховуються при визначенні обсягу міжбюджетних трансфертів  </t>
    </r>
    <r>
      <rPr>
        <sz val="11"/>
        <rFont val="Times New Roman"/>
        <family val="1"/>
        <charset val="204"/>
      </rPr>
      <t>(субвенція обласному бюджету на обслуговування осіб з обмеженими фізичними можливостями в  центрах професійної реабілітації інвалідів)</t>
    </r>
  </si>
  <si>
    <t>3000</t>
  </si>
  <si>
    <t>2000</t>
  </si>
  <si>
    <t>4000</t>
  </si>
  <si>
    <t>6000</t>
  </si>
  <si>
    <t>5000</t>
  </si>
  <si>
    <t>Утримання клубів для підлітків за місцем проживання</t>
  </si>
  <si>
    <r>
      <t>Інші субвенції</t>
    </r>
    <r>
      <rPr>
        <sz val="11"/>
        <rFont val="Times New Roman"/>
        <family val="1"/>
        <charset val="204"/>
      </rPr>
      <t xml:space="preserve"> (співфінансування капремонту приміщення для ЦНАП)</t>
    </r>
  </si>
  <si>
    <t xml:space="preserve">                 власні надходження бюджетних установ (відшкодування витрат за проведення конкурсу по перевезенню)</t>
  </si>
  <si>
    <t xml:space="preserve">Додаток 2  </t>
  </si>
  <si>
    <t>до рішення міської ради</t>
  </si>
  <si>
    <t>Найменування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</si>
  <si>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</si>
  <si>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</si>
  <si>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</si>
  <si>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</si>
  <si>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прибуток</t>
  </si>
  <si>
    <t>Акцизний податок з реалізації суб'єктами господарювання роздрібної торгівлі підакцизних товарів</t>
  </si>
  <si>
    <t>Місцеві податки і збори</t>
  </si>
  <si>
    <t>Податок на майно</t>
  </si>
  <si>
    <t>- плата за землю</t>
  </si>
  <si>
    <t>18011000-18011100</t>
  </si>
  <si>
    <t>Туристичний збір</t>
  </si>
  <si>
    <t>Єдиний податок</t>
  </si>
  <si>
    <t xml:space="preserve">Неподаткові надходження </t>
  </si>
  <si>
    <t xml:space="preserve">Частина чистого прибутку (доходу) комунальних унітарних підприємств та їх об'єднань, що вилучається до бюджету </t>
  </si>
  <si>
    <t>Адміністративні штрафи та інші санкції</t>
  </si>
  <si>
    <t>Державне мито</t>
  </si>
  <si>
    <t>Інші надходження</t>
  </si>
  <si>
    <t>Офіційні трансферти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</si>
  <si>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</si>
  <si>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</si>
  <si>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Разом доходів загального фонду</t>
  </si>
  <si>
    <t>Екологічний податок</t>
  </si>
  <si>
    <t>Бюджет розвитку</t>
  </si>
  <si>
    <t>Разом доходів спеціального фонду</t>
  </si>
  <si>
    <t>Всього доходів</t>
  </si>
  <si>
    <t>Доходи від операцій з капіталом</t>
  </si>
  <si>
    <t>18010100-18010400</t>
  </si>
  <si>
    <t>18010500-18010900</t>
  </si>
  <si>
    <t>Додаток 1</t>
  </si>
  <si>
    <t>___________2018 року №_____</t>
  </si>
  <si>
    <t xml:space="preserve">    Виконання  доходної  частини  бюджету м.Вараш за січень-березень 2018 року</t>
  </si>
  <si>
    <t>Код бюджетної класифікації доходів</t>
  </si>
  <si>
    <t>Затверджений бюджет                на 2018 р.</t>
  </si>
  <si>
    <t>Затверджений бюджет на 2018р.                 зі змінами</t>
  </si>
  <si>
    <t xml:space="preserve">Затверджено розписом станом на  01.04.2018р.                             </t>
  </si>
  <si>
    <t xml:space="preserve"> Фактичні надходження до бюджету станом  на 01.04.2018р.</t>
  </si>
  <si>
    <t>Відхилення  фактичних надходжень до затверджених показників</t>
  </si>
  <si>
    <t>Внутрішні податки на товари та послуги </t>
  </si>
  <si>
    <t>Акцизний податок з вироблених в Україні підакцизних товарів (продукції) </t>
  </si>
  <si>
    <t>Пальне</t>
  </si>
  <si>
    <t xml:space="preserve">Акцизний податок з ввезених на митну територію України підакцизних товарів (продукції) </t>
  </si>
  <si>
    <t>- податок на нерухоме майно</t>
  </si>
  <si>
    <t xml:space="preserve">- транспортний податок 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</si>
  <si>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</si>
  <si>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</si>
  <si>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Плата за надання інших адміністративних послуг</t>
  </si>
  <si>
    <t xml:space="preserve">Адміністративний збір за  державну реєстрацію речових прав на нерухоме майно та їх обтяжень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</si>
  <si>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    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</si>
  <si>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</si>
  <si>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Кошти від реалізації безхазяйного майна</t>
  </si>
  <si>
    <t>*Податки і збори, нараховані до 1 січня 2015 року</t>
  </si>
  <si>
    <t xml:space="preserve">Субвенції  з державного бюджету місцевим бюджетам      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</si>
  <si>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</si>
  <si>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 xml:space="preserve">Субвенції з місцевих бюджетів іншим  місцевим бюджетам      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</si>
  <si>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</si>
  <si>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</si>
  <si>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 xml:space="preserve"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</si>
  <si>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</si>
  <si>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</si>
  <si>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місцевого бюджету за рахунок залишку коштів медичної субвенції, що утворився на початок бюджетного періоду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</si>
  <si>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</si>
  <si>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Інші субвенцiї з місцевого бюджету</t>
  </si>
  <si>
    <t>Субвенція з державного бюджету місцевим бюджетам на погашення заборгованості з різниці в тарифах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</si>
  <si>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</si>
  <si>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Всього доходів загального фонду</t>
  </si>
  <si>
    <t>Іншi надходження до фондiв охорони навколишнього природного середовища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</si>
  <si>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</si>
  <si>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 і організацій</t>
  </si>
  <si>
    <t>Надходження коштів пайової участі у розвитку інфраструктури населеного пункту</t>
  </si>
  <si>
    <t xml:space="preserve">Кошти від відчуження майна, що перебуває в комунальній власності </t>
  </si>
  <si>
    <t>Кошти від продажу землі</t>
  </si>
  <si>
    <t>Субвенцiя з державного бюджету мiсцевим бюджетам на здiйснення заходiв щодо соцiально-економiчного розвитку окремих територiй</t>
  </si>
  <si>
    <t>Секретар міської ради                                                                          І.Шумра</t>
  </si>
  <si>
    <t xml:space="preserve"> </t>
  </si>
  <si>
    <t>затверджено розписом на рік</t>
  </si>
  <si>
    <t>затверджено на 01.04.2018</t>
  </si>
  <si>
    <t>виконано станом на 01.04.2018</t>
  </si>
  <si>
    <t xml:space="preserve">затверджено розписом на рік </t>
  </si>
  <si>
    <t>затверджено  на 01.04.2018</t>
  </si>
  <si>
    <t>Надання пільг на оплату житлово-комунальних послуг окремим категоріям громадян відповідно до законодавства</t>
  </si>
  <si>
    <t>3022</t>
  </si>
  <si>
    <t>090203</t>
  </si>
  <si>
    <t>3031</t>
  </si>
  <si>
    <t>Надання інших пільг окремим категоріям громадян відповідно до законодавства</t>
  </si>
  <si>
    <t>090214</t>
  </si>
  <si>
    <t>3032</t>
  </si>
  <si>
    <t>Надання пільг окремим категоріям громадян з оплати послуг зв'язку</t>
  </si>
  <si>
    <t>3033</t>
  </si>
  <si>
    <t>Надання державної соціальної допомоги малозабезпеченим сім’ям</t>
  </si>
  <si>
    <t>3081</t>
  </si>
  <si>
    <t>Надання державної соціальної допомоги особам з інвалідністю з дитинства та дітям з інвалідністю</t>
  </si>
  <si>
    <t>3082</t>
  </si>
  <si>
    <t>Надання державної соціальної допомоги особам,  які не  мають права на пенсію, та особам з інвалідністю, державної соціальної допомоги на догляд</t>
  </si>
  <si>
    <t>3083</t>
  </si>
  <si>
    <t>Надання допомоги по догляду за особами з інвалідністю I чи II групи внаслідок психічного розладу</t>
  </si>
  <si>
    <t>3084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</si>
  <si>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</si>
  <si>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3085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</si>
  <si>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</si>
  <si>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Надання реабілітаційних послуг особам з інвалідністю та дітям з інвалідністю</t>
  </si>
  <si>
    <t>3121</t>
  </si>
  <si>
    <t>Утримання та забезпечення діяльності центрів соціальних служб для сім’ї, дітей та молоді</t>
  </si>
  <si>
    <t>3123</t>
  </si>
  <si>
    <t>Заходи державної політики з питань сім'ї</t>
  </si>
  <si>
    <t>3133</t>
  </si>
  <si>
    <t>Надання соціальних гарантій,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</si>
  <si>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</si>
  <si>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</si>
  <si>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3230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</si>
  <si>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 та оплату послуг із здійснення патронату над дитиною та виплата соціальної допомоги на утримання дитини в сім’ї патронатного вихователя</t>
  </si>
  <si>
    <t>3242</t>
  </si>
  <si>
    <t>Інші заходи у сфері соціального захисту і соціального забезпечення</t>
  </si>
  <si>
    <t>Надання дошкільної освіти</t>
  </si>
  <si>
    <t>в т. ч.: за рах субвенції з державного бюджету на здійснення заходів щодо соц-економічного розвитку окремих територій (кап. ремонт ДНЗ №11, №12)</t>
  </si>
  <si>
    <t>за рах субвенції з державного бюджету по 30-км зоні (кап. ремонт (заміна вікон і дверей) ДНЗ№3, №4, №6, №8)</t>
  </si>
  <si>
    <t xml:space="preserve">в т. ч.: за рах освітньої субвенції з держ бюджету </t>
  </si>
  <si>
    <t>за рах субвенції з державного бюджету на надання державної підтримки особам з особливими освітніми потребами</t>
  </si>
  <si>
    <t>за рах субвенції з державного бюджету по 30-км зоні (пот.ремонт ЗНЗ №4 (кабінет цивільного захисту), ЗНЗ №5)</t>
  </si>
  <si>
    <t>за рах субвенції з державного бюджету на здійснення заходів щодо соц-економічного розвитку окремих територій (кап. ремонт (заміна вікон і дверей) ЗНЗ №4, №5)</t>
  </si>
  <si>
    <t>в т. ч.: за рах освітньої субвенції з держ бюджету</t>
  </si>
  <si>
    <t>1100</t>
  </si>
  <si>
    <t>Забезпечення діяльності палаців i будинків культури, клубів, центрів дозвілля та iнших клубних закладів</t>
  </si>
  <si>
    <t>1140</t>
  </si>
  <si>
    <t>Підвищення кваліфікації, перепідготовка кадрів закладами післядипломної освіти</t>
  </si>
  <si>
    <t>Методичне забезпечення діяльності навчальних закладів</t>
  </si>
  <si>
    <t>1161</t>
  </si>
  <si>
    <t xml:space="preserve">Забезпечення діяльності інших закладів у сфері освіти </t>
  </si>
  <si>
    <t>1162</t>
  </si>
  <si>
    <t>Інші програми та заходи у сфері освіти</t>
  </si>
  <si>
    <t>2020</t>
  </si>
  <si>
    <t>2142</t>
  </si>
  <si>
    <t>2144</t>
  </si>
  <si>
    <t>Централізовані заходи з лікування хворих на цукровий та нецукровий діабет</t>
  </si>
  <si>
    <t xml:space="preserve">в т. ч. за рах субвенції з держ бюджету (цільові видатки для відшкодування вартості препаратів інсуліну на лікування хворих на цукровий діабет, що потребують лікування препаратами інсуліну) </t>
  </si>
  <si>
    <t>2145</t>
  </si>
  <si>
    <t>2146</t>
  </si>
  <si>
    <t>Відшкодування вартості лікарських засобів для лікування окремих захворювань</t>
  </si>
  <si>
    <t>в т. ч. за рах субвенції з держ бюджету на відшкодування вартості лікарських засобів для лікування окремих захворювань (Доступні ліки)</t>
  </si>
  <si>
    <t>2152</t>
  </si>
  <si>
    <t>Інші програми та заходи у сфері охорони здоров’я</t>
  </si>
  <si>
    <t>Культура і мистецтво, всього</t>
  </si>
  <si>
    <t>4030</t>
  </si>
  <si>
    <t>Забезпечення діяльності бібліотек</t>
  </si>
  <si>
    <t>4081</t>
  </si>
  <si>
    <t xml:space="preserve">Забезпечення діяльності інших закладів в галузі культури і мистецтва </t>
  </si>
  <si>
    <t>4082</t>
  </si>
  <si>
    <t>Інші заходи в галузі культури і мистецтва</t>
  </si>
  <si>
    <t>0150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</si>
  <si>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</si>
  <si>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</si>
  <si>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</si>
  <si>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6011</t>
  </si>
  <si>
    <t>Експлуатація та технічне обслуговування житлового фонду</t>
  </si>
  <si>
    <t>6014</t>
  </si>
  <si>
    <t>Забезпечення збору та вивезення сміття і відходів</t>
  </si>
  <si>
    <t>6015</t>
  </si>
  <si>
    <t>Забезпечення надійної та безперебійної експлуатації ліфтів</t>
  </si>
  <si>
    <t>6022</t>
  </si>
  <si>
    <t>Капітальний ремонт житлового фонду об'єднань ОСББ</t>
  </si>
  <si>
    <t>в т. ч. за рах субвенції з державного бюджету на здійснення заходів щодо соц-економічного розвитку окремих територій (кап. ремонт будинку по вулиці Перемоги, 5)</t>
  </si>
  <si>
    <t>6051</t>
  </si>
  <si>
    <t>Забезпечення функціонування теплових мереж</t>
  </si>
  <si>
    <t>6052</t>
  </si>
  <si>
    <t>Забезпечення функціонування водопровідно-каналізаційного господарства</t>
  </si>
  <si>
    <t>6030</t>
  </si>
  <si>
    <t>Організація благоустрою населених пунктів</t>
  </si>
  <si>
    <t>6071</t>
  </si>
  <si>
    <t>0640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</si>
  <si>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</si>
  <si>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6110</t>
  </si>
  <si>
    <t>Заходи, пов’язані з поліпшенням питної води</t>
  </si>
  <si>
    <t>6130</t>
  </si>
  <si>
    <t>Забезпечення функціонування комбінатів комунальних підприємств, районних виробничих об'єднань та інших підприємств, установ та організацій житлово-комунального господарства</t>
  </si>
  <si>
    <t>100601</t>
  </si>
  <si>
    <t>6140</t>
  </si>
  <si>
    <t>6150</t>
  </si>
  <si>
    <r>
      <t xml:space="preserve"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</t>
    </r>
    <r>
      <rPr>
        <sz val="11"/>
        <rFont val="Times New Roman Cyr"/>
        <charset val="204"/>
      </rPr>
      <t>(за рахунок субвенції з державного бюджету)</t>
    </r>
  </si>
  <si>
    <t>в т. ч.: за рах субвенції з державного бюджету на здійснення заходів щодо соц-економічного розвитку окремих територій (будівництво міні-футбольного поля ЗНЗ №4)</t>
  </si>
  <si>
    <t>будівництво міні-футбольного поля ЗНЗ №4 (співфінансування з міського бюджету)</t>
  </si>
  <si>
    <t>створення та встановлення системи відеоспостереження міста</t>
  </si>
  <si>
    <t xml:space="preserve">реконструкція ЗОШ №1 (коригування) </t>
  </si>
  <si>
    <t xml:space="preserve">реконструкція ЗОШ №2 </t>
  </si>
  <si>
    <t>будівництво об'єктів інфраструктури парку культури та відпочинку (проектно-кошторисна документація)</t>
  </si>
  <si>
    <t>будівництво спортивного майданчика в м-н Вараш, 19</t>
  </si>
  <si>
    <t>благодійні внески, гранти та дарунки (безоплатна передача повітряних ліній електропередач, в т.ч. з КП "МЕМ" до КП "Благоустрій")</t>
  </si>
  <si>
    <t>0443</t>
  </si>
  <si>
    <t>Будівництво об'єктів житлово-комунального господарства</t>
  </si>
  <si>
    <t>7330</t>
  </si>
  <si>
    <t>Будівництво інших об'єктів соціальної та виробничої інфраструктури комунальної власності</t>
  </si>
  <si>
    <t>7610</t>
  </si>
  <si>
    <t>7670</t>
  </si>
  <si>
    <t>7820</t>
  </si>
  <si>
    <t>0220</t>
  </si>
  <si>
    <t>Заходи у сфері захисту населення і територій від надзвичайних ситуацій техногенного та природного характеру</t>
  </si>
  <si>
    <t xml:space="preserve"> в т.ч. за рахунок субвенції з державного бюджету по 30-км зоні (протирад.укриття, сховище №65080)</t>
  </si>
  <si>
    <t>7640</t>
  </si>
  <si>
    <t>7680</t>
  </si>
  <si>
    <t>Членські внески до асоціацій органів місцевого самоврядування</t>
  </si>
  <si>
    <t>8110</t>
  </si>
  <si>
    <t>Заходи із запобігання та ліквідації надзвичайних ситуацій та наслідків стихійного лиха</t>
  </si>
  <si>
    <t>8330</t>
  </si>
  <si>
    <t xml:space="preserve">Інша діяльність у сфері екології та охорони природних ресурсів </t>
  </si>
  <si>
    <t>Обслуговування місцевого боргу</t>
  </si>
  <si>
    <t>8700</t>
  </si>
  <si>
    <t>8500</t>
  </si>
  <si>
    <t>Нерозподілені трансферти з державного бюджету</t>
  </si>
  <si>
    <t>9770</t>
  </si>
  <si>
    <t xml:space="preserve">Інші субвенції з місцевого бюджету </t>
  </si>
  <si>
    <t xml:space="preserve">                  програма висвітлення діяльності органів місцевого самоврядування в засобах масової інформації </t>
  </si>
  <si>
    <t xml:space="preserve">                  програма "Безпечне місто" (виконаня заходів ГО "Кузнецовська муніципальна варта")</t>
  </si>
  <si>
    <t>8800</t>
  </si>
  <si>
    <t>Інші субвенції (обласному бюджету)</t>
  </si>
  <si>
    <t xml:space="preserve">в т.ч.    реконструкція ЦНАП в м.Вараш (за адресою: м-н Будівельників, 25/1, нежитлове приміщення №104) </t>
  </si>
  <si>
    <t xml:space="preserve">            ремонт автомобіля Кузнецовської підстанції екстреної (швидкої) медичної допомоги КЗ «Обласний центр екстреної медичної допомоги та медицини катастроф» Рівненської обласної ради </t>
  </si>
  <si>
    <t xml:space="preserve">           співфінансування  заходу із забезпечення послугами оздоровлення і відпочинку дітей, які потребують особливої соціальної уваги та підтримки, шляхом компенсації вартості путівок</t>
  </si>
  <si>
    <t xml:space="preserve">           надання послуг з комплексної реабілітації інвалідів міста в КЗ «Рівненський обласний центр комплексної реабілітації інвалідів» </t>
  </si>
  <si>
    <t>9010</t>
  </si>
  <si>
    <t>Обслуговування боргу</t>
  </si>
  <si>
    <r>
      <t xml:space="preserve">Повернення кредиту </t>
    </r>
    <r>
      <rPr>
        <sz val="11"/>
        <rFont val="Times New Roman"/>
        <family val="1"/>
        <charset val="204"/>
      </rPr>
      <t xml:space="preserve"> (пільгові довгострокові кредити молодим сім’ям та одиноким молодим громадянам на будівництво/ придбання житла)</t>
    </r>
  </si>
  <si>
    <r>
      <t xml:space="preserve">               Виконання бюджету м.Вараш по видатках та кредитуванню за січень-березень 2018 року                                                                     </t>
    </r>
    <r>
      <rPr>
        <sz val="10"/>
        <rFont val="Times New Roman"/>
        <family val="1"/>
      </rPr>
      <t xml:space="preserve"> </t>
    </r>
    <r>
      <rPr>
        <b/>
        <sz val="16"/>
        <rFont val="Times New Roman"/>
        <family val="1"/>
        <charset val="204"/>
      </rPr>
      <t>тис.грн.</t>
    </r>
  </si>
  <si>
    <t xml:space="preserve">  ______________ 2018 року № _____</t>
  </si>
  <si>
    <t xml:space="preserve">                         Секретар міської ради                                                                          І.Шумра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</si>
</sst>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000000"/>
    <numFmt numFmtId="167" formatCode="#,##0.0"/>
  </numFmts>
  <fonts count="62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1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name val="Times New Roman"/>
      <family val="1"/>
    </font>
    <font>
      <sz val="10"/>
      <name val="Times New Roman"/>
      <family val="1"/>
    </font>
    <font>
      <sz val="8"/>
      <name val="Arial Cyr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  <font>
      <i/>
      <sz val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b/>
      <sz val="26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3.5"/>
      <name val="Cambria"/>
      <family val="1"/>
      <charset val="204"/>
      <scheme val="major"/>
    </font>
    <font>
      <b/>
      <sz val="16"/>
      <color indexed="8"/>
      <name val="Cambria"/>
      <family val="1"/>
      <charset val="204"/>
      <scheme val="major"/>
    </font>
    <font>
      <b/>
      <sz val="16"/>
      <name val="Cambria"/>
      <family val="1"/>
      <charset val="204"/>
      <scheme val="major"/>
    </font>
    <font>
      <sz val="13.5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sz val="18"/>
      <color rgb="FF333333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3" tint="-0.499984740745262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6"/>
      <color theme="1"/>
      <name val="Times New Roman"/>
      <family val="1"/>
      <charset val="204"/>
    </font>
    <font>
      <sz val="16"/>
      <color theme="1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sz val="26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i/>
      <sz val="10"/>
      <name val="Arial Cyr"/>
      <family val="2"/>
      <charset val="204"/>
    </font>
    <font>
      <i/>
      <sz val="9"/>
      <name val="Arial Cyr"/>
      <family val="2"/>
      <charset val="204"/>
    </font>
    <font>
      <i/>
      <sz val="10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charset val="204"/>
    </font>
    <font>
      <sz val="2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5" fillId="0" borderId="0"/>
    <xf numFmtId="0" fontId="21" fillId="0" borderId="0"/>
    <xf numFmtId="0" fontId="31" fillId="0" borderId="0"/>
  </cellStyleXfs>
  <cellXfs count="77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2" fillId="0" borderId="1" xfId="0" applyFont="1" applyBorder="1"/>
    <xf numFmtId="0" fontId="3" fillId="0" borderId="0" xfId="0" applyFont="1" applyBorder="1"/>
    <xf numFmtId="0" fontId="2" fillId="0" borderId="2" xfId="0" applyFont="1" applyBorder="1"/>
    <xf numFmtId="165" fontId="2" fillId="0" borderId="0" xfId="0" applyNumberFormat="1" applyFont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horizontal="right"/>
    </xf>
    <xf numFmtId="167" fontId="2" fillId="0" borderId="0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3" xfId="0" applyFont="1" applyBorder="1"/>
    <xf numFmtId="0" fontId="2" fillId="0" borderId="0" xfId="0" applyFont="1" applyBorder="1" applyAlignment="1"/>
    <xf numFmtId="167" fontId="2" fillId="0" borderId="0" xfId="0" applyNumberFormat="1" applyFont="1" applyFill="1" applyBorder="1" applyAlignment="1">
      <alignment horizontal="center"/>
    </xf>
    <xf numFmtId="167" fontId="3" fillId="0" borderId="0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 wrapText="1"/>
    </xf>
    <xf numFmtId="49" fontId="10" fillId="0" borderId="4" xfId="0" applyNumberFormat="1" applyFont="1" applyBorder="1" applyAlignment="1" applyProtection="1">
      <alignment horizontal="center" wrapText="1"/>
      <protection locked="0"/>
    </xf>
    <xf numFmtId="0" fontId="11" fillId="0" borderId="4" xfId="0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49" fontId="11" fillId="0" borderId="7" xfId="0" applyNumberFormat="1" applyFont="1" applyFill="1" applyBorder="1" applyAlignment="1">
      <alignment horizontal="center"/>
    </xf>
    <xf numFmtId="49" fontId="11" fillId="0" borderId="7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49" fontId="10" fillId="0" borderId="8" xfId="0" applyNumberFormat="1" applyFont="1" applyBorder="1" applyAlignment="1">
      <alignment horizontal="center"/>
    </xf>
    <xf numFmtId="0" fontId="10" fillId="0" borderId="9" xfId="0" applyFont="1" applyFill="1" applyBorder="1" applyAlignment="1"/>
    <xf numFmtId="0" fontId="10" fillId="0" borderId="10" xfId="0" applyFont="1" applyFill="1" applyBorder="1" applyAlignment="1"/>
    <xf numFmtId="0" fontId="10" fillId="0" borderId="11" xfId="0" applyFont="1" applyFill="1" applyBorder="1" applyAlignment="1"/>
    <xf numFmtId="0" fontId="10" fillId="0" borderId="12" xfId="0" applyFont="1" applyFill="1" applyBorder="1" applyAlignment="1"/>
    <xf numFmtId="0" fontId="10" fillId="0" borderId="13" xfId="0" applyFont="1" applyFill="1" applyBorder="1" applyAlignment="1"/>
    <xf numFmtId="0" fontId="10" fillId="0" borderId="14" xfId="0" applyFont="1" applyBorder="1" applyAlignment="1">
      <alignment horizontal="center"/>
    </xf>
    <xf numFmtId="0" fontId="10" fillId="0" borderId="15" xfId="0" applyFont="1" applyFill="1" applyBorder="1" applyAlignment="1"/>
    <xf numFmtId="167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11" fillId="0" borderId="5" xfId="0" applyFont="1" applyBorder="1" applyAlignment="1">
      <alignment horizontal="center"/>
    </xf>
    <xf numFmtId="167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3" xfId="0" applyFont="1" applyBorder="1"/>
    <xf numFmtId="0" fontId="10" fillId="0" borderId="17" xfId="0" applyFont="1" applyFill="1" applyBorder="1" applyAlignment="1"/>
    <xf numFmtId="167" fontId="2" fillId="0" borderId="19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right"/>
    </xf>
    <xf numFmtId="0" fontId="2" fillId="0" borderId="19" xfId="0" applyFont="1" applyFill="1" applyBorder="1"/>
    <xf numFmtId="167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14" fillId="0" borderId="0" xfId="0" applyFont="1"/>
    <xf numFmtId="0" fontId="20" fillId="0" borderId="0" xfId="0" applyFont="1" applyFill="1" applyAlignment="1">
      <alignment horizontal="center"/>
    </xf>
    <xf numFmtId="0" fontId="20" fillId="0" borderId="0" xfId="0" applyFont="1" applyFill="1"/>
    <xf numFmtId="49" fontId="11" fillId="0" borderId="14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167" fontId="16" fillId="0" borderId="14" xfId="0" applyNumberFormat="1" applyFont="1" applyFill="1" applyBorder="1" applyAlignment="1">
      <alignment horizontal="center"/>
    </xf>
    <xf numFmtId="165" fontId="16" fillId="2" borderId="14" xfId="0" applyNumberFormat="1" applyFont="1" applyFill="1" applyBorder="1" applyAlignment="1">
      <alignment horizontal="center"/>
    </xf>
    <xf numFmtId="167" fontId="16" fillId="2" borderId="16" xfId="0" applyNumberFormat="1" applyFont="1" applyFill="1" applyBorder="1" applyAlignment="1">
      <alignment horizontal="center"/>
    </xf>
    <xf numFmtId="167" fontId="16" fillId="0" borderId="20" xfId="0" applyNumberFormat="1" applyFont="1" applyFill="1" applyBorder="1" applyAlignment="1">
      <alignment horizontal="center"/>
    </xf>
    <xf numFmtId="167" fontId="16" fillId="2" borderId="14" xfId="0" applyNumberFormat="1" applyFont="1" applyFill="1" applyBorder="1" applyAlignment="1">
      <alignment horizontal="center"/>
    </xf>
    <xf numFmtId="167" fontId="17" fillId="0" borderId="7" xfId="0" applyNumberFormat="1" applyFont="1" applyFill="1" applyBorder="1" applyAlignment="1">
      <alignment horizontal="center"/>
    </xf>
    <xf numFmtId="165" fontId="17" fillId="2" borderId="7" xfId="0" applyNumberFormat="1" applyFont="1" applyFill="1" applyBorder="1" applyAlignment="1">
      <alignment horizontal="center"/>
    </xf>
    <xf numFmtId="167" fontId="17" fillId="2" borderId="7" xfId="0" applyNumberFormat="1" applyFont="1" applyFill="1" applyBorder="1" applyAlignment="1">
      <alignment horizontal="center"/>
    </xf>
    <xf numFmtId="165" fontId="17" fillId="2" borderId="21" xfId="0" applyNumberFormat="1" applyFont="1" applyFill="1" applyBorder="1" applyAlignment="1">
      <alignment horizontal="center"/>
    </xf>
    <xf numFmtId="167" fontId="16" fillId="0" borderId="7" xfId="0" applyNumberFormat="1" applyFont="1" applyFill="1" applyBorder="1" applyAlignment="1">
      <alignment horizontal="center"/>
    </xf>
    <xf numFmtId="165" fontId="16" fillId="2" borderId="7" xfId="0" applyNumberFormat="1" applyFont="1" applyFill="1" applyBorder="1" applyAlignment="1">
      <alignment horizontal="center"/>
    </xf>
    <xf numFmtId="167" fontId="16" fillId="2" borderId="7" xfId="0" applyNumberFormat="1" applyFont="1" applyFill="1" applyBorder="1" applyAlignment="1">
      <alignment horizontal="center"/>
    </xf>
    <xf numFmtId="165" fontId="17" fillId="2" borderId="5" xfId="0" applyNumberFormat="1" applyFont="1" applyFill="1" applyBorder="1" applyAlignment="1">
      <alignment horizontal="center"/>
    </xf>
    <xf numFmtId="167" fontId="17" fillId="2" borderId="5" xfId="0" applyNumberFormat="1" applyFont="1" applyFill="1" applyBorder="1" applyAlignment="1">
      <alignment horizontal="center"/>
    </xf>
    <xf numFmtId="167" fontId="17" fillId="0" borderId="5" xfId="0" applyNumberFormat="1" applyFont="1" applyFill="1" applyBorder="1" applyAlignment="1">
      <alignment horizontal="center"/>
    </xf>
    <xf numFmtId="167" fontId="17" fillId="0" borderId="4" xfId="0" applyNumberFormat="1" applyFont="1" applyFill="1" applyBorder="1" applyAlignment="1" applyProtection="1">
      <alignment horizontal="center"/>
      <protection locked="0"/>
    </xf>
    <xf numFmtId="165" fontId="17" fillId="2" borderId="4" xfId="0" applyNumberFormat="1" applyFont="1" applyFill="1" applyBorder="1" applyAlignment="1">
      <alignment horizontal="center"/>
    </xf>
    <xf numFmtId="167" fontId="17" fillId="2" borderId="4" xfId="0" applyNumberFormat="1" applyFont="1" applyFill="1" applyBorder="1" applyAlignment="1">
      <alignment horizontal="center"/>
    </xf>
    <xf numFmtId="167" fontId="17" fillId="0" borderId="4" xfId="0" applyNumberFormat="1" applyFont="1" applyFill="1" applyBorder="1" applyAlignment="1">
      <alignment horizontal="center"/>
    </xf>
    <xf numFmtId="167" fontId="17" fillId="0" borderId="22" xfId="0" applyNumberFormat="1" applyFont="1" applyFill="1" applyBorder="1" applyAlignment="1">
      <alignment horizontal="center"/>
    </xf>
    <xf numFmtId="165" fontId="17" fillId="2" borderId="6" xfId="0" applyNumberFormat="1" applyFont="1" applyFill="1" applyBorder="1" applyAlignment="1">
      <alignment horizontal="center"/>
    </xf>
    <xf numFmtId="167" fontId="17" fillId="2" borderId="8" xfId="0" applyNumberFormat="1" applyFont="1" applyFill="1" applyBorder="1" applyAlignment="1">
      <alignment horizontal="center"/>
    </xf>
    <xf numFmtId="167" fontId="17" fillId="0" borderId="8" xfId="0" applyNumberFormat="1" applyFont="1" applyFill="1" applyBorder="1" applyAlignment="1">
      <alignment horizontal="center"/>
    </xf>
    <xf numFmtId="167" fontId="16" fillId="0" borderId="16" xfId="0" applyNumberFormat="1" applyFont="1" applyFill="1" applyBorder="1" applyAlignment="1">
      <alignment horizontal="center"/>
    </xf>
    <xf numFmtId="165" fontId="16" fillId="0" borderId="7" xfId="0" applyNumberFormat="1" applyFont="1" applyFill="1" applyBorder="1" applyAlignment="1">
      <alignment horizontal="center"/>
    </xf>
    <xf numFmtId="167" fontId="16" fillId="0" borderId="23" xfId="0" applyNumberFormat="1" applyFont="1" applyFill="1" applyBorder="1" applyAlignment="1">
      <alignment horizontal="center"/>
    </xf>
    <xf numFmtId="167" fontId="17" fillId="2" borderId="16" xfId="0" applyNumberFormat="1" applyFont="1" applyFill="1" applyBorder="1" applyAlignment="1">
      <alignment horizontal="center"/>
    </xf>
    <xf numFmtId="167" fontId="17" fillId="0" borderId="6" xfId="0" applyNumberFormat="1" applyFont="1" applyFill="1" applyBorder="1" applyAlignment="1">
      <alignment horizontal="center"/>
    </xf>
    <xf numFmtId="167" fontId="17" fillId="2" borderId="6" xfId="0" applyNumberFormat="1" applyFont="1" applyFill="1" applyBorder="1" applyAlignment="1">
      <alignment horizontal="center"/>
    </xf>
    <xf numFmtId="167" fontId="17" fillId="0" borderId="16" xfId="0" applyNumberFormat="1" applyFont="1" applyFill="1" applyBorder="1" applyAlignment="1">
      <alignment horizontal="center"/>
    </xf>
    <xf numFmtId="165" fontId="17" fillId="2" borderId="24" xfId="0" applyNumberFormat="1" applyFont="1" applyFill="1" applyBorder="1" applyAlignment="1">
      <alignment horizontal="center"/>
    </xf>
    <xf numFmtId="165" fontId="17" fillId="2" borderId="25" xfId="0" applyNumberFormat="1" applyFont="1" applyFill="1" applyBorder="1" applyAlignment="1">
      <alignment horizontal="center"/>
    </xf>
    <xf numFmtId="165" fontId="17" fillId="2" borderId="26" xfId="0" applyNumberFormat="1" applyFont="1" applyFill="1" applyBorder="1" applyAlignment="1">
      <alignment horizontal="center"/>
    </xf>
    <xf numFmtId="165" fontId="16" fillId="2" borderId="21" xfId="0" applyNumberFormat="1" applyFont="1" applyFill="1" applyBorder="1" applyAlignment="1">
      <alignment horizontal="center"/>
    </xf>
    <xf numFmtId="165" fontId="16" fillId="2" borderId="27" xfId="0" applyNumberFormat="1" applyFont="1" applyFill="1" applyBorder="1" applyAlignment="1">
      <alignment horizontal="center"/>
    </xf>
    <xf numFmtId="167" fontId="16" fillId="0" borderId="9" xfId="0" applyNumberFormat="1" applyFont="1" applyFill="1" applyBorder="1" applyAlignment="1">
      <alignment horizontal="center"/>
    </xf>
    <xf numFmtId="165" fontId="17" fillId="2" borderId="16" xfId="0" applyNumberFormat="1" applyFont="1" applyFill="1" applyBorder="1" applyAlignment="1">
      <alignment horizontal="center"/>
    </xf>
    <xf numFmtId="165" fontId="17" fillId="2" borderId="8" xfId="0" applyNumberFormat="1" applyFont="1" applyFill="1" applyBorder="1" applyAlignment="1">
      <alignment horizontal="center"/>
    </xf>
    <xf numFmtId="167" fontId="16" fillId="0" borderId="18" xfId="0" applyNumberFormat="1" applyFont="1" applyFill="1" applyBorder="1" applyAlignment="1">
      <alignment horizontal="center"/>
    </xf>
    <xf numFmtId="165" fontId="17" fillId="2" borderId="28" xfId="0" applyNumberFormat="1" applyFont="1" applyFill="1" applyBorder="1" applyAlignment="1">
      <alignment horizontal="center"/>
    </xf>
    <xf numFmtId="165" fontId="16" fillId="2" borderId="26" xfId="0" applyNumberFormat="1" applyFont="1" applyFill="1" applyBorder="1" applyAlignment="1">
      <alignment horizontal="center"/>
    </xf>
    <xf numFmtId="164" fontId="16" fillId="2" borderId="5" xfId="0" applyNumberFormat="1" applyFont="1" applyFill="1" applyBorder="1" applyAlignment="1">
      <alignment horizontal="center"/>
    </xf>
    <xf numFmtId="164" fontId="16" fillId="2" borderId="4" xfId="0" applyNumberFormat="1" applyFont="1" applyFill="1" applyBorder="1" applyAlignment="1">
      <alignment horizontal="center"/>
    </xf>
    <xf numFmtId="165" fontId="16" fillId="2" borderId="25" xfId="0" applyNumberFormat="1" applyFont="1" applyFill="1" applyBorder="1" applyAlignment="1">
      <alignment horizontal="center"/>
    </xf>
    <xf numFmtId="165" fontId="17" fillId="2" borderId="29" xfId="0" applyNumberFormat="1" applyFont="1" applyFill="1" applyBorder="1" applyAlignment="1">
      <alignment horizontal="center"/>
    </xf>
    <xf numFmtId="167" fontId="16" fillId="0" borderId="6" xfId="0" applyNumberFormat="1" applyFont="1" applyFill="1" applyBorder="1" applyAlignment="1" applyProtection="1">
      <alignment horizontal="center"/>
      <protection locked="0"/>
    </xf>
    <xf numFmtId="164" fontId="16" fillId="2" borderId="6" xfId="0" applyNumberFormat="1" applyFont="1" applyFill="1" applyBorder="1" applyAlignment="1">
      <alignment horizontal="center"/>
    </xf>
    <xf numFmtId="165" fontId="16" fillId="2" borderId="28" xfId="0" applyNumberFormat="1" applyFont="1" applyFill="1" applyBorder="1" applyAlignment="1">
      <alignment horizontal="center"/>
    </xf>
    <xf numFmtId="167" fontId="17" fillId="2" borderId="14" xfId="0" applyNumberFormat="1" applyFont="1" applyFill="1" applyBorder="1" applyAlignment="1">
      <alignment horizontal="center"/>
    </xf>
    <xf numFmtId="167" fontId="17" fillId="0" borderId="14" xfId="0" applyNumberFormat="1" applyFont="1" applyFill="1" applyBorder="1" applyAlignment="1">
      <alignment horizontal="center"/>
    </xf>
    <xf numFmtId="165" fontId="17" fillId="2" borderId="27" xfId="0" applyNumberFormat="1" applyFont="1" applyFill="1" applyBorder="1" applyAlignment="1">
      <alignment horizontal="center"/>
    </xf>
    <xf numFmtId="167" fontId="16" fillId="0" borderId="7" xfId="0" applyNumberFormat="1" applyFont="1" applyFill="1" applyBorder="1" applyAlignment="1" applyProtection="1">
      <alignment horizontal="center"/>
      <protection locked="0"/>
    </xf>
    <xf numFmtId="164" fontId="16" fillId="2" borderId="7" xfId="0" applyNumberFormat="1" applyFont="1" applyFill="1" applyBorder="1" applyAlignment="1">
      <alignment horizontal="center"/>
    </xf>
    <xf numFmtId="167" fontId="16" fillId="0" borderId="7" xfId="0" applyNumberFormat="1" applyFont="1" applyFill="1" applyBorder="1" applyAlignment="1" applyProtection="1">
      <alignment horizontal="center"/>
    </xf>
    <xf numFmtId="165" fontId="16" fillId="0" borderId="5" xfId="0" applyNumberFormat="1" applyFont="1" applyFill="1" applyBorder="1" applyAlignment="1">
      <alignment horizontal="center"/>
    </xf>
    <xf numFmtId="167" fontId="16" fillId="2" borderId="5" xfId="0" applyNumberFormat="1" applyFont="1" applyFill="1" applyBorder="1" applyAlignment="1">
      <alignment horizontal="center"/>
    </xf>
    <xf numFmtId="167" fontId="16" fillId="0" borderId="5" xfId="0" applyNumberFormat="1" applyFont="1" applyFill="1" applyBorder="1" applyAlignment="1">
      <alignment horizontal="center"/>
    </xf>
    <xf numFmtId="165" fontId="16" fillId="2" borderId="24" xfId="0" applyNumberFormat="1" applyFont="1" applyFill="1" applyBorder="1" applyAlignment="1">
      <alignment horizontal="center"/>
    </xf>
    <xf numFmtId="167" fontId="16" fillId="0" borderId="4" xfId="0" applyNumberFormat="1" applyFont="1" applyFill="1" applyBorder="1" applyAlignment="1">
      <alignment horizontal="center"/>
    </xf>
    <xf numFmtId="165" fontId="16" fillId="2" borderId="16" xfId="0" applyNumberFormat="1" applyFont="1" applyFill="1" applyBorder="1" applyAlignment="1">
      <alignment horizontal="center"/>
    </xf>
    <xf numFmtId="164" fontId="17" fillId="2" borderId="5" xfId="0" applyNumberFormat="1" applyFont="1" applyFill="1" applyBorder="1" applyAlignment="1">
      <alignment horizontal="center"/>
    </xf>
    <xf numFmtId="164" fontId="16" fillId="0" borderId="7" xfId="0" applyNumberFormat="1" applyFont="1" applyFill="1" applyBorder="1" applyAlignment="1">
      <alignment horizontal="center"/>
    </xf>
    <xf numFmtId="165" fontId="16" fillId="2" borderId="31" xfId="0" applyNumberFormat="1" applyFont="1" applyFill="1" applyBorder="1" applyAlignment="1">
      <alignment horizontal="center"/>
    </xf>
    <xf numFmtId="165" fontId="16" fillId="2" borderId="32" xfId="0" applyNumberFormat="1" applyFont="1" applyFill="1" applyBorder="1" applyAlignment="1">
      <alignment horizontal="center"/>
    </xf>
    <xf numFmtId="167" fontId="17" fillId="0" borderId="7" xfId="0" applyNumberFormat="1" applyFont="1" applyFill="1" applyBorder="1" applyAlignment="1" applyProtection="1">
      <alignment horizontal="center"/>
      <protection locked="0"/>
    </xf>
    <xf numFmtId="167" fontId="17" fillId="0" borderId="23" xfId="0" applyNumberFormat="1" applyFont="1" applyFill="1" applyBorder="1" applyAlignment="1">
      <alignment horizontal="center"/>
    </xf>
    <xf numFmtId="165" fontId="16" fillId="2" borderId="33" xfId="0" applyNumberFormat="1" applyFont="1" applyFill="1" applyBorder="1" applyAlignment="1">
      <alignment horizontal="center"/>
    </xf>
    <xf numFmtId="167" fontId="16" fillId="0" borderId="6" xfId="0" applyNumberFormat="1" applyFont="1" applyFill="1" applyBorder="1" applyAlignment="1">
      <alignment horizontal="center"/>
    </xf>
    <xf numFmtId="167" fontId="16" fillId="0" borderId="9" xfId="0" applyNumberFormat="1" applyFont="1" applyFill="1" applyBorder="1" applyAlignment="1" applyProtection="1">
      <alignment horizontal="center"/>
      <protection locked="0"/>
    </xf>
    <xf numFmtId="165" fontId="16" fillId="2" borderId="34" xfId="0" applyNumberFormat="1" applyFont="1" applyFill="1" applyBorder="1" applyAlignment="1">
      <alignment horizontal="center"/>
    </xf>
    <xf numFmtId="165" fontId="16" fillId="2" borderId="30" xfId="0" applyNumberFormat="1" applyFont="1" applyFill="1" applyBorder="1" applyAlignment="1">
      <alignment horizontal="center"/>
    </xf>
    <xf numFmtId="167" fontId="16" fillId="0" borderId="23" xfId="0" applyNumberFormat="1" applyFont="1" applyFill="1" applyBorder="1" applyAlignment="1" applyProtection="1">
      <alignment horizontal="center"/>
    </xf>
    <xf numFmtId="0" fontId="10" fillId="0" borderId="36" xfId="0" applyFont="1" applyFill="1" applyBorder="1" applyAlignment="1"/>
    <xf numFmtId="0" fontId="11" fillId="0" borderId="9" xfId="0" applyFont="1" applyFill="1" applyBorder="1" applyAlignment="1"/>
    <xf numFmtId="0" fontId="2" fillId="0" borderId="0" xfId="0" applyFont="1" applyAlignment="1">
      <alignment wrapText="1"/>
    </xf>
    <xf numFmtId="1" fontId="10" fillId="0" borderId="4" xfId="0" applyNumberFormat="1" applyFont="1" applyBorder="1" applyAlignment="1" applyProtection="1">
      <alignment horizontal="center" wrapText="1"/>
      <protection locked="0"/>
    </xf>
    <xf numFmtId="49" fontId="18" fillId="0" borderId="4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37" xfId="0" applyFont="1" applyFill="1" applyBorder="1" applyAlignment="1"/>
    <xf numFmtId="49" fontId="11" fillId="0" borderId="38" xfId="0" applyNumberFormat="1" applyFont="1" applyBorder="1" applyAlignment="1">
      <alignment horizontal="center"/>
    </xf>
    <xf numFmtId="49" fontId="10" fillId="0" borderId="38" xfId="0" applyNumberFormat="1" applyFont="1" applyBorder="1" applyAlignment="1">
      <alignment horizontal="center"/>
    </xf>
    <xf numFmtId="49" fontId="10" fillId="0" borderId="38" xfId="0" applyNumberFormat="1" applyFont="1" applyBorder="1" applyAlignment="1">
      <alignment horizontal="center" wrapText="1"/>
    </xf>
    <xf numFmtId="49" fontId="18" fillId="0" borderId="4" xfId="0" applyNumberFormat="1" applyFont="1" applyBorder="1" applyAlignment="1">
      <alignment horizontal="center" wrapText="1"/>
    </xf>
    <xf numFmtId="167" fontId="17" fillId="0" borderId="38" xfId="0" applyNumberFormat="1" applyFont="1" applyFill="1" applyBorder="1" applyAlignment="1">
      <alignment horizontal="center"/>
    </xf>
    <xf numFmtId="49" fontId="10" fillId="0" borderId="5" xfId="0" applyNumberFormat="1" applyFont="1" applyBorder="1" applyAlignment="1">
      <alignment horizontal="center" wrapText="1"/>
    </xf>
    <xf numFmtId="0" fontId="10" fillId="0" borderId="0" xfId="0" applyFont="1" applyBorder="1"/>
    <xf numFmtId="49" fontId="10" fillId="0" borderId="6" xfId="0" applyNumberFormat="1" applyFont="1" applyBorder="1" applyAlignment="1">
      <alignment horizontal="center" wrapText="1"/>
    </xf>
    <xf numFmtId="49" fontId="10" fillId="0" borderId="4" xfId="0" applyNumberFormat="1" applyFont="1" applyFill="1" applyBorder="1" applyAlignment="1">
      <alignment horizontal="center" wrapText="1"/>
    </xf>
    <xf numFmtId="49" fontId="10" fillId="0" borderId="5" xfId="0" applyNumberFormat="1" applyFont="1" applyFill="1" applyBorder="1" applyAlignment="1">
      <alignment horizontal="center" wrapText="1"/>
    </xf>
    <xf numFmtId="0" fontId="2" fillId="0" borderId="19" xfId="0" applyFont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11" fillId="0" borderId="21" xfId="0" applyFont="1" applyFill="1" applyBorder="1" applyAlignment="1" applyProtection="1">
      <alignment horizontal="left" wrapText="1"/>
      <protection locked="0"/>
    </xf>
    <xf numFmtId="0" fontId="11" fillId="0" borderId="21" xfId="0" applyFont="1" applyBorder="1" applyAlignment="1" applyProtection="1">
      <alignment horizontal="left" wrapText="1"/>
      <protection locked="0"/>
    </xf>
    <xf numFmtId="0" fontId="11" fillId="0" borderId="21" xfId="0" applyFont="1" applyBorder="1" applyAlignment="1">
      <alignment horizontal="left" wrapText="1"/>
    </xf>
    <xf numFmtId="0" fontId="10" fillId="0" borderId="28" xfId="0" applyFont="1" applyFill="1" applyBorder="1" applyAlignment="1" applyProtection="1">
      <alignment horizontal="left" wrapText="1"/>
      <protection locked="0"/>
    </xf>
    <xf numFmtId="0" fontId="10" fillId="0" borderId="24" xfId="0" applyFont="1" applyFill="1" applyBorder="1" applyAlignment="1" applyProtection="1">
      <alignment horizontal="left" wrapText="1"/>
      <protection locked="0"/>
    </xf>
    <xf numFmtId="0" fontId="10" fillId="0" borderId="25" xfId="0" applyFont="1" applyBorder="1" applyAlignment="1" applyProtection="1">
      <alignment horizontal="left" wrapText="1"/>
      <protection locked="0"/>
    </xf>
    <xf numFmtId="0" fontId="10" fillId="0" borderId="26" xfId="0" applyFont="1" applyFill="1" applyBorder="1" applyAlignment="1" applyProtection="1">
      <alignment horizontal="left" wrapText="1"/>
      <protection locked="0"/>
    </xf>
    <xf numFmtId="0" fontId="11" fillId="0" borderId="27" xfId="0" applyFont="1" applyFill="1" applyBorder="1" applyAlignment="1" applyProtection="1">
      <alignment horizontal="left" wrapText="1"/>
      <protection locked="0"/>
    </xf>
    <xf numFmtId="0" fontId="10" fillId="0" borderId="21" xfId="0" applyFont="1" applyBorder="1" applyAlignment="1" applyProtection="1">
      <alignment horizontal="left" wrapText="1"/>
      <protection locked="0"/>
    </xf>
    <xf numFmtId="0" fontId="10" fillId="0" borderId="33" xfId="0" applyFont="1" applyBorder="1" applyAlignment="1" applyProtection="1">
      <alignment horizontal="left" wrapText="1"/>
      <protection locked="0"/>
    </xf>
    <xf numFmtId="0" fontId="10" fillId="0" borderId="39" xfId="0" applyFont="1" applyBorder="1" applyAlignment="1">
      <alignment horizontal="left" wrapText="1"/>
    </xf>
    <xf numFmtId="0" fontId="10" fillId="0" borderId="25" xfId="0" applyFont="1" applyFill="1" applyBorder="1" applyAlignment="1" applyProtection="1">
      <alignment horizontal="left" wrapText="1"/>
      <protection locked="0"/>
    </xf>
    <xf numFmtId="0" fontId="11" fillId="0" borderId="32" xfId="0" applyFont="1" applyFill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33" xfId="0" applyFont="1" applyFill="1" applyBorder="1" applyAlignment="1" applyProtection="1">
      <alignment horizontal="left" wrapText="1"/>
      <protection locked="0"/>
    </xf>
    <xf numFmtId="0" fontId="11" fillId="0" borderId="28" xfId="0" applyFont="1" applyFill="1" applyBorder="1" applyAlignment="1" applyProtection="1">
      <alignment horizontal="left" wrapText="1"/>
      <protection locked="0"/>
    </xf>
    <xf numFmtId="49" fontId="11" fillId="0" borderId="16" xfId="0" applyNumberFormat="1" applyFont="1" applyFill="1" applyBorder="1" applyAlignment="1">
      <alignment horizontal="center" wrapText="1"/>
    </xf>
    <xf numFmtId="49" fontId="11" fillId="0" borderId="7" xfId="0" applyNumberFormat="1" applyFont="1" applyFill="1" applyBorder="1" applyAlignment="1">
      <alignment horizontal="center" wrapText="1"/>
    </xf>
    <xf numFmtId="49" fontId="11" fillId="0" borderId="21" xfId="0" applyNumberFormat="1" applyFont="1" applyFill="1" applyBorder="1" applyAlignment="1" applyProtection="1">
      <alignment horizontal="left" wrapText="1"/>
      <protection locked="0"/>
    </xf>
    <xf numFmtId="0" fontId="11" fillId="0" borderId="41" xfId="0" applyFont="1" applyBorder="1"/>
    <xf numFmtId="49" fontId="11" fillId="0" borderId="6" xfId="0" applyNumberFormat="1" applyFont="1" applyFill="1" applyBorder="1" applyAlignment="1">
      <alignment horizontal="center" wrapText="1"/>
    </xf>
    <xf numFmtId="49" fontId="11" fillId="0" borderId="7" xfId="1" applyNumberFormat="1" applyFont="1" applyFill="1" applyBorder="1" applyAlignment="1">
      <alignment horizontal="center" wrapText="1"/>
    </xf>
    <xf numFmtId="49" fontId="11" fillId="0" borderId="7" xfId="0" applyNumberFormat="1" applyFont="1" applyBorder="1" applyAlignment="1">
      <alignment horizontal="center" wrapText="1"/>
    </xf>
    <xf numFmtId="49" fontId="11" fillId="0" borderId="21" xfId="0" applyNumberFormat="1" applyFont="1" applyBorder="1" applyAlignment="1" applyProtection="1">
      <alignment horizontal="left" wrapText="1"/>
      <protection locked="0"/>
    </xf>
    <xf numFmtId="0" fontId="11" fillId="2" borderId="27" xfId="0" applyFont="1" applyFill="1" applyBorder="1" applyAlignment="1">
      <alignment horizontal="center" wrapText="1"/>
    </xf>
    <xf numFmtId="0" fontId="11" fillId="0" borderId="21" xfId="0" applyNumberFormat="1" applyFont="1" applyBorder="1" applyAlignment="1" applyProtection="1">
      <alignment horizontal="left" wrapText="1"/>
      <protection locked="0"/>
    </xf>
    <xf numFmtId="49" fontId="11" fillId="0" borderId="8" xfId="0" applyNumberFormat="1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42" xfId="0" applyFont="1" applyFill="1" applyBorder="1" applyAlignment="1" applyProtection="1">
      <alignment horizontal="left" wrapText="1"/>
      <protection locked="0"/>
    </xf>
    <xf numFmtId="164" fontId="16" fillId="2" borderId="18" xfId="0" applyNumberFormat="1" applyFont="1" applyFill="1" applyBorder="1" applyAlignment="1">
      <alignment horizontal="center"/>
    </xf>
    <xf numFmtId="165" fontId="17" fillId="2" borderId="33" xfId="0" applyNumberFormat="1" applyFont="1" applyFill="1" applyBorder="1" applyAlignment="1">
      <alignment horizontal="center"/>
    </xf>
    <xf numFmtId="165" fontId="17" fillId="2" borderId="34" xfId="0" applyNumberFormat="1" applyFont="1" applyFill="1" applyBorder="1" applyAlignment="1">
      <alignment horizontal="center"/>
    </xf>
    <xf numFmtId="167" fontId="17" fillId="0" borderId="43" xfId="0" applyNumberFormat="1" applyFont="1" applyFill="1" applyBorder="1" applyAlignment="1">
      <alignment horizontal="center"/>
    </xf>
    <xf numFmtId="167" fontId="17" fillId="0" borderId="44" xfId="0" applyNumberFormat="1" applyFont="1" applyFill="1" applyBorder="1" applyAlignment="1">
      <alignment horizontal="center"/>
    </xf>
    <xf numFmtId="167" fontId="16" fillId="0" borderId="23" xfId="0" applyNumberFormat="1" applyFont="1" applyFill="1" applyBorder="1" applyAlignment="1" applyProtection="1">
      <alignment horizontal="center"/>
      <protection locked="0"/>
    </xf>
    <xf numFmtId="167" fontId="17" fillId="0" borderId="35" xfId="0" applyNumberFormat="1" applyFont="1" applyFill="1" applyBorder="1" applyAlignment="1">
      <alignment horizontal="center"/>
    </xf>
    <xf numFmtId="167" fontId="17" fillId="0" borderId="45" xfId="0" applyNumberFormat="1" applyFont="1" applyFill="1" applyBorder="1" applyAlignment="1">
      <alignment horizontal="center"/>
    </xf>
    <xf numFmtId="167" fontId="16" fillId="0" borderId="46" xfId="0" applyNumberFormat="1" applyFont="1" applyFill="1" applyBorder="1" applyAlignment="1" applyProtection="1">
      <alignment horizontal="center"/>
      <protection locked="0"/>
    </xf>
    <xf numFmtId="167" fontId="16" fillId="0" borderId="5" xfId="0" applyNumberFormat="1" applyFont="1" applyFill="1" applyBorder="1" applyAlignment="1" applyProtection="1">
      <alignment horizontal="center"/>
      <protection locked="0"/>
    </xf>
    <xf numFmtId="167" fontId="16" fillId="0" borderId="4" xfId="0" applyNumberFormat="1" applyFont="1" applyFill="1" applyBorder="1" applyAlignment="1" applyProtection="1">
      <alignment horizontal="center"/>
      <protection locked="0"/>
    </xf>
    <xf numFmtId="167" fontId="16" fillId="0" borderId="44" xfId="0" applyNumberFormat="1" applyFont="1" applyFill="1" applyBorder="1" applyAlignment="1" applyProtection="1">
      <alignment horizontal="center"/>
      <protection locked="0"/>
    </xf>
    <xf numFmtId="167" fontId="16" fillId="0" borderId="22" xfId="0" applyNumberFormat="1" applyFont="1" applyFill="1" applyBorder="1" applyAlignment="1" applyProtection="1">
      <alignment horizontal="center"/>
      <protection locked="0"/>
    </xf>
    <xf numFmtId="167" fontId="16" fillId="0" borderId="35" xfId="0" applyNumberFormat="1" applyFont="1" applyFill="1" applyBorder="1" applyAlignment="1" applyProtection="1">
      <alignment horizontal="center"/>
      <protection locked="0"/>
    </xf>
    <xf numFmtId="167" fontId="16" fillId="0" borderId="44" xfId="0" applyNumberFormat="1" applyFont="1" applyFill="1" applyBorder="1" applyAlignment="1" applyProtection="1">
      <alignment horizontal="center"/>
    </xf>
    <xf numFmtId="167" fontId="16" fillId="0" borderId="22" xfId="0" applyNumberFormat="1" applyFont="1" applyFill="1" applyBorder="1" applyAlignment="1" applyProtection="1">
      <alignment horizontal="center"/>
    </xf>
    <xf numFmtId="167" fontId="16" fillId="0" borderId="45" xfId="0" applyNumberFormat="1" applyFont="1" applyFill="1" applyBorder="1" applyAlignment="1" applyProtection="1">
      <alignment horizontal="center"/>
    </xf>
    <xf numFmtId="167" fontId="16" fillId="0" borderId="35" xfId="0" applyNumberFormat="1" applyFont="1" applyFill="1" applyBorder="1" applyAlignment="1" applyProtection="1">
      <alignment horizontal="center"/>
    </xf>
    <xf numFmtId="167" fontId="16" fillId="0" borderId="20" xfId="0" applyNumberFormat="1" applyFont="1" applyFill="1" applyBorder="1" applyAlignment="1" applyProtection="1">
      <alignment horizontal="center"/>
    </xf>
    <xf numFmtId="167" fontId="16" fillId="0" borderId="43" xfId="0" applyNumberFormat="1" applyFont="1" applyFill="1" applyBorder="1" applyAlignment="1" applyProtection="1">
      <alignment horizontal="center"/>
    </xf>
    <xf numFmtId="167" fontId="17" fillId="0" borderId="23" xfId="0" applyNumberFormat="1" applyFont="1" applyFill="1" applyBorder="1" applyAlignment="1" applyProtection="1">
      <alignment horizontal="center"/>
    </xf>
    <xf numFmtId="167" fontId="17" fillId="0" borderId="23" xfId="0" applyNumberFormat="1" applyFont="1" applyFill="1" applyBorder="1" applyAlignment="1" applyProtection="1">
      <alignment horizontal="center"/>
      <protection locked="0"/>
    </xf>
    <xf numFmtId="167" fontId="17" fillId="0" borderId="43" xfId="0" applyNumberFormat="1" applyFont="1" applyFill="1" applyBorder="1" applyAlignment="1" applyProtection="1">
      <alignment horizontal="center"/>
      <protection locked="0"/>
    </xf>
    <xf numFmtId="167" fontId="16" fillId="0" borderId="16" xfId="0" applyNumberFormat="1" applyFont="1" applyFill="1" applyBorder="1" applyAlignment="1" applyProtection="1">
      <alignment horizontal="center"/>
    </xf>
    <xf numFmtId="167" fontId="16" fillId="0" borderId="14" xfId="0" applyNumberFormat="1" applyFont="1" applyFill="1" applyBorder="1" applyAlignment="1" applyProtection="1">
      <alignment horizontal="center"/>
    </xf>
    <xf numFmtId="167" fontId="17" fillId="0" borderId="5" xfId="0" applyNumberFormat="1" applyFont="1" applyFill="1" applyBorder="1" applyAlignment="1" applyProtection="1">
      <alignment horizontal="center"/>
      <protection locked="0"/>
    </xf>
    <xf numFmtId="167" fontId="17" fillId="0" borderId="4" xfId="0" applyNumberFormat="1" applyFont="1" applyFill="1" applyBorder="1" applyAlignment="1" applyProtection="1">
      <alignment horizontal="center" wrapText="1"/>
    </xf>
    <xf numFmtId="167" fontId="17" fillId="0" borderId="5" xfId="0" applyNumberFormat="1" applyFont="1" applyFill="1" applyBorder="1" applyAlignment="1" applyProtection="1">
      <alignment horizontal="center"/>
    </xf>
    <xf numFmtId="167" fontId="17" fillId="0" borderId="4" xfId="0" applyNumberFormat="1" applyFont="1" applyFill="1" applyBorder="1" applyAlignment="1" applyProtection="1">
      <alignment horizontal="center"/>
    </xf>
    <xf numFmtId="165" fontId="16" fillId="0" borderId="32" xfId="0" applyNumberFormat="1" applyFont="1" applyFill="1" applyBorder="1" applyAlignment="1">
      <alignment horizontal="center"/>
    </xf>
    <xf numFmtId="164" fontId="17" fillId="0" borderId="4" xfId="0" applyNumberFormat="1" applyFont="1" applyFill="1" applyBorder="1" applyAlignment="1" applyProtection="1">
      <alignment horizontal="center"/>
      <protection locked="0"/>
    </xf>
    <xf numFmtId="164" fontId="17" fillId="0" borderId="4" xfId="0" applyNumberFormat="1" applyFont="1" applyFill="1" applyBorder="1" applyAlignment="1">
      <alignment horizontal="center"/>
    </xf>
    <xf numFmtId="167" fontId="17" fillId="0" borderId="11" xfId="0" applyNumberFormat="1" applyFont="1" applyFill="1" applyBorder="1" applyAlignment="1">
      <alignment horizontal="center"/>
    </xf>
    <xf numFmtId="167" fontId="17" fillId="0" borderId="10" xfId="0" applyNumberFormat="1" applyFont="1" applyFill="1" applyBorder="1" applyAlignment="1">
      <alignment horizontal="center"/>
    </xf>
    <xf numFmtId="167" fontId="17" fillId="0" borderId="15" xfId="0" applyNumberFormat="1" applyFont="1" applyFill="1" applyBorder="1" applyAlignment="1">
      <alignment horizontal="center"/>
    </xf>
    <xf numFmtId="167" fontId="16" fillId="0" borderId="45" xfId="0" applyNumberFormat="1" applyFont="1" applyFill="1" applyBorder="1" applyAlignment="1">
      <alignment horizontal="center"/>
    </xf>
    <xf numFmtId="167" fontId="16" fillId="0" borderId="43" xfId="0" applyNumberFormat="1" applyFont="1" applyFill="1" applyBorder="1" applyAlignment="1">
      <alignment horizontal="center"/>
    </xf>
    <xf numFmtId="167" fontId="16" fillId="0" borderId="44" xfId="0" applyNumberFormat="1" applyFont="1" applyFill="1" applyBorder="1" applyAlignment="1">
      <alignment horizontal="center"/>
    </xf>
    <xf numFmtId="167" fontId="16" fillId="0" borderId="22" xfId="0" applyNumberFormat="1" applyFont="1" applyFill="1" applyBorder="1" applyAlignment="1">
      <alignment horizontal="center"/>
    </xf>
    <xf numFmtId="167" fontId="16" fillId="0" borderId="15" xfId="0" applyNumberFormat="1" applyFont="1" applyFill="1" applyBorder="1" applyAlignment="1">
      <alignment horizontal="center"/>
    </xf>
    <xf numFmtId="167" fontId="16" fillId="0" borderId="36" xfId="0" applyNumberFormat="1" applyFont="1" applyFill="1" applyBorder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/>
    <xf numFmtId="167" fontId="17" fillId="0" borderId="38" xfId="0" applyNumberFormat="1" applyFont="1" applyFill="1" applyBorder="1" applyAlignment="1" applyProtection="1">
      <alignment horizontal="center"/>
      <protection locked="0"/>
    </xf>
    <xf numFmtId="167" fontId="17" fillId="0" borderId="16" xfId="0" applyNumberFormat="1" applyFont="1" applyFill="1" applyBorder="1" applyAlignment="1" applyProtection="1">
      <alignment horizontal="center"/>
      <protection locked="0"/>
    </xf>
    <xf numFmtId="167" fontId="17" fillId="0" borderId="8" xfId="0" applyNumberFormat="1" applyFont="1" applyFill="1" applyBorder="1" applyAlignment="1" applyProtection="1">
      <alignment horizontal="center"/>
      <protection locked="0"/>
    </xf>
    <xf numFmtId="167" fontId="16" fillId="0" borderId="18" xfId="0" applyNumberFormat="1" applyFont="1" applyFill="1" applyBorder="1" applyAlignment="1" applyProtection="1">
      <alignment horizontal="center"/>
      <protection locked="0"/>
    </xf>
    <xf numFmtId="167" fontId="16" fillId="0" borderId="8" xfId="0" applyNumberFormat="1" applyFont="1" applyFill="1" applyBorder="1" applyAlignment="1">
      <alignment horizontal="center"/>
    </xf>
    <xf numFmtId="167" fontId="16" fillId="0" borderId="5" xfId="0" applyNumberFormat="1" applyFont="1" applyFill="1" applyBorder="1" applyAlignment="1" applyProtection="1">
      <alignment horizontal="center"/>
    </xf>
    <xf numFmtId="167" fontId="17" fillId="0" borderId="16" xfId="0" applyNumberFormat="1" applyFont="1" applyFill="1" applyBorder="1" applyAlignment="1" applyProtection="1">
      <alignment horizontal="center"/>
    </xf>
    <xf numFmtId="167" fontId="16" fillId="0" borderId="8" xfId="0" applyNumberFormat="1" applyFont="1" applyFill="1" applyBorder="1" applyAlignment="1" applyProtection="1">
      <alignment horizontal="center"/>
    </xf>
    <xf numFmtId="167" fontId="17" fillId="2" borderId="38" xfId="0" applyNumberFormat="1" applyFont="1" applyFill="1" applyBorder="1" applyAlignment="1">
      <alignment horizontal="center"/>
    </xf>
    <xf numFmtId="165" fontId="17" fillId="2" borderId="39" xfId="0" applyNumberFormat="1" applyFont="1" applyFill="1" applyBorder="1" applyAlignment="1">
      <alignment horizontal="center"/>
    </xf>
    <xf numFmtId="165" fontId="16" fillId="0" borderId="47" xfId="0" applyNumberFormat="1" applyFont="1" applyFill="1" applyBorder="1" applyAlignment="1">
      <alignment horizontal="center"/>
    </xf>
    <xf numFmtId="165" fontId="16" fillId="0" borderId="40" xfId="0" applyNumberFormat="1" applyFont="1" applyFill="1" applyBorder="1" applyAlignment="1">
      <alignment horizontal="center"/>
    </xf>
    <xf numFmtId="165" fontId="16" fillId="0" borderId="48" xfId="0" applyNumberFormat="1" applyFont="1" applyFill="1" applyBorder="1" applyAlignment="1">
      <alignment horizontal="center"/>
    </xf>
    <xf numFmtId="165" fontId="17" fillId="0" borderId="34" xfId="0" applyNumberFormat="1" applyFont="1" applyFill="1" applyBorder="1" applyAlignment="1">
      <alignment horizontal="center"/>
    </xf>
    <xf numFmtId="167" fontId="17" fillId="0" borderId="37" xfId="0" applyNumberFormat="1" applyFont="1" applyFill="1" applyBorder="1" applyAlignment="1">
      <alignment horizontal="center"/>
    </xf>
    <xf numFmtId="167" fontId="17" fillId="0" borderId="11" xfId="0" applyNumberFormat="1" applyFont="1" applyFill="1" applyBorder="1" applyAlignment="1" applyProtection="1">
      <alignment horizontal="center"/>
      <protection locked="0"/>
    </xf>
    <xf numFmtId="167" fontId="17" fillId="0" borderId="6" xfId="0" applyNumberFormat="1" applyFont="1" applyFill="1" applyBorder="1" applyAlignment="1" applyProtection="1">
      <alignment horizontal="center"/>
    </xf>
    <xf numFmtId="49" fontId="11" fillId="2" borderId="16" xfId="0" applyNumberFormat="1" applyFont="1" applyFill="1" applyBorder="1" applyAlignment="1">
      <alignment horizontal="center" wrapText="1"/>
    </xf>
    <xf numFmtId="167" fontId="16" fillId="0" borderId="16" xfId="0" applyNumberFormat="1" applyFont="1" applyFill="1" applyBorder="1" applyAlignment="1" applyProtection="1">
      <alignment horizontal="center"/>
      <protection locked="0"/>
    </xf>
    <xf numFmtId="0" fontId="10" fillId="0" borderId="25" xfId="0" applyFont="1" applyFill="1" applyBorder="1" applyAlignment="1" applyProtection="1">
      <alignment wrapText="1"/>
      <protection locked="0"/>
    </xf>
    <xf numFmtId="167" fontId="16" fillId="0" borderId="4" xfId="0" applyNumberFormat="1" applyFont="1" applyFill="1" applyBorder="1" applyAlignment="1" applyProtection="1">
      <alignment horizontal="center"/>
    </xf>
    <xf numFmtId="49" fontId="11" fillId="0" borderId="21" xfId="0" applyNumberFormat="1" applyFont="1" applyFill="1" applyBorder="1" applyAlignment="1">
      <alignment wrapText="1"/>
    </xf>
    <xf numFmtId="49" fontId="11" fillId="0" borderId="21" xfId="1" applyNumberFormat="1" applyFont="1" applyFill="1" applyBorder="1" applyAlignment="1">
      <alignment wrapText="1"/>
    </xf>
    <xf numFmtId="167" fontId="16" fillId="0" borderId="6" xfId="0" applyNumberFormat="1" applyFont="1" applyFill="1" applyBorder="1" applyAlignment="1" applyProtection="1">
      <alignment horizontal="center"/>
    </xf>
    <xf numFmtId="167" fontId="17" fillId="0" borderId="7" xfId="0" applyNumberFormat="1" applyFont="1" applyFill="1" applyBorder="1" applyAlignment="1" applyProtection="1">
      <alignment horizontal="center"/>
    </xf>
    <xf numFmtId="49" fontId="11" fillId="0" borderId="28" xfId="1" applyNumberFormat="1" applyFont="1" applyFill="1" applyBorder="1" applyAlignment="1">
      <alignment wrapText="1"/>
    </xf>
    <xf numFmtId="0" fontId="0" fillId="0" borderId="0" xfId="0" applyFont="1" applyBorder="1" applyAlignment="1">
      <alignment horizontal="right"/>
    </xf>
    <xf numFmtId="0" fontId="0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167" fontId="2" fillId="0" borderId="49" xfId="0" applyNumberFormat="1" applyFont="1" applyFill="1" applyBorder="1" applyAlignment="1">
      <alignment horizontal="center"/>
    </xf>
    <xf numFmtId="0" fontId="2" fillId="0" borderId="49" xfId="0" applyFont="1" applyFill="1" applyBorder="1" applyAlignment="1">
      <alignment horizontal="right"/>
    </xf>
    <xf numFmtId="0" fontId="2" fillId="0" borderId="49" xfId="0" applyFont="1" applyFill="1" applyBorder="1"/>
    <xf numFmtId="167" fontId="16" fillId="0" borderId="50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167" fontId="10" fillId="0" borderId="34" xfId="0" applyNumberFormat="1" applyFont="1" applyBorder="1" applyAlignment="1" applyProtection="1">
      <alignment horizontal="left" wrapText="1"/>
      <protection locked="0"/>
    </xf>
    <xf numFmtId="0" fontId="10" fillId="0" borderId="30" xfId="0" applyFont="1" applyBorder="1" applyAlignment="1">
      <alignment wrapText="1"/>
    </xf>
    <xf numFmtId="0" fontId="10" fillId="0" borderId="29" xfId="0" applyFont="1" applyBorder="1" applyAlignment="1">
      <alignment horizontal="left" wrapText="1"/>
    </xf>
    <xf numFmtId="0" fontId="10" fillId="0" borderId="29" xfId="0" applyFont="1" applyBorder="1" applyAlignment="1">
      <alignment wrapText="1"/>
    </xf>
    <xf numFmtId="0" fontId="10" fillId="0" borderId="29" xfId="0" applyFont="1" applyBorder="1" applyAlignment="1"/>
    <xf numFmtId="0" fontId="10" fillId="0" borderId="0" xfId="0" applyFont="1" applyBorder="1" applyAlignment="1">
      <alignment wrapText="1"/>
    </xf>
    <xf numFmtId="49" fontId="10" fillId="0" borderId="29" xfId="0" applyNumberFormat="1" applyFont="1" applyFill="1" applyBorder="1" applyAlignment="1" applyProtection="1">
      <alignment wrapText="1"/>
      <protection locked="0"/>
    </xf>
    <xf numFmtId="49" fontId="10" fillId="0" borderId="29" xfId="0" applyNumberFormat="1" applyFont="1" applyFill="1" applyBorder="1" applyAlignment="1">
      <alignment wrapText="1"/>
    </xf>
    <xf numFmtId="49" fontId="10" fillId="0" borderId="29" xfId="0" applyNumberFormat="1" applyFont="1" applyFill="1" applyBorder="1" applyAlignment="1" applyProtection="1">
      <alignment horizontal="left" wrapText="1"/>
      <protection locked="0"/>
    </xf>
    <xf numFmtId="49" fontId="10" fillId="0" borderId="29" xfId="0" applyNumberFormat="1" applyFont="1" applyFill="1" applyBorder="1" applyAlignment="1">
      <alignment horizontal="left" wrapText="1"/>
    </xf>
    <xf numFmtId="0" fontId="11" fillId="2" borderId="32" xfId="0" applyFont="1" applyFill="1" applyBorder="1" applyAlignment="1">
      <alignment horizontal="left" wrapText="1"/>
    </xf>
    <xf numFmtId="0" fontId="11" fillId="0" borderId="32" xfId="0" applyFont="1" applyFill="1" applyBorder="1" applyAlignment="1" applyProtection="1">
      <alignment horizontal="left" wrapText="1"/>
      <protection locked="0"/>
    </xf>
    <xf numFmtId="49" fontId="10" fillId="0" borderId="29" xfId="0" applyNumberFormat="1" applyFont="1" applyBorder="1" applyAlignment="1" applyProtection="1">
      <alignment wrapText="1"/>
      <protection locked="0"/>
    </xf>
    <xf numFmtId="49" fontId="10" fillId="0" borderId="29" xfId="0" applyNumberFormat="1" applyFont="1" applyBorder="1" applyAlignment="1" applyProtection="1">
      <alignment horizontal="left" wrapText="1"/>
      <protection locked="0"/>
    </xf>
    <xf numFmtId="0" fontId="10" fillId="2" borderId="30" xfId="0" applyFont="1" applyFill="1" applyBorder="1" applyAlignment="1">
      <alignment horizontal="left" wrapText="1"/>
    </xf>
    <xf numFmtId="0" fontId="11" fillId="2" borderId="32" xfId="0" applyFont="1" applyFill="1" applyBorder="1" applyAlignment="1" applyProtection="1">
      <alignment horizontal="left" wrapText="1"/>
      <protection locked="0"/>
    </xf>
    <xf numFmtId="3" fontId="10" fillId="0" borderId="29" xfId="0" applyNumberFormat="1" applyFont="1" applyBorder="1" applyAlignment="1">
      <alignment horizontal="left" wrapText="1"/>
    </xf>
    <xf numFmtId="0" fontId="11" fillId="0" borderId="32" xfId="0" applyFont="1" applyBorder="1" applyAlignment="1" applyProtection="1">
      <alignment horizontal="left" wrapText="1"/>
      <protection locked="0"/>
    </xf>
    <xf numFmtId="0" fontId="10" fillId="0" borderId="29" xfId="0" applyFont="1" applyFill="1" applyBorder="1" applyAlignment="1" applyProtection="1">
      <alignment horizontal="left" wrapText="1"/>
      <protection locked="0"/>
    </xf>
    <xf numFmtId="0" fontId="10" fillId="0" borderId="34" xfId="0" applyFont="1" applyFill="1" applyBorder="1" applyAlignment="1" applyProtection="1">
      <alignment horizontal="left" wrapText="1"/>
      <protection locked="0"/>
    </xf>
    <xf numFmtId="167" fontId="17" fillId="0" borderId="46" xfId="0" applyNumberFormat="1" applyFont="1" applyFill="1" applyBorder="1" applyAlignment="1">
      <alignment horizontal="center"/>
    </xf>
    <xf numFmtId="167" fontId="17" fillId="0" borderId="18" xfId="0" applyNumberFormat="1" applyFont="1" applyFill="1" applyBorder="1" applyAlignment="1">
      <alignment horizontal="center"/>
    </xf>
    <xf numFmtId="165" fontId="17" fillId="2" borderId="38" xfId="0" applyNumberFormat="1" applyFont="1" applyFill="1" applyBorder="1" applyAlignment="1">
      <alignment horizontal="center"/>
    </xf>
    <xf numFmtId="165" fontId="17" fillId="2" borderId="51" xfId="0" applyNumberFormat="1" applyFont="1" applyFill="1" applyBorder="1" applyAlignment="1">
      <alignment horizontal="center"/>
    </xf>
    <xf numFmtId="167" fontId="17" fillId="0" borderId="11" xfId="0" applyNumberFormat="1" applyFont="1" applyFill="1" applyBorder="1" applyAlignment="1" applyProtection="1">
      <alignment horizontal="center" wrapText="1"/>
    </xf>
    <xf numFmtId="167" fontId="17" fillId="0" borderId="13" xfId="0" applyNumberFormat="1" applyFont="1" applyFill="1" applyBorder="1" applyAlignment="1">
      <alignment horizontal="center"/>
    </xf>
    <xf numFmtId="167" fontId="17" fillId="0" borderId="12" xfId="0" applyNumberFormat="1" applyFont="1" applyFill="1" applyBorder="1" applyAlignment="1">
      <alignment horizontal="center"/>
    </xf>
    <xf numFmtId="167" fontId="16" fillId="0" borderId="15" xfId="0" applyNumberFormat="1" applyFont="1" applyFill="1" applyBorder="1" applyAlignment="1" applyProtection="1">
      <alignment horizontal="center"/>
      <protection locked="0"/>
    </xf>
    <xf numFmtId="167" fontId="16" fillId="0" borderId="10" xfId="0" applyNumberFormat="1" applyFont="1" applyFill="1" applyBorder="1" applyAlignment="1" applyProtection="1">
      <alignment horizontal="center"/>
      <protection locked="0"/>
    </xf>
    <xf numFmtId="167" fontId="16" fillId="0" borderId="11" xfId="0" applyNumberFormat="1" applyFont="1" applyFill="1" applyBorder="1" applyAlignment="1" applyProtection="1">
      <alignment horizontal="center"/>
      <protection locked="0"/>
    </xf>
    <xf numFmtId="167" fontId="16" fillId="0" borderId="12" xfId="0" applyNumberFormat="1" applyFont="1" applyFill="1" applyBorder="1" applyAlignment="1" applyProtection="1">
      <alignment horizontal="center"/>
      <protection locked="0"/>
    </xf>
    <xf numFmtId="167" fontId="16" fillId="0" borderId="32" xfId="0" applyNumberFormat="1" applyFont="1" applyFill="1" applyBorder="1" applyAlignment="1">
      <alignment horizontal="center"/>
    </xf>
    <xf numFmtId="0" fontId="11" fillId="0" borderId="32" xfId="0" applyFont="1" applyFill="1" applyBorder="1" applyAlignment="1">
      <alignment horizontal="left" wrapText="1"/>
    </xf>
    <xf numFmtId="165" fontId="16" fillId="0" borderId="21" xfId="0" applyNumberFormat="1" applyFont="1" applyFill="1" applyBorder="1" applyAlignment="1">
      <alignment horizontal="center"/>
    </xf>
    <xf numFmtId="0" fontId="3" fillId="0" borderId="0" xfId="0" applyFont="1" applyFill="1"/>
    <xf numFmtId="0" fontId="17" fillId="0" borderId="0" xfId="0" applyFont="1" applyFill="1" applyBorder="1" applyAlignment="1"/>
    <xf numFmtId="165" fontId="16" fillId="0" borderId="31" xfId="0" applyNumberFormat="1" applyFont="1" applyFill="1" applyBorder="1" applyAlignment="1">
      <alignment horizontal="center"/>
    </xf>
    <xf numFmtId="165" fontId="17" fillId="0" borderId="39" xfId="0" applyNumberFormat="1" applyFont="1" applyFill="1" applyBorder="1" applyAlignment="1">
      <alignment horizontal="center"/>
    </xf>
    <xf numFmtId="165" fontId="17" fillId="0" borderId="25" xfId="0" applyNumberFormat="1" applyFont="1" applyFill="1" applyBorder="1" applyAlignment="1">
      <alignment horizontal="center"/>
    </xf>
    <xf numFmtId="165" fontId="17" fillId="0" borderId="29" xfId="0" applyNumberFormat="1" applyFont="1" applyFill="1" applyBorder="1" applyAlignment="1">
      <alignment horizontal="center"/>
    </xf>
    <xf numFmtId="165" fontId="17" fillId="0" borderId="30" xfId="0" applyNumberFormat="1" applyFont="1" applyFill="1" applyBorder="1" applyAlignment="1">
      <alignment horizontal="center"/>
    </xf>
    <xf numFmtId="165" fontId="17" fillId="0" borderId="24" xfId="0" applyNumberFormat="1" applyFont="1" applyFill="1" applyBorder="1" applyAlignment="1">
      <alignment horizontal="center"/>
    </xf>
    <xf numFmtId="167" fontId="17" fillId="0" borderId="20" xfId="0" applyNumberFormat="1" applyFont="1" applyFill="1" applyBorder="1" applyAlignment="1">
      <alignment horizontal="center"/>
    </xf>
    <xf numFmtId="165" fontId="17" fillId="0" borderId="26" xfId="0" applyNumberFormat="1" applyFont="1" applyFill="1" applyBorder="1" applyAlignment="1">
      <alignment horizontal="center"/>
    </xf>
    <xf numFmtId="165" fontId="17" fillId="0" borderId="40" xfId="0" applyNumberFormat="1" applyFont="1" applyFill="1" applyBorder="1" applyAlignment="1">
      <alignment horizontal="center"/>
    </xf>
    <xf numFmtId="167" fontId="17" fillId="0" borderId="36" xfId="0" applyNumberFormat="1" applyFont="1" applyFill="1" applyBorder="1" applyAlignment="1">
      <alignment horizontal="center"/>
    </xf>
    <xf numFmtId="167" fontId="16" fillId="0" borderId="10" xfId="0" applyNumberFormat="1" applyFont="1" applyFill="1" applyBorder="1" applyAlignment="1">
      <alignment horizontal="center"/>
    </xf>
    <xf numFmtId="165" fontId="16" fillId="0" borderId="29" xfId="0" applyNumberFormat="1" applyFont="1" applyFill="1" applyBorder="1" applyAlignment="1">
      <alignment horizontal="center"/>
    </xf>
    <xf numFmtId="165" fontId="16" fillId="0" borderId="34" xfId="0" applyNumberFormat="1" applyFont="1" applyFill="1" applyBorder="1" applyAlignment="1">
      <alignment horizontal="center"/>
    </xf>
    <xf numFmtId="165" fontId="17" fillId="0" borderId="28" xfId="0" applyNumberFormat="1" applyFont="1" applyFill="1" applyBorder="1" applyAlignment="1">
      <alignment horizontal="center"/>
    </xf>
    <xf numFmtId="165" fontId="16" fillId="0" borderId="27" xfId="0" applyNumberFormat="1" applyFont="1" applyFill="1" applyBorder="1" applyAlignment="1">
      <alignment horizontal="center"/>
    </xf>
    <xf numFmtId="167" fontId="16" fillId="0" borderId="54" xfId="0" applyNumberFormat="1" applyFont="1" applyFill="1" applyBorder="1" applyAlignment="1">
      <alignment horizontal="center"/>
    </xf>
    <xf numFmtId="165" fontId="17" fillId="0" borderId="48" xfId="0" applyNumberFormat="1" applyFont="1" applyFill="1" applyBorder="1" applyAlignment="1">
      <alignment horizontal="center"/>
    </xf>
    <xf numFmtId="167" fontId="16" fillId="0" borderId="13" xfId="0" applyNumberFormat="1" applyFont="1" applyFill="1" applyBorder="1" applyAlignment="1">
      <alignment horizontal="center"/>
    </xf>
    <xf numFmtId="167" fontId="2" fillId="0" borderId="0" xfId="0" applyNumberFormat="1" applyFont="1" applyFill="1" applyAlignment="1">
      <alignment horizontal="center"/>
    </xf>
    <xf numFmtId="167" fontId="2" fillId="0" borderId="0" xfId="0" applyNumberFormat="1" applyFont="1" applyFill="1"/>
    <xf numFmtId="0" fontId="10" fillId="0" borderId="34" xfId="0" applyFont="1" applyBorder="1" applyAlignment="1" applyProtection="1">
      <alignment horizontal="left" wrapText="1"/>
      <protection locked="0"/>
    </xf>
    <xf numFmtId="167" fontId="16" fillId="0" borderId="8" xfId="0" applyNumberFormat="1" applyFont="1" applyFill="1" applyBorder="1" applyAlignment="1" applyProtection="1">
      <alignment horizontal="center"/>
      <protection locked="0"/>
    </xf>
    <xf numFmtId="165" fontId="16" fillId="2" borderId="8" xfId="0" applyNumberFormat="1" applyFont="1" applyFill="1" applyBorder="1" applyAlignment="1">
      <alignment horizontal="center"/>
    </xf>
    <xf numFmtId="167" fontId="16" fillId="2" borderId="8" xfId="0" applyNumberFormat="1" applyFont="1" applyFill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23" fillId="0" borderId="64" xfId="2" applyFont="1" applyBorder="1" applyAlignment="1" applyProtection="1">
      <protection locked="0"/>
    </xf>
    <xf numFmtId="0" fontId="23" fillId="0" borderId="64" xfId="2" applyFont="1" applyFill="1" applyBorder="1" applyAlignment="1" applyProtection="1">
      <alignment wrapText="1"/>
      <protection locked="0"/>
    </xf>
    <xf numFmtId="0" fontId="23" fillId="0" borderId="66" xfId="2" applyFont="1" applyBorder="1" applyAlignment="1">
      <alignment horizontal="left" wrapText="1"/>
    </xf>
    <xf numFmtId="0" fontId="25" fillId="0" borderId="67" xfId="2" applyFont="1" applyBorder="1" applyAlignment="1">
      <alignment horizontal="left" wrapText="1"/>
    </xf>
    <xf numFmtId="49" fontId="23" fillId="0" borderId="67" xfId="2" applyNumberFormat="1" applyFont="1" applyBorder="1" applyAlignment="1">
      <alignment horizontal="left" wrapText="1"/>
    </xf>
    <xf numFmtId="0" fontId="23" fillId="0" borderId="64" xfId="2" applyFont="1" applyFill="1" applyBorder="1" applyAlignment="1" applyProtection="1">
      <alignment horizontal="left" wrapText="1"/>
      <protection locked="0"/>
    </xf>
    <xf numFmtId="0" fontId="23" fillId="0" borderId="64" xfId="2" applyFont="1" applyBorder="1" applyAlignment="1" applyProtection="1">
      <alignment wrapText="1"/>
      <protection locked="0"/>
    </xf>
    <xf numFmtId="49" fontId="27" fillId="0" borderId="64" xfId="2" applyNumberFormat="1" applyFont="1" applyBorder="1" applyAlignment="1" applyProtection="1">
      <alignment horizontal="left" wrapText="1"/>
      <protection locked="0"/>
    </xf>
    <xf numFmtId="0" fontId="23" fillId="0" borderId="64" xfId="2" applyFont="1" applyBorder="1" applyAlignment="1">
      <alignment horizontal="left" wrapText="1"/>
    </xf>
    <xf numFmtId="0" fontId="23" fillId="0" borderId="64" xfId="2" applyFont="1" applyBorder="1" applyAlignment="1">
      <alignment wrapText="1"/>
    </xf>
    <xf numFmtId="49" fontId="23" fillId="0" borderId="66" xfId="2" applyNumberFormat="1" applyFont="1" applyBorder="1" applyAlignment="1">
      <alignment horizontal="left" wrapText="1"/>
    </xf>
    <xf numFmtId="0" fontId="23" fillId="0" borderId="62" xfId="2" applyFont="1" applyBorder="1" applyAlignment="1">
      <alignment wrapText="1"/>
    </xf>
    <xf numFmtId="0" fontId="23" fillId="0" borderId="67" xfId="2" applyFont="1" applyBorder="1" applyAlignment="1">
      <alignment horizontal="left" wrapText="1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49" fontId="11" fillId="2" borderId="26" xfId="0" applyNumberFormat="1" applyFont="1" applyFill="1" applyBorder="1" applyAlignment="1">
      <alignment horizontal="left" wrapText="1"/>
    </xf>
    <xf numFmtId="0" fontId="31" fillId="0" borderId="0" xfId="3"/>
    <xf numFmtId="0" fontId="15" fillId="0" borderId="0" xfId="2" applyFont="1"/>
    <xf numFmtId="49" fontId="10" fillId="0" borderId="4" xfId="2" applyNumberFormat="1" applyFont="1" applyBorder="1" applyAlignment="1">
      <alignment horizontal="centerContinuous" vertical="center"/>
    </xf>
    <xf numFmtId="0" fontId="10" fillId="0" borderId="74" xfId="2" applyFont="1" applyBorder="1" applyAlignment="1">
      <alignment horizontal="centerContinuous" vertical="center"/>
    </xf>
    <xf numFmtId="0" fontId="13" fillId="3" borderId="4" xfId="2" applyFont="1" applyFill="1" applyBorder="1" applyAlignment="1">
      <alignment horizontal="center"/>
    </xf>
    <xf numFmtId="0" fontId="13" fillId="3" borderId="29" xfId="2" applyFont="1" applyFill="1" applyBorder="1" applyAlignment="1">
      <alignment horizontal="center"/>
    </xf>
    <xf numFmtId="0" fontId="34" fillId="0" borderId="4" xfId="3" applyFont="1" applyBorder="1" applyAlignment="1">
      <alignment horizontal="center"/>
    </xf>
    <xf numFmtId="0" fontId="13" fillId="3" borderId="4" xfId="2" applyFont="1" applyFill="1" applyBorder="1" applyAlignment="1">
      <alignment horizontal="centerContinuous"/>
    </xf>
    <xf numFmtId="0" fontId="35" fillId="0" borderId="60" xfId="2" applyFont="1" applyFill="1" applyBorder="1" applyAlignment="1">
      <alignment horizontal="center"/>
    </xf>
    <xf numFmtId="0" fontId="26" fillId="0" borderId="61" xfId="2" applyFont="1" applyFill="1" applyBorder="1" applyAlignment="1">
      <alignment horizontal="left" wrapText="1"/>
    </xf>
    <xf numFmtId="167" fontId="36" fillId="0" borderId="61" xfId="2" applyNumberFormat="1" applyFont="1" applyFill="1" applyBorder="1" applyAlignment="1">
      <alignment wrapText="1"/>
    </xf>
    <xf numFmtId="167" fontId="36" fillId="0" borderId="61" xfId="2" applyNumberFormat="1" applyFont="1" applyFill="1" applyBorder="1" applyAlignment="1">
      <alignment horizontal="right" wrapText="1"/>
    </xf>
    <xf numFmtId="165" fontId="37" fillId="0" borderId="65" xfId="2" applyNumberFormat="1" applyFont="1" applyFill="1" applyBorder="1"/>
    <xf numFmtId="0" fontId="38" fillId="0" borderId="63" xfId="2" applyFont="1" applyBorder="1" applyAlignment="1">
      <alignment horizontal="center"/>
    </xf>
    <xf numFmtId="167" fontId="24" fillId="0" borderId="64" xfId="2" applyNumberFormat="1" applyFont="1" applyBorder="1" applyAlignment="1" applyProtection="1">
      <protection locked="0"/>
    </xf>
    <xf numFmtId="167" fontId="39" fillId="0" borderId="64" xfId="2" applyNumberFormat="1" applyFont="1" applyBorder="1" applyProtection="1">
      <protection locked="0"/>
    </xf>
    <xf numFmtId="167" fontId="39" fillId="0" borderId="64" xfId="2" applyNumberFormat="1" applyFont="1" applyFill="1" applyBorder="1" applyAlignment="1" applyProtection="1">
      <alignment horizontal="right"/>
      <protection locked="0"/>
    </xf>
    <xf numFmtId="167" fontId="39" fillId="2" borderId="64" xfId="2" applyNumberFormat="1" applyFont="1" applyFill="1" applyBorder="1" applyAlignment="1">
      <alignment horizontal="right"/>
    </xf>
    <xf numFmtId="165" fontId="39" fillId="2" borderId="65" xfId="2" applyNumberFormat="1" applyFont="1" applyFill="1" applyBorder="1"/>
    <xf numFmtId="0" fontId="38" fillId="0" borderId="63" xfId="2" applyFont="1" applyFill="1" applyBorder="1" applyAlignment="1">
      <alignment horizontal="center"/>
    </xf>
    <xf numFmtId="167" fontId="24" fillId="0" borderId="64" xfId="2" applyNumberFormat="1" applyFont="1" applyFill="1" applyBorder="1" applyAlignment="1" applyProtection="1">
      <alignment wrapText="1"/>
      <protection locked="0"/>
    </xf>
    <xf numFmtId="167" fontId="39" fillId="0" borderId="64" xfId="2" applyNumberFormat="1" applyFont="1" applyBorder="1" applyAlignment="1" applyProtection="1">
      <alignment horizontal="right"/>
      <protection locked="0"/>
    </xf>
    <xf numFmtId="167" fontId="39" fillId="0" borderId="64" xfId="2" applyNumberFormat="1" applyFont="1" applyFill="1" applyBorder="1" applyProtection="1">
      <protection locked="0"/>
    </xf>
    <xf numFmtId="0" fontId="38" fillId="0" borderId="75" xfId="2" applyFont="1" applyFill="1" applyBorder="1" applyAlignment="1">
      <alignment horizontal="center"/>
    </xf>
    <xf numFmtId="0" fontId="40" fillId="4" borderId="76" xfId="3" applyFont="1" applyFill="1" applyBorder="1" applyAlignment="1">
      <alignment vertical="center" wrapText="1"/>
    </xf>
    <xf numFmtId="167" fontId="24" fillId="0" borderId="77" xfId="2" applyNumberFormat="1" applyFont="1" applyFill="1" applyBorder="1" applyAlignment="1" applyProtection="1">
      <alignment wrapText="1"/>
      <protection locked="0"/>
    </xf>
    <xf numFmtId="0" fontId="40" fillId="0" borderId="0" xfId="3" applyFont="1" applyAlignment="1">
      <alignment wrapText="1"/>
    </xf>
    <xf numFmtId="167" fontId="24" fillId="0" borderId="66" xfId="2" applyNumberFormat="1" applyFont="1" applyFill="1" applyBorder="1" applyAlignment="1" applyProtection="1">
      <alignment wrapText="1"/>
      <protection locked="0"/>
    </xf>
    <xf numFmtId="0" fontId="23" fillId="0" borderId="66" xfId="2" applyFont="1" applyFill="1" applyBorder="1" applyAlignment="1" applyProtection="1">
      <alignment wrapText="1"/>
      <protection locked="0"/>
    </xf>
    <xf numFmtId="4" fontId="24" fillId="0" borderId="66" xfId="2" applyNumberFormat="1" applyFont="1" applyFill="1" applyBorder="1" applyAlignment="1" applyProtection="1">
      <alignment wrapText="1"/>
      <protection locked="0"/>
    </xf>
    <xf numFmtId="4" fontId="24" fillId="0" borderId="66" xfId="2" applyNumberFormat="1" applyFont="1" applyBorder="1" applyAlignment="1">
      <alignment wrapText="1"/>
    </xf>
    <xf numFmtId="0" fontId="35" fillId="0" borderId="63" xfId="2" applyFont="1" applyFill="1" applyBorder="1" applyAlignment="1">
      <alignment horizontal="center"/>
    </xf>
    <xf numFmtId="167" fontId="37" fillId="0" borderId="64" xfId="2" applyNumberFormat="1" applyFont="1" applyFill="1" applyBorder="1" applyAlignment="1" applyProtection="1">
      <protection locked="0"/>
    </xf>
    <xf numFmtId="167" fontId="37" fillId="0" borderId="64" xfId="2" applyNumberFormat="1" applyFont="1" applyFill="1" applyBorder="1" applyProtection="1">
      <protection locked="0"/>
    </xf>
    <xf numFmtId="167" fontId="37" fillId="2" borderId="64" xfId="2" applyNumberFormat="1" applyFont="1" applyFill="1" applyBorder="1" applyAlignment="1">
      <alignment horizontal="right"/>
    </xf>
    <xf numFmtId="0" fontId="38" fillId="0" borderId="63" xfId="2" applyFont="1" applyFill="1" applyBorder="1" applyAlignment="1">
      <alignment horizontal="center" wrapText="1"/>
    </xf>
    <xf numFmtId="0" fontId="24" fillId="0" borderId="67" xfId="2" applyNumberFormat="1" applyFont="1" applyBorder="1" applyAlignment="1">
      <alignment wrapText="1"/>
    </xf>
    <xf numFmtId="164" fontId="24" fillId="0" borderId="67" xfId="2" applyNumberFormat="1" applyFont="1" applyBorder="1" applyAlignment="1">
      <alignment wrapText="1"/>
    </xf>
    <xf numFmtId="0" fontId="35" fillId="0" borderId="68" xfId="2" applyFont="1" applyFill="1" applyBorder="1" applyAlignment="1">
      <alignment horizontal="center"/>
    </xf>
    <xf numFmtId="0" fontId="26" fillId="0" borderId="62" xfId="2" applyFont="1" applyFill="1" applyBorder="1" applyAlignment="1">
      <alignment horizontal="left" wrapText="1"/>
    </xf>
    <xf numFmtId="167" fontId="36" fillId="0" borderId="62" xfId="2" applyNumberFormat="1" applyFont="1" applyFill="1" applyBorder="1" applyAlignment="1"/>
    <xf numFmtId="167" fontId="36" fillId="0" borderId="62" xfId="2" applyNumberFormat="1" applyFont="1" applyFill="1" applyBorder="1" applyAlignment="1">
      <alignment horizontal="right"/>
    </xf>
    <xf numFmtId="164" fontId="24" fillId="0" borderId="64" xfId="2" applyNumberFormat="1" applyFont="1" applyFill="1" applyBorder="1" applyAlignment="1" applyProtection="1">
      <alignment horizontal="right" wrapText="1"/>
      <protection locked="0"/>
    </xf>
    <xf numFmtId="0" fontId="23" fillId="0" borderId="64" xfId="3" applyFont="1" applyBorder="1" applyAlignment="1">
      <alignment wrapText="1"/>
    </xf>
    <xf numFmtId="164" fontId="24" fillId="0" borderId="64" xfId="3" applyNumberFormat="1" applyFont="1" applyBorder="1" applyAlignment="1">
      <alignment horizontal="right" wrapText="1"/>
    </xf>
    <xf numFmtId="164" fontId="24" fillId="0" borderId="64" xfId="2" applyNumberFormat="1" applyFont="1" applyBorder="1" applyAlignment="1" applyProtection="1">
      <alignment horizontal="right" wrapText="1"/>
      <protection locked="0"/>
    </xf>
    <xf numFmtId="0" fontId="38" fillId="0" borderId="75" xfId="2" applyFont="1" applyBorder="1" applyAlignment="1">
      <alignment horizontal="center"/>
    </xf>
    <xf numFmtId="0" fontId="23" fillId="2" borderId="64" xfId="3" applyFont="1" applyFill="1" applyBorder="1" applyAlignment="1" applyProtection="1">
      <alignment horizontal="left" wrapText="1"/>
    </xf>
    <xf numFmtId="164" fontId="24" fillId="2" borderId="64" xfId="3" applyNumberFormat="1" applyFont="1" applyFill="1" applyBorder="1" applyAlignment="1" applyProtection="1">
      <alignment horizontal="right" wrapText="1"/>
    </xf>
    <xf numFmtId="0" fontId="38" fillId="0" borderId="68" xfId="2" applyFont="1" applyBorder="1" applyAlignment="1">
      <alignment horizontal="center"/>
    </xf>
    <xf numFmtId="164" fontId="41" fillId="0" borderId="64" xfId="2" applyNumberFormat="1" applyFont="1" applyBorder="1" applyAlignment="1" applyProtection="1">
      <alignment horizontal="right" wrapText="1"/>
      <protection locked="0"/>
    </xf>
    <xf numFmtId="49" fontId="23" fillId="0" borderId="64" xfId="3" applyNumberFormat="1" applyFont="1" applyBorder="1" applyAlignment="1" applyProtection="1">
      <alignment horizontal="left" wrapText="1"/>
      <protection locked="0"/>
    </xf>
    <xf numFmtId="164" fontId="42" fillId="0" borderId="78" xfId="3" applyNumberFormat="1" applyFont="1" applyBorder="1" applyAlignment="1" applyProtection="1">
      <alignment horizontal="right" wrapText="1"/>
      <protection locked="0"/>
    </xf>
    <xf numFmtId="164" fontId="24" fillId="0" borderId="64" xfId="2" applyNumberFormat="1" applyFont="1" applyBorder="1" applyAlignment="1" applyProtection="1">
      <alignment horizontal="right"/>
      <protection locked="0"/>
    </xf>
    <xf numFmtId="0" fontId="23" fillId="0" borderId="64" xfId="2" applyFont="1" applyBorder="1" applyAlignment="1"/>
    <xf numFmtId="164" fontId="24" fillId="0" borderId="64" xfId="2" applyNumberFormat="1" applyFont="1" applyBorder="1" applyAlignment="1">
      <alignment horizontal="right"/>
    </xf>
    <xf numFmtId="11" fontId="23" fillId="0" borderId="62" xfId="2" applyNumberFormat="1" applyFont="1" applyBorder="1" applyAlignment="1">
      <alignment wrapText="1"/>
    </xf>
    <xf numFmtId="164" fontId="24" fillId="0" borderId="62" xfId="2" applyNumberFormat="1" applyFont="1" applyBorder="1" applyAlignment="1">
      <alignment horizontal="right" wrapText="1"/>
    </xf>
    <xf numFmtId="167" fontId="39" fillId="0" borderId="62" xfId="2" applyNumberFormat="1" applyFont="1" applyFill="1" applyBorder="1" applyProtection="1">
      <protection locked="0"/>
    </xf>
    <xf numFmtId="0" fontId="38" fillId="5" borderId="68" xfId="2" applyFont="1" applyFill="1" applyBorder="1" applyAlignment="1">
      <alignment horizontal="center"/>
    </xf>
    <xf numFmtId="0" fontId="26" fillId="5" borderId="62" xfId="2" applyFont="1" applyFill="1" applyBorder="1" applyAlignment="1">
      <alignment horizontal="left" wrapText="1"/>
    </xf>
    <xf numFmtId="0" fontId="29" fillId="5" borderId="62" xfId="2" applyFont="1" applyFill="1" applyBorder="1" applyAlignment="1">
      <alignment horizontal="left" wrapText="1"/>
    </xf>
    <xf numFmtId="167" fontId="36" fillId="5" borderId="62" xfId="2" applyNumberFormat="1" applyFont="1" applyFill="1" applyBorder="1" applyAlignment="1">
      <alignment horizontal="right"/>
    </xf>
    <xf numFmtId="165" fontId="37" fillId="5" borderId="65" xfId="2" applyNumberFormat="1" applyFont="1" applyFill="1" applyBorder="1"/>
    <xf numFmtId="0" fontId="24" fillId="0" borderId="64" xfId="2" applyFont="1" applyBorder="1" applyAlignment="1">
      <alignment wrapText="1"/>
    </xf>
    <xf numFmtId="0" fontId="24" fillId="0" borderId="62" xfId="2" applyFont="1" applyBorder="1" applyAlignment="1">
      <alignment wrapText="1"/>
    </xf>
    <xf numFmtId="0" fontId="35" fillId="0" borderId="63" xfId="2" applyFont="1" applyBorder="1" applyAlignment="1">
      <alignment horizontal="center"/>
    </xf>
    <xf numFmtId="0" fontId="26" fillId="0" borderId="64" xfId="2" applyFont="1" applyFill="1" applyBorder="1" applyAlignment="1">
      <alignment horizontal="left" wrapText="1"/>
    </xf>
    <xf numFmtId="167" fontId="37" fillId="0" borderId="64" xfId="2" applyNumberFormat="1" applyFont="1" applyBorder="1" applyAlignment="1" applyProtection="1">
      <alignment horizontal="right"/>
      <protection locked="0"/>
    </xf>
    <xf numFmtId="167" fontId="37" fillId="0" borderId="64" xfId="2" applyNumberFormat="1" applyFont="1" applyFill="1" applyBorder="1" applyAlignment="1" applyProtection="1">
      <alignment horizontal="right"/>
      <protection locked="0"/>
    </xf>
    <xf numFmtId="0" fontId="24" fillId="0" borderId="64" xfId="2" applyFont="1" applyBorder="1" applyAlignment="1">
      <alignment horizontal="right" wrapText="1"/>
    </xf>
    <xf numFmtId="167" fontId="39" fillId="0" borderId="64" xfId="2" applyNumberFormat="1" applyFont="1" applyFill="1" applyBorder="1" applyAlignment="1" applyProtection="1">
      <protection locked="0"/>
    </xf>
    <xf numFmtId="0" fontId="23" fillId="0" borderId="64" xfId="3" applyFont="1" applyBorder="1" applyAlignment="1">
      <alignment horizontal="left" vertical="center" wrapText="1"/>
    </xf>
    <xf numFmtId="164" fontId="24" fillId="0" borderId="0" xfId="3" applyNumberFormat="1" applyFont="1" applyBorder="1" applyAlignment="1">
      <alignment horizontal="right" wrapText="1"/>
    </xf>
    <xf numFmtId="164" fontId="39" fillId="0" borderId="64" xfId="2" applyNumberFormat="1" applyFont="1" applyFill="1" applyBorder="1" applyAlignment="1" applyProtection="1">
      <protection locked="0"/>
    </xf>
    <xf numFmtId="164" fontId="24" fillId="0" borderId="64" xfId="2" applyNumberFormat="1" applyFont="1" applyBorder="1" applyAlignment="1">
      <alignment horizontal="right" wrapText="1"/>
    </xf>
    <xf numFmtId="11" fontId="23" fillId="0" borderId="64" xfId="2" applyNumberFormat="1" applyFont="1" applyBorder="1" applyAlignment="1" applyProtection="1">
      <alignment horizontal="left" wrapText="1"/>
      <protection locked="0"/>
    </xf>
    <xf numFmtId="0" fontId="43" fillId="0" borderId="0" xfId="3" applyFont="1" applyBorder="1" applyAlignment="1">
      <alignment wrapText="1"/>
    </xf>
    <xf numFmtId="11" fontId="23" fillId="0" borderId="78" xfId="2" applyNumberFormat="1" applyFont="1" applyBorder="1" applyAlignment="1" applyProtection="1">
      <alignment horizontal="left" wrapText="1"/>
      <protection locked="0"/>
    </xf>
    <xf numFmtId="0" fontId="23" fillId="0" borderId="77" xfId="3" applyFont="1" applyBorder="1" applyAlignment="1">
      <alignment vertical="center" wrapText="1"/>
    </xf>
    <xf numFmtId="0" fontId="23" fillId="0" borderId="78" xfId="3" applyFont="1" applyBorder="1" applyAlignment="1">
      <alignment wrapText="1"/>
    </xf>
    <xf numFmtId="0" fontId="39" fillId="0" borderId="63" xfId="2" applyFont="1" applyBorder="1" applyAlignment="1">
      <alignment horizontal="center"/>
    </xf>
    <xf numFmtId="0" fontId="27" fillId="0" borderId="62" xfId="2" applyFont="1" applyFill="1" applyBorder="1" applyAlignment="1">
      <alignment horizontal="left" wrapText="1"/>
    </xf>
    <xf numFmtId="164" fontId="41" fillId="0" borderId="62" xfId="2" applyNumberFormat="1" applyFont="1" applyFill="1" applyBorder="1" applyAlignment="1">
      <alignment horizontal="right" wrapText="1"/>
    </xf>
    <xf numFmtId="0" fontId="44" fillId="0" borderId="79" xfId="2" applyFont="1" applyBorder="1" applyAlignment="1">
      <alignment horizontal="center"/>
    </xf>
    <xf numFmtId="0" fontId="23" fillId="0" borderId="80" xfId="3" applyFont="1" applyBorder="1" applyAlignment="1">
      <alignment wrapText="1"/>
    </xf>
    <xf numFmtId="0" fontId="24" fillId="0" borderId="80" xfId="3" applyFont="1" applyBorder="1" applyAlignment="1">
      <alignment wrapText="1"/>
    </xf>
    <xf numFmtId="167" fontId="39" fillId="0" borderId="81" xfId="2" applyNumberFormat="1" applyFont="1" applyBorder="1" applyAlignment="1" applyProtection="1">
      <alignment horizontal="right"/>
      <protection locked="0"/>
    </xf>
    <xf numFmtId="167" fontId="39" fillId="0" borderId="81" xfId="2" applyNumberFormat="1" applyFont="1" applyFill="1" applyBorder="1" applyAlignment="1" applyProtection="1">
      <protection locked="0"/>
    </xf>
    <xf numFmtId="167" fontId="39" fillId="2" borderId="81" xfId="2" applyNumberFormat="1" applyFont="1" applyFill="1" applyBorder="1" applyAlignment="1">
      <alignment horizontal="right"/>
    </xf>
    <xf numFmtId="165" fontId="39" fillId="2" borderId="82" xfId="2" applyNumberFormat="1" applyFont="1" applyFill="1" applyBorder="1"/>
    <xf numFmtId="0" fontId="31" fillId="0" borderId="1" xfId="3" applyBorder="1"/>
    <xf numFmtId="0" fontId="45" fillId="0" borderId="68" xfId="2" applyFont="1" applyFill="1" applyBorder="1" applyAlignment="1">
      <alignment horizontal="center"/>
    </xf>
    <xf numFmtId="167" fontId="37" fillId="0" borderId="62" xfId="2" applyNumberFormat="1" applyFont="1" applyFill="1" applyBorder="1" applyProtection="1">
      <protection locked="0"/>
    </xf>
    <xf numFmtId="164" fontId="24" fillId="0" borderId="66" xfId="2" applyNumberFormat="1" applyFont="1" applyBorder="1" applyAlignment="1">
      <alignment horizontal="right" wrapText="1"/>
    </xf>
    <xf numFmtId="0" fontId="43" fillId="0" borderId="64" xfId="3" applyFont="1" applyBorder="1" applyAlignment="1">
      <alignment wrapText="1"/>
    </xf>
    <xf numFmtId="0" fontId="46" fillId="0" borderId="64" xfId="3" applyFont="1" applyBorder="1" applyAlignment="1">
      <alignment horizontal="right" wrapText="1"/>
    </xf>
    <xf numFmtId="0" fontId="43" fillId="0" borderId="66" xfId="3" applyFont="1" applyBorder="1" applyAlignment="1">
      <alignment horizontal="left" wrapText="1"/>
    </xf>
    <xf numFmtId="0" fontId="46" fillId="0" borderId="66" xfId="3" applyFont="1" applyBorder="1" applyAlignment="1">
      <alignment horizontal="right" wrapText="1"/>
    </xf>
    <xf numFmtId="0" fontId="47" fillId="0" borderId="64" xfId="3" applyFont="1" applyBorder="1" applyAlignment="1">
      <alignment horizontal="center"/>
    </xf>
    <xf numFmtId="0" fontId="47" fillId="0" borderId="64" xfId="3" applyFont="1" applyFill="1" applyBorder="1" applyAlignment="1">
      <alignment horizontal="right"/>
    </xf>
    <xf numFmtId="0" fontId="47" fillId="0" borderId="65" xfId="3" applyFont="1" applyBorder="1" applyAlignment="1">
      <alignment horizontal="center"/>
    </xf>
    <xf numFmtId="0" fontId="43" fillId="0" borderId="67" xfId="3" applyFont="1" applyBorder="1" applyAlignment="1">
      <alignment horizontal="left" wrapText="1"/>
    </xf>
    <xf numFmtId="0" fontId="46" fillId="0" borderId="67" xfId="3" applyFont="1" applyBorder="1" applyAlignment="1">
      <alignment horizontal="right" wrapText="1"/>
    </xf>
    <xf numFmtId="167" fontId="47" fillId="0" borderId="64" xfId="3" applyNumberFormat="1" applyFont="1" applyBorder="1" applyAlignment="1">
      <alignment horizontal="right"/>
    </xf>
    <xf numFmtId="167" fontId="47" fillId="0" borderId="64" xfId="3" applyNumberFormat="1" applyFont="1" applyFill="1" applyBorder="1" applyAlignment="1">
      <alignment horizontal="right"/>
    </xf>
    <xf numFmtId="0" fontId="41" fillId="0" borderId="62" xfId="2" applyFont="1" applyFill="1" applyBorder="1" applyAlignment="1">
      <alignment horizontal="right" wrapText="1"/>
    </xf>
    <xf numFmtId="0" fontId="39" fillId="0" borderId="63" xfId="2" applyFont="1" applyFill="1" applyBorder="1" applyAlignment="1">
      <alignment horizontal="center"/>
    </xf>
    <xf numFmtId="0" fontId="38" fillId="6" borderId="63" xfId="2" applyFont="1" applyFill="1" applyBorder="1" applyAlignment="1">
      <alignment horizontal="center"/>
    </xf>
    <xf numFmtId="0" fontId="27" fillId="6" borderId="64" xfId="2" applyFont="1" applyFill="1" applyBorder="1" applyAlignment="1">
      <alignment horizontal="left" wrapText="1"/>
    </xf>
    <xf numFmtId="0" fontId="41" fillId="6" borderId="64" xfId="2" applyFont="1" applyFill="1" applyBorder="1" applyAlignment="1">
      <alignment horizontal="left" wrapText="1"/>
    </xf>
    <xf numFmtId="167" fontId="37" fillId="6" borderId="64" xfId="2" applyNumberFormat="1" applyFont="1" applyFill="1" applyBorder="1" applyProtection="1">
      <protection locked="0"/>
    </xf>
    <xf numFmtId="165" fontId="39" fillId="6" borderId="65" xfId="2" applyNumberFormat="1" applyFont="1" applyFill="1" applyBorder="1"/>
    <xf numFmtId="0" fontId="38" fillId="0" borderId="68" xfId="2" applyFont="1" applyFill="1" applyBorder="1" applyAlignment="1">
      <alignment horizontal="center"/>
    </xf>
    <xf numFmtId="0" fontId="23" fillId="0" borderId="0" xfId="2" applyFont="1" applyFill="1" applyBorder="1" applyAlignment="1">
      <alignment wrapText="1"/>
    </xf>
    <xf numFmtId="0" fontId="24" fillId="0" borderId="64" xfId="2" applyFont="1" applyFill="1" applyBorder="1" applyAlignment="1">
      <alignment wrapText="1"/>
    </xf>
    <xf numFmtId="0" fontId="23" fillId="0" borderId="64" xfId="2" applyFont="1" applyFill="1" applyBorder="1" applyAlignment="1"/>
    <xf numFmtId="164" fontId="24" fillId="0" borderId="64" xfId="2" applyNumberFormat="1" applyFont="1" applyFill="1" applyBorder="1" applyAlignment="1"/>
    <xf numFmtId="0" fontId="23" fillId="0" borderId="64" xfId="2" applyFont="1" applyFill="1" applyBorder="1" applyAlignment="1">
      <alignment wrapText="1"/>
    </xf>
    <xf numFmtId="0" fontId="48" fillId="0" borderId="69" xfId="2" applyFont="1" applyFill="1" applyBorder="1"/>
    <xf numFmtId="0" fontId="25" fillId="0" borderId="70" xfId="2" applyFont="1" applyFill="1" applyBorder="1" applyAlignment="1">
      <alignment horizontal="left"/>
    </xf>
    <xf numFmtId="167" fontId="37" fillId="0" borderId="70" xfId="2" applyNumberFormat="1" applyFont="1" applyFill="1" applyBorder="1" applyAlignment="1">
      <alignment horizontal="right"/>
    </xf>
    <xf numFmtId="165" fontId="37" fillId="0" borderId="71" xfId="2" applyNumberFormat="1" applyFont="1" applyFill="1" applyBorder="1"/>
    <xf numFmtId="0" fontId="21" fillId="0" borderId="0" xfId="2"/>
    <xf numFmtId="0" fontId="51" fillId="0" borderId="0" xfId="2" applyFont="1" applyBorder="1"/>
    <xf numFmtId="4" fontId="52" fillId="0" borderId="0" xfId="2" applyNumberFormat="1" applyFont="1" applyFill="1" applyBorder="1" applyAlignment="1">
      <alignment horizontal="right"/>
    </xf>
    <xf numFmtId="4" fontId="52" fillId="0" borderId="0" xfId="2" applyNumberFormat="1" applyFont="1" applyFill="1" applyBorder="1"/>
    <xf numFmtId="4" fontId="51" fillId="2" borderId="0" xfId="2" applyNumberFormat="1" applyFont="1" applyFill="1" applyBorder="1"/>
    <xf numFmtId="4" fontId="51" fillId="0" borderId="0" xfId="2" applyNumberFormat="1" applyFont="1" applyFill="1" applyBorder="1"/>
    <xf numFmtId="0" fontId="53" fillId="0" borderId="0" xfId="2" applyFont="1"/>
    <xf numFmtId="167" fontId="28" fillId="0" borderId="0" xfId="2" applyNumberFormat="1" applyFont="1" applyFill="1" applyBorder="1"/>
    <xf numFmtId="165" fontId="54" fillId="0" borderId="0" xfId="2" applyNumberFormat="1" applyFont="1" applyFill="1" applyBorder="1"/>
    <xf numFmtId="0" fontId="4" fillId="6" borderId="0" xfId="0" applyFont="1" applyFill="1" applyBorder="1" applyAlignment="1">
      <alignment wrapText="1"/>
    </xf>
    <xf numFmtId="167" fontId="16" fillId="6" borderId="14" xfId="0" applyNumberFormat="1" applyFont="1" applyFill="1" applyBorder="1" applyAlignment="1">
      <alignment horizontal="center"/>
    </xf>
    <xf numFmtId="167" fontId="16" fillId="0" borderId="2" xfId="0" applyNumberFormat="1" applyFont="1" applyFill="1" applyBorder="1" applyAlignment="1">
      <alignment horizontal="center"/>
    </xf>
    <xf numFmtId="167" fontId="16" fillId="6" borderId="7" xfId="0" applyNumberFormat="1" applyFont="1" applyFill="1" applyBorder="1" applyAlignment="1">
      <alignment horizontal="center"/>
    </xf>
    <xf numFmtId="167" fontId="16" fillId="0" borderId="38" xfId="0" applyNumberFormat="1" applyFont="1" applyFill="1" applyBorder="1" applyAlignment="1">
      <alignment horizontal="center"/>
    </xf>
    <xf numFmtId="167" fontId="16" fillId="6" borderId="18" xfId="0" applyNumberFormat="1" applyFont="1" applyFill="1" applyBorder="1" applyAlignment="1">
      <alignment horizontal="center"/>
    </xf>
    <xf numFmtId="167" fontId="17" fillId="6" borderId="8" xfId="0" applyNumberFormat="1" applyFont="1" applyFill="1" applyBorder="1" applyAlignment="1">
      <alignment horizontal="center"/>
    </xf>
    <xf numFmtId="167" fontId="17" fillId="0" borderId="55" xfId="0" applyNumberFormat="1" applyFont="1" applyFill="1" applyBorder="1" applyAlignment="1" applyProtection="1">
      <alignment horizontal="center"/>
      <protection locked="0"/>
    </xf>
    <xf numFmtId="167" fontId="17" fillId="6" borderId="38" xfId="0" applyNumberFormat="1" applyFont="1" applyFill="1" applyBorder="1" applyAlignment="1" applyProtection="1">
      <alignment horizontal="center"/>
      <protection locked="0"/>
    </xf>
    <xf numFmtId="167" fontId="17" fillId="6" borderId="38" xfId="0" applyNumberFormat="1" applyFont="1" applyFill="1" applyBorder="1" applyAlignment="1">
      <alignment horizontal="center"/>
    </xf>
    <xf numFmtId="167" fontId="17" fillId="0" borderId="22" xfId="0" applyNumberFormat="1" applyFont="1" applyFill="1" applyBorder="1" applyAlignment="1" applyProtection="1">
      <alignment horizontal="center"/>
      <protection locked="0"/>
    </xf>
    <xf numFmtId="167" fontId="17" fillId="6" borderId="4" xfId="0" applyNumberFormat="1" applyFont="1" applyFill="1" applyBorder="1" applyAlignment="1">
      <alignment horizontal="center"/>
    </xf>
    <xf numFmtId="167" fontId="17" fillId="6" borderId="4" xfId="0" applyNumberFormat="1" applyFont="1" applyFill="1" applyBorder="1" applyAlignment="1" applyProtection="1">
      <alignment horizontal="center"/>
      <protection locked="0"/>
    </xf>
    <xf numFmtId="0" fontId="10" fillId="0" borderId="25" xfId="0" applyFont="1" applyBorder="1" applyAlignment="1">
      <alignment horizontal="left" wrapText="1"/>
    </xf>
    <xf numFmtId="0" fontId="10" fillId="0" borderId="0" xfId="0" applyFont="1" applyAlignment="1">
      <alignment wrapText="1"/>
    </xf>
    <xf numFmtId="167" fontId="17" fillId="0" borderId="72" xfId="0" applyNumberFormat="1" applyFont="1" applyFill="1" applyBorder="1" applyAlignment="1" applyProtection="1">
      <alignment horizontal="center"/>
      <protection locked="0"/>
    </xf>
    <xf numFmtId="0" fontId="10" fillId="0" borderId="25" xfId="0" applyFont="1" applyBorder="1" applyAlignment="1">
      <alignment wrapText="1"/>
    </xf>
    <xf numFmtId="0" fontId="10" fillId="0" borderId="25" xfId="0" applyFont="1" applyBorder="1"/>
    <xf numFmtId="0" fontId="10" fillId="0" borderId="0" xfId="0" applyFont="1"/>
    <xf numFmtId="0" fontId="10" fillId="6" borderId="29" xfId="0" applyFont="1" applyFill="1" applyBorder="1" applyAlignment="1">
      <alignment wrapText="1"/>
    </xf>
    <xf numFmtId="0" fontId="10" fillId="6" borderId="0" xfId="0" applyFont="1" applyFill="1" applyBorder="1" applyAlignment="1">
      <alignment wrapText="1"/>
    </xf>
    <xf numFmtId="0" fontId="10" fillId="6" borderId="25" xfId="0" applyFont="1" applyFill="1" applyBorder="1" applyAlignment="1">
      <alignment wrapText="1"/>
    </xf>
    <xf numFmtId="167" fontId="17" fillId="0" borderId="84" xfId="0" applyNumberFormat="1" applyFont="1" applyFill="1" applyBorder="1" applyAlignment="1" applyProtection="1">
      <alignment horizontal="center"/>
      <protection locked="0"/>
    </xf>
    <xf numFmtId="0" fontId="18" fillId="0" borderId="11" xfId="0" applyFont="1" applyFill="1" applyBorder="1" applyAlignment="1"/>
    <xf numFmtId="49" fontId="18" fillId="0" borderId="0" xfId="0" applyNumberFormat="1" applyFont="1" applyBorder="1" applyAlignment="1">
      <alignment horizontal="center"/>
    </xf>
    <xf numFmtId="0" fontId="18" fillId="0" borderId="29" xfId="0" applyFont="1" applyFill="1" applyBorder="1" applyAlignment="1">
      <alignment horizontal="left" wrapText="1"/>
    </xf>
    <xf numFmtId="167" fontId="19" fillId="0" borderId="72" xfId="0" applyNumberFormat="1" applyFont="1" applyFill="1" applyBorder="1" applyAlignment="1" applyProtection="1">
      <alignment horizontal="center"/>
      <protection locked="0"/>
    </xf>
    <xf numFmtId="167" fontId="19" fillId="0" borderId="4" xfId="0" applyNumberFormat="1" applyFont="1" applyFill="1" applyBorder="1" applyAlignment="1" applyProtection="1">
      <alignment horizontal="center"/>
      <protection locked="0"/>
    </xf>
    <xf numFmtId="167" fontId="19" fillId="6" borderId="4" xfId="0" applyNumberFormat="1" applyFont="1" applyFill="1" applyBorder="1" applyAlignment="1" applyProtection="1">
      <alignment horizontal="center"/>
      <protection locked="0"/>
    </xf>
    <xf numFmtId="165" fontId="19" fillId="2" borderId="4" xfId="0" applyNumberFormat="1" applyFont="1" applyFill="1" applyBorder="1" applyAlignment="1">
      <alignment horizontal="center"/>
    </xf>
    <xf numFmtId="167" fontId="19" fillId="2" borderId="5" xfId="0" applyNumberFormat="1" applyFont="1" applyFill="1" applyBorder="1" applyAlignment="1">
      <alignment horizontal="center"/>
    </xf>
    <xf numFmtId="165" fontId="19" fillId="2" borderId="29" xfId="0" applyNumberFormat="1" applyFont="1" applyFill="1" applyBorder="1" applyAlignment="1">
      <alignment horizontal="center"/>
    </xf>
    <xf numFmtId="167" fontId="19" fillId="0" borderId="11" xfId="0" applyNumberFormat="1" applyFont="1" applyFill="1" applyBorder="1" applyAlignment="1">
      <alignment horizontal="center"/>
    </xf>
    <xf numFmtId="167" fontId="19" fillId="6" borderId="4" xfId="0" applyNumberFormat="1" applyFont="1" applyFill="1" applyBorder="1" applyAlignment="1">
      <alignment horizontal="center"/>
    </xf>
    <xf numFmtId="167" fontId="19" fillId="0" borderId="4" xfId="0" applyNumberFormat="1" applyFont="1" applyFill="1" applyBorder="1" applyAlignment="1">
      <alignment horizontal="center"/>
    </xf>
    <xf numFmtId="165" fontId="19" fillId="0" borderId="25" xfId="0" applyNumberFormat="1" applyFont="1" applyFill="1" applyBorder="1" applyAlignment="1">
      <alignment horizontal="center"/>
    </xf>
    <xf numFmtId="167" fontId="19" fillId="0" borderId="10" xfId="0" applyNumberFormat="1" applyFont="1" applyFill="1" applyBorder="1" applyAlignment="1">
      <alignment horizontal="center"/>
    </xf>
    <xf numFmtId="165" fontId="19" fillId="2" borderId="25" xfId="0" applyNumberFormat="1" applyFont="1" applyFill="1" applyBorder="1" applyAlignment="1">
      <alignment horizontal="center"/>
    </xf>
    <xf numFmtId="167" fontId="55" fillId="0" borderId="0" xfId="0" applyNumberFormat="1" applyFont="1" applyBorder="1" applyAlignment="1">
      <alignment horizontal="center"/>
    </xf>
    <xf numFmtId="0" fontId="55" fillId="0" borderId="0" xfId="0" applyFont="1" applyBorder="1" applyAlignment="1">
      <alignment horizontal="right"/>
    </xf>
    <xf numFmtId="0" fontId="55" fillId="0" borderId="0" xfId="0" applyFont="1" applyBorder="1"/>
    <xf numFmtId="49" fontId="10" fillId="0" borderId="25" xfId="0" applyNumberFormat="1" applyFont="1" applyFill="1" applyBorder="1" applyAlignment="1">
      <alignment horizontal="left" wrapText="1"/>
    </xf>
    <xf numFmtId="167" fontId="17" fillId="0" borderId="72" xfId="0" applyNumberFormat="1" applyFont="1" applyFill="1" applyBorder="1" applyAlignment="1">
      <alignment horizontal="center"/>
    </xf>
    <xf numFmtId="166" fontId="10" fillId="0" borderId="5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49" fontId="10" fillId="0" borderId="5" xfId="0" applyNumberFormat="1" applyFont="1" applyFill="1" applyBorder="1" applyAlignment="1">
      <alignment horizontal="center"/>
    </xf>
    <xf numFmtId="167" fontId="17" fillId="0" borderId="84" xfId="0" applyNumberFormat="1" applyFont="1" applyFill="1" applyBorder="1" applyAlignment="1" applyProtection="1">
      <alignment horizontal="center" wrapText="1"/>
    </xf>
    <xf numFmtId="167" fontId="17" fillId="6" borderId="38" xfId="0" applyNumberFormat="1" applyFont="1" applyFill="1" applyBorder="1" applyAlignment="1" applyProtection="1">
      <alignment horizontal="center" wrapText="1"/>
    </xf>
    <xf numFmtId="165" fontId="17" fillId="0" borderId="5" xfId="0" applyNumberFormat="1" applyFont="1" applyFill="1" applyBorder="1" applyAlignment="1">
      <alignment horizontal="center"/>
    </xf>
    <xf numFmtId="167" fontId="17" fillId="6" borderId="5" xfId="0" applyNumberFormat="1" applyFont="1" applyFill="1" applyBorder="1" applyAlignment="1">
      <alignment horizontal="center"/>
    </xf>
    <xf numFmtId="166" fontId="18" fillId="0" borderId="4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29" xfId="0" applyFont="1" applyBorder="1" applyAlignment="1" applyProtection="1">
      <alignment horizontal="left" wrapText="1"/>
      <protection locked="0"/>
    </xf>
    <xf numFmtId="167" fontId="19" fillId="0" borderId="11" xfId="0" applyNumberFormat="1" applyFont="1" applyFill="1" applyBorder="1" applyAlignment="1" applyProtection="1">
      <alignment horizontal="center" wrapText="1"/>
    </xf>
    <xf numFmtId="167" fontId="19" fillId="0" borderId="4" xfId="0" applyNumberFormat="1" applyFont="1" applyFill="1" applyBorder="1" applyAlignment="1" applyProtection="1">
      <alignment horizontal="center" wrapText="1"/>
    </xf>
    <xf numFmtId="167" fontId="19" fillId="0" borderId="4" xfId="0" applyNumberFormat="1" applyFont="1" applyFill="1" applyBorder="1" applyAlignment="1" applyProtection="1">
      <alignment horizontal="center"/>
    </xf>
    <xf numFmtId="165" fontId="19" fillId="0" borderId="5" xfId="0" applyNumberFormat="1" applyFont="1" applyFill="1" applyBorder="1" applyAlignment="1">
      <alignment horizontal="center"/>
    </xf>
    <xf numFmtId="167" fontId="19" fillId="0" borderId="5" xfId="0" applyNumberFormat="1" applyFont="1" applyFill="1" applyBorder="1" applyAlignment="1">
      <alignment horizontal="center"/>
    </xf>
    <xf numFmtId="165" fontId="19" fillId="0" borderId="24" xfId="0" applyNumberFormat="1" applyFont="1" applyFill="1" applyBorder="1" applyAlignment="1">
      <alignment horizontal="center"/>
    </xf>
    <xf numFmtId="167" fontId="19" fillId="0" borderId="22" xfId="0" applyNumberFormat="1" applyFont="1" applyFill="1" applyBorder="1" applyAlignment="1">
      <alignment horizontal="center"/>
    </xf>
    <xf numFmtId="165" fontId="19" fillId="0" borderId="29" xfId="0" applyNumberFormat="1" applyFont="1" applyFill="1" applyBorder="1" applyAlignment="1">
      <alignment horizontal="center"/>
    </xf>
    <xf numFmtId="0" fontId="55" fillId="0" borderId="0" xfId="0" applyFont="1"/>
    <xf numFmtId="0" fontId="18" fillId="0" borderId="24" xfId="0" applyFont="1" applyFill="1" applyBorder="1" applyAlignment="1" applyProtection="1">
      <alignment horizontal="left" wrapText="1"/>
      <protection locked="0"/>
    </xf>
    <xf numFmtId="167" fontId="17" fillId="0" borderId="72" xfId="0" applyNumberFormat="1" applyFont="1" applyFill="1" applyBorder="1" applyAlignment="1" applyProtection="1">
      <alignment horizontal="center" wrapText="1"/>
    </xf>
    <xf numFmtId="49" fontId="18" fillId="0" borderId="4" xfId="0" applyNumberFormat="1" applyFont="1" applyFill="1" applyBorder="1" applyAlignment="1" applyProtection="1">
      <alignment horizontal="center" wrapText="1"/>
      <protection locked="0"/>
    </xf>
    <xf numFmtId="1" fontId="18" fillId="0" borderId="4" xfId="0" applyNumberFormat="1" applyFont="1" applyFill="1" applyBorder="1" applyAlignment="1" applyProtection="1">
      <alignment horizontal="center" wrapText="1"/>
      <protection locked="0"/>
    </xf>
    <xf numFmtId="0" fontId="18" fillId="0" borderId="29" xfId="0" applyFont="1" applyFill="1" applyBorder="1" applyAlignment="1" applyProtection="1">
      <alignment horizontal="left" wrapText="1"/>
      <protection locked="0"/>
    </xf>
    <xf numFmtId="167" fontId="19" fillId="0" borderId="22" xfId="0" applyNumberFormat="1" applyFont="1" applyFill="1" applyBorder="1" applyAlignment="1" applyProtection="1">
      <alignment horizontal="center" wrapText="1"/>
    </xf>
    <xf numFmtId="165" fontId="19" fillId="0" borderId="4" xfId="0" applyNumberFormat="1" applyFont="1" applyFill="1" applyBorder="1" applyAlignment="1">
      <alignment horizontal="center"/>
    </xf>
    <xf numFmtId="167" fontId="56" fillId="0" borderId="0" xfId="0" applyNumberFormat="1" applyFont="1" applyFill="1" applyBorder="1" applyAlignment="1">
      <alignment horizontal="center"/>
    </xf>
    <xf numFmtId="0" fontId="56" fillId="0" borderId="0" xfId="0" applyFont="1" applyFill="1" applyBorder="1" applyAlignment="1">
      <alignment horizontal="right"/>
    </xf>
    <xf numFmtId="0" fontId="56" fillId="0" borderId="0" xfId="0" applyFont="1" applyFill="1" applyBorder="1"/>
    <xf numFmtId="0" fontId="56" fillId="0" borderId="0" xfId="0" applyFont="1" applyFill="1"/>
    <xf numFmtId="0" fontId="18" fillId="0" borderId="25" xfId="0" applyFont="1" applyFill="1" applyBorder="1" applyAlignment="1" applyProtection="1">
      <alignment horizontal="left" wrapText="1"/>
      <protection locked="0"/>
    </xf>
    <xf numFmtId="167" fontId="19" fillId="0" borderId="72" xfId="0" applyNumberFormat="1" applyFont="1" applyFill="1" applyBorder="1" applyAlignment="1" applyProtection="1">
      <alignment horizontal="center" wrapText="1"/>
    </xf>
    <xf numFmtId="49" fontId="10" fillId="0" borderId="4" xfId="0" applyNumberFormat="1" applyFont="1" applyFill="1" applyBorder="1" applyAlignment="1" applyProtection="1">
      <alignment horizontal="center" wrapText="1"/>
      <protection locked="0"/>
    </xf>
    <xf numFmtId="1" fontId="10" fillId="0" borderId="4" xfId="0" applyNumberFormat="1" applyFont="1" applyFill="1" applyBorder="1" applyAlignment="1" applyProtection="1">
      <alignment horizontal="center" wrapText="1"/>
      <protection locked="0"/>
    </xf>
    <xf numFmtId="165" fontId="17" fillId="0" borderId="4" xfId="0" applyNumberFormat="1" applyFont="1" applyFill="1" applyBorder="1" applyAlignment="1">
      <alignment horizontal="center"/>
    </xf>
    <xf numFmtId="167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/>
    <xf numFmtId="0" fontId="14" fillId="0" borderId="0" xfId="0" applyFont="1" applyFill="1"/>
    <xf numFmtId="167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13" fillId="0" borderId="0" xfId="0" applyFont="1" applyFill="1"/>
    <xf numFmtId="1" fontId="10" fillId="0" borderId="0" xfId="0" applyNumberFormat="1" applyFont="1" applyFill="1" applyBorder="1" applyAlignment="1" applyProtection="1">
      <alignment horizontal="center" wrapText="1"/>
      <protection locked="0"/>
    </xf>
    <xf numFmtId="49" fontId="10" fillId="0" borderId="0" xfId="0" applyNumberFormat="1" applyFont="1" applyFill="1" applyBorder="1" applyAlignment="1" applyProtection="1">
      <alignment horizontal="center" wrapText="1"/>
      <protection locked="0"/>
    </xf>
    <xf numFmtId="0" fontId="10" fillId="0" borderId="0" xfId="0" applyFont="1" applyFill="1" applyBorder="1" applyAlignment="1">
      <alignment wrapText="1"/>
    </xf>
    <xf numFmtId="0" fontId="17" fillId="0" borderId="52" xfId="0" applyFont="1" applyFill="1" applyBorder="1" applyAlignment="1"/>
    <xf numFmtId="0" fontId="17" fillId="6" borderId="0" xfId="0" applyFont="1" applyFill="1" applyBorder="1" applyAlignment="1"/>
    <xf numFmtId="0" fontId="17" fillId="0" borderId="53" xfId="0" applyFont="1" applyFill="1" applyBorder="1" applyAlignment="1"/>
    <xf numFmtId="167" fontId="55" fillId="0" borderId="0" xfId="0" applyNumberFormat="1" applyFont="1" applyFill="1" applyBorder="1" applyAlignment="1">
      <alignment horizontal="center"/>
    </xf>
    <xf numFmtId="0" fontId="55" fillId="0" borderId="0" xfId="0" applyFont="1" applyFill="1" applyBorder="1" applyAlignment="1">
      <alignment horizontal="right"/>
    </xf>
    <xf numFmtId="0" fontId="55" fillId="0" borderId="0" xfId="0" applyFont="1" applyFill="1" applyBorder="1"/>
    <xf numFmtId="0" fontId="55" fillId="0" borderId="0" xfId="0" applyFont="1" applyFill="1"/>
    <xf numFmtId="167" fontId="17" fillId="0" borderId="22" xfId="0" applyNumberFormat="1" applyFont="1" applyFill="1" applyBorder="1" applyAlignment="1" applyProtection="1">
      <alignment horizontal="center" wrapText="1"/>
    </xf>
    <xf numFmtId="167" fontId="17" fillId="0" borderId="54" xfId="0" applyNumberFormat="1" applyFont="1" applyFill="1" applyBorder="1" applyAlignment="1" applyProtection="1">
      <alignment horizontal="center" wrapText="1"/>
    </xf>
    <xf numFmtId="167" fontId="17" fillId="0" borderId="14" xfId="0" applyNumberFormat="1" applyFont="1" applyFill="1" applyBorder="1" applyAlignment="1" applyProtection="1">
      <alignment horizontal="center" wrapText="1"/>
    </xf>
    <xf numFmtId="0" fontId="11" fillId="2" borderId="21" xfId="0" applyFont="1" applyFill="1" applyBorder="1" applyAlignment="1">
      <alignment horizontal="left" wrapText="1"/>
    </xf>
    <xf numFmtId="49" fontId="10" fillId="0" borderId="38" xfId="0" applyNumberFormat="1" applyFont="1" applyFill="1" applyBorder="1" applyAlignment="1">
      <alignment horizontal="center" wrapText="1"/>
    </xf>
    <xf numFmtId="49" fontId="10" fillId="0" borderId="39" xfId="0" applyNumberFormat="1" applyFont="1" applyFill="1" applyBorder="1" applyAlignment="1">
      <alignment horizontal="left" wrapText="1"/>
    </xf>
    <xf numFmtId="167" fontId="17" fillId="0" borderId="1" xfId="0" applyNumberFormat="1" applyFont="1" applyFill="1" applyBorder="1" applyAlignment="1">
      <alignment horizontal="center"/>
    </xf>
    <xf numFmtId="49" fontId="18" fillId="0" borderId="4" xfId="0" applyNumberFormat="1" applyFont="1" applyFill="1" applyBorder="1" applyAlignment="1">
      <alignment horizontal="center" wrapText="1"/>
    </xf>
    <xf numFmtId="49" fontId="18" fillId="0" borderId="25" xfId="0" applyNumberFormat="1" applyFont="1" applyFill="1" applyBorder="1" applyAlignment="1">
      <alignment horizontal="left" wrapText="1"/>
    </xf>
    <xf numFmtId="165" fontId="19" fillId="2" borderId="5" xfId="0" applyNumberFormat="1" applyFont="1" applyFill="1" applyBorder="1" applyAlignment="1">
      <alignment horizontal="center"/>
    </xf>
    <xf numFmtId="165" fontId="19" fillId="2" borderId="34" xfId="0" applyNumberFormat="1" applyFont="1" applyFill="1" applyBorder="1" applyAlignment="1">
      <alignment horizontal="center"/>
    </xf>
    <xf numFmtId="167" fontId="56" fillId="0" borderId="0" xfId="0" applyNumberFormat="1" applyFont="1" applyBorder="1" applyAlignment="1">
      <alignment horizontal="center"/>
    </xf>
    <xf numFmtId="0" fontId="56" fillId="0" borderId="0" xfId="0" applyFont="1" applyBorder="1" applyAlignment="1">
      <alignment horizontal="right"/>
    </xf>
    <xf numFmtId="0" fontId="56" fillId="0" borderId="0" xfId="0" applyFont="1" applyBorder="1"/>
    <xf numFmtId="0" fontId="56" fillId="0" borderId="0" xfId="0" applyFont="1"/>
    <xf numFmtId="167" fontId="17" fillId="0" borderId="29" xfId="0" applyNumberFormat="1" applyFont="1" applyFill="1" applyBorder="1" applyAlignment="1">
      <alignment horizontal="center"/>
    </xf>
    <xf numFmtId="167" fontId="17" fillId="0" borderId="25" xfId="0" applyNumberFormat="1" applyFont="1" applyFill="1" applyBorder="1" applyAlignment="1">
      <alignment horizontal="center"/>
    </xf>
    <xf numFmtId="49" fontId="10" fillId="0" borderId="25" xfId="0" applyNumberFormat="1" applyFont="1" applyFill="1" applyBorder="1" applyAlignment="1">
      <alignment wrapText="1"/>
    </xf>
    <xf numFmtId="0" fontId="57" fillId="0" borderId="25" xfId="0" applyFont="1" applyFill="1" applyBorder="1" applyAlignment="1" applyProtection="1">
      <alignment horizontal="left" wrapText="1"/>
      <protection locked="0"/>
    </xf>
    <xf numFmtId="167" fontId="19" fillId="0" borderId="72" xfId="0" applyNumberFormat="1" applyFont="1" applyFill="1" applyBorder="1" applyAlignment="1">
      <alignment horizontal="center"/>
    </xf>
    <xf numFmtId="49" fontId="10" fillId="0" borderId="24" xfId="0" applyNumberFormat="1" applyFont="1" applyFill="1" applyBorder="1" applyAlignment="1">
      <alignment wrapText="1"/>
    </xf>
    <xf numFmtId="49" fontId="10" fillId="0" borderId="59" xfId="0" applyNumberFormat="1" applyFont="1" applyFill="1" applyBorder="1" applyAlignment="1">
      <alignment wrapText="1"/>
    </xf>
    <xf numFmtId="0" fontId="18" fillId="0" borderId="13" xfId="0" applyFont="1" applyFill="1" applyBorder="1" applyAlignment="1"/>
    <xf numFmtId="49" fontId="18" fillId="0" borderId="8" xfId="0" applyNumberFormat="1" applyFont="1" applyBorder="1" applyAlignment="1">
      <alignment horizontal="center"/>
    </xf>
    <xf numFmtId="167" fontId="19" fillId="0" borderId="13" xfId="0" applyNumberFormat="1" applyFont="1" applyFill="1" applyBorder="1" applyAlignment="1">
      <alignment horizontal="center"/>
    </xf>
    <xf numFmtId="167" fontId="19" fillId="6" borderId="8" xfId="0" applyNumberFormat="1" applyFont="1" applyFill="1" applyBorder="1" applyAlignment="1">
      <alignment horizontal="center"/>
    </xf>
    <xf numFmtId="167" fontId="19" fillId="0" borderId="8" xfId="0" applyNumberFormat="1" applyFont="1" applyFill="1" applyBorder="1" applyAlignment="1">
      <alignment horizontal="center"/>
    </xf>
    <xf numFmtId="167" fontId="19" fillId="6" borderId="5" xfId="0" applyNumberFormat="1" applyFont="1" applyFill="1" applyBorder="1" applyAlignment="1">
      <alignment horizontal="center"/>
    </xf>
    <xf numFmtId="165" fontId="19" fillId="2" borderId="24" xfId="0" applyNumberFormat="1" applyFont="1" applyFill="1" applyBorder="1" applyAlignment="1">
      <alignment horizontal="center"/>
    </xf>
    <xf numFmtId="0" fontId="10" fillId="0" borderId="74" xfId="0" applyFont="1" applyBorder="1"/>
    <xf numFmtId="49" fontId="10" fillId="6" borderId="4" xfId="0" applyNumberFormat="1" applyFont="1" applyFill="1" applyBorder="1" applyAlignment="1">
      <alignment horizontal="center" wrapText="1"/>
    </xf>
    <xf numFmtId="167" fontId="17" fillId="0" borderId="85" xfId="0" applyNumberFormat="1" applyFont="1" applyFill="1" applyBorder="1" applyAlignment="1">
      <alignment horizontal="center"/>
    </xf>
    <xf numFmtId="167" fontId="17" fillId="6" borderId="6" xfId="0" applyNumberFormat="1" applyFont="1" applyFill="1" applyBorder="1" applyAlignment="1">
      <alignment horizontal="center"/>
    </xf>
    <xf numFmtId="167" fontId="17" fillId="6" borderId="16" xfId="0" applyNumberFormat="1" applyFont="1" applyFill="1" applyBorder="1" applyAlignment="1">
      <alignment horizontal="center"/>
    </xf>
    <xf numFmtId="167" fontId="16" fillId="6" borderId="32" xfId="0" applyNumberFormat="1" applyFont="1" applyFill="1" applyBorder="1" applyAlignment="1">
      <alignment horizontal="center"/>
    </xf>
    <xf numFmtId="167" fontId="17" fillId="0" borderId="11" xfId="0" applyNumberFormat="1" applyFont="1" applyBorder="1" applyAlignment="1">
      <alignment horizontal="center" wrapText="1"/>
    </xf>
    <xf numFmtId="167" fontId="17" fillId="6" borderId="14" xfId="0" applyNumberFormat="1" applyFont="1" applyFill="1" applyBorder="1" applyAlignment="1">
      <alignment horizontal="center"/>
    </xf>
    <xf numFmtId="49" fontId="10" fillId="2" borderId="16" xfId="0" applyNumberFormat="1" applyFont="1" applyFill="1" applyBorder="1" applyAlignment="1">
      <alignment horizontal="center" wrapText="1"/>
    </xf>
    <xf numFmtId="49" fontId="10" fillId="2" borderId="40" xfId="0" applyNumberFormat="1" applyFont="1" applyFill="1" applyBorder="1" applyAlignment="1">
      <alignment wrapText="1"/>
    </xf>
    <xf numFmtId="165" fontId="17" fillId="2" borderId="40" xfId="0" applyNumberFormat="1" applyFont="1" applyFill="1" applyBorder="1" applyAlignment="1">
      <alignment horizontal="center"/>
    </xf>
    <xf numFmtId="167" fontId="16" fillId="0" borderId="21" xfId="0" applyNumberFormat="1" applyFont="1" applyFill="1" applyBorder="1" applyAlignment="1">
      <alignment horizontal="center"/>
    </xf>
    <xf numFmtId="49" fontId="10" fillId="0" borderId="51" xfId="0" applyNumberFormat="1" applyFont="1" applyBorder="1" applyAlignment="1">
      <alignment horizontal="center"/>
    </xf>
    <xf numFmtId="49" fontId="10" fillId="0" borderId="8" xfId="0" applyNumberFormat="1" applyFont="1" applyFill="1" applyBorder="1" applyAlignment="1">
      <alignment horizontal="center" wrapText="1"/>
    </xf>
    <xf numFmtId="49" fontId="10" fillId="0" borderId="33" xfId="0" applyNumberFormat="1" applyFont="1" applyFill="1" applyBorder="1" applyAlignment="1">
      <alignment horizontal="left" wrapText="1"/>
    </xf>
    <xf numFmtId="49" fontId="10" fillId="0" borderId="29" xfId="0" applyNumberFormat="1" applyFont="1" applyBorder="1" applyAlignment="1">
      <alignment horizontal="center"/>
    </xf>
    <xf numFmtId="49" fontId="10" fillId="0" borderId="25" xfId="0" applyNumberFormat="1" applyFont="1" applyFill="1" applyBorder="1" applyAlignment="1" applyProtection="1">
      <alignment horizontal="left" wrapText="1"/>
      <protection locked="0"/>
    </xf>
    <xf numFmtId="49" fontId="18" fillId="0" borderId="29" xfId="0" applyNumberFormat="1" applyFont="1" applyBorder="1" applyAlignment="1">
      <alignment horizontal="center"/>
    </xf>
    <xf numFmtId="0" fontId="18" fillId="0" borderId="25" xfId="0" applyFont="1" applyBorder="1" applyAlignment="1" applyProtection="1">
      <alignment horizontal="left" wrapText="1"/>
      <protection locked="0"/>
    </xf>
    <xf numFmtId="165" fontId="58" fillId="2" borderId="25" xfId="0" applyNumberFormat="1" applyFont="1" applyFill="1" applyBorder="1" applyAlignment="1">
      <alignment horizontal="center"/>
    </xf>
    <xf numFmtId="49" fontId="10" fillId="0" borderId="29" xfId="0" applyNumberFormat="1" applyFont="1" applyFill="1" applyBorder="1" applyAlignment="1">
      <alignment horizontal="center"/>
    </xf>
    <xf numFmtId="49" fontId="10" fillId="0" borderId="4" xfId="0" applyNumberFormat="1" applyFont="1" applyFill="1" applyBorder="1" applyAlignment="1">
      <alignment horizontal="center"/>
    </xf>
    <xf numFmtId="0" fontId="10" fillId="0" borderId="53" xfId="0" applyFont="1" applyFill="1" applyBorder="1" applyAlignment="1">
      <alignment wrapText="1"/>
    </xf>
    <xf numFmtId="3" fontId="10" fillId="0" borderId="25" xfId="0" applyNumberFormat="1" applyFont="1" applyBorder="1" applyAlignment="1">
      <alignment horizontal="left" wrapText="1"/>
    </xf>
    <xf numFmtId="167" fontId="17" fillId="0" borderId="14" xfId="0" applyNumberFormat="1" applyFont="1" applyFill="1" applyBorder="1" applyAlignment="1" applyProtection="1">
      <alignment horizontal="center"/>
      <protection locked="0"/>
    </xf>
    <xf numFmtId="165" fontId="17" fillId="0" borderId="27" xfId="0" applyNumberFormat="1" applyFont="1" applyFill="1" applyBorder="1" applyAlignment="1">
      <alignment horizontal="center"/>
    </xf>
    <xf numFmtId="0" fontId="10" fillId="0" borderId="24" xfId="0" applyFont="1" applyBorder="1" applyAlignment="1">
      <alignment wrapText="1"/>
    </xf>
    <xf numFmtId="0" fontId="10" fillId="0" borderId="25" xfId="0" applyFont="1" applyBorder="1" applyAlignment="1" applyProtection="1">
      <alignment wrapText="1"/>
      <protection locked="0"/>
    </xf>
    <xf numFmtId="49" fontId="10" fillId="0" borderId="48" xfId="0" applyNumberFormat="1" applyFont="1" applyBorder="1" applyAlignment="1">
      <alignment horizontal="center"/>
    </xf>
    <xf numFmtId="0" fontId="59" fillId="0" borderId="4" xfId="0" applyNumberFormat="1" applyFont="1" applyFill="1" applyBorder="1" applyAlignment="1" applyProtection="1">
      <alignment horizontal="left" wrapText="1"/>
      <protection locked="0"/>
    </xf>
    <xf numFmtId="167" fontId="17" fillId="0" borderId="13" xfId="0" applyNumberFormat="1" applyFont="1" applyFill="1" applyBorder="1" applyAlignment="1" applyProtection="1">
      <alignment horizontal="center"/>
      <protection locked="0"/>
    </xf>
    <xf numFmtId="0" fontId="11" fillId="0" borderId="40" xfId="0" applyFont="1" applyFill="1" applyBorder="1" applyAlignment="1">
      <alignment horizontal="center"/>
    </xf>
    <xf numFmtId="167" fontId="16" fillId="6" borderId="16" xfId="0" applyNumberFormat="1" applyFont="1" applyFill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167" fontId="17" fillId="6" borderId="22" xfId="0" applyNumberFormat="1" applyFont="1" applyFill="1" applyBorder="1" applyAlignment="1">
      <alignment horizontal="center"/>
    </xf>
    <xf numFmtId="0" fontId="10" fillId="0" borderId="28" xfId="0" applyFont="1" applyFill="1" applyBorder="1" applyAlignment="1" applyProtection="1">
      <alignment wrapText="1"/>
      <protection locked="0"/>
    </xf>
    <xf numFmtId="0" fontId="11" fillId="0" borderId="47" xfId="0" applyFont="1" applyBorder="1" applyAlignment="1">
      <alignment horizontal="center"/>
    </xf>
    <xf numFmtId="167" fontId="16" fillId="6" borderId="8" xfId="0" applyNumberFormat="1" applyFont="1" applyFill="1" applyBorder="1" applyAlignment="1">
      <alignment horizontal="center"/>
    </xf>
    <xf numFmtId="0" fontId="11" fillId="0" borderId="32" xfId="0" applyFont="1" applyBorder="1" applyAlignment="1">
      <alignment horizontal="center"/>
    </xf>
    <xf numFmtId="49" fontId="11" fillId="6" borderId="7" xfId="0" applyNumberFormat="1" applyFont="1" applyFill="1" applyBorder="1" applyAlignment="1">
      <alignment horizontal="center" wrapText="1"/>
    </xf>
    <xf numFmtId="49" fontId="11" fillId="2" borderId="7" xfId="0" applyNumberFormat="1" applyFont="1" applyFill="1" applyBorder="1" applyAlignment="1">
      <alignment horizontal="center" wrapText="1"/>
    </xf>
    <xf numFmtId="49" fontId="11" fillId="2" borderId="21" xfId="0" applyNumberFormat="1" applyFont="1" applyFill="1" applyBorder="1" applyAlignment="1">
      <alignment horizontal="left" wrapText="1"/>
    </xf>
    <xf numFmtId="167" fontId="17" fillId="6" borderId="7" xfId="0" applyNumberFormat="1" applyFont="1" applyFill="1" applyBorder="1" applyAlignment="1">
      <alignment horizontal="center"/>
    </xf>
    <xf numFmtId="49" fontId="11" fillId="0" borderId="32" xfId="0" applyNumberFormat="1" applyFont="1" applyBorder="1" applyAlignment="1">
      <alignment horizontal="center"/>
    </xf>
    <xf numFmtId="49" fontId="11" fillId="6" borderId="7" xfId="0" applyNumberFormat="1" applyFont="1" applyFill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167" fontId="16" fillId="6" borderId="5" xfId="0" applyNumberFormat="1" applyFont="1" applyFill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167" fontId="16" fillId="6" borderId="4" xfId="0" applyNumberFormat="1" applyFont="1" applyFill="1" applyBorder="1" applyAlignment="1">
      <alignment horizontal="center"/>
    </xf>
    <xf numFmtId="49" fontId="11" fillId="6" borderId="16" xfId="0" applyNumberFormat="1" applyFont="1" applyFill="1" applyBorder="1" applyAlignment="1">
      <alignment horizontal="center" wrapText="1"/>
    </xf>
    <xf numFmtId="49" fontId="11" fillId="0" borderId="40" xfId="0" applyNumberFormat="1" applyFont="1" applyFill="1" applyBorder="1" applyAlignment="1">
      <alignment horizontal="center" wrapText="1"/>
    </xf>
    <xf numFmtId="0" fontId="11" fillId="0" borderId="34" xfId="0" applyFont="1" applyBorder="1" applyAlignment="1">
      <alignment horizontal="center"/>
    </xf>
    <xf numFmtId="167" fontId="17" fillId="0" borderId="43" xfId="0" applyNumberFormat="1" applyFont="1" applyFill="1" applyBorder="1" applyAlignment="1" applyProtection="1">
      <alignment horizontal="center"/>
    </xf>
    <xf numFmtId="167" fontId="16" fillId="0" borderId="50" xfId="0" applyNumberFormat="1" applyFont="1" applyFill="1" applyBorder="1" applyAlignment="1" applyProtection="1">
      <alignment horizontal="center"/>
    </xf>
    <xf numFmtId="167" fontId="17" fillId="0" borderId="83" xfId="0" applyNumberFormat="1" applyFont="1" applyFill="1" applyBorder="1" applyAlignment="1">
      <alignment horizontal="center"/>
    </xf>
    <xf numFmtId="167" fontId="17" fillId="0" borderId="38" xfId="0" applyNumberFormat="1" applyFont="1" applyFill="1" applyBorder="1" applyAlignment="1" applyProtection="1">
      <alignment horizontal="center"/>
    </xf>
    <xf numFmtId="167" fontId="16" fillId="0" borderId="37" xfId="0" applyNumberFormat="1" applyFont="1" applyFill="1" applyBorder="1" applyAlignment="1">
      <alignment horizontal="center"/>
    </xf>
    <xf numFmtId="167" fontId="16" fillId="6" borderId="38" xfId="0" applyNumberFormat="1" applyFont="1" applyFill="1" applyBorder="1" applyAlignment="1">
      <alignment horizontal="center"/>
    </xf>
    <xf numFmtId="165" fontId="16" fillId="2" borderId="39" xfId="0" applyNumberFormat="1" applyFont="1" applyFill="1" applyBorder="1" applyAlignment="1">
      <alignment horizontal="center"/>
    </xf>
    <xf numFmtId="0" fontId="11" fillId="0" borderId="30" xfId="0" applyFont="1" applyBorder="1" applyAlignment="1">
      <alignment horizontal="center"/>
    </xf>
    <xf numFmtId="167" fontId="16" fillId="0" borderId="11" xfId="0" applyNumberFormat="1" applyFont="1" applyFill="1" applyBorder="1" applyAlignment="1" applyProtection="1">
      <alignment horizontal="center"/>
    </xf>
    <xf numFmtId="165" fontId="16" fillId="2" borderId="29" xfId="0" applyNumberFormat="1" applyFont="1" applyFill="1" applyBorder="1" applyAlignment="1">
      <alignment horizontal="center"/>
    </xf>
    <xf numFmtId="167" fontId="16" fillId="0" borderId="12" xfId="0" applyNumberFormat="1" applyFont="1" applyFill="1" applyBorder="1" applyAlignment="1">
      <alignment horizontal="center"/>
    </xf>
    <xf numFmtId="167" fontId="17" fillId="0" borderId="8" xfId="0" applyNumberFormat="1" applyFont="1" applyFill="1" applyBorder="1" applyAlignment="1" applyProtection="1">
      <alignment horizontal="center"/>
    </xf>
    <xf numFmtId="165" fontId="17" fillId="0" borderId="33" xfId="0" applyNumberFormat="1" applyFont="1" applyFill="1" applyBorder="1" applyAlignment="1">
      <alignment horizontal="center"/>
    </xf>
    <xf numFmtId="49" fontId="11" fillId="0" borderId="31" xfId="0" applyNumberFormat="1" applyFont="1" applyBorder="1" applyAlignment="1">
      <alignment horizontal="center"/>
    </xf>
    <xf numFmtId="49" fontId="11" fillId="0" borderId="48" xfId="0" applyNumberFormat="1" applyFont="1" applyBorder="1" applyAlignment="1">
      <alignment horizontal="center"/>
    </xf>
    <xf numFmtId="0" fontId="18" fillId="0" borderId="37" xfId="0" applyFont="1" applyFill="1" applyBorder="1" applyAlignment="1"/>
    <xf numFmtId="49" fontId="18" fillId="0" borderId="48" xfId="0" applyNumberFormat="1" applyFont="1" applyBorder="1" applyAlignment="1">
      <alignment horizontal="center"/>
    </xf>
    <xf numFmtId="0" fontId="18" fillId="0" borderId="39" xfId="0" applyFont="1" applyFill="1" applyBorder="1" applyAlignment="1" applyProtection="1">
      <alignment horizontal="left" wrapText="1"/>
      <protection locked="0"/>
    </xf>
    <xf numFmtId="167" fontId="19" fillId="0" borderId="43" xfId="0" applyNumberFormat="1" applyFont="1" applyFill="1" applyBorder="1" applyAlignment="1" applyProtection="1">
      <alignment horizontal="center"/>
    </xf>
    <xf numFmtId="167" fontId="19" fillId="0" borderId="38" xfId="0" applyNumberFormat="1" applyFont="1" applyFill="1" applyBorder="1" applyAlignment="1" applyProtection="1">
      <alignment horizontal="center"/>
    </xf>
    <xf numFmtId="165" fontId="19" fillId="2" borderId="38" xfId="0" applyNumberFormat="1" applyFont="1" applyFill="1" applyBorder="1" applyAlignment="1">
      <alignment horizontal="center"/>
    </xf>
    <xf numFmtId="167" fontId="19" fillId="2" borderId="38" xfId="0" applyNumberFormat="1" applyFont="1" applyFill="1" applyBorder="1" applyAlignment="1">
      <alignment horizontal="center"/>
    </xf>
    <xf numFmtId="165" fontId="19" fillId="2" borderId="39" xfId="0" applyNumberFormat="1" applyFont="1" applyFill="1" applyBorder="1" applyAlignment="1">
      <alignment horizontal="center"/>
    </xf>
    <xf numFmtId="167" fontId="19" fillId="0" borderId="43" xfId="0" applyNumberFormat="1" applyFont="1" applyFill="1" applyBorder="1" applyAlignment="1">
      <alignment horizontal="center"/>
    </xf>
    <xf numFmtId="167" fontId="19" fillId="0" borderId="8" xfId="0" applyNumberFormat="1" applyFont="1" applyFill="1" applyBorder="1" applyAlignment="1" applyProtection="1">
      <alignment horizontal="center"/>
    </xf>
    <xf numFmtId="165" fontId="19" fillId="0" borderId="39" xfId="0" applyNumberFormat="1" applyFont="1" applyFill="1" applyBorder="1" applyAlignment="1">
      <alignment horizontal="center"/>
    </xf>
    <xf numFmtId="167" fontId="19" fillId="0" borderId="37" xfId="0" applyNumberFormat="1" applyFont="1" applyFill="1" applyBorder="1" applyAlignment="1">
      <alignment horizontal="center"/>
    </xf>
    <xf numFmtId="167" fontId="19" fillId="6" borderId="38" xfId="0" applyNumberFormat="1" applyFont="1" applyFill="1" applyBorder="1" applyAlignment="1">
      <alignment horizontal="center"/>
    </xf>
    <xf numFmtId="167" fontId="19" fillId="0" borderId="38" xfId="0" applyNumberFormat="1" applyFont="1" applyFill="1" applyBorder="1" applyAlignment="1">
      <alignment horizontal="center"/>
    </xf>
    <xf numFmtId="165" fontId="19" fillId="2" borderId="27" xfId="0" applyNumberFormat="1" applyFont="1" applyFill="1" applyBorder="1" applyAlignment="1">
      <alignment horizontal="center"/>
    </xf>
    <xf numFmtId="49" fontId="11" fillId="0" borderId="47" xfId="0" applyNumberFormat="1" applyFont="1" applyBorder="1" applyAlignment="1">
      <alignment horizontal="center"/>
    </xf>
    <xf numFmtId="167" fontId="16" fillId="0" borderId="15" xfId="0" applyNumberFormat="1" applyFont="1" applyFill="1" applyBorder="1" applyAlignment="1" applyProtection="1">
      <alignment horizontal="center"/>
    </xf>
    <xf numFmtId="0" fontId="11" fillId="0" borderId="27" xfId="0" applyFont="1" applyBorder="1" applyAlignment="1" applyProtection="1">
      <alignment horizontal="left" wrapText="1"/>
      <protection locked="0"/>
    </xf>
    <xf numFmtId="0" fontId="11" fillId="0" borderId="31" xfId="0" applyFont="1" applyBorder="1" applyAlignment="1">
      <alignment horizontal="center"/>
    </xf>
    <xf numFmtId="49" fontId="11" fillId="0" borderId="23" xfId="0" applyNumberFormat="1" applyFont="1" applyFill="1" applyBorder="1" applyAlignment="1">
      <alignment horizontal="center" wrapText="1"/>
    </xf>
    <xf numFmtId="167" fontId="16" fillId="0" borderId="2" xfId="0" applyNumberFormat="1" applyFont="1" applyFill="1" applyBorder="1" applyAlignment="1" applyProtection="1">
      <alignment horizontal="center"/>
    </xf>
    <xf numFmtId="167" fontId="16" fillId="0" borderId="2" xfId="0" applyNumberFormat="1" applyFont="1" applyFill="1" applyBorder="1" applyAlignment="1" applyProtection="1">
      <alignment horizontal="center"/>
      <protection locked="0"/>
    </xf>
    <xf numFmtId="167" fontId="16" fillId="6" borderId="7" xfId="0" applyNumberFormat="1" applyFont="1" applyFill="1" applyBorder="1" applyAlignment="1" applyProtection="1">
      <alignment horizontal="center"/>
      <protection locked="0"/>
    </xf>
    <xf numFmtId="167" fontId="16" fillId="6" borderId="6" xfId="0" applyNumberFormat="1" applyFont="1" applyFill="1" applyBorder="1" applyAlignment="1">
      <alignment horizontal="center"/>
    </xf>
    <xf numFmtId="0" fontId="10" fillId="0" borderId="39" xfId="0" applyFont="1" applyBorder="1" applyAlignment="1" applyProtection="1">
      <alignment horizontal="left" wrapText="1"/>
      <protection locked="0"/>
    </xf>
    <xf numFmtId="167" fontId="17" fillId="0" borderId="44" xfId="0" applyNumberFormat="1" applyFont="1" applyFill="1" applyBorder="1" applyAlignment="1" applyProtection="1">
      <alignment horizontal="center"/>
      <protection locked="0"/>
    </xf>
    <xf numFmtId="0" fontId="10" fillId="6" borderId="33" xfId="0" applyFont="1" applyFill="1" applyBorder="1" applyAlignment="1" applyProtection="1">
      <alignment horizontal="left" wrapText="1"/>
      <protection locked="0"/>
    </xf>
    <xf numFmtId="167" fontId="17" fillId="0" borderId="45" xfId="0" applyNumberFormat="1" applyFont="1" applyFill="1" applyBorder="1" applyAlignment="1" applyProtection="1">
      <alignment horizontal="center"/>
      <protection locked="0"/>
    </xf>
    <xf numFmtId="167" fontId="2" fillId="0" borderId="58" xfId="0" applyNumberFormat="1" applyFont="1" applyBorder="1" applyAlignment="1">
      <alignment horizontal="center"/>
    </xf>
    <xf numFmtId="0" fontId="2" fillId="0" borderId="58" xfId="0" applyFont="1" applyBorder="1" applyAlignment="1">
      <alignment horizontal="right"/>
    </xf>
    <xf numFmtId="0" fontId="2" fillId="0" borderId="73" xfId="0" applyFont="1" applyBorder="1" applyAlignment="1">
      <alignment horizontal="right"/>
    </xf>
    <xf numFmtId="167" fontId="16" fillId="0" borderId="43" xfId="0" applyNumberFormat="1" applyFont="1" applyFill="1" applyBorder="1" applyAlignment="1" applyProtection="1">
      <alignment horizontal="center"/>
      <protection locked="0"/>
    </xf>
    <xf numFmtId="0" fontId="1" fillId="0" borderId="53" xfId="0" applyFont="1" applyBorder="1" applyAlignment="1">
      <alignment horizontal="right"/>
    </xf>
    <xf numFmtId="0" fontId="11" fillId="0" borderId="27" xfId="0" applyFont="1" applyBorder="1"/>
    <xf numFmtId="167" fontId="16" fillId="0" borderId="20" xfId="0" applyNumberFormat="1" applyFont="1" applyFill="1" applyBorder="1" applyAlignment="1" applyProtection="1">
      <alignment horizontal="center"/>
      <protection locked="0"/>
    </xf>
    <xf numFmtId="167" fontId="16" fillId="6" borderId="20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right"/>
    </xf>
    <xf numFmtId="0" fontId="1" fillId="0" borderId="86" xfId="0" applyFont="1" applyBorder="1" applyAlignment="1">
      <alignment horizontal="right"/>
    </xf>
    <xf numFmtId="2" fontId="10" fillId="0" borderId="24" xfId="0" applyNumberFormat="1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1" fillId="0" borderId="27" xfId="0" applyFont="1" applyBorder="1" applyAlignment="1">
      <alignment wrapText="1"/>
    </xf>
    <xf numFmtId="167" fontId="16" fillId="6" borderId="20" xfId="0" applyNumberFormat="1" applyFont="1" applyFill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39" xfId="0" applyFont="1" applyFill="1" applyBorder="1" applyAlignment="1" applyProtection="1">
      <alignment horizontal="left" wrapText="1"/>
      <protection locked="0"/>
    </xf>
    <xf numFmtId="165" fontId="16" fillId="2" borderId="38" xfId="0" applyNumberFormat="1" applyFont="1" applyFill="1" applyBorder="1" applyAlignment="1">
      <alignment horizontal="center"/>
    </xf>
    <xf numFmtId="165" fontId="16" fillId="0" borderId="39" xfId="0" applyNumberFormat="1" applyFont="1" applyFill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27" xfId="0" applyFont="1" applyFill="1" applyBorder="1" applyAlignment="1" applyProtection="1">
      <alignment wrapText="1"/>
      <protection locked="0"/>
    </xf>
    <xf numFmtId="167" fontId="16" fillId="0" borderId="3" xfId="0" applyNumberFormat="1" applyFont="1" applyFill="1" applyBorder="1" applyAlignment="1" applyProtection="1">
      <alignment horizontal="center"/>
      <protection locked="0"/>
    </xf>
    <xf numFmtId="167" fontId="16" fillId="0" borderId="14" xfId="0" applyNumberFormat="1" applyFont="1" applyFill="1" applyBorder="1" applyAlignment="1" applyProtection="1">
      <alignment horizontal="center"/>
      <protection locked="0"/>
    </xf>
    <xf numFmtId="165" fontId="19" fillId="2" borderId="14" xfId="0" applyNumberFormat="1" applyFont="1" applyFill="1" applyBorder="1" applyAlignment="1">
      <alignment horizontal="center"/>
    </xf>
    <xf numFmtId="167" fontId="19" fillId="2" borderId="14" xfId="0" applyNumberFormat="1" applyFont="1" applyFill="1" applyBorder="1" applyAlignment="1">
      <alignment horizontal="center"/>
    </xf>
    <xf numFmtId="0" fontId="12" fillId="0" borderId="21" xfId="0" applyFont="1" applyBorder="1" applyAlignment="1">
      <alignment horizontal="center" wrapText="1"/>
    </xf>
    <xf numFmtId="167" fontId="16" fillId="6" borderId="7" xfId="0" applyNumberFormat="1" applyFont="1" applyFill="1" applyBorder="1" applyAlignment="1" applyProtection="1">
      <alignment horizontal="center"/>
    </xf>
    <xf numFmtId="0" fontId="10" fillId="0" borderId="38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30" fillId="0" borderId="0" xfId="2" applyFont="1" applyBorder="1" applyAlignment="1"/>
    <xf numFmtId="0" fontId="61" fillId="0" borderId="0" xfId="3" applyFont="1" applyBorder="1" applyAlignment="1"/>
    <xf numFmtId="0" fontId="2" fillId="0" borderId="0" xfId="0" applyFont="1" applyBorder="1" applyAlignment="1">
      <alignment wrapText="1"/>
    </xf>
    <xf numFmtId="165" fontId="2" fillId="0" borderId="0" xfId="0" applyNumberFormat="1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0" fillId="0" borderId="44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165" fontId="14" fillId="0" borderId="26" xfId="0" applyNumberFormat="1" applyFont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165" fontId="14" fillId="0" borderId="40" xfId="0" applyNumberFormat="1" applyFont="1" applyFill="1" applyBorder="1" applyAlignment="1">
      <alignment horizontal="center" vertical="center" wrapText="1"/>
    </xf>
    <xf numFmtId="0" fontId="9" fillId="0" borderId="0" xfId="2" applyFont="1" applyAlignment="1" applyProtection="1">
      <alignment horizontal="center"/>
      <protection locked="0"/>
    </xf>
    <xf numFmtId="0" fontId="32" fillId="0" borderId="0" xfId="3" applyFont="1" applyAlignment="1">
      <alignment horizontal="center"/>
    </xf>
    <xf numFmtId="0" fontId="9" fillId="0" borderId="0" xfId="2" applyFont="1" applyAlignment="1">
      <alignment horizontal="center"/>
    </xf>
    <xf numFmtId="0" fontId="33" fillId="0" borderId="0" xfId="2" applyFont="1" applyAlignment="1"/>
    <xf numFmtId="0" fontId="31" fillId="0" borderId="0" xfId="3" applyAlignment="1"/>
    <xf numFmtId="0" fontId="11" fillId="0" borderId="58" xfId="2" applyFont="1" applyBorder="1" applyAlignment="1">
      <alignment horizontal="center" vertical="center" wrapText="1"/>
    </xf>
    <xf numFmtId="0" fontId="11" fillId="0" borderId="73" xfId="2" applyFont="1" applyBorder="1" applyAlignment="1">
      <alignment horizontal="center" vertical="center" wrapText="1"/>
    </xf>
    <xf numFmtId="0" fontId="49" fillId="0" borderId="58" xfId="2" applyFont="1" applyBorder="1" applyAlignment="1"/>
    <xf numFmtId="0" fontId="50" fillId="0" borderId="58" xfId="3" applyFont="1" applyBorder="1" applyAlignment="1"/>
    <xf numFmtId="0" fontId="31" fillId="0" borderId="58" xfId="3" applyBorder="1" applyAlignment="1"/>
    <xf numFmtId="0" fontId="10" fillId="0" borderId="17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25" fillId="0" borderId="18" xfId="2" applyFont="1" applyBorder="1" applyAlignment="1">
      <alignment horizontal="center" vertical="center"/>
    </xf>
    <xf numFmtId="0" fontId="23" fillId="0" borderId="5" xfId="2" applyFont="1" applyBorder="1" applyAlignment="1">
      <alignment vertical="center"/>
    </xf>
    <xf numFmtId="0" fontId="11" fillId="0" borderId="18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18" xfId="2" applyFont="1" applyBorder="1" applyAlignment="1" applyProtection="1">
      <alignment horizontal="center" vertical="center" wrapText="1"/>
      <protection locked="0"/>
    </xf>
    <xf numFmtId="0" fontId="11" fillId="0" borderId="5" xfId="2" applyFont="1" applyBorder="1" applyAlignment="1">
      <alignment vertical="center" wrapText="1"/>
    </xf>
    <xf numFmtId="0" fontId="22" fillId="0" borderId="0" xfId="0" applyFont="1" applyAlignment="1">
      <alignment horizontal="center"/>
    </xf>
    <xf numFmtId="0" fontId="5" fillId="0" borderId="55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7" xfId="0" applyBorder="1" applyAlignment="1">
      <alignment horizontal="center"/>
    </xf>
  </cellXfs>
  <cellStyles count="4">
    <cellStyle name="Обычный" xfId="0" builtinId="0"/>
    <cellStyle name="Обычный 2" xfId="2"/>
    <cellStyle name="Обычный 3" xfId="3"/>
    <cellStyle name="Обычный_Do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81"/>
  <sheetViews>
    <sheetView view="pageBreakPreview" topLeftCell="A63" zoomScale="70" zoomScaleNormal="110" zoomScaleSheetLayoutView="70" workbookViewId="0">
      <selection activeCell="A72" sqref="A72:H72"/>
    </sheetView>
  </sheetViews>
  <sheetFormatPr defaultRowHeight="15" x14ac:dyDescent="0.25"/>
  <cols>
    <col min="1" max="1" width="16.85546875" style="346" customWidth="1"/>
    <col min="2" max="2" width="80.28515625" style="346" customWidth="1"/>
    <col min="3" max="3" width="16.140625" style="346" customWidth="1"/>
    <col min="4" max="4" width="15.7109375" style="346" customWidth="1"/>
    <col min="5" max="5" width="15.5703125" style="346" customWidth="1"/>
    <col min="6" max="6" width="16.28515625" style="346" customWidth="1"/>
    <col min="7" max="7" width="15.140625" style="346" customWidth="1"/>
    <col min="8" max="8" width="13" style="346" customWidth="1"/>
    <col min="9" max="16384" width="9.140625" style="346"/>
  </cols>
  <sheetData>
    <row r="1" spans="1:8" ht="25.5" customHeight="1" x14ac:dyDescent="0.4">
      <c r="D1" s="747" t="s">
        <v>294</v>
      </c>
      <c r="E1" s="747"/>
      <c r="F1" s="747"/>
      <c r="G1" s="747"/>
      <c r="H1" s="747"/>
    </row>
    <row r="2" spans="1:8" ht="22.5" customHeight="1" x14ac:dyDescent="0.4">
      <c r="D2" s="747" t="s">
        <v>264</v>
      </c>
      <c r="E2" s="747"/>
      <c r="F2" s="747"/>
      <c r="G2" s="747"/>
      <c r="H2" s="747"/>
    </row>
    <row r="3" spans="1:8" ht="24.75" customHeight="1" x14ac:dyDescent="0.4">
      <c r="D3" s="747" t="s">
        <v>295</v>
      </c>
      <c r="E3" s="747"/>
      <c r="F3" s="747"/>
      <c r="G3" s="747"/>
      <c r="H3" s="747"/>
    </row>
    <row r="4" spans="1:8" ht="30" customHeight="1" x14ac:dyDescent="0.3">
      <c r="A4" s="347"/>
      <c r="B4" s="748"/>
      <c r="C4" s="748"/>
      <c r="D4" s="748"/>
      <c r="E4" s="748"/>
      <c r="F4" s="748"/>
      <c r="G4" s="748"/>
      <c r="H4" s="748"/>
    </row>
    <row r="5" spans="1:8" ht="40.5" customHeight="1" x14ac:dyDescent="0.45">
      <c r="A5" s="749" t="s">
        <v>296</v>
      </c>
      <c r="B5" s="750"/>
      <c r="C5" s="750"/>
      <c r="D5" s="750"/>
      <c r="E5" s="750"/>
      <c r="F5" s="750"/>
      <c r="G5" s="750"/>
      <c r="H5" s="750"/>
    </row>
    <row r="6" spans="1:8" ht="17.25" customHeight="1" x14ac:dyDescent="0.3">
      <c r="A6" s="347"/>
      <c r="B6" s="746"/>
      <c r="C6" s="746"/>
      <c r="D6" s="746"/>
      <c r="E6" s="746"/>
      <c r="F6" s="746"/>
      <c r="G6" s="746"/>
      <c r="H6" s="746"/>
    </row>
    <row r="7" spans="1:8" ht="2.25" customHeight="1" thickBot="1" x14ac:dyDescent="0.3">
      <c r="A7" s="347"/>
      <c r="B7" s="347"/>
      <c r="C7" s="347"/>
      <c r="D7" s="347"/>
      <c r="E7" s="347"/>
      <c r="F7" s="347"/>
      <c r="G7" s="347"/>
      <c r="H7" s="347"/>
    </row>
    <row r="8" spans="1:8" ht="63.75" customHeight="1" x14ac:dyDescent="0.25">
      <c r="A8" s="756" t="s">
        <v>297</v>
      </c>
      <c r="B8" s="758" t="s">
        <v>265</v>
      </c>
      <c r="C8" s="760" t="s">
        <v>298</v>
      </c>
      <c r="D8" s="760" t="s">
        <v>299</v>
      </c>
      <c r="E8" s="760" t="s">
        <v>300</v>
      </c>
      <c r="F8" s="762" t="s">
        <v>301</v>
      </c>
      <c r="G8" s="751" t="s">
        <v>302</v>
      </c>
      <c r="H8" s="752"/>
    </row>
    <row r="9" spans="1:8" ht="15" customHeight="1" x14ac:dyDescent="0.25">
      <c r="A9" s="757"/>
      <c r="B9" s="759"/>
      <c r="C9" s="761"/>
      <c r="D9" s="761"/>
      <c r="E9" s="761"/>
      <c r="F9" s="763"/>
      <c r="G9" s="348" t="s">
        <v>266</v>
      </c>
      <c r="H9" s="349" t="s">
        <v>267</v>
      </c>
    </row>
    <row r="10" spans="1:8" ht="17.25" customHeight="1" x14ac:dyDescent="0.25">
      <c r="A10" s="350">
        <v>1</v>
      </c>
      <c r="B10" s="351">
        <v>2</v>
      </c>
      <c r="C10" s="352">
        <v>3</v>
      </c>
      <c r="D10" s="351">
        <v>4</v>
      </c>
      <c r="E10" s="351">
        <v>5</v>
      </c>
      <c r="F10" s="353">
        <v>6</v>
      </c>
      <c r="G10" s="353">
        <v>7</v>
      </c>
      <c r="H10" s="353">
        <v>8</v>
      </c>
    </row>
    <row r="11" spans="1:8" ht="24" customHeight="1" x14ac:dyDescent="0.3">
      <c r="A11" s="354">
        <v>10000000</v>
      </c>
      <c r="B11" s="355" t="s">
        <v>268</v>
      </c>
      <c r="C11" s="356">
        <f>SUM(C12:C14,C20)</f>
        <v>311934.90000000002</v>
      </c>
      <c r="D11" s="356">
        <f>SUM(D12:D14,D20)</f>
        <v>311934.90000000002</v>
      </c>
      <c r="E11" s="357">
        <f>SUM(E12:E14,E20)</f>
        <v>82669.400000000009</v>
      </c>
      <c r="F11" s="357">
        <f>SUM(F12:F14,F20)</f>
        <v>85341.9</v>
      </c>
      <c r="G11" s="357">
        <f>SUM(G12:G14,G20)</f>
        <v>2672.4999999999918</v>
      </c>
      <c r="H11" s="358">
        <f>SUM(F11/E11)</f>
        <v>1.0323275601371242</v>
      </c>
    </row>
    <row r="12" spans="1:8" ht="27.75" customHeight="1" x14ac:dyDescent="0.35">
      <c r="A12" s="359">
        <v>11010000</v>
      </c>
      <c r="B12" s="330" t="s">
        <v>269</v>
      </c>
      <c r="C12" s="360">
        <v>240033.6</v>
      </c>
      <c r="D12" s="360">
        <v>240033.6</v>
      </c>
      <c r="E12" s="361">
        <v>64457.4</v>
      </c>
      <c r="F12" s="362">
        <v>67468.399999999994</v>
      </c>
      <c r="G12" s="363">
        <f>SUM(F12-E12)</f>
        <v>3010.9999999999927</v>
      </c>
      <c r="H12" s="364">
        <f t="shared" ref="H12:H19" si="0">SUM(F12/E12)</f>
        <v>1.0467130228647137</v>
      </c>
    </row>
    <row r="13" spans="1:8" ht="24" customHeight="1" x14ac:dyDescent="0.35">
      <c r="A13" s="365">
        <v>11020000</v>
      </c>
      <c r="B13" s="331" t="s">
        <v>270</v>
      </c>
      <c r="C13" s="366">
        <v>172</v>
      </c>
      <c r="D13" s="366">
        <v>172</v>
      </c>
      <c r="E13" s="367">
        <v>22</v>
      </c>
      <c r="F13" s="368">
        <v>246.3</v>
      </c>
      <c r="G13" s="363">
        <f t="shared" ref="G13:G19" si="1">SUM(F13-E13)</f>
        <v>224.3</v>
      </c>
      <c r="H13" s="364">
        <f t="shared" si="0"/>
        <v>11.195454545454545</v>
      </c>
    </row>
    <row r="14" spans="1:8" ht="24" customHeight="1" x14ac:dyDescent="0.3">
      <c r="A14" s="369">
        <v>14000000</v>
      </c>
      <c r="B14" s="370" t="s">
        <v>303</v>
      </c>
      <c r="C14" s="371">
        <v>11506.6</v>
      </c>
      <c r="D14" s="371">
        <v>11506.6</v>
      </c>
      <c r="E14" s="367">
        <v>2257.9</v>
      </c>
      <c r="F14" s="368">
        <v>2301.6</v>
      </c>
      <c r="G14" s="363">
        <f t="shared" si="1"/>
        <v>43.699999999999818</v>
      </c>
      <c r="H14" s="364">
        <f t="shared" si="0"/>
        <v>1.0193542672394702</v>
      </c>
    </row>
    <row r="15" spans="1:8" ht="42.75" customHeight="1" x14ac:dyDescent="0.35">
      <c r="A15" s="365">
        <v>14020000</v>
      </c>
      <c r="B15" s="372" t="s">
        <v>304</v>
      </c>
      <c r="C15" s="373">
        <v>1620</v>
      </c>
      <c r="D15" s="373">
        <v>1620</v>
      </c>
      <c r="E15" s="367">
        <v>315</v>
      </c>
      <c r="F15" s="368">
        <v>298.5</v>
      </c>
      <c r="G15" s="363">
        <f t="shared" si="1"/>
        <v>-16.5</v>
      </c>
      <c r="H15" s="364">
        <f t="shared" si="0"/>
        <v>0.94761904761904758</v>
      </c>
    </row>
    <row r="16" spans="1:8" ht="24" customHeight="1" x14ac:dyDescent="0.35">
      <c r="A16" s="365">
        <v>14021900</v>
      </c>
      <c r="B16" s="374" t="s">
        <v>305</v>
      </c>
      <c r="C16" s="373">
        <v>1620</v>
      </c>
      <c r="D16" s="373">
        <v>1620</v>
      </c>
      <c r="E16" s="367">
        <v>315</v>
      </c>
      <c r="F16" s="368">
        <v>298.5</v>
      </c>
      <c r="G16" s="363">
        <f t="shared" si="1"/>
        <v>-16.5</v>
      </c>
      <c r="H16" s="364">
        <f t="shared" si="0"/>
        <v>0.94761904761904758</v>
      </c>
    </row>
    <row r="17" spans="1:8" ht="43.5" customHeight="1" x14ac:dyDescent="0.35">
      <c r="A17" s="365">
        <v>14030000</v>
      </c>
      <c r="B17" s="374" t="s">
        <v>306</v>
      </c>
      <c r="C17" s="375">
        <v>5615.3</v>
      </c>
      <c r="D17" s="375">
        <v>5615.3</v>
      </c>
      <c r="E17" s="367">
        <v>850</v>
      </c>
      <c r="F17" s="368">
        <v>973.5</v>
      </c>
      <c r="G17" s="363">
        <f t="shared" si="1"/>
        <v>123.5</v>
      </c>
      <c r="H17" s="364">
        <f t="shared" si="0"/>
        <v>1.1452941176470588</v>
      </c>
    </row>
    <row r="18" spans="1:8" ht="24" customHeight="1" x14ac:dyDescent="0.35">
      <c r="A18" s="365">
        <v>14031900</v>
      </c>
      <c r="B18" s="374" t="s">
        <v>305</v>
      </c>
      <c r="C18" s="375">
        <v>5615.3</v>
      </c>
      <c r="D18" s="375">
        <v>5615.3</v>
      </c>
      <c r="E18" s="367">
        <v>850</v>
      </c>
      <c r="F18" s="368">
        <v>973.5</v>
      </c>
      <c r="G18" s="363">
        <f t="shared" si="1"/>
        <v>123.5</v>
      </c>
      <c r="H18" s="364">
        <f t="shared" si="0"/>
        <v>1.1452941176470588</v>
      </c>
    </row>
    <row r="19" spans="1:8" ht="45" customHeight="1" x14ac:dyDescent="0.35">
      <c r="A19" s="365">
        <v>14040000</v>
      </c>
      <c r="B19" s="332" t="s">
        <v>271</v>
      </c>
      <c r="C19" s="376">
        <v>4271.3</v>
      </c>
      <c r="D19" s="376">
        <v>4271.3</v>
      </c>
      <c r="E19" s="368">
        <v>1092.9000000000001</v>
      </c>
      <c r="F19" s="368">
        <v>1029.5999999999999</v>
      </c>
      <c r="G19" s="363">
        <f t="shared" si="1"/>
        <v>-63.300000000000182</v>
      </c>
      <c r="H19" s="364">
        <f t="shared" si="0"/>
        <v>0.9420807027175403</v>
      </c>
    </row>
    <row r="20" spans="1:8" ht="21.75" customHeight="1" x14ac:dyDescent="0.3">
      <c r="A20" s="377">
        <v>18000000</v>
      </c>
      <c r="B20" s="333" t="s">
        <v>272</v>
      </c>
      <c r="C20" s="378">
        <f t="shared" ref="C20:F20" si="2">SUM(C25:C26,C21)</f>
        <v>60222.7</v>
      </c>
      <c r="D20" s="379">
        <f t="shared" si="2"/>
        <v>60222.7</v>
      </c>
      <c r="E20" s="379">
        <f t="shared" si="2"/>
        <v>15932.1</v>
      </c>
      <c r="F20" s="379">
        <f t="shared" si="2"/>
        <v>15325.599999999999</v>
      </c>
      <c r="G20" s="380">
        <f>SUM(G25:G26,G21)</f>
        <v>-606.50000000000102</v>
      </c>
      <c r="H20" s="364">
        <f t="shared" ref="H20:H26" si="3">SUM(F20/E20)</f>
        <v>0.96193219977278566</v>
      </c>
    </row>
    <row r="21" spans="1:8" ht="24" customHeight="1" x14ac:dyDescent="0.35">
      <c r="A21" s="377">
        <v>18010000</v>
      </c>
      <c r="B21" s="342" t="s">
        <v>273</v>
      </c>
      <c r="C21" s="378">
        <f t="shared" ref="C21:F21" si="4">SUM(C22:C24)</f>
        <v>49219.6</v>
      </c>
      <c r="D21" s="379">
        <f t="shared" si="4"/>
        <v>49219.6</v>
      </c>
      <c r="E21" s="379">
        <f t="shared" si="4"/>
        <v>12199.1</v>
      </c>
      <c r="F21" s="379">
        <f t="shared" si="4"/>
        <v>12043.699999999999</v>
      </c>
      <c r="G21" s="380">
        <f>SUM(G22:G24)</f>
        <v>-155.40000000000111</v>
      </c>
      <c r="H21" s="364">
        <f t="shared" si="3"/>
        <v>0.9872613553458861</v>
      </c>
    </row>
    <row r="22" spans="1:8" ht="36" customHeight="1" x14ac:dyDescent="0.35">
      <c r="A22" s="381" t="s">
        <v>292</v>
      </c>
      <c r="B22" s="334" t="s">
        <v>307</v>
      </c>
      <c r="C22" s="382">
        <v>3769.6</v>
      </c>
      <c r="D22" s="382">
        <v>3769.6</v>
      </c>
      <c r="E22" s="368">
        <v>796.4</v>
      </c>
      <c r="F22" s="368">
        <v>802.3</v>
      </c>
      <c r="G22" s="363">
        <f t="shared" ref="G22:G26" si="5">SUM(F22-E22)</f>
        <v>5.8999999999999773</v>
      </c>
      <c r="H22" s="364">
        <f t="shared" si="3"/>
        <v>1.0074083375188347</v>
      </c>
    </row>
    <row r="23" spans="1:8" ht="41.25" customHeight="1" x14ac:dyDescent="0.35">
      <c r="A23" s="381" t="s">
        <v>293</v>
      </c>
      <c r="B23" s="334" t="s">
        <v>274</v>
      </c>
      <c r="C23" s="383">
        <v>45400</v>
      </c>
      <c r="D23" s="383">
        <v>45400</v>
      </c>
      <c r="E23" s="368">
        <v>11397.7</v>
      </c>
      <c r="F23" s="368">
        <v>11236.4</v>
      </c>
      <c r="G23" s="363">
        <f t="shared" si="5"/>
        <v>-161.30000000000109</v>
      </c>
      <c r="H23" s="364">
        <f t="shared" si="3"/>
        <v>0.98584802196934462</v>
      </c>
    </row>
    <row r="24" spans="1:8" ht="39.75" customHeight="1" x14ac:dyDescent="0.35">
      <c r="A24" s="381" t="s">
        <v>275</v>
      </c>
      <c r="B24" s="334" t="s">
        <v>308</v>
      </c>
      <c r="C24" s="383">
        <v>50</v>
      </c>
      <c r="D24" s="383">
        <v>50</v>
      </c>
      <c r="E24" s="368">
        <v>5</v>
      </c>
      <c r="F24" s="368">
        <v>5</v>
      </c>
      <c r="G24" s="363">
        <f t="shared" si="5"/>
        <v>0</v>
      </c>
      <c r="H24" s="364">
        <f t="shared" si="3"/>
        <v>1</v>
      </c>
    </row>
    <row r="25" spans="1:8" ht="26.25" customHeight="1" x14ac:dyDescent="0.35">
      <c r="A25" s="365">
        <v>18030000</v>
      </c>
      <c r="B25" s="334" t="s">
        <v>276</v>
      </c>
      <c r="C25" s="383">
        <v>3.1</v>
      </c>
      <c r="D25" s="383">
        <v>3.1</v>
      </c>
      <c r="E25" s="368">
        <v>1.5</v>
      </c>
      <c r="F25" s="368">
        <v>1.5</v>
      </c>
      <c r="G25" s="363">
        <f t="shared" si="5"/>
        <v>0</v>
      </c>
      <c r="H25" s="364">
        <f t="shared" si="3"/>
        <v>1</v>
      </c>
    </row>
    <row r="26" spans="1:8" ht="25.5" customHeight="1" x14ac:dyDescent="0.35">
      <c r="A26" s="365">
        <v>18050000</v>
      </c>
      <c r="B26" s="334" t="s">
        <v>277</v>
      </c>
      <c r="C26" s="383">
        <v>11000</v>
      </c>
      <c r="D26" s="383">
        <v>11000</v>
      </c>
      <c r="E26" s="368">
        <v>3731.5</v>
      </c>
      <c r="F26" s="368">
        <v>3280.4</v>
      </c>
      <c r="G26" s="363">
        <f t="shared" si="5"/>
        <v>-451.09999999999991</v>
      </c>
      <c r="H26" s="364">
        <f t="shared" si="3"/>
        <v>0.87911027736835057</v>
      </c>
    </row>
    <row r="27" spans="1:8" ht="28.5" customHeight="1" x14ac:dyDescent="0.3">
      <c r="A27" s="384">
        <v>20000000</v>
      </c>
      <c r="B27" s="385" t="s">
        <v>278</v>
      </c>
      <c r="C27" s="386">
        <f>SUM(C28:C37)</f>
        <v>1420.3</v>
      </c>
      <c r="D27" s="387">
        <f>SUM(D28:D37)</f>
        <v>1420.3</v>
      </c>
      <c r="E27" s="387">
        <f>SUM(E28:E38)</f>
        <v>380.50000000000006</v>
      </c>
      <c r="F27" s="387">
        <f>SUM(F28:F38)</f>
        <v>483.6</v>
      </c>
      <c r="G27" s="387">
        <f>SUM(G28:G38)</f>
        <v>103.09999999999998</v>
      </c>
      <c r="H27" s="358">
        <f>SUM(F27/E27)</f>
        <v>1.2709592641261496</v>
      </c>
    </row>
    <row r="28" spans="1:8" ht="71.25" customHeight="1" x14ac:dyDescent="0.35">
      <c r="A28" s="365">
        <v>21010300</v>
      </c>
      <c r="B28" s="335" t="s">
        <v>279</v>
      </c>
      <c r="C28" s="388">
        <v>130.30000000000001</v>
      </c>
      <c r="D28" s="388">
        <v>130.30000000000001</v>
      </c>
      <c r="E28" s="368">
        <v>0</v>
      </c>
      <c r="F28" s="368">
        <v>31.7</v>
      </c>
      <c r="G28" s="363">
        <f t="shared" ref="G28:G38" si="6">SUM(F28-E28)</f>
        <v>31.7</v>
      </c>
      <c r="H28" s="364"/>
    </row>
    <row r="29" spans="1:8" ht="24" hidden="1" customHeight="1" x14ac:dyDescent="0.35">
      <c r="A29" s="365">
        <v>210805</v>
      </c>
      <c r="B29" s="389" t="s">
        <v>282</v>
      </c>
      <c r="C29" s="390"/>
      <c r="D29" s="368"/>
      <c r="E29" s="368"/>
      <c r="F29" s="368"/>
      <c r="G29" s="363">
        <f t="shared" si="6"/>
        <v>0</v>
      </c>
      <c r="H29" s="364" t="e">
        <f t="shared" ref="H29:H37" si="7">SUM(F29/E29)</f>
        <v>#DIV/0!</v>
      </c>
    </row>
    <row r="30" spans="1:8" ht="27.75" customHeight="1" x14ac:dyDescent="0.35">
      <c r="A30" s="359">
        <v>21081100</v>
      </c>
      <c r="B30" s="336" t="s">
        <v>280</v>
      </c>
      <c r="C30" s="391">
        <v>20</v>
      </c>
      <c r="D30" s="391">
        <v>20</v>
      </c>
      <c r="E30" s="368">
        <v>20</v>
      </c>
      <c r="F30" s="368">
        <v>43.5</v>
      </c>
      <c r="G30" s="363">
        <f t="shared" si="6"/>
        <v>23.5</v>
      </c>
      <c r="H30" s="364">
        <f t="shared" si="7"/>
        <v>2.1749999999999998</v>
      </c>
    </row>
    <row r="31" spans="1:8" ht="72" hidden="1" customHeight="1" x14ac:dyDescent="0.35">
      <c r="A31" s="392">
        <v>21081500</v>
      </c>
      <c r="B31" s="393" t="s">
        <v>309</v>
      </c>
      <c r="C31" s="394"/>
      <c r="D31" s="368"/>
      <c r="E31" s="368"/>
      <c r="F31" s="368"/>
      <c r="G31" s="363"/>
      <c r="H31" s="364"/>
    </row>
    <row r="32" spans="1:8" ht="70.5" customHeight="1" x14ac:dyDescent="0.35">
      <c r="A32" s="395">
        <v>22010300</v>
      </c>
      <c r="B32" s="393" t="s">
        <v>310</v>
      </c>
      <c r="C32" s="394">
        <v>10</v>
      </c>
      <c r="D32" s="394">
        <v>10</v>
      </c>
      <c r="E32" s="368">
        <v>5.3</v>
      </c>
      <c r="F32" s="368">
        <v>8.1</v>
      </c>
      <c r="G32" s="363">
        <f t="shared" si="6"/>
        <v>2.8</v>
      </c>
      <c r="H32" s="364">
        <f t="shared" si="7"/>
        <v>1.5283018867924527</v>
      </c>
    </row>
    <row r="33" spans="1:8" ht="24" customHeight="1" x14ac:dyDescent="0.35">
      <c r="A33" s="359">
        <v>22012500</v>
      </c>
      <c r="B33" s="337" t="s">
        <v>311</v>
      </c>
      <c r="C33" s="396">
        <v>940</v>
      </c>
      <c r="D33" s="396">
        <v>940</v>
      </c>
      <c r="E33" s="368">
        <v>265.60000000000002</v>
      </c>
      <c r="F33" s="368">
        <v>309.8</v>
      </c>
      <c r="G33" s="363">
        <f t="shared" si="6"/>
        <v>44.199999999999989</v>
      </c>
      <c r="H33" s="364">
        <f t="shared" si="7"/>
        <v>1.1664156626506024</v>
      </c>
    </row>
    <row r="34" spans="1:8" ht="45" customHeight="1" x14ac:dyDescent="0.35">
      <c r="A34" s="359">
        <v>22012600</v>
      </c>
      <c r="B34" s="397" t="s">
        <v>312</v>
      </c>
      <c r="C34" s="398">
        <v>198</v>
      </c>
      <c r="D34" s="398">
        <v>198</v>
      </c>
      <c r="E34" s="368">
        <v>44.2</v>
      </c>
      <c r="F34" s="368">
        <v>38.5</v>
      </c>
      <c r="G34" s="363">
        <f t="shared" si="6"/>
        <v>-5.7000000000000028</v>
      </c>
      <c r="H34" s="364">
        <f t="shared" si="7"/>
        <v>0.87104072398190036</v>
      </c>
    </row>
    <row r="35" spans="1:8" ht="30.75" hidden="1" customHeight="1" x14ac:dyDescent="0.35">
      <c r="A35" s="359">
        <v>220804</v>
      </c>
      <c r="B35" s="336" t="s">
        <v>313</v>
      </c>
      <c r="C35" s="391"/>
      <c r="D35" s="368"/>
      <c r="E35" s="368"/>
      <c r="F35" s="368"/>
      <c r="G35" s="363">
        <f t="shared" si="6"/>
        <v>0</v>
      </c>
      <c r="H35" s="364" t="e">
        <f t="shared" si="7"/>
        <v>#DIV/0!</v>
      </c>
    </row>
    <row r="36" spans="1:8" ht="22.5" customHeight="1" x14ac:dyDescent="0.35">
      <c r="A36" s="359">
        <v>22090000</v>
      </c>
      <c r="B36" s="330" t="s">
        <v>281</v>
      </c>
      <c r="C36" s="399">
        <v>37</v>
      </c>
      <c r="D36" s="399">
        <v>37</v>
      </c>
      <c r="E36" s="368">
        <v>5.0999999999999996</v>
      </c>
      <c r="F36" s="368">
        <v>4.7</v>
      </c>
      <c r="G36" s="363">
        <f t="shared" si="6"/>
        <v>-0.39999999999999947</v>
      </c>
      <c r="H36" s="364">
        <f t="shared" si="7"/>
        <v>0.92156862745098045</v>
      </c>
    </row>
    <row r="37" spans="1:8" ht="27" customHeight="1" x14ac:dyDescent="0.35">
      <c r="A37" s="359">
        <v>24060300</v>
      </c>
      <c r="B37" s="400" t="s">
        <v>282</v>
      </c>
      <c r="C37" s="401">
        <v>85</v>
      </c>
      <c r="D37" s="401">
        <v>85</v>
      </c>
      <c r="E37" s="368">
        <v>40.299999999999997</v>
      </c>
      <c r="F37" s="368">
        <v>43.5</v>
      </c>
      <c r="G37" s="363">
        <f t="shared" si="6"/>
        <v>3.2000000000000028</v>
      </c>
      <c r="H37" s="364">
        <f t="shared" si="7"/>
        <v>1.0794044665012408</v>
      </c>
    </row>
    <row r="38" spans="1:8" ht="219.75" customHeight="1" x14ac:dyDescent="0.35">
      <c r="A38" s="395">
        <v>24062200</v>
      </c>
      <c r="B38" s="402" t="s">
        <v>314</v>
      </c>
      <c r="C38" s="403"/>
      <c r="D38" s="404"/>
      <c r="E38" s="404"/>
      <c r="F38" s="404">
        <v>3.8</v>
      </c>
      <c r="G38" s="363">
        <f t="shared" si="6"/>
        <v>3.8</v>
      </c>
      <c r="H38" s="364"/>
    </row>
    <row r="39" spans="1:8" ht="21.75" hidden="1" customHeight="1" x14ac:dyDescent="0.3">
      <c r="A39" s="405">
        <v>30000000</v>
      </c>
      <c r="B39" s="406" t="s">
        <v>291</v>
      </c>
      <c r="C39" s="407"/>
      <c r="D39" s="408">
        <f>SUM(D40:D41)</f>
        <v>0</v>
      </c>
      <c r="E39" s="408"/>
      <c r="F39" s="387"/>
      <c r="G39" s="408">
        <f>SUM(F39-E39)</f>
        <v>0</v>
      </c>
      <c r="H39" s="409" t="e">
        <f>SUM(F39/E39)</f>
        <v>#DIV/0!</v>
      </c>
    </row>
    <row r="40" spans="1:8" ht="28.5" hidden="1" customHeight="1" x14ac:dyDescent="0.35">
      <c r="A40" s="359">
        <v>310102</v>
      </c>
      <c r="B40" s="339" t="s">
        <v>315</v>
      </c>
      <c r="C40" s="410"/>
      <c r="D40" s="367"/>
      <c r="E40" s="367"/>
      <c r="F40" s="368"/>
      <c r="G40" s="363">
        <v>0</v>
      </c>
      <c r="H40" s="364"/>
    </row>
    <row r="41" spans="1:8" ht="15.75" hidden="1" customHeight="1" x14ac:dyDescent="0.35">
      <c r="A41" s="359"/>
      <c r="B41" s="341" t="s">
        <v>316</v>
      </c>
      <c r="C41" s="411"/>
      <c r="D41" s="367"/>
      <c r="E41" s="367"/>
      <c r="F41" s="368"/>
      <c r="G41" s="363">
        <f t="shared" ref="G41" si="8">SUM(F41-E41)</f>
        <v>0</v>
      </c>
      <c r="H41" s="364"/>
    </row>
    <row r="42" spans="1:8" ht="30.75" customHeight="1" x14ac:dyDescent="0.3">
      <c r="A42" s="365"/>
      <c r="B42" s="385" t="s">
        <v>286</v>
      </c>
      <c r="C42" s="379">
        <f>SUM(C11,C27,C39)</f>
        <v>313355.2</v>
      </c>
      <c r="D42" s="379">
        <f>SUM(D11,D27,D39)</f>
        <v>313355.2</v>
      </c>
      <c r="E42" s="379">
        <f>SUM(E11,E27,E39)</f>
        <v>83049.900000000009</v>
      </c>
      <c r="F42" s="379">
        <f>SUM(F11,F27,F39,F41)</f>
        <v>85825.5</v>
      </c>
      <c r="G42" s="379">
        <f>SUM(G11,G27,G39,G41)</f>
        <v>2775.5999999999917</v>
      </c>
      <c r="H42" s="358">
        <f>SUM(F42/E42)</f>
        <v>1.0334208710666719</v>
      </c>
    </row>
    <row r="43" spans="1:8" ht="27.75" customHeight="1" x14ac:dyDescent="0.3">
      <c r="A43" s="412">
        <v>40000000</v>
      </c>
      <c r="B43" s="413" t="s">
        <v>283</v>
      </c>
      <c r="C43" s="414">
        <f>SUM(C44,C48)</f>
        <v>159221.80000000005</v>
      </c>
      <c r="D43" s="414">
        <f>SUM(D44,D48)</f>
        <v>159221.80000000005</v>
      </c>
      <c r="E43" s="414">
        <f>SUM(E44,E48)</f>
        <v>37347.800000000003</v>
      </c>
      <c r="F43" s="415">
        <f>SUM(F44,F48)</f>
        <v>36628.6</v>
      </c>
      <c r="G43" s="363">
        <f t="shared" ref="G43:G57" si="9">SUM(F43-E43)</f>
        <v>-719.20000000000437</v>
      </c>
      <c r="H43" s="364">
        <f t="shared" ref="H43:H57" si="10">SUM(F43/E43)</f>
        <v>0.98074317630489605</v>
      </c>
    </row>
    <row r="44" spans="1:8" ht="44.25" customHeight="1" x14ac:dyDescent="0.3">
      <c r="A44" s="412">
        <v>41030000</v>
      </c>
      <c r="B44" s="413" t="s">
        <v>317</v>
      </c>
      <c r="C44" s="414">
        <f>SUM(C45:C47)</f>
        <v>89881.300000000017</v>
      </c>
      <c r="D44" s="414">
        <f t="shared" ref="D44:F44" si="11">SUM(D45:D47)</f>
        <v>89881.300000000017</v>
      </c>
      <c r="E44" s="414">
        <f t="shared" si="11"/>
        <v>21574.6</v>
      </c>
      <c r="F44" s="415">
        <f t="shared" si="11"/>
        <v>21574.6</v>
      </c>
      <c r="G44" s="363">
        <f t="shared" si="9"/>
        <v>0</v>
      </c>
      <c r="H44" s="364">
        <f t="shared" si="10"/>
        <v>1</v>
      </c>
    </row>
    <row r="45" spans="1:8" ht="48.75" customHeight="1" x14ac:dyDescent="0.35">
      <c r="A45" s="359">
        <v>41033900</v>
      </c>
      <c r="B45" s="338" t="s">
        <v>284</v>
      </c>
      <c r="C45" s="416">
        <v>53082.3</v>
      </c>
      <c r="D45" s="416">
        <v>53082.3</v>
      </c>
      <c r="E45" s="367">
        <v>12261.9</v>
      </c>
      <c r="F45" s="417">
        <v>12261.9</v>
      </c>
      <c r="G45" s="363">
        <f t="shared" si="9"/>
        <v>0</v>
      </c>
      <c r="H45" s="364">
        <f t="shared" si="10"/>
        <v>1</v>
      </c>
    </row>
    <row r="46" spans="1:8" ht="47.25" customHeight="1" x14ac:dyDescent="0.35">
      <c r="A46" s="359">
        <v>41034200</v>
      </c>
      <c r="B46" s="338" t="s">
        <v>285</v>
      </c>
      <c r="C46" s="416">
        <v>31910.9</v>
      </c>
      <c r="D46" s="416">
        <v>31910.9</v>
      </c>
      <c r="E46" s="367">
        <v>9312.7000000000007</v>
      </c>
      <c r="F46" s="417">
        <v>9312.7000000000007</v>
      </c>
      <c r="G46" s="363">
        <f t="shared" si="9"/>
        <v>0</v>
      </c>
      <c r="H46" s="364">
        <f t="shared" si="10"/>
        <v>1</v>
      </c>
    </row>
    <row r="47" spans="1:8" ht="94.5" customHeight="1" x14ac:dyDescent="0.35">
      <c r="A47" s="359">
        <v>41035100</v>
      </c>
      <c r="B47" s="338" t="s">
        <v>318</v>
      </c>
      <c r="C47" s="416">
        <v>4888.1000000000004</v>
      </c>
      <c r="D47" s="416">
        <v>4888.1000000000004</v>
      </c>
      <c r="E47" s="367">
        <v>0</v>
      </c>
      <c r="F47" s="417">
        <v>0</v>
      </c>
      <c r="G47" s="363">
        <f t="shared" si="9"/>
        <v>0</v>
      </c>
      <c r="H47" s="364"/>
    </row>
    <row r="48" spans="1:8" ht="43.5" customHeight="1" x14ac:dyDescent="0.3">
      <c r="A48" s="412">
        <v>41050000</v>
      </c>
      <c r="B48" s="413" t="s">
        <v>319</v>
      </c>
      <c r="C48" s="414">
        <f>SUM(C49:C56)</f>
        <v>69340.500000000015</v>
      </c>
      <c r="D48" s="414">
        <f>SUM(D49:D56)</f>
        <v>69340.500000000015</v>
      </c>
      <c r="E48" s="414">
        <f>SUM(E49:E56)</f>
        <v>15773.2</v>
      </c>
      <c r="F48" s="415">
        <f>SUM(F49:F56)</f>
        <v>15053.999999999998</v>
      </c>
      <c r="G48" s="414">
        <f>SUM(G49:G56)</f>
        <v>-719.20000000000039</v>
      </c>
      <c r="H48" s="364">
        <f t="shared" si="10"/>
        <v>0.95440367205132737</v>
      </c>
    </row>
    <row r="49" spans="1:8" ht="180" customHeight="1" x14ac:dyDescent="0.3">
      <c r="A49" s="359">
        <v>41050100</v>
      </c>
      <c r="B49" s="418" t="s">
        <v>320</v>
      </c>
      <c r="C49" s="419">
        <v>12580</v>
      </c>
      <c r="D49" s="390">
        <v>12580</v>
      </c>
      <c r="E49" s="367">
        <v>2458.6999999999998</v>
      </c>
      <c r="F49" s="420">
        <v>2458.6999999999998</v>
      </c>
      <c r="G49" s="363">
        <f t="shared" si="9"/>
        <v>0</v>
      </c>
      <c r="H49" s="364">
        <f t="shared" si="10"/>
        <v>1</v>
      </c>
    </row>
    <row r="50" spans="1:8" ht="110.25" customHeight="1" x14ac:dyDescent="0.35">
      <c r="A50" s="359">
        <v>41050200</v>
      </c>
      <c r="B50" s="339" t="s">
        <v>321</v>
      </c>
      <c r="C50" s="421">
        <v>29</v>
      </c>
      <c r="D50" s="421">
        <v>29</v>
      </c>
      <c r="E50" s="367">
        <v>4.3</v>
      </c>
      <c r="F50" s="417">
        <v>0.5</v>
      </c>
      <c r="G50" s="363">
        <f t="shared" si="9"/>
        <v>-3.8</v>
      </c>
      <c r="H50" s="364">
        <f t="shared" si="10"/>
        <v>0.11627906976744186</v>
      </c>
    </row>
    <row r="51" spans="1:8" ht="309.75" customHeight="1" x14ac:dyDescent="0.35">
      <c r="A51" s="359">
        <v>41050300</v>
      </c>
      <c r="B51" s="422" t="s">
        <v>322</v>
      </c>
      <c r="C51" s="391">
        <v>54891.6</v>
      </c>
      <c r="D51" s="391">
        <v>54891.6</v>
      </c>
      <c r="E51" s="367">
        <v>12850</v>
      </c>
      <c r="F51" s="417">
        <v>11955.4</v>
      </c>
      <c r="G51" s="363">
        <f t="shared" si="9"/>
        <v>-894.60000000000036</v>
      </c>
      <c r="H51" s="364">
        <f t="shared" si="10"/>
        <v>0.93038132295719844</v>
      </c>
    </row>
    <row r="52" spans="1:8" ht="83.25" customHeight="1" x14ac:dyDescent="0.35">
      <c r="A52" s="359">
        <v>41051200</v>
      </c>
      <c r="B52" s="423" t="s">
        <v>323</v>
      </c>
      <c r="C52" s="391"/>
      <c r="D52" s="391"/>
      <c r="E52" s="367"/>
      <c r="F52" s="417">
        <v>134.9</v>
      </c>
      <c r="G52" s="363">
        <f t="shared" si="9"/>
        <v>134.9</v>
      </c>
      <c r="H52" s="364"/>
    </row>
    <row r="53" spans="1:8" ht="70.5" customHeight="1" x14ac:dyDescent="0.35">
      <c r="A53" s="359">
        <v>41051500</v>
      </c>
      <c r="B53" s="424" t="s">
        <v>324</v>
      </c>
      <c r="C53" s="391">
        <v>628.6</v>
      </c>
      <c r="D53" s="391">
        <v>628.6</v>
      </c>
      <c r="E53" s="367">
        <v>157.19999999999999</v>
      </c>
      <c r="F53" s="417">
        <v>157.19999999999999</v>
      </c>
      <c r="G53" s="363">
        <f t="shared" si="9"/>
        <v>0</v>
      </c>
      <c r="H53" s="364">
        <f t="shared" si="10"/>
        <v>1</v>
      </c>
    </row>
    <row r="54" spans="1:8" ht="75.75" customHeight="1" x14ac:dyDescent="0.3">
      <c r="A54" s="392">
        <v>41051600</v>
      </c>
      <c r="B54" s="425" t="s">
        <v>325</v>
      </c>
      <c r="C54" s="391"/>
      <c r="D54" s="391"/>
      <c r="E54" s="367"/>
      <c r="F54" s="417">
        <v>44.3</v>
      </c>
      <c r="G54" s="363">
        <f t="shared" si="9"/>
        <v>44.3</v>
      </c>
      <c r="H54" s="364"/>
    </row>
    <row r="55" spans="1:8" ht="92.25" customHeight="1" x14ac:dyDescent="0.35">
      <c r="A55" s="359">
        <v>41052000</v>
      </c>
      <c r="B55" s="426" t="s">
        <v>326</v>
      </c>
      <c r="C55" s="390">
        <v>911.1</v>
      </c>
      <c r="D55" s="390">
        <v>911.1</v>
      </c>
      <c r="E55" s="367">
        <v>227.9</v>
      </c>
      <c r="F55" s="417">
        <v>227.9</v>
      </c>
      <c r="G55" s="363">
        <f t="shared" si="9"/>
        <v>0</v>
      </c>
      <c r="H55" s="364">
        <f t="shared" si="10"/>
        <v>1</v>
      </c>
    </row>
    <row r="56" spans="1:8" ht="27.75" customHeight="1" x14ac:dyDescent="0.35">
      <c r="A56" s="359">
        <v>41053900</v>
      </c>
      <c r="B56" s="389" t="s">
        <v>327</v>
      </c>
      <c r="C56" s="390">
        <v>300.2</v>
      </c>
      <c r="D56" s="390">
        <v>300.2</v>
      </c>
      <c r="E56" s="367">
        <v>75.099999999999994</v>
      </c>
      <c r="F56" s="417">
        <v>75.099999999999994</v>
      </c>
      <c r="G56" s="363">
        <f t="shared" si="9"/>
        <v>0</v>
      </c>
      <c r="H56" s="364">
        <f t="shared" si="10"/>
        <v>1</v>
      </c>
    </row>
    <row r="57" spans="1:8" ht="34.5" hidden="1" customHeight="1" x14ac:dyDescent="0.35">
      <c r="A57" s="427">
        <v>410366</v>
      </c>
      <c r="B57" s="428" t="s">
        <v>328</v>
      </c>
      <c r="C57" s="429"/>
      <c r="D57" s="367"/>
      <c r="E57" s="367"/>
      <c r="F57" s="417"/>
      <c r="G57" s="363">
        <f t="shared" si="9"/>
        <v>0</v>
      </c>
      <c r="H57" s="364" t="e">
        <f t="shared" si="10"/>
        <v>#DIV/0!</v>
      </c>
    </row>
    <row r="58" spans="1:8" s="437" customFormat="1" ht="36" hidden="1" customHeight="1" x14ac:dyDescent="0.35">
      <c r="A58" s="430">
        <v>410370</v>
      </c>
      <c r="B58" s="431" t="s">
        <v>329</v>
      </c>
      <c r="C58" s="432"/>
      <c r="D58" s="433"/>
      <c r="E58" s="433"/>
      <c r="F58" s="434"/>
      <c r="G58" s="435"/>
      <c r="H58" s="436"/>
    </row>
    <row r="59" spans="1:8" ht="25.5" customHeight="1" x14ac:dyDescent="0.3">
      <c r="A59" s="438"/>
      <c r="B59" s="385" t="s">
        <v>330</v>
      </c>
      <c r="C59" s="439">
        <f>SUM(C42:C43)</f>
        <v>472577.00000000006</v>
      </c>
      <c r="D59" s="439">
        <f>SUM(D42:D43)</f>
        <v>472577.00000000006</v>
      </c>
      <c r="E59" s="439">
        <f>SUM(E42:E43)</f>
        <v>120397.70000000001</v>
      </c>
      <c r="F59" s="439">
        <f>SUM(F42:F43)</f>
        <v>122454.1</v>
      </c>
      <c r="G59" s="439">
        <f>SUM(G42:G43)</f>
        <v>2056.3999999999874</v>
      </c>
      <c r="H59" s="358">
        <f>SUM(F59/E59)</f>
        <v>1.0170800604994945</v>
      </c>
    </row>
    <row r="60" spans="1:8" ht="34.5" customHeight="1" x14ac:dyDescent="0.35">
      <c r="A60" s="365">
        <v>19010000</v>
      </c>
      <c r="B60" s="340" t="s">
        <v>287</v>
      </c>
      <c r="C60" s="440">
        <v>100</v>
      </c>
      <c r="D60" s="440">
        <v>100</v>
      </c>
      <c r="E60" s="368">
        <v>60.6</v>
      </c>
      <c r="F60" s="368">
        <v>60.6</v>
      </c>
      <c r="G60" s="363">
        <f t="shared" ref="G60:G64" si="12">SUM(F60-E60)</f>
        <v>0</v>
      </c>
      <c r="H60" s="364">
        <f t="shared" ref="H60" si="13">SUM(F60/E60)</f>
        <v>1</v>
      </c>
    </row>
    <row r="61" spans="1:8" ht="38.25" hidden="1" customHeight="1" x14ac:dyDescent="0.35">
      <c r="A61" s="369">
        <v>240616</v>
      </c>
      <c r="B61" s="441" t="s">
        <v>331</v>
      </c>
      <c r="C61" s="442"/>
      <c r="D61" s="368"/>
      <c r="E61" s="368"/>
      <c r="F61" s="368"/>
      <c r="G61" s="363">
        <f t="shared" si="12"/>
        <v>0</v>
      </c>
      <c r="H61" s="364"/>
    </row>
    <row r="62" spans="1:8" ht="30" hidden="1" customHeight="1" x14ac:dyDescent="0.35">
      <c r="A62" s="369">
        <v>240621</v>
      </c>
      <c r="B62" s="443" t="s">
        <v>332</v>
      </c>
      <c r="C62" s="444"/>
      <c r="D62" s="445"/>
      <c r="E62" s="445"/>
      <c r="F62" s="446"/>
      <c r="G62" s="363">
        <f t="shared" si="12"/>
        <v>0</v>
      </c>
      <c r="H62" s="447"/>
    </row>
    <row r="63" spans="1:8" ht="32.25" customHeight="1" x14ac:dyDescent="0.35">
      <c r="A63" s="369">
        <v>25000000</v>
      </c>
      <c r="B63" s="448" t="s">
        <v>333</v>
      </c>
      <c r="C63" s="449">
        <v>9917.9</v>
      </c>
      <c r="D63" s="449">
        <v>9917.9</v>
      </c>
      <c r="E63" s="450">
        <v>2901</v>
      </c>
      <c r="F63" s="451">
        <v>2901</v>
      </c>
      <c r="G63" s="363">
        <f t="shared" si="12"/>
        <v>0</v>
      </c>
      <c r="H63" s="364">
        <f t="shared" ref="H63:H64" si="14">SUM(F63/E63)</f>
        <v>1</v>
      </c>
    </row>
    <row r="64" spans="1:8" ht="24.75" hidden="1" customHeight="1" x14ac:dyDescent="0.35">
      <c r="A64" s="427">
        <v>410366</v>
      </c>
      <c r="B64" s="428" t="s">
        <v>328</v>
      </c>
      <c r="C64" s="452"/>
      <c r="D64" s="450"/>
      <c r="E64" s="450"/>
      <c r="F64" s="451"/>
      <c r="G64" s="363">
        <f t="shared" si="12"/>
        <v>0</v>
      </c>
      <c r="H64" s="364" t="e">
        <f t="shared" si="14"/>
        <v>#DIV/0!</v>
      </c>
    </row>
    <row r="65" spans="1:8" ht="24.75" customHeight="1" x14ac:dyDescent="0.3">
      <c r="A65" s="453"/>
      <c r="B65" s="413" t="s">
        <v>288</v>
      </c>
      <c r="C65" s="379">
        <f t="shared" ref="C65:D65" si="15">SUM(C66:C69)</f>
        <v>90</v>
      </c>
      <c r="D65" s="379">
        <f t="shared" si="15"/>
        <v>90</v>
      </c>
      <c r="E65" s="379">
        <f>SUM(E66:E69)</f>
        <v>0</v>
      </c>
      <c r="F65" s="379">
        <f>SUM(F66:F69)</f>
        <v>1217.2</v>
      </c>
      <c r="G65" s="379">
        <f>SUM(G66:G69)</f>
        <v>1217.2</v>
      </c>
      <c r="H65" s="358"/>
    </row>
    <row r="66" spans="1:8" ht="45" customHeight="1" x14ac:dyDescent="0.35">
      <c r="A66" s="454">
        <v>24170000</v>
      </c>
      <c r="B66" s="455" t="s">
        <v>334</v>
      </c>
      <c r="C66" s="456"/>
      <c r="D66" s="457"/>
      <c r="E66" s="457"/>
      <c r="F66" s="368">
        <v>1202.5</v>
      </c>
      <c r="G66" s="363">
        <f t="shared" ref="G66:G69" si="16">SUM(F66-E66)</f>
        <v>1202.5</v>
      </c>
      <c r="H66" s="458"/>
    </row>
    <row r="67" spans="1:8" ht="48" hidden="1" customHeight="1" x14ac:dyDescent="0.35">
      <c r="A67" s="459">
        <v>31030000</v>
      </c>
      <c r="B67" s="460" t="s">
        <v>335</v>
      </c>
      <c r="C67" s="461"/>
      <c r="D67" s="379"/>
      <c r="E67" s="379"/>
      <c r="F67" s="368"/>
      <c r="G67" s="363"/>
      <c r="H67" s="364"/>
    </row>
    <row r="68" spans="1:8" ht="27" customHeight="1" x14ac:dyDescent="0.35">
      <c r="A68" s="365">
        <v>33010000</v>
      </c>
      <c r="B68" s="462" t="s">
        <v>336</v>
      </c>
      <c r="C68" s="463">
        <v>90</v>
      </c>
      <c r="D68" s="463">
        <v>90</v>
      </c>
      <c r="E68" s="362">
        <v>0</v>
      </c>
      <c r="F68" s="368">
        <v>14.7</v>
      </c>
      <c r="G68" s="363">
        <f t="shared" si="16"/>
        <v>14.7</v>
      </c>
      <c r="H68" s="364"/>
    </row>
    <row r="69" spans="1:8" ht="27" hidden="1" customHeight="1" x14ac:dyDescent="0.35">
      <c r="A69" s="453">
        <v>410345</v>
      </c>
      <c r="B69" s="464" t="s">
        <v>337</v>
      </c>
      <c r="C69" s="461"/>
      <c r="D69" s="362"/>
      <c r="E69" s="362"/>
      <c r="F69" s="368"/>
      <c r="G69" s="363">
        <f t="shared" si="16"/>
        <v>0</v>
      </c>
      <c r="H69" s="364" t="e">
        <f t="shared" ref="H69:H71" si="17">SUM(F69/E69)</f>
        <v>#DIV/0!</v>
      </c>
    </row>
    <row r="70" spans="1:8" ht="30" customHeight="1" x14ac:dyDescent="0.3">
      <c r="A70" s="453"/>
      <c r="B70" s="413" t="s">
        <v>289</v>
      </c>
      <c r="C70" s="415">
        <f>SUM(C60:C65)</f>
        <v>10107.9</v>
      </c>
      <c r="D70" s="415">
        <f>SUM(D60:D65)</f>
        <v>10107.9</v>
      </c>
      <c r="E70" s="415">
        <f>SUM(E60:E65)</f>
        <v>2961.6</v>
      </c>
      <c r="F70" s="415">
        <f>SUM(F60:F65)</f>
        <v>4178.8</v>
      </c>
      <c r="G70" s="415">
        <f>SUM(G60:G65)</f>
        <v>1217.2</v>
      </c>
      <c r="H70" s="358">
        <f t="shared" si="17"/>
        <v>1.4109940572663426</v>
      </c>
    </row>
    <row r="71" spans="1:8" ht="30" customHeight="1" thickBot="1" x14ac:dyDescent="0.35">
      <c r="A71" s="465"/>
      <c r="B71" s="466" t="s">
        <v>290</v>
      </c>
      <c r="C71" s="467">
        <f>SUM(C59,C70)</f>
        <v>482684.90000000008</v>
      </c>
      <c r="D71" s="467">
        <f>SUM(D59,D70)</f>
        <v>482684.90000000008</v>
      </c>
      <c r="E71" s="467">
        <f>SUM(E59,E70)</f>
        <v>123359.30000000002</v>
      </c>
      <c r="F71" s="467">
        <f>SUM(F59,F70)</f>
        <v>126632.90000000001</v>
      </c>
      <c r="G71" s="467">
        <f>SUM(G59,G70)</f>
        <v>3273.5999999999876</v>
      </c>
      <c r="H71" s="468">
        <f t="shared" si="17"/>
        <v>1.0265371155640475</v>
      </c>
    </row>
    <row r="72" spans="1:8" ht="213" customHeight="1" x14ac:dyDescent="0.5">
      <c r="A72" s="753" t="s">
        <v>338</v>
      </c>
      <c r="B72" s="754"/>
      <c r="C72" s="754"/>
      <c r="D72" s="754"/>
      <c r="E72" s="754"/>
      <c r="F72" s="754"/>
      <c r="G72" s="755"/>
      <c r="H72" s="755"/>
    </row>
    <row r="73" spans="1:8" ht="18.75" x14ac:dyDescent="0.3">
      <c r="A73" s="469"/>
      <c r="B73" s="469"/>
      <c r="C73" s="469"/>
      <c r="D73" s="470"/>
      <c r="E73" s="470"/>
      <c r="F73" s="471"/>
      <c r="G73" s="472"/>
      <c r="H73" s="473"/>
    </row>
    <row r="74" spans="1:8" ht="18.75" x14ac:dyDescent="0.3">
      <c r="A74" s="469"/>
      <c r="B74" s="469"/>
      <c r="C74" s="469"/>
      <c r="D74" s="470"/>
      <c r="E74" s="470"/>
      <c r="F74" s="474"/>
      <c r="G74" s="472"/>
      <c r="H74" s="473"/>
    </row>
    <row r="75" spans="1:8" ht="20.25" x14ac:dyDescent="0.3">
      <c r="A75" s="469"/>
      <c r="B75" s="469"/>
      <c r="C75" s="469"/>
      <c r="D75" s="475"/>
      <c r="E75" s="475"/>
      <c r="F75" s="476"/>
      <c r="G75" s="476"/>
      <c r="H75" s="477"/>
    </row>
    <row r="81" spans="2:2" x14ac:dyDescent="0.25">
      <c r="B81" s="346" t="s">
        <v>339</v>
      </c>
    </row>
  </sheetData>
  <mergeCells count="14">
    <mergeCell ref="G8:H8"/>
    <mergeCell ref="A72:H72"/>
    <mergeCell ref="A8:A9"/>
    <mergeCell ref="B8:B9"/>
    <mergeCell ref="C8:C9"/>
    <mergeCell ref="D8:D9"/>
    <mergeCell ref="E8:E9"/>
    <mergeCell ref="F8:F9"/>
    <mergeCell ref="B6:H6"/>
    <mergeCell ref="D1:H1"/>
    <mergeCell ref="D2:H2"/>
    <mergeCell ref="D3:H3"/>
    <mergeCell ref="B4:H4"/>
    <mergeCell ref="A5:H5"/>
  </mergeCells>
  <pageMargins left="0.78740157480314965" right="0.23622047244094491" top="0.43307086614173229" bottom="0.19685039370078741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48"/>
  <sheetViews>
    <sheetView showZeros="0" tabSelected="1" showOutlineSymbols="0" view="pageBreakPreview" zoomScaleNormal="85" zoomScaleSheetLayoutView="100" workbookViewId="0">
      <selection activeCell="E205" sqref="E205"/>
    </sheetView>
  </sheetViews>
  <sheetFormatPr defaultRowHeight="12.75" x14ac:dyDescent="0.2"/>
  <cols>
    <col min="1" max="1" width="3.42578125" style="20" customWidth="1"/>
    <col min="2" max="2" width="8" style="1" hidden="1" customWidth="1"/>
    <col min="3" max="4" width="6.140625" style="1" customWidth="1"/>
    <col min="5" max="5" width="61.5703125" style="141" customWidth="1"/>
    <col min="6" max="6" width="12.42578125" style="20" customWidth="1"/>
    <col min="7" max="7" width="10.85546875" style="20" customWidth="1"/>
    <col min="8" max="8" width="10.7109375" style="20" customWidth="1"/>
    <col min="9" max="9" width="9.140625" style="2"/>
    <col min="10" max="10" width="9.5703125" style="2" customWidth="1"/>
    <col min="11" max="11" width="9.5703125" style="8" customWidth="1"/>
    <col min="12" max="12" width="11.85546875" style="20" customWidth="1"/>
    <col min="13" max="13" width="12.42578125" style="64" customWidth="1"/>
    <col min="14" max="14" width="10.5703125" style="20" customWidth="1"/>
    <col min="15" max="15" width="9.85546875" style="64" customWidth="1"/>
    <col min="16" max="16" width="9" style="324" customWidth="1"/>
    <col min="17" max="17" width="9.28515625" style="20" customWidth="1"/>
    <col min="18" max="18" width="12.140625" style="20" customWidth="1"/>
    <col min="19" max="19" width="11.85546875" style="20" customWidth="1"/>
    <col min="20" max="20" width="11.140625" style="20" customWidth="1"/>
    <col min="21" max="21" width="10.140625" style="20" customWidth="1"/>
    <col min="22" max="22" width="9.140625" style="2"/>
    <col min="23" max="23" width="10.140625" style="2" customWidth="1"/>
    <col min="24" max="24" width="9.42578125" style="2" bestFit="1" customWidth="1"/>
    <col min="25" max="16384" width="9.140625" style="2"/>
  </cols>
  <sheetData>
    <row r="1" spans="1:43" ht="18.75" x14ac:dyDescent="0.3">
      <c r="T1" s="764" t="s">
        <v>263</v>
      </c>
      <c r="U1" s="764"/>
      <c r="V1" s="764"/>
      <c r="W1" s="764"/>
    </row>
    <row r="2" spans="1:43" ht="18.75" x14ac:dyDescent="0.3">
      <c r="T2" s="764" t="s">
        <v>264</v>
      </c>
      <c r="U2" s="764"/>
      <c r="V2" s="764"/>
      <c r="W2" s="764"/>
    </row>
    <row r="3" spans="1:43" ht="18.75" x14ac:dyDescent="0.3">
      <c r="T3" s="764" t="s">
        <v>486</v>
      </c>
      <c r="U3" s="764"/>
      <c r="V3" s="764"/>
      <c r="W3" s="764"/>
    </row>
    <row r="4" spans="1:43" ht="19.5" customHeight="1" x14ac:dyDescent="0.2"/>
    <row r="5" spans="1:43" s="3" customFormat="1" ht="42" customHeight="1" thickBot="1" x14ac:dyDescent="0.25">
      <c r="A5" s="768" t="s">
        <v>485</v>
      </c>
      <c r="B5" s="768"/>
      <c r="C5" s="768"/>
      <c r="D5" s="768"/>
      <c r="E5" s="768"/>
      <c r="F5" s="768"/>
      <c r="G5" s="768"/>
      <c r="H5" s="768"/>
      <c r="I5" s="768"/>
      <c r="J5" s="768"/>
      <c r="K5" s="768"/>
      <c r="L5" s="768"/>
      <c r="M5" s="768"/>
      <c r="N5" s="768"/>
      <c r="O5" s="768"/>
      <c r="P5" s="768"/>
      <c r="Q5" s="768"/>
      <c r="R5" s="768"/>
      <c r="S5" s="768"/>
      <c r="T5" s="768"/>
      <c r="U5" s="768"/>
    </row>
    <row r="6" spans="1:43" s="13" customFormat="1" ht="30.75" customHeight="1" x14ac:dyDescent="0.2">
      <c r="A6" s="773" t="s">
        <v>0</v>
      </c>
      <c r="B6" s="728" t="s">
        <v>251</v>
      </c>
      <c r="C6" s="769" t="s">
        <v>132</v>
      </c>
      <c r="D6" s="769" t="s">
        <v>130</v>
      </c>
      <c r="E6" s="771" t="s">
        <v>135</v>
      </c>
      <c r="F6" s="765" t="s">
        <v>1</v>
      </c>
      <c r="G6" s="766"/>
      <c r="H6" s="766"/>
      <c r="I6" s="766"/>
      <c r="J6" s="766"/>
      <c r="K6" s="767"/>
      <c r="L6" s="765" t="s">
        <v>2</v>
      </c>
      <c r="M6" s="766"/>
      <c r="N6" s="766"/>
      <c r="O6" s="766"/>
      <c r="P6" s="766"/>
      <c r="Q6" s="767"/>
      <c r="R6" s="765" t="s">
        <v>3</v>
      </c>
      <c r="S6" s="766"/>
      <c r="T6" s="766"/>
      <c r="U6" s="766"/>
      <c r="V6" s="766"/>
      <c r="W6" s="767"/>
      <c r="X6" s="478"/>
    </row>
    <row r="7" spans="1:43" s="13" customFormat="1" ht="63.75" customHeight="1" thickBot="1" x14ac:dyDescent="0.25">
      <c r="A7" s="774"/>
      <c r="B7" s="329"/>
      <c r="C7" s="770"/>
      <c r="D7" s="770"/>
      <c r="E7" s="772"/>
      <c r="F7" s="740" t="s">
        <v>340</v>
      </c>
      <c r="G7" s="741" t="s">
        <v>341</v>
      </c>
      <c r="H7" s="741" t="s">
        <v>342</v>
      </c>
      <c r="I7" s="742" t="s">
        <v>4</v>
      </c>
      <c r="J7" s="742" t="s">
        <v>84</v>
      </c>
      <c r="K7" s="743" t="s">
        <v>83</v>
      </c>
      <c r="L7" s="740" t="s">
        <v>343</v>
      </c>
      <c r="M7" s="744" t="s">
        <v>109</v>
      </c>
      <c r="N7" s="741" t="s">
        <v>344</v>
      </c>
      <c r="O7" s="741" t="s">
        <v>342</v>
      </c>
      <c r="P7" s="741" t="s">
        <v>84</v>
      </c>
      <c r="Q7" s="745" t="s">
        <v>83</v>
      </c>
      <c r="R7" s="740" t="s">
        <v>343</v>
      </c>
      <c r="S7" s="744" t="s">
        <v>109</v>
      </c>
      <c r="T7" s="741" t="s">
        <v>341</v>
      </c>
      <c r="U7" s="744" t="s">
        <v>342</v>
      </c>
      <c r="V7" s="742" t="s">
        <v>84</v>
      </c>
      <c r="W7" s="743" t="s">
        <v>83</v>
      </c>
      <c r="X7" s="478"/>
    </row>
    <row r="8" spans="1:43" s="274" customFormat="1" ht="18.75" customHeight="1" x14ac:dyDescent="0.25">
      <c r="A8" s="344">
        <v>1</v>
      </c>
      <c r="B8" s="343">
        <v>2</v>
      </c>
      <c r="C8" s="343">
        <v>2</v>
      </c>
      <c r="D8" s="343">
        <v>3</v>
      </c>
      <c r="E8" s="729">
        <v>4</v>
      </c>
      <c r="F8" s="735">
        <v>5</v>
      </c>
      <c r="G8" s="736">
        <v>6</v>
      </c>
      <c r="H8" s="736">
        <v>7</v>
      </c>
      <c r="I8" s="343">
        <v>8</v>
      </c>
      <c r="J8" s="343">
        <v>9</v>
      </c>
      <c r="K8" s="729">
        <v>10</v>
      </c>
      <c r="L8" s="737">
        <v>11</v>
      </c>
      <c r="M8" s="738">
        <v>12</v>
      </c>
      <c r="N8" s="736">
        <v>13</v>
      </c>
      <c r="O8" s="736">
        <v>14</v>
      </c>
      <c r="P8" s="736">
        <v>15</v>
      </c>
      <c r="Q8" s="739">
        <v>16</v>
      </c>
      <c r="R8" s="344">
        <v>17</v>
      </c>
      <c r="S8" s="738">
        <v>18</v>
      </c>
      <c r="T8" s="736">
        <v>19</v>
      </c>
      <c r="U8" s="738">
        <v>20</v>
      </c>
      <c r="V8" s="343">
        <v>21</v>
      </c>
      <c r="W8" s="729">
        <v>22</v>
      </c>
    </row>
    <row r="9" spans="1:43" s="3" customFormat="1" ht="29.25" customHeight="1" thickBot="1" x14ac:dyDescent="0.3">
      <c r="A9" s="139"/>
      <c r="B9" s="47"/>
      <c r="C9" s="47"/>
      <c r="D9" s="47"/>
      <c r="E9" s="185" t="s">
        <v>5</v>
      </c>
      <c r="F9" s="70">
        <f>SUM(F193)</f>
        <v>451396.1999999999</v>
      </c>
      <c r="G9" s="67">
        <f>SUM(G193)</f>
        <v>129680.69999999998</v>
      </c>
      <c r="H9" s="67">
        <f>SUM(H193)</f>
        <v>96307.1</v>
      </c>
      <c r="I9" s="68">
        <v>1</v>
      </c>
      <c r="J9" s="69">
        <f>H9-G9</f>
        <v>-33373.599999999977</v>
      </c>
      <c r="K9" s="101">
        <f>H9/G9</f>
        <v>0.74264790365875588</v>
      </c>
      <c r="L9" s="70">
        <f>SUM(L193)</f>
        <v>35106.5</v>
      </c>
      <c r="M9" s="479">
        <f>SUM(M193)</f>
        <v>35824.400000000001</v>
      </c>
      <c r="N9" s="67">
        <f>SUM(N193)</f>
        <v>2655.8</v>
      </c>
      <c r="O9" s="67">
        <f>SUM(O193)</f>
        <v>2440.2000000000003</v>
      </c>
      <c r="P9" s="67">
        <f>O9-N9</f>
        <v>-215.59999999999991</v>
      </c>
      <c r="Q9" s="305">
        <f>O9/N9</f>
        <v>0.91881918819188191</v>
      </c>
      <c r="R9" s="230">
        <f>SUM(R193)</f>
        <v>486502.69999999995</v>
      </c>
      <c r="S9" s="479">
        <f>SUM(S193)</f>
        <v>487220.59999999992</v>
      </c>
      <c r="T9" s="67">
        <f>SUM(T193)</f>
        <v>132336.5</v>
      </c>
      <c r="U9" s="479">
        <f>SUM(U193)</f>
        <v>98747.300000000017</v>
      </c>
      <c r="V9" s="67">
        <f>U9-T9</f>
        <v>-33589.199999999983</v>
      </c>
      <c r="W9" s="110">
        <f>U9/T9</f>
        <v>0.74618340367170066</v>
      </c>
      <c r="X9" s="11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1:43" s="159" customFormat="1" ht="32.25" customHeight="1" thickBot="1" x14ac:dyDescent="0.25">
      <c r="A10" s="140"/>
      <c r="B10" s="35"/>
      <c r="C10" s="35"/>
      <c r="D10" s="35"/>
      <c r="E10" s="160" t="s">
        <v>97</v>
      </c>
      <c r="F10" s="102">
        <f>SUM(F13:F16,F22:F34,F37,F51,F52,F54:F57,F62:F63,F72,F76,F79,F101,F112,F118,F154,F166)</f>
        <v>159221.80000000002</v>
      </c>
      <c r="G10" s="76">
        <f>SUM(G13:G16,G22:G34,G37,G51,G52,G54:G57,G62:G63,G72,G76,G79,G101,G112,G118,G154,G166)</f>
        <v>37347.800000000003</v>
      </c>
      <c r="H10" s="480">
        <f>SUM(H13:H16,H22:H34,H37,H51,H52,H54:H57,H62:H63,H72,H76,H79,H101,H112,H118,H154,H166)</f>
        <v>36414.399999999994</v>
      </c>
      <c r="I10" s="77">
        <f>H10/H9</f>
        <v>0.37810711775144296</v>
      </c>
      <c r="J10" s="78">
        <f>H10-G10</f>
        <v>-933.40000000000873</v>
      </c>
      <c r="K10" s="100">
        <f>H10/G10</f>
        <v>0.97500789872495808</v>
      </c>
      <c r="L10" s="480">
        <f>SUM(L13:L16,L22:L34,L37,L51,L52,L54:L57,L62:L63,L72,L76,L79,L101,L112,L118,L154,L166)</f>
        <v>0</v>
      </c>
      <c r="M10" s="76">
        <f>SUM(M13:M16,M22:M34,M37,M51,M52,M54:M57,M62:M63,M72,M76,M79,M101,M112,M118,M154,M166)</f>
        <v>0</v>
      </c>
      <c r="N10" s="76">
        <f>SUM(N13:N16,N22:N34,N37,N51,N52,N54:N57,N62:N63,N72,N76,N79,N101,N112,N118,N154,N166)</f>
        <v>0</v>
      </c>
      <c r="O10" s="480">
        <f>SUM(O13:O16,O22:O34,O37,O51,O52,O54:O57,O62:O63,O72,O76,O79,O101,O112,O118,O154,O166)</f>
        <v>0</v>
      </c>
      <c r="P10" s="76">
        <f>O10-N10</f>
        <v>0</v>
      </c>
      <c r="Q10" s="302" t="e">
        <f>O10/N10</f>
        <v>#DIV/0!</v>
      </c>
      <c r="R10" s="92">
        <f>SUM(F10,L10)</f>
        <v>159221.80000000002</v>
      </c>
      <c r="S10" s="481">
        <f>SUM(F10,M10)</f>
        <v>159221.80000000002</v>
      </c>
      <c r="T10" s="76">
        <f>SUM(G10,N10)</f>
        <v>37347.800000000003</v>
      </c>
      <c r="U10" s="481">
        <f>SUM(H10,O10)</f>
        <v>36414.399999999994</v>
      </c>
      <c r="V10" s="76">
        <f>U10-T10</f>
        <v>-933.40000000000873</v>
      </c>
      <c r="W10" s="100">
        <f>U10/T10</f>
        <v>0.97500789872495808</v>
      </c>
      <c r="X10" s="157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</row>
    <row r="11" spans="1:43" s="3" customFormat="1" ht="26.25" customHeight="1" thickBot="1" x14ac:dyDescent="0.3">
      <c r="A11" s="42">
        <v>1</v>
      </c>
      <c r="B11" s="36" t="s">
        <v>6</v>
      </c>
      <c r="C11" s="36" t="s">
        <v>255</v>
      </c>
      <c r="D11" s="36"/>
      <c r="E11" s="186" t="s">
        <v>214</v>
      </c>
      <c r="F11" s="102">
        <f>SUM(F38:F47,F13:F36)</f>
        <v>85909.3</v>
      </c>
      <c r="G11" s="92">
        <f>SUM(G38:G47,G13:G36)</f>
        <v>19783.199999999993</v>
      </c>
      <c r="H11" s="92">
        <f>SUM(H38:H47,H13:H36)</f>
        <v>17464.2</v>
      </c>
      <c r="I11" s="77">
        <f>H11/H9</f>
        <v>0.18133865519779954</v>
      </c>
      <c r="J11" s="78">
        <f>H11-G11</f>
        <v>-2318.9999999999927</v>
      </c>
      <c r="K11" s="100">
        <f>H11/G11</f>
        <v>0.88277932791459457</v>
      </c>
      <c r="L11" s="92">
        <f>SUM(L38:L47,L13:L36)</f>
        <v>398.09999999999997</v>
      </c>
      <c r="M11" s="92">
        <f>SUM(M38:M47,M13:M36)</f>
        <v>439.3</v>
      </c>
      <c r="N11" s="92">
        <f>SUM(N38:N47,N13:N36)</f>
        <v>51.599999999999994</v>
      </c>
      <c r="O11" s="92">
        <f>SUM(O38:O47,O13:O36)</f>
        <v>51.4</v>
      </c>
      <c r="P11" s="76">
        <f>O11-N11</f>
        <v>-0.19999999999999574</v>
      </c>
      <c r="Q11" s="302">
        <f>O11/N11</f>
        <v>0.99612403100775204</v>
      </c>
      <c r="R11" s="92">
        <f>SUM(R38:R47,R13:R36)</f>
        <v>86307.4</v>
      </c>
      <c r="S11" s="92">
        <f>SUM(S38:S47,S13:S36)</f>
        <v>86348.599999999991</v>
      </c>
      <c r="T11" s="76">
        <f>SUM(G11,N11)</f>
        <v>19834.799999999992</v>
      </c>
      <c r="U11" s="92">
        <f>SUM(U38:U47,U13:U36)</f>
        <v>17515.600000000002</v>
      </c>
      <c r="V11" s="482">
        <f>U11-T11</f>
        <v>-2319.1999999999898</v>
      </c>
      <c r="W11" s="100">
        <f>U11/T11</f>
        <v>0.88307419283279942</v>
      </c>
      <c r="X11" s="15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</row>
    <row r="12" spans="1:43" s="3" customFormat="1" ht="22.5" hidden="1" customHeight="1" thickBot="1" x14ac:dyDescent="0.3">
      <c r="A12" s="145"/>
      <c r="B12" s="146"/>
      <c r="C12" s="147" t="s">
        <v>212</v>
      </c>
      <c r="D12" s="148"/>
      <c r="E12" s="170" t="s">
        <v>213</v>
      </c>
      <c r="F12" s="289"/>
      <c r="G12" s="290"/>
      <c r="H12" s="290"/>
      <c r="I12" s="87"/>
      <c r="J12" s="95"/>
      <c r="K12" s="87"/>
      <c r="L12" s="105"/>
      <c r="M12" s="483"/>
      <c r="N12" s="105"/>
      <c r="O12" s="105"/>
      <c r="P12" s="237"/>
      <c r="Q12" s="243"/>
      <c r="R12" s="294"/>
      <c r="S12" s="484"/>
      <c r="T12" s="89"/>
      <c r="U12" s="484"/>
      <c r="V12" s="89"/>
      <c r="W12" s="191"/>
      <c r="X12" s="15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</row>
    <row r="13" spans="1:43" s="3" customFormat="1" ht="33" customHeight="1" x14ac:dyDescent="0.25">
      <c r="A13" s="43"/>
      <c r="B13" s="32" t="s">
        <v>7</v>
      </c>
      <c r="C13" s="32" t="s">
        <v>206</v>
      </c>
      <c r="D13" s="151">
        <v>1030</v>
      </c>
      <c r="E13" s="269" t="s">
        <v>345</v>
      </c>
      <c r="F13" s="485">
        <v>6388</v>
      </c>
      <c r="G13" s="233">
        <v>1382</v>
      </c>
      <c r="H13" s="486">
        <v>1363.4</v>
      </c>
      <c r="I13" s="291">
        <f>H13/H9</f>
        <v>1.4156796331734629E-2</v>
      </c>
      <c r="J13" s="241">
        <f>H13-G13</f>
        <v>-18.599999999999909</v>
      </c>
      <c r="K13" s="292">
        <f>H13/G13</f>
        <v>0.98654124457308257</v>
      </c>
      <c r="L13" s="247"/>
      <c r="M13" s="487"/>
      <c r="N13" s="150"/>
      <c r="O13" s="233"/>
      <c r="P13" s="150"/>
      <c r="Q13" s="306"/>
      <c r="R13" s="247">
        <f>SUM(F13,L13)</f>
        <v>6388</v>
      </c>
      <c r="S13" s="487">
        <f t="shared" ref="S13:U14" si="0">SUM(F13,M13)</f>
        <v>6388</v>
      </c>
      <c r="T13" s="150">
        <f t="shared" si="0"/>
        <v>1382</v>
      </c>
      <c r="U13" s="487">
        <f t="shared" si="0"/>
        <v>1363.4</v>
      </c>
      <c r="V13" s="150">
        <f>U13-T13</f>
        <v>-18.599999999999909</v>
      </c>
      <c r="W13" s="242">
        <f>U13/T13</f>
        <v>0.98654124457308257</v>
      </c>
      <c r="X13" s="15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</row>
    <row r="14" spans="1:43" s="3" customFormat="1" ht="31.5" customHeight="1" x14ac:dyDescent="0.25">
      <c r="A14" s="44"/>
      <c r="B14" s="28" t="s">
        <v>8</v>
      </c>
      <c r="C14" s="28" t="s">
        <v>207</v>
      </c>
      <c r="D14" s="29" t="s">
        <v>210</v>
      </c>
      <c r="E14" s="272" t="s">
        <v>211</v>
      </c>
      <c r="F14" s="248">
        <v>6192</v>
      </c>
      <c r="G14" s="488">
        <v>1076.7</v>
      </c>
      <c r="H14" s="82">
        <v>1062.2</v>
      </c>
      <c r="I14" s="83">
        <f>H14/H9</f>
        <v>1.1029301058800442E-2</v>
      </c>
      <c r="J14" s="80">
        <f>H14-G14</f>
        <v>-14.5</v>
      </c>
      <c r="K14" s="111">
        <f>H14/G14</f>
        <v>0.98653292467725462</v>
      </c>
      <c r="L14" s="222"/>
      <c r="M14" s="489"/>
      <c r="N14" s="85"/>
      <c r="O14" s="82"/>
      <c r="P14" s="85"/>
      <c r="Q14" s="307"/>
      <c r="R14" s="223">
        <f>SUM(F14,L14)</f>
        <v>6192</v>
      </c>
      <c r="S14" s="489">
        <f t="shared" si="0"/>
        <v>6192</v>
      </c>
      <c r="T14" s="85">
        <f t="shared" si="0"/>
        <v>1076.7</v>
      </c>
      <c r="U14" s="489">
        <f t="shared" si="0"/>
        <v>1062.2</v>
      </c>
      <c r="V14" s="85">
        <f>U14-T14</f>
        <v>-14.5</v>
      </c>
      <c r="W14" s="98">
        <f>U14/T14</f>
        <v>0.98653292467725462</v>
      </c>
      <c r="X14" s="15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1:43" s="3" customFormat="1" ht="30.75" hidden="1" customHeight="1" x14ac:dyDescent="0.25">
      <c r="A15" s="44">
        <v>0</v>
      </c>
      <c r="B15" s="152"/>
      <c r="C15" s="28" t="s">
        <v>215</v>
      </c>
      <c r="D15" s="29"/>
      <c r="E15" s="272" t="s">
        <v>216</v>
      </c>
      <c r="F15" s="248"/>
      <c r="G15" s="248"/>
      <c r="H15" s="82"/>
      <c r="I15" s="83"/>
      <c r="J15" s="80"/>
      <c r="K15" s="111"/>
      <c r="L15" s="248"/>
      <c r="M15" s="490"/>
      <c r="N15" s="82"/>
      <c r="O15" s="82"/>
      <c r="P15" s="85"/>
      <c r="Q15" s="307"/>
      <c r="R15" s="223"/>
      <c r="S15" s="489"/>
      <c r="T15" s="85"/>
      <c r="U15" s="489"/>
      <c r="V15" s="85"/>
      <c r="W15" s="98"/>
      <c r="X15" s="15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</row>
    <row r="16" spans="1:43" s="3" customFormat="1" ht="42.75" customHeight="1" x14ac:dyDescent="0.25">
      <c r="A16" s="44"/>
      <c r="B16" s="28" t="s">
        <v>110</v>
      </c>
      <c r="C16" s="28" t="s">
        <v>346</v>
      </c>
      <c r="D16" s="29" t="s">
        <v>210</v>
      </c>
      <c r="E16" s="271" t="s">
        <v>217</v>
      </c>
      <c r="F16" s="248">
        <v>29</v>
      </c>
      <c r="G16" s="488">
        <v>4.3</v>
      </c>
      <c r="H16" s="82">
        <v>0.5</v>
      </c>
      <c r="I16" s="83">
        <f>H16/H9</f>
        <v>5.1917252206742799E-6</v>
      </c>
      <c r="J16" s="80">
        <f>H16-G16</f>
        <v>-3.8</v>
      </c>
      <c r="K16" s="111">
        <f>H16/G16</f>
        <v>0.11627906976744186</v>
      </c>
      <c r="L16" s="222"/>
      <c r="M16" s="489"/>
      <c r="N16" s="85"/>
      <c r="O16" s="82"/>
      <c r="P16" s="85"/>
      <c r="Q16" s="307"/>
      <c r="R16" s="223">
        <f>SUM(F16,L16)</f>
        <v>29</v>
      </c>
      <c r="S16" s="489">
        <f>SUM(F16,M16)</f>
        <v>29</v>
      </c>
      <c r="T16" s="85">
        <f>SUM(G16,N16)</f>
        <v>4.3</v>
      </c>
      <c r="U16" s="489">
        <f>SUM(H16,O16)</f>
        <v>0.5</v>
      </c>
      <c r="V16" s="85">
        <f>U16-T16</f>
        <v>-3.8</v>
      </c>
      <c r="W16" s="98">
        <f>U16/T16</f>
        <v>0.11627906976744186</v>
      </c>
      <c r="X16" s="15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1:43" s="3" customFormat="1" ht="30" hidden="1" customHeight="1" x14ac:dyDescent="0.25">
      <c r="A17" s="44"/>
      <c r="B17" s="28"/>
      <c r="C17" s="33" t="s">
        <v>232</v>
      </c>
      <c r="D17" s="153" t="s">
        <v>208</v>
      </c>
      <c r="E17" s="491" t="s">
        <v>233</v>
      </c>
      <c r="F17" s="248"/>
      <c r="G17" s="248"/>
      <c r="H17" s="82"/>
      <c r="I17" s="83"/>
      <c r="J17" s="80"/>
      <c r="K17" s="111"/>
      <c r="L17" s="222"/>
      <c r="M17" s="489"/>
      <c r="N17" s="85"/>
      <c r="O17" s="82"/>
      <c r="P17" s="85"/>
      <c r="Q17" s="307"/>
      <c r="R17" s="223"/>
      <c r="S17" s="489"/>
      <c r="T17" s="85"/>
      <c r="U17" s="489"/>
      <c r="V17" s="85"/>
      <c r="W17" s="98"/>
      <c r="X17" s="15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1:43" s="3" customFormat="1" ht="35.25" customHeight="1" x14ac:dyDescent="0.25">
      <c r="A18" s="44"/>
      <c r="B18" s="28" t="s">
        <v>347</v>
      </c>
      <c r="C18" s="33" t="s">
        <v>348</v>
      </c>
      <c r="D18" s="153" t="s">
        <v>208</v>
      </c>
      <c r="E18" s="492" t="s">
        <v>349</v>
      </c>
      <c r="F18" s="493">
        <v>85</v>
      </c>
      <c r="G18" s="82"/>
      <c r="H18" s="82"/>
      <c r="I18" s="83">
        <f>H18/H9</f>
        <v>0</v>
      </c>
      <c r="J18" s="80">
        <f>H18-G18</f>
        <v>0</v>
      </c>
      <c r="K18" s="111" t="e">
        <f>H18/G18</f>
        <v>#DIV/0!</v>
      </c>
      <c r="L18" s="222"/>
      <c r="M18" s="489"/>
      <c r="N18" s="85"/>
      <c r="O18" s="82"/>
      <c r="P18" s="85"/>
      <c r="Q18" s="307"/>
      <c r="R18" s="223">
        <f>SUM(F18,L18)</f>
        <v>85</v>
      </c>
      <c r="S18" s="489">
        <f t="shared" ref="S18:U20" si="1">SUM(F18,M18)</f>
        <v>85</v>
      </c>
      <c r="T18" s="85">
        <f t="shared" si="1"/>
        <v>0</v>
      </c>
      <c r="U18" s="489">
        <f t="shared" si="1"/>
        <v>0</v>
      </c>
      <c r="V18" s="85">
        <f>U18-T18</f>
        <v>0</v>
      </c>
      <c r="W18" s="98" t="e">
        <f>U18/T18</f>
        <v>#DIV/0!</v>
      </c>
      <c r="X18" s="15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s="3" customFormat="1" ht="27" customHeight="1" x14ac:dyDescent="0.25">
      <c r="A19" s="44"/>
      <c r="B19" s="28" t="s">
        <v>350</v>
      </c>
      <c r="C19" s="33" t="s">
        <v>351</v>
      </c>
      <c r="D19" s="153" t="s">
        <v>209</v>
      </c>
      <c r="E19" s="494" t="s">
        <v>352</v>
      </c>
      <c r="F19" s="248">
        <v>217.4</v>
      </c>
      <c r="G19" s="488">
        <v>68.8</v>
      </c>
      <c r="H19" s="82">
        <v>14.6</v>
      </c>
      <c r="I19" s="83">
        <f>H19/H9</f>
        <v>1.5159837644368899E-4</v>
      </c>
      <c r="J19" s="80">
        <f>H19-G19</f>
        <v>-54.199999999999996</v>
      </c>
      <c r="K19" s="111">
        <f>H19/G19</f>
        <v>0.21220930232558141</v>
      </c>
      <c r="L19" s="222"/>
      <c r="M19" s="489"/>
      <c r="N19" s="85"/>
      <c r="O19" s="82"/>
      <c r="P19" s="85"/>
      <c r="Q19" s="307"/>
      <c r="R19" s="223">
        <f>SUM(F19,L19)</f>
        <v>217.4</v>
      </c>
      <c r="S19" s="489">
        <f t="shared" si="1"/>
        <v>217.4</v>
      </c>
      <c r="T19" s="85">
        <f t="shared" si="1"/>
        <v>68.8</v>
      </c>
      <c r="U19" s="489">
        <f t="shared" si="1"/>
        <v>14.6</v>
      </c>
      <c r="V19" s="85">
        <f>U19-T19</f>
        <v>-54.199999999999996</v>
      </c>
      <c r="W19" s="98">
        <f>U19/T19</f>
        <v>0.21220930232558141</v>
      </c>
      <c r="X19" s="15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s="3" customFormat="1" ht="30.75" customHeight="1" x14ac:dyDescent="0.25">
      <c r="A20" s="44"/>
      <c r="B20" s="28" t="s">
        <v>29</v>
      </c>
      <c r="C20" s="28" t="s">
        <v>353</v>
      </c>
      <c r="D20" s="29" t="s">
        <v>209</v>
      </c>
      <c r="E20" s="271" t="s">
        <v>234</v>
      </c>
      <c r="F20" s="248">
        <v>2064.1999999999998</v>
      </c>
      <c r="G20" s="488">
        <v>440.5</v>
      </c>
      <c r="H20" s="82">
        <v>291.89999999999998</v>
      </c>
      <c r="I20" s="83">
        <f>H20/H9</f>
        <v>3.0309291838296446E-3</v>
      </c>
      <c r="J20" s="80">
        <f>H20-G20</f>
        <v>-148.60000000000002</v>
      </c>
      <c r="K20" s="111">
        <f>H20/G20</f>
        <v>0.66265607264472182</v>
      </c>
      <c r="L20" s="222"/>
      <c r="M20" s="489"/>
      <c r="N20" s="85"/>
      <c r="O20" s="82"/>
      <c r="P20" s="85"/>
      <c r="Q20" s="307"/>
      <c r="R20" s="223">
        <f>SUM(F20,L20)</f>
        <v>2064.1999999999998</v>
      </c>
      <c r="S20" s="489">
        <f t="shared" si="1"/>
        <v>2064.1999999999998</v>
      </c>
      <c r="T20" s="85">
        <f t="shared" si="1"/>
        <v>440.5</v>
      </c>
      <c r="U20" s="489">
        <f t="shared" si="1"/>
        <v>291.89999999999998</v>
      </c>
      <c r="V20" s="85">
        <f>U20-T20</f>
        <v>-148.60000000000002</v>
      </c>
      <c r="W20" s="98">
        <f>U20/T20</f>
        <v>0.66265607264472182</v>
      </c>
      <c r="X20" s="15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s="3" customFormat="1" ht="27" hidden="1" customHeight="1" x14ac:dyDescent="0.25">
      <c r="A21" s="44"/>
      <c r="B21" s="28"/>
      <c r="C21" s="28" t="s">
        <v>235</v>
      </c>
      <c r="D21" s="29"/>
      <c r="E21" s="271" t="s">
        <v>236</v>
      </c>
      <c r="F21" s="248"/>
      <c r="G21" s="248"/>
      <c r="H21" s="82"/>
      <c r="I21" s="83"/>
      <c r="J21" s="80"/>
      <c r="K21" s="111"/>
      <c r="L21" s="222"/>
      <c r="M21" s="489"/>
      <c r="N21" s="85"/>
      <c r="O21" s="82"/>
      <c r="P21" s="85"/>
      <c r="Q21" s="307"/>
      <c r="R21" s="223"/>
      <c r="S21" s="489"/>
      <c r="T21" s="85"/>
      <c r="U21" s="489"/>
      <c r="V21" s="85"/>
      <c r="W21" s="98"/>
      <c r="X21" s="15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  <row r="22" spans="1:43" s="3" customFormat="1" ht="24.75" customHeight="1" x14ac:dyDescent="0.25">
      <c r="A22" s="44"/>
      <c r="B22" s="28" t="s">
        <v>9</v>
      </c>
      <c r="C22" s="28" t="s">
        <v>218</v>
      </c>
      <c r="D22" s="29" t="s">
        <v>219</v>
      </c>
      <c r="E22" s="495" t="s">
        <v>220</v>
      </c>
      <c r="F22" s="493">
        <v>487.2</v>
      </c>
      <c r="G22" s="82">
        <v>115.9</v>
      </c>
      <c r="H22" s="82">
        <v>104.8</v>
      </c>
      <c r="I22" s="83">
        <f>H22/H9</f>
        <v>1.0881856062533292E-3</v>
      </c>
      <c r="J22" s="80">
        <f t="shared" ref="J22:J57" si="2">H22-G22</f>
        <v>-11.100000000000009</v>
      </c>
      <c r="K22" s="111">
        <f t="shared" ref="K22:K57" si="3">H22/G22</f>
        <v>0.90422778257118197</v>
      </c>
      <c r="L22" s="222"/>
      <c r="M22" s="489"/>
      <c r="N22" s="85"/>
      <c r="O22" s="82"/>
      <c r="P22" s="85"/>
      <c r="Q22" s="307"/>
      <c r="R22" s="223">
        <f t="shared" ref="R22:R48" si="4">SUM(F22,L22)</f>
        <v>487.2</v>
      </c>
      <c r="S22" s="489">
        <f t="shared" ref="S22:U48" si="5">SUM(F22,M22)</f>
        <v>487.2</v>
      </c>
      <c r="T22" s="85">
        <f t="shared" si="5"/>
        <v>115.9</v>
      </c>
      <c r="U22" s="489">
        <f t="shared" si="5"/>
        <v>104.8</v>
      </c>
      <c r="V22" s="85">
        <f t="shared" ref="V22:V48" si="6">U22-T22</f>
        <v>-11.100000000000009</v>
      </c>
      <c r="W22" s="98">
        <f t="shared" ref="W22:W59" si="7">U22/T22</f>
        <v>0.90422778257118197</v>
      </c>
      <c r="X22" s="15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</row>
    <row r="23" spans="1:43" s="3" customFormat="1" ht="24.75" customHeight="1" x14ac:dyDescent="0.25">
      <c r="A23" s="44"/>
      <c r="B23" s="28"/>
      <c r="C23" s="28" t="s">
        <v>221</v>
      </c>
      <c r="D23" s="29" t="s">
        <v>219</v>
      </c>
      <c r="E23" s="496" t="s">
        <v>231</v>
      </c>
      <c r="F23" s="493">
        <v>72.2</v>
      </c>
      <c r="G23" s="82">
        <v>10.5</v>
      </c>
      <c r="H23" s="82">
        <v>10.3</v>
      </c>
      <c r="I23" s="83">
        <f>H23/H9</f>
        <v>1.0694953954589018E-4</v>
      </c>
      <c r="J23" s="80">
        <f t="shared" si="2"/>
        <v>-0.19999999999999929</v>
      </c>
      <c r="K23" s="111">
        <f t="shared" si="3"/>
        <v>0.98095238095238102</v>
      </c>
      <c r="L23" s="222"/>
      <c r="M23" s="489"/>
      <c r="N23" s="85"/>
      <c r="O23" s="82"/>
      <c r="P23" s="85"/>
      <c r="Q23" s="307"/>
      <c r="R23" s="223">
        <f t="shared" si="4"/>
        <v>72.2</v>
      </c>
      <c r="S23" s="489">
        <f t="shared" si="5"/>
        <v>72.2</v>
      </c>
      <c r="T23" s="85">
        <f t="shared" si="5"/>
        <v>10.5</v>
      </c>
      <c r="U23" s="489">
        <f t="shared" si="5"/>
        <v>10.3</v>
      </c>
      <c r="V23" s="85">
        <f t="shared" si="6"/>
        <v>-0.19999999999999929</v>
      </c>
      <c r="W23" s="98">
        <f t="shared" si="7"/>
        <v>0.98095238095238102</v>
      </c>
      <c r="X23" s="15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</row>
    <row r="24" spans="1:43" s="3" customFormat="1" ht="24.75" customHeight="1" x14ac:dyDescent="0.25">
      <c r="A24" s="44"/>
      <c r="B24" s="28" t="s">
        <v>10</v>
      </c>
      <c r="C24" s="28" t="s">
        <v>222</v>
      </c>
      <c r="D24" s="29" t="s">
        <v>219</v>
      </c>
      <c r="E24" s="272" t="s">
        <v>223</v>
      </c>
      <c r="F24" s="248">
        <v>30370</v>
      </c>
      <c r="G24" s="488">
        <v>7201.3</v>
      </c>
      <c r="H24" s="82">
        <v>6443.6</v>
      </c>
      <c r="I24" s="83">
        <f>H24/H9</f>
        <v>6.6906801263873592E-2</v>
      </c>
      <c r="J24" s="80">
        <f t="shared" si="2"/>
        <v>-757.69999999999982</v>
      </c>
      <c r="K24" s="111">
        <f t="shared" si="3"/>
        <v>0.89478288642328474</v>
      </c>
      <c r="L24" s="222"/>
      <c r="M24" s="489"/>
      <c r="N24" s="85"/>
      <c r="O24" s="82"/>
      <c r="P24" s="85"/>
      <c r="Q24" s="307"/>
      <c r="R24" s="223">
        <f t="shared" si="4"/>
        <v>30370</v>
      </c>
      <c r="S24" s="489">
        <f t="shared" si="5"/>
        <v>30370</v>
      </c>
      <c r="T24" s="85">
        <f t="shared" si="5"/>
        <v>7201.3</v>
      </c>
      <c r="U24" s="489">
        <f t="shared" si="5"/>
        <v>6443.6</v>
      </c>
      <c r="V24" s="85">
        <f t="shared" si="6"/>
        <v>-757.69999999999982</v>
      </c>
      <c r="W24" s="98">
        <f t="shared" si="7"/>
        <v>0.89478288642328474</v>
      </c>
      <c r="X24" s="15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</row>
    <row r="25" spans="1:43" s="3" customFormat="1" ht="31.5" customHeight="1" x14ac:dyDescent="0.25">
      <c r="A25" s="44"/>
      <c r="B25" s="28" t="s">
        <v>11</v>
      </c>
      <c r="C25" s="28" t="s">
        <v>224</v>
      </c>
      <c r="D25" s="29" t="s">
        <v>219</v>
      </c>
      <c r="E25" s="272" t="s">
        <v>225</v>
      </c>
      <c r="F25" s="493">
        <v>1663</v>
      </c>
      <c r="G25" s="82">
        <v>382.8</v>
      </c>
      <c r="H25" s="82">
        <v>382.7</v>
      </c>
      <c r="I25" s="83">
        <f>H25/H9</f>
        <v>3.9737464839040941E-3</v>
      </c>
      <c r="J25" s="80">
        <f t="shared" si="2"/>
        <v>-0.10000000000002274</v>
      </c>
      <c r="K25" s="111">
        <f t="shared" si="3"/>
        <v>0.99973876698014619</v>
      </c>
      <c r="L25" s="222"/>
      <c r="M25" s="489"/>
      <c r="N25" s="85"/>
      <c r="O25" s="82"/>
      <c r="P25" s="85"/>
      <c r="Q25" s="307"/>
      <c r="R25" s="223">
        <f t="shared" si="4"/>
        <v>1663</v>
      </c>
      <c r="S25" s="489">
        <f t="shared" si="5"/>
        <v>1663</v>
      </c>
      <c r="T25" s="85">
        <f t="shared" si="5"/>
        <v>382.8</v>
      </c>
      <c r="U25" s="489">
        <f t="shared" si="5"/>
        <v>382.7</v>
      </c>
      <c r="V25" s="85">
        <f t="shared" si="6"/>
        <v>-0.10000000000002274</v>
      </c>
      <c r="W25" s="98">
        <f t="shared" si="7"/>
        <v>0.99973876698014619</v>
      </c>
      <c r="X25" s="15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</row>
    <row r="26" spans="1:43" s="3" customFormat="1" ht="24.75" customHeight="1" x14ac:dyDescent="0.25">
      <c r="A26" s="44"/>
      <c r="B26" s="28" t="s">
        <v>12</v>
      </c>
      <c r="C26" s="28" t="s">
        <v>226</v>
      </c>
      <c r="D26" s="29" t="s">
        <v>219</v>
      </c>
      <c r="E26" s="272" t="s">
        <v>227</v>
      </c>
      <c r="F26" s="493">
        <v>2765.8</v>
      </c>
      <c r="G26" s="82">
        <v>614.4</v>
      </c>
      <c r="H26" s="82">
        <v>614.29999999999995</v>
      </c>
      <c r="I26" s="83">
        <f>H26/H9</f>
        <v>6.3785536061204198E-3</v>
      </c>
      <c r="J26" s="80">
        <f t="shared" si="2"/>
        <v>-0.10000000000002274</v>
      </c>
      <c r="K26" s="111">
        <f t="shared" si="3"/>
        <v>0.99983723958333326</v>
      </c>
      <c r="L26" s="222"/>
      <c r="M26" s="489"/>
      <c r="N26" s="85"/>
      <c r="O26" s="82"/>
      <c r="P26" s="85"/>
      <c r="Q26" s="307"/>
      <c r="R26" s="223">
        <f t="shared" si="4"/>
        <v>2765.8</v>
      </c>
      <c r="S26" s="489">
        <f t="shared" si="5"/>
        <v>2765.8</v>
      </c>
      <c r="T26" s="85">
        <f t="shared" si="5"/>
        <v>614.4</v>
      </c>
      <c r="U26" s="489">
        <f t="shared" si="5"/>
        <v>614.29999999999995</v>
      </c>
      <c r="V26" s="85">
        <f t="shared" si="6"/>
        <v>-0.10000000000002274</v>
      </c>
      <c r="W26" s="98">
        <f t="shared" si="7"/>
        <v>0.99983723958333326</v>
      </c>
      <c r="X26" s="15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</row>
    <row r="27" spans="1:43" s="3" customFormat="1" ht="24.75" customHeight="1" x14ac:dyDescent="0.25">
      <c r="A27" s="44"/>
      <c r="B27" s="28" t="s">
        <v>52</v>
      </c>
      <c r="C27" s="28" t="s">
        <v>228</v>
      </c>
      <c r="D27" s="29">
        <v>1040</v>
      </c>
      <c r="E27" s="272" t="s">
        <v>229</v>
      </c>
      <c r="F27" s="493">
        <v>657.8</v>
      </c>
      <c r="G27" s="82">
        <v>130.69999999999999</v>
      </c>
      <c r="H27" s="82">
        <v>72.900000000000006</v>
      </c>
      <c r="I27" s="83">
        <f>H27/H9</f>
        <v>7.5695353717431012E-4</v>
      </c>
      <c r="J27" s="80">
        <f t="shared" si="2"/>
        <v>-57.799999999999983</v>
      </c>
      <c r="K27" s="111">
        <f t="shared" si="3"/>
        <v>0.55776587605202765</v>
      </c>
      <c r="L27" s="222"/>
      <c r="M27" s="489"/>
      <c r="N27" s="85"/>
      <c r="O27" s="82"/>
      <c r="P27" s="85"/>
      <c r="Q27" s="307"/>
      <c r="R27" s="223">
        <f t="shared" si="4"/>
        <v>657.8</v>
      </c>
      <c r="S27" s="489">
        <f t="shared" si="5"/>
        <v>657.8</v>
      </c>
      <c r="T27" s="85">
        <f t="shared" si="5"/>
        <v>130.69999999999999</v>
      </c>
      <c r="U27" s="489">
        <f t="shared" si="5"/>
        <v>72.900000000000006</v>
      </c>
      <c r="V27" s="85">
        <f t="shared" si="6"/>
        <v>-57.799999999999983</v>
      </c>
      <c r="W27" s="98">
        <f t="shared" si="7"/>
        <v>0.55776587605202765</v>
      </c>
      <c r="X27" s="15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43" s="3" customFormat="1" ht="24.75" customHeight="1" x14ac:dyDescent="0.25">
      <c r="A28" s="44"/>
      <c r="B28" s="28" t="s">
        <v>67</v>
      </c>
      <c r="C28" s="28" t="s">
        <v>230</v>
      </c>
      <c r="D28" s="29">
        <v>1040</v>
      </c>
      <c r="E28" s="273" t="s">
        <v>354</v>
      </c>
      <c r="F28" s="493">
        <v>7785.4</v>
      </c>
      <c r="G28" s="82">
        <v>1690.1</v>
      </c>
      <c r="H28" s="82">
        <v>1671.3</v>
      </c>
      <c r="I28" s="83">
        <f>H28/H9</f>
        <v>1.7353860722625847E-2</v>
      </c>
      <c r="J28" s="80">
        <f t="shared" si="2"/>
        <v>-18.799999999999955</v>
      </c>
      <c r="K28" s="111">
        <f t="shared" si="3"/>
        <v>0.98887639784628134</v>
      </c>
      <c r="L28" s="222"/>
      <c r="M28" s="489"/>
      <c r="N28" s="85"/>
      <c r="O28" s="82"/>
      <c r="P28" s="85"/>
      <c r="Q28" s="307"/>
      <c r="R28" s="223">
        <f t="shared" si="4"/>
        <v>7785.4</v>
      </c>
      <c r="S28" s="489">
        <f t="shared" si="5"/>
        <v>7785.4</v>
      </c>
      <c r="T28" s="85">
        <f t="shared" si="5"/>
        <v>1690.1</v>
      </c>
      <c r="U28" s="489">
        <f t="shared" si="5"/>
        <v>1671.3</v>
      </c>
      <c r="V28" s="85">
        <f t="shared" si="6"/>
        <v>-18.799999999999955</v>
      </c>
      <c r="W28" s="98">
        <f t="shared" si="7"/>
        <v>0.98887639784628134</v>
      </c>
      <c r="X28" s="15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</row>
    <row r="29" spans="1:43" s="3" customFormat="1" ht="32.25" customHeight="1" x14ac:dyDescent="0.25">
      <c r="A29" s="44"/>
      <c r="B29" s="28" t="s">
        <v>13</v>
      </c>
      <c r="C29" s="28" t="s">
        <v>355</v>
      </c>
      <c r="D29" s="29" t="s">
        <v>240</v>
      </c>
      <c r="E29" s="497" t="s">
        <v>356</v>
      </c>
      <c r="F29" s="493">
        <v>8636</v>
      </c>
      <c r="G29" s="82">
        <v>2146.6</v>
      </c>
      <c r="H29" s="82">
        <v>2136.3000000000002</v>
      </c>
      <c r="I29" s="83">
        <f>H29/H9</f>
        <v>2.2182165177852931E-2</v>
      </c>
      <c r="J29" s="80">
        <f t="shared" si="2"/>
        <v>-10.299999999999727</v>
      </c>
      <c r="K29" s="111">
        <f t="shared" si="3"/>
        <v>0.99520171433895477</v>
      </c>
      <c r="L29" s="222"/>
      <c r="M29" s="489"/>
      <c r="N29" s="85"/>
      <c r="O29" s="82"/>
      <c r="P29" s="85"/>
      <c r="Q29" s="307"/>
      <c r="R29" s="223">
        <f t="shared" si="4"/>
        <v>8636</v>
      </c>
      <c r="S29" s="489">
        <f t="shared" si="5"/>
        <v>8636</v>
      </c>
      <c r="T29" s="85">
        <f t="shared" si="5"/>
        <v>2146.6</v>
      </c>
      <c r="U29" s="489">
        <f t="shared" si="5"/>
        <v>2136.3000000000002</v>
      </c>
      <c r="V29" s="85">
        <f t="shared" si="6"/>
        <v>-10.299999999999727</v>
      </c>
      <c r="W29" s="98">
        <f t="shared" si="7"/>
        <v>0.99520171433895477</v>
      </c>
      <c r="X29" s="15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</row>
    <row r="30" spans="1:43" s="3" customFormat="1" ht="48" customHeight="1" x14ac:dyDescent="0.25">
      <c r="A30" s="44"/>
      <c r="B30" s="28"/>
      <c r="C30" s="28" t="s">
        <v>357</v>
      </c>
      <c r="D30" s="29" t="s">
        <v>240</v>
      </c>
      <c r="E30" s="497" t="s">
        <v>358</v>
      </c>
      <c r="F30" s="493">
        <v>1394</v>
      </c>
      <c r="G30" s="82">
        <v>310.10000000000002</v>
      </c>
      <c r="H30" s="82">
        <v>291.2</v>
      </c>
      <c r="I30" s="83">
        <f>H30/H9</f>
        <v>3.0236607685207007E-3</v>
      </c>
      <c r="J30" s="80">
        <f t="shared" si="2"/>
        <v>-18.900000000000034</v>
      </c>
      <c r="K30" s="111">
        <f t="shared" si="3"/>
        <v>0.93905191873589156</v>
      </c>
      <c r="L30" s="222"/>
      <c r="M30" s="489"/>
      <c r="N30" s="85"/>
      <c r="O30" s="82"/>
      <c r="P30" s="85"/>
      <c r="Q30" s="307"/>
      <c r="R30" s="223">
        <f t="shared" si="4"/>
        <v>1394</v>
      </c>
      <c r="S30" s="489">
        <f t="shared" si="5"/>
        <v>1394</v>
      </c>
      <c r="T30" s="85">
        <f t="shared" si="5"/>
        <v>310.10000000000002</v>
      </c>
      <c r="U30" s="489">
        <f t="shared" si="5"/>
        <v>291.2</v>
      </c>
      <c r="V30" s="85">
        <f t="shared" si="6"/>
        <v>-18.900000000000034</v>
      </c>
      <c r="W30" s="98">
        <f t="shared" si="7"/>
        <v>0.93905191873589156</v>
      </c>
      <c r="X30" s="15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</row>
    <row r="31" spans="1:43" s="3" customFormat="1" ht="31.5" customHeight="1" x14ac:dyDescent="0.25">
      <c r="A31" s="44"/>
      <c r="B31" s="28" t="s">
        <v>14</v>
      </c>
      <c r="C31" s="28" t="s">
        <v>359</v>
      </c>
      <c r="D31" s="27">
        <v>1010</v>
      </c>
      <c r="E31" s="497" t="s">
        <v>360</v>
      </c>
      <c r="F31" s="493">
        <v>1005</v>
      </c>
      <c r="G31" s="82">
        <v>235.1</v>
      </c>
      <c r="H31" s="82">
        <v>224</v>
      </c>
      <c r="I31" s="83">
        <f>H31/H9</f>
        <v>2.3258928988620776E-3</v>
      </c>
      <c r="J31" s="80">
        <f t="shared" si="2"/>
        <v>-11.099999999999994</v>
      </c>
      <c r="K31" s="111">
        <f t="shared" si="3"/>
        <v>0.95278604849000426</v>
      </c>
      <c r="L31" s="222"/>
      <c r="M31" s="489"/>
      <c r="N31" s="85"/>
      <c r="O31" s="82"/>
      <c r="P31" s="85"/>
      <c r="Q31" s="307"/>
      <c r="R31" s="223">
        <f t="shared" si="4"/>
        <v>1005</v>
      </c>
      <c r="S31" s="489">
        <f t="shared" si="5"/>
        <v>1005</v>
      </c>
      <c r="T31" s="85">
        <f t="shared" si="5"/>
        <v>235.1</v>
      </c>
      <c r="U31" s="489">
        <f t="shared" si="5"/>
        <v>224</v>
      </c>
      <c r="V31" s="85">
        <f t="shared" si="6"/>
        <v>-11.099999999999994</v>
      </c>
      <c r="W31" s="98">
        <f t="shared" si="7"/>
        <v>0.95278604849000426</v>
      </c>
      <c r="X31" s="15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</row>
    <row r="32" spans="1:43" s="3" customFormat="1" ht="50.25" customHeight="1" x14ac:dyDescent="0.25">
      <c r="A32" s="44"/>
      <c r="B32" s="32"/>
      <c r="C32" s="32" t="s">
        <v>361</v>
      </c>
      <c r="D32" s="37">
        <v>1040</v>
      </c>
      <c r="E32" s="498" t="s">
        <v>362</v>
      </c>
      <c r="F32" s="493">
        <v>34.799999999999997</v>
      </c>
      <c r="G32" s="82">
        <v>7.1</v>
      </c>
      <c r="H32" s="82"/>
      <c r="I32" s="83">
        <f>H32/H9</f>
        <v>0</v>
      </c>
      <c r="J32" s="80">
        <f t="shared" si="2"/>
        <v>-7.1</v>
      </c>
      <c r="K32" s="111">
        <f t="shared" si="3"/>
        <v>0</v>
      </c>
      <c r="L32" s="222"/>
      <c r="M32" s="489"/>
      <c r="N32" s="85"/>
      <c r="O32" s="82"/>
      <c r="P32" s="85"/>
      <c r="Q32" s="307"/>
      <c r="R32" s="223">
        <f t="shared" si="4"/>
        <v>34.799999999999997</v>
      </c>
      <c r="S32" s="489">
        <f t="shared" si="5"/>
        <v>34.799999999999997</v>
      </c>
      <c r="T32" s="85">
        <f t="shared" si="5"/>
        <v>7.1</v>
      </c>
      <c r="U32" s="489">
        <f t="shared" si="5"/>
        <v>0</v>
      </c>
      <c r="V32" s="85">
        <f t="shared" si="6"/>
        <v>-7.1</v>
      </c>
      <c r="W32" s="98">
        <f t="shared" si="7"/>
        <v>0</v>
      </c>
      <c r="X32" s="15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</row>
    <row r="33" spans="1:58" s="3" customFormat="1" ht="45.75" customHeight="1" x14ac:dyDescent="0.25">
      <c r="A33" s="44"/>
      <c r="B33" s="32"/>
      <c r="C33" s="32" t="s">
        <v>363</v>
      </c>
      <c r="D33" s="37">
        <v>1010</v>
      </c>
      <c r="E33" s="499" t="s">
        <v>364</v>
      </c>
      <c r="F33" s="493">
        <v>20.399999999999999</v>
      </c>
      <c r="G33" s="82">
        <v>5.4</v>
      </c>
      <c r="H33" s="82">
        <v>4</v>
      </c>
      <c r="I33" s="83">
        <f>H33/H9</f>
        <v>4.1533801765394239E-5</v>
      </c>
      <c r="J33" s="80">
        <f t="shared" si="2"/>
        <v>-1.4000000000000004</v>
      </c>
      <c r="K33" s="111">
        <f t="shared" si="3"/>
        <v>0.7407407407407407</v>
      </c>
      <c r="L33" s="222"/>
      <c r="M33" s="489"/>
      <c r="N33" s="85"/>
      <c r="O33" s="82"/>
      <c r="P33" s="85"/>
      <c r="Q33" s="307"/>
      <c r="R33" s="223">
        <f t="shared" si="4"/>
        <v>20.399999999999999</v>
      </c>
      <c r="S33" s="489">
        <f t="shared" si="5"/>
        <v>20.399999999999999</v>
      </c>
      <c r="T33" s="85">
        <f t="shared" si="5"/>
        <v>5.4</v>
      </c>
      <c r="U33" s="489">
        <f t="shared" si="5"/>
        <v>4</v>
      </c>
      <c r="V33" s="85">
        <f t="shared" si="6"/>
        <v>-1.4000000000000004</v>
      </c>
      <c r="W33" s="98">
        <f t="shared" si="7"/>
        <v>0.7407407407407407</v>
      </c>
      <c r="X33" s="15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</row>
    <row r="34" spans="1:58" s="3" customFormat="1" ht="30" customHeight="1" x14ac:dyDescent="0.25">
      <c r="A34" s="44"/>
      <c r="B34" s="32" t="s">
        <v>237</v>
      </c>
      <c r="C34" s="151" t="s">
        <v>238</v>
      </c>
      <c r="D34" s="151" t="s">
        <v>209</v>
      </c>
      <c r="E34" s="274" t="s">
        <v>239</v>
      </c>
      <c r="F34" s="500">
        <v>300.2</v>
      </c>
      <c r="G34" s="82">
        <v>75.099999999999994</v>
      </c>
      <c r="H34" s="220">
        <v>75.099999999999994</v>
      </c>
      <c r="I34" s="83">
        <f>H34/H9</f>
        <v>7.7979712814527688E-4</v>
      </c>
      <c r="J34" s="80">
        <f t="shared" si="2"/>
        <v>0</v>
      </c>
      <c r="K34" s="111">
        <f t="shared" si="3"/>
        <v>1</v>
      </c>
      <c r="L34" s="222"/>
      <c r="M34" s="489"/>
      <c r="N34" s="85"/>
      <c r="O34" s="82"/>
      <c r="P34" s="85"/>
      <c r="Q34" s="307"/>
      <c r="R34" s="223">
        <f t="shared" si="4"/>
        <v>300.2</v>
      </c>
      <c r="S34" s="489">
        <f t="shared" si="5"/>
        <v>300.2</v>
      </c>
      <c r="T34" s="85">
        <f t="shared" si="5"/>
        <v>75.099999999999994</v>
      </c>
      <c r="U34" s="489">
        <f t="shared" si="5"/>
        <v>75.099999999999994</v>
      </c>
      <c r="V34" s="85">
        <f t="shared" si="6"/>
        <v>0</v>
      </c>
      <c r="W34" s="98">
        <f t="shared" si="7"/>
        <v>1</v>
      </c>
      <c r="X34" s="15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</row>
    <row r="35" spans="1:58" s="3" customFormat="1" ht="47.25" customHeight="1" x14ac:dyDescent="0.25">
      <c r="A35" s="44"/>
      <c r="B35" s="28" t="s">
        <v>20</v>
      </c>
      <c r="C35" s="29" t="s">
        <v>241</v>
      </c>
      <c r="D35" s="29" t="s">
        <v>242</v>
      </c>
      <c r="E35" s="276" t="s">
        <v>243</v>
      </c>
      <c r="F35" s="248">
        <v>3573.3</v>
      </c>
      <c r="G35" s="488">
        <v>870.1</v>
      </c>
      <c r="H35" s="82">
        <v>805.3</v>
      </c>
      <c r="I35" s="83">
        <f>H35/H9</f>
        <v>8.3617926404179945E-3</v>
      </c>
      <c r="J35" s="80">
        <f t="shared" si="2"/>
        <v>-64.800000000000068</v>
      </c>
      <c r="K35" s="111">
        <f t="shared" si="3"/>
        <v>0.92552580163199627</v>
      </c>
      <c r="L35" s="222">
        <v>60.2</v>
      </c>
      <c r="M35" s="489">
        <v>63.5</v>
      </c>
      <c r="N35" s="85">
        <v>5.8</v>
      </c>
      <c r="O35" s="82">
        <v>5.8</v>
      </c>
      <c r="P35" s="85">
        <f>O35-N35</f>
        <v>0</v>
      </c>
      <c r="Q35" s="246">
        <f>O35/N35</f>
        <v>1</v>
      </c>
      <c r="R35" s="223">
        <f t="shared" si="4"/>
        <v>3633.5</v>
      </c>
      <c r="S35" s="489">
        <f t="shared" si="5"/>
        <v>3636.8</v>
      </c>
      <c r="T35" s="85">
        <f t="shared" si="5"/>
        <v>875.9</v>
      </c>
      <c r="U35" s="489">
        <f t="shared" si="5"/>
        <v>811.09999999999991</v>
      </c>
      <c r="V35" s="85">
        <f t="shared" si="6"/>
        <v>-64.800000000000068</v>
      </c>
      <c r="W35" s="98">
        <f t="shared" si="7"/>
        <v>0.92601895193515238</v>
      </c>
      <c r="X35" s="15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</row>
    <row r="36" spans="1:58" s="3" customFormat="1" ht="36" customHeight="1" x14ac:dyDescent="0.25">
      <c r="A36" s="44"/>
      <c r="B36" s="28" t="s">
        <v>89</v>
      </c>
      <c r="C36" s="28" t="s">
        <v>244</v>
      </c>
      <c r="D36" s="29" t="s">
        <v>240</v>
      </c>
      <c r="E36" s="272" t="s">
        <v>365</v>
      </c>
      <c r="F36" s="248">
        <v>6168.6</v>
      </c>
      <c r="G36" s="488">
        <v>1435.2</v>
      </c>
      <c r="H36" s="490">
        <v>1267.0999999999999</v>
      </c>
      <c r="I36" s="83">
        <f>H36/H9</f>
        <v>1.315687005423276E-2</v>
      </c>
      <c r="J36" s="80">
        <f t="shared" si="2"/>
        <v>-168.10000000000014</v>
      </c>
      <c r="K36" s="111">
        <f t="shared" si="3"/>
        <v>0.88287346711259751</v>
      </c>
      <c r="L36" s="222">
        <v>265.39999999999998</v>
      </c>
      <c r="M36" s="489">
        <v>303.3</v>
      </c>
      <c r="N36" s="85">
        <v>45.8</v>
      </c>
      <c r="O36" s="82">
        <v>45.6</v>
      </c>
      <c r="P36" s="85">
        <f>O36-N36</f>
        <v>-0.19999999999999574</v>
      </c>
      <c r="Q36" s="246">
        <f>O36/N36</f>
        <v>0.99563318777292587</v>
      </c>
      <c r="R36" s="223">
        <f t="shared" si="4"/>
        <v>6434</v>
      </c>
      <c r="S36" s="489">
        <f t="shared" si="5"/>
        <v>6471.9000000000005</v>
      </c>
      <c r="T36" s="85">
        <f t="shared" si="5"/>
        <v>1481</v>
      </c>
      <c r="U36" s="489">
        <f t="shared" si="5"/>
        <v>1312.6999999999998</v>
      </c>
      <c r="V36" s="85">
        <f t="shared" si="6"/>
        <v>-168.30000000000018</v>
      </c>
      <c r="W36" s="98">
        <f t="shared" si="7"/>
        <v>0.88636056718433476</v>
      </c>
      <c r="X36" s="15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</row>
    <row r="37" spans="1:58" s="518" customFormat="1" ht="17.25" hidden="1" customHeight="1" x14ac:dyDescent="0.25">
      <c r="A37" s="501"/>
      <c r="B37" s="502"/>
      <c r="C37" s="143"/>
      <c r="D37" s="149"/>
      <c r="E37" s="503" t="s">
        <v>96</v>
      </c>
      <c r="F37" s="504"/>
      <c r="G37" s="505"/>
      <c r="H37" s="506"/>
      <c r="I37" s="507"/>
      <c r="J37" s="508">
        <f t="shared" si="2"/>
        <v>0</v>
      </c>
      <c r="K37" s="509" t="e">
        <f t="shared" si="3"/>
        <v>#DIV/0!</v>
      </c>
      <c r="L37" s="510"/>
      <c r="M37" s="511"/>
      <c r="N37" s="512"/>
      <c r="O37" s="505"/>
      <c r="P37" s="512"/>
      <c r="Q37" s="513"/>
      <c r="R37" s="514">
        <f t="shared" si="4"/>
        <v>0</v>
      </c>
      <c r="S37" s="511">
        <f t="shared" si="5"/>
        <v>0</v>
      </c>
      <c r="T37" s="512">
        <f t="shared" si="5"/>
        <v>0</v>
      </c>
      <c r="U37" s="511">
        <f t="shared" si="5"/>
        <v>0</v>
      </c>
      <c r="V37" s="512">
        <f t="shared" si="6"/>
        <v>0</v>
      </c>
      <c r="W37" s="515" t="e">
        <f t="shared" si="7"/>
        <v>#DIV/0!</v>
      </c>
      <c r="X37" s="516"/>
      <c r="Y37" s="517"/>
      <c r="Z37" s="517"/>
      <c r="AA37" s="517"/>
      <c r="AB37" s="517"/>
      <c r="AC37" s="517"/>
      <c r="AD37" s="517"/>
      <c r="AE37" s="517"/>
      <c r="AF37" s="517"/>
      <c r="AG37" s="517"/>
      <c r="AH37" s="517"/>
      <c r="AI37" s="517"/>
      <c r="AJ37" s="517"/>
      <c r="AK37" s="517"/>
      <c r="AL37" s="517"/>
      <c r="AM37" s="517"/>
      <c r="AN37" s="517"/>
      <c r="AO37" s="517"/>
      <c r="AP37" s="517"/>
      <c r="AQ37" s="517"/>
    </row>
    <row r="38" spans="1:58" s="3" customFormat="1" ht="24.75" customHeight="1" x14ac:dyDescent="0.25">
      <c r="A38" s="44"/>
      <c r="B38" s="29" t="s">
        <v>16</v>
      </c>
      <c r="C38" s="154" t="s">
        <v>245</v>
      </c>
      <c r="D38" s="154" t="s">
        <v>219</v>
      </c>
      <c r="E38" s="277" t="s">
        <v>246</v>
      </c>
      <c r="F38" s="493">
        <v>27</v>
      </c>
      <c r="G38" s="82"/>
      <c r="H38" s="220"/>
      <c r="I38" s="83">
        <f>H38/H9</f>
        <v>0</v>
      </c>
      <c r="J38" s="80">
        <f t="shared" si="2"/>
        <v>0</v>
      </c>
      <c r="K38" s="111" t="e">
        <f t="shared" si="3"/>
        <v>#DIV/0!</v>
      </c>
      <c r="L38" s="222"/>
      <c r="M38" s="489"/>
      <c r="N38" s="85"/>
      <c r="O38" s="82"/>
      <c r="P38" s="85"/>
      <c r="Q38" s="307"/>
      <c r="R38" s="223">
        <f t="shared" si="4"/>
        <v>27</v>
      </c>
      <c r="S38" s="489">
        <f t="shared" si="5"/>
        <v>27</v>
      </c>
      <c r="T38" s="85">
        <f t="shared" si="5"/>
        <v>0</v>
      </c>
      <c r="U38" s="489">
        <f t="shared" si="5"/>
        <v>0</v>
      </c>
      <c r="V38" s="85">
        <f t="shared" si="6"/>
        <v>0</v>
      </c>
      <c r="W38" s="98" t="e">
        <f t="shared" si="7"/>
        <v>#DIV/0!</v>
      </c>
      <c r="X38" s="15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</row>
    <row r="39" spans="1:58" s="3" customFormat="1" ht="33.75" customHeight="1" x14ac:dyDescent="0.25">
      <c r="A39" s="44"/>
      <c r="B39" s="29" t="s">
        <v>17</v>
      </c>
      <c r="C39" s="154" t="s">
        <v>366</v>
      </c>
      <c r="D39" s="29" t="s">
        <v>219</v>
      </c>
      <c r="E39" s="278" t="s">
        <v>367</v>
      </c>
      <c r="F39" s="493">
        <v>1717.3</v>
      </c>
      <c r="G39" s="82">
        <v>400.8</v>
      </c>
      <c r="H39" s="82">
        <v>372.2</v>
      </c>
      <c r="I39" s="83">
        <f>H39/H9</f>
        <v>3.864720254269934E-3</v>
      </c>
      <c r="J39" s="80">
        <f t="shared" si="2"/>
        <v>-28.600000000000023</v>
      </c>
      <c r="K39" s="111">
        <f t="shared" si="3"/>
        <v>0.92864271457085823</v>
      </c>
      <c r="L39" s="222"/>
      <c r="M39" s="489"/>
      <c r="N39" s="85"/>
      <c r="O39" s="82"/>
      <c r="P39" s="85">
        <f>O39-N39</f>
        <v>0</v>
      </c>
      <c r="Q39" s="246" t="e">
        <f>O39/N39</f>
        <v>#DIV/0!</v>
      </c>
      <c r="R39" s="223">
        <f t="shared" si="4"/>
        <v>1717.3</v>
      </c>
      <c r="S39" s="489">
        <f t="shared" si="5"/>
        <v>1717.3</v>
      </c>
      <c r="T39" s="85">
        <f t="shared" si="5"/>
        <v>400.8</v>
      </c>
      <c r="U39" s="489">
        <f t="shared" si="5"/>
        <v>372.2</v>
      </c>
      <c r="V39" s="85">
        <f t="shared" si="6"/>
        <v>-28.600000000000023</v>
      </c>
      <c r="W39" s="98">
        <f t="shared" si="7"/>
        <v>0.92864271457085823</v>
      </c>
      <c r="X39" s="15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</row>
    <row r="40" spans="1:58" s="3" customFormat="1" ht="22.9" customHeight="1" x14ac:dyDescent="0.25">
      <c r="A40" s="44"/>
      <c r="B40" s="29"/>
      <c r="C40" s="154" t="s">
        <v>368</v>
      </c>
      <c r="D40" s="29" t="s">
        <v>219</v>
      </c>
      <c r="E40" s="278" t="s">
        <v>369</v>
      </c>
      <c r="F40" s="493">
        <v>20.7</v>
      </c>
      <c r="G40" s="82">
        <v>0.2</v>
      </c>
      <c r="H40" s="82">
        <v>0.2</v>
      </c>
      <c r="I40" s="83">
        <f>H40/H9</f>
        <v>2.0766900882697122E-6</v>
      </c>
      <c r="J40" s="80">
        <f t="shared" si="2"/>
        <v>0</v>
      </c>
      <c r="K40" s="111">
        <f t="shared" si="3"/>
        <v>1</v>
      </c>
      <c r="L40" s="222"/>
      <c r="M40" s="489"/>
      <c r="N40" s="85"/>
      <c r="O40" s="82"/>
      <c r="P40" s="85"/>
      <c r="Q40" s="246"/>
      <c r="R40" s="223">
        <f t="shared" si="4"/>
        <v>20.7</v>
      </c>
      <c r="S40" s="489">
        <f t="shared" si="5"/>
        <v>20.7</v>
      </c>
      <c r="T40" s="85">
        <f t="shared" si="5"/>
        <v>0.2</v>
      </c>
      <c r="U40" s="489">
        <f t="shared" si="5"/>
        <v>0.2</v>
      </c>
      <c r="V40" s="85">
        <f t="shared" si="6"/>
        <v>0</v>
      </c>
      <c r="W40" s="98">
        <f t="shared" si="7"/>
        <v>1</v>
      </c>
      <c r="X40" s="15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</row>
    <row r="41" spans="1:58" ht="20.25" customHeight="1" x14ac:dyDescent="0.25">
      <c r="A41" s="44"/>
      <c r="B41" s="29" t="s">
        <v>19</v>
      </c>
      <c r="C41" s="154" t="s">
        <v>247</v>
      </c>
      <c r="D41" s="29" t="s">
        <v>219</v>
      </c>
      <c r="E41" s="278" t="s">
        <v>260</v>
      </c>
      <c r="F41" s="222">
        <v>1225.5</v>
      </c>
      <c r="G41" s="86">
        <v>268.39999999999998</v>
      </c>
      <c r="H41" s="221">
        <v>222.3</v>
      </c>
      <c r="I41" s="83">
        <f>H41/H9</f>
        <v>2.308241033111785E-3</v>
      </c>
      <c r="J41" s="80">
        <f t="shared" si="2"/>
        <v>-46.099999999999966</v>
      </c>
      <c r="K41" s="111">
        <f t="shared" si="3"/>
        <v>0.8282414307004472</v>
      </c>
      <c r="L41" s="222">
        <v>72.5</v>
      </c>
      <c r="M41" s="489">
        <v>72.5</v>
      </c>
      <c r="N41" s="85"/>
      <c r="O41" s="85"/>
      <c r="P41" s="85">
        <f>O41-N41</f>
        <v>0</v>
      </c>
      <c r="Q41" s="246" t="e">
        <f>O41/N41</f>
        <v>#DIV/0!</v>
      </c>
      <c r="R41" s="223">
        <f t="shared" si="4"/>
        <v>1298</v>
      </c>
      <c r="S41" s="489">
        <f t="shared" si="5"/>
        <v>1298</v>
      </c>
      <c r="T41" s="85">
        <f t="shared" si="5"/>
        <v>268.39999999999998</v>
      </c>
      <c r="U41" s="489">
        <f t="shared" si="5"/>
        <v>222.3</v>
      </c>
      <c r="V41" s="85">
        <f t="shared" si="6"/>
        <v>-46.099999999999966</v>
      </c>
      <c r="W41" s="98">
        <f t="shared" si="7"/>
        <v>0.8282414307004472</v>
      </c>
      <c r="X41" s="15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pans="1:58" ht="21.75" customHeight="1" x14ac:dyDescent="0.25">
      <c r="A42" s="44"/>
      <c r="B42" s="29" t="s">
        <v>18</v>
      </c>
      <c r="C42" s="154" t="s">
        <v>370</v>
      </c>
      <c r="D42" s="29" t="s">
        <v>219</v>
      </c>
      <c r="E42" s="278" t="s">
        <v>252</v>
      </c>
      <c r="F42" s="222">
        <v>180.1</v>
      </c>
      <c r="G42" s="86">
        <v>24.3</v>
      </c>
      <c r="H42" s="221">
        <v>0.2</v>
      </c>
      <c r="I42" s="83">
        <f>H42/H9</f>
        <v>2.0766900882697122E-6</v>
      </c>
      <c r="J42" s="80">
        <f t="shared" si="2"/>
        <v>-24.1</v>
      </c>
      <c r="K42" s="111">
        <f t="shared" si="3"/>
        <v>8.23045267489712E-3</v>
      </c>
      <c r="L42" s="222"/>
      <c r="M42" s="489"/>
      <c r="N42" s="85"/>
      <c r="O42" s="85"/>
      <c r="P42" s="85"/>
      <c r="Q42" s="307"/>
      <c r="R42" s="223">
        <f t="shared" si="4"/>
        <v>180.1</v>
      </c>
      <c r="S42" s="489">
        <f t="shared" si="5"/>
        <v>180.1</v>
      </c>
      <c r="T42" s="85">
        <f t="shared" si="5"/>
        <v>24.3</v>
      </c>
      <c r="U42" s="489">
        <f t="shared" si="5"/>
        <v>0.2</v>
      </c>
      <c r="V42" s="85">
        <f t="shared" si="6"/>
        <v>-24.1</v>
      </c>
      <c r="W42" s="98">
        <f t="shared" si="7"/>
        <v>8.23045267489712E-3</v>
      </c>
      <c r="X42" s="15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pans="1:58" ht="41.45" customHeight="1" x14ac:dyDescent="0.25">
      <c r="A43" s="44"/>
      <c r="B43" s="29"/>
      <c r="C43" s="154" t="s">
        <v>248</v>
      </c>
      <c r="D43" s="29" t="s">
        <v>219</v>
      </c>
      <c r="E43" s="519" t="s">
        <v>250</v>
      </c>
      <c r="F43" s="222">
        <v>173.1</v>
      </c>
      <c r="G43" s="86"/>
      <c r="H43" s="221"/>
      <c r="I43" s="83">
        <f>H43/H9</f>
        <v>0</v>
      </c>
      <c r="J43" s="80">
        <f t="shared" si="2"/>
        <v>0</v>
      </c>
      <c r="K43" s="111" t="e">
        <f t="shared" si="3"/>
        <v>#DIV/0!</v>
      </c>
      <c r="L43" s="222"/>
      <c r="M43" s="489"/>
      <c r="N43" s="85"/>
      <c r="O43" s="85"/>
      <c r="P43" s="85"/>
      <c r="Q43" s="307"/>
      <c r="R43" s="223">
        <f t="shared" si="4"/>
        <v>173.1</v>
      </c>
      <c r="S43" s="489">
        <f t="shared" si="5"/>
        <v>173.1</v>
      </c>
      <c r="T43" s="85">
        <f t="shared" si="5"/>
        <v>0</v>
      </c>
      <c r="U43" s="489">
        <f t="shared" si="5"/>
        <v>0</v>
      </c>
      <c r="V43" s="85">
        <f t="shared" si="6"/>
        <v>0</v>
      </c>
      <c r="W43" s="98" t="e">
        <f t="shared" si="7"/>
        <v>#DIV/0!</v>
      </c>
      <c r="X43" s="15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</row>
    <row r="44" spans="1:58" ht="63" customHeight="1" x14ac:dyDescent="0.25">
      <c r="A44" s="44"/>
      <c r="B44" s="29" t="s">
        <v>77</v>
      </c>
      <c r="C44" s="154" t="s">
        <v>249</v>
      </c>
      <c r="D44" s="29" t="s">
        <v>240</v>
      </c>
      <c r="E44" s="274" t="s">
        <v>371</v>
      </c>
      <c r="F44" s="222">
        <v>57.2</v>
      </c>
      <c r="G44" s="86">
        <v>14.3</v>
      </c>
      <c r="H44" s="85">
        <v>11.7</v>
      </c>
      <c r="I44" s="83">
        <f>H44/H9</f>
        <v>1.2148637016377815E-4</v>
      </c>
      <c r="J44" s="80">
        <f t="shared" si="2"/>
        <v>-2.6000000000000014</v>
      </c>
      <c r="K44" s="111">
        <f t="shared" si="3"/>
        <v>0.81818181818181812</v>
      </c>
      <c r="L44" s="222"/>
      <c r="M44" s="489"/>
      <c r="N44" s="85"/>
      <c r="O44" s="85"/>
      <c r="P44" s="85">
        <f>O44-N44</f>
        <v>0</v>
      </c>
      <c r="Q44" s="307"/>
      <c r="R44" s="223">
        <f t="shared" si="4"/>
        <v>57.2</v>
      </c>
      <c r="S44" s="489">
        <f t="shared" si="5"/>
        <v>57.2</v>
      </c>
      <c r="T44" s="85">
        <f t="shared" si="5"/>
        <v>14.3</v>
      </c>
      <c r="U44" s="489">
        <f t="shared" si="5"/>
        <v>11.7</v>
      </c>
      <c r="V44" s="85">
        <f t="shared" si="6"/>
        <v>-2.6000000000000014</v>
      </c>
      <c r="W44" s="98">
        <f t="shared" si="7"/>
        <v>0.81818181818181812</v>
      </c>
      <c r="X44" s="15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 spans="1:58" ht="36.75" customHeight="1" x14ac:dyDescent="0.25">
      <c r="A45" s="44"/>
      <c r="B45" s="29"/>
      <c r="C45" s="154" t="s">
        <v>372</v>
      </c>
      <c r="D45" s="29" t="s">
        <v>208</v>
      </c>
      <c r="E45" s="494" t="s">
        <v>373</v>
      </c>
      <c r="F45" s="520">
        <v>62.7</v>
      </c>
      <c r="G45" s="85"/>
      <c r="H45" s="85"/>
      <c r="I45" s="83">
        <f>H45/H9</f>
        <v>0</v>
      </c>
      <c r="J45" s="80">
        <f t="shared" si="2"/>
        <v>0</v>
      </c>
      <c r="K45" s="111" t="e">
        <f t="shared" si="3"/>
        <v>#DIV/0!</v>
      </c>
      <c r="L45" s="222"/>
      <c r="M45" s="489"/>
      <c r="N45" s="85"/>
      <c r="O45" s="85"/>
      <c r="P45" s="85"/>
      <c r="Q45" s="307"/>
      <c r="R45" s="223">
        <f t="shared" si="4"/>
        <v>62.7</v>
      </c>
      <c r="S45" s="489">
        <f t="shared" si="5"/>
        <v>62.7</v>
      </c>
      <c r="T45" s="85">
        <f t="shared" si="5"/>
        <v>0</v>
      </c>
      <c r="U45" s="489">
        <f t="shared" si="5"/>
        <v>0</v>
      </c>
      <c r="V45" s="85">
        <f t="shared" si="6"/>
        <v>0</v>
      </c>
      <c r="W45" s="98" t="e">
        <f t="shared" si="7"/>
        <v>#DIV/0!</v>
      </c>
      <c r="X45" s="15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</row>
    <row r="46" spans="1:58" ht="119.25" customHeight="1" x14ac:dyDescent="0.25">
      <c r="A46" s="44"/>
      <c r="B46" s="29"/>
      <c r="C46" s="154" t="s">
        <v>374</v>
      </c>
      <c r="D46" s="29" t="s">
        <v>219</v>
      </c>
      <c r="E46" s="494" t="s">
        <v>375</v>
      </c>
      <c r="F46" s="520">
        <v>10.9</v>
      </c>
      <c r="G46" s="94">
        <v>1.8</v>
      </c>
      <c r="H46" s="85"/>
      <c r="I46" s="83">
        <f>H46/H9</f>
        <v>0</v>
      </c>
      <c r="J46" s="80">
        <f t="shared" si="2"/>
        <v>-1.8</v>
      </c>
      <c r="K46" s="111">
        <f t="shared" si="3"/>
        <v>0</v>
      </c>
      <c r="L46" s="222"/>
      <c r="M46" s="489"/>
      <c r="N46" s="85"/>
      <c r="O46" s="85"/>
      <c r="P46" s="85"/>
      <c r="Q46" s="307"/>
      <c r="R46" s="223">
        <f t="shared" si="4"/>
        <v>10.9</v>
      </c>
      <c r="S46" s="489">
        <f t="shared" si="5"/>
        <v>10.9</v>
      </c>
      <c r="T46" s="85">
        <f t="shared" si="5"/>
        <v>1.8</v>
      </c>
      <c r="U46" s="489">
        <f t="shared" si="5"/>
        <v>0</v>
      </c>
      <c r="V46" s="85">
        <f t="shared" si="6"/>
        <v>-1.8</v>
      </c>
      <c r="W46" s="98">
        <f t="shared" si="7"/>
        <v>0</v>
      </c>
      <c r="X46" s="15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</row>
    <row r="47" spans="1:58" s="5" customFormat="1" ht="22.5" customHeight="1" thickBot="1" x14ac:dyDescent="0.3">
      <c r="A47" s="44"/>
      <c r="B47" s="28" t="s">
        <v>15</v>
      </c>
      <c r="C47" s="28" t="s">
        <v>376</v>
      </c>
      <c r="D47" s="28" t="s">
        <v>143</v>
      </c>
      <c r="E47" s="495" t="s">
        <v>377</v>
      </c>
      <c r="F47" s="520">
        <v>2525.5</v>
      </c>
      <c r="G47" s="96">
        <v>870.7</v>
      </c>
      <c r="H47" s="85">
        <v>22.1</v>
      </c>
      <c r="I47" s="83">
        <f>H47/H9</f>
        <v>2.294742547538032E-4</v>
      </c>
      <c r="J47" s="84">
        <f t="shared" si="2"/>
        <v>-848.6</v>
      </c>
      <c r="K47" s="111">
        <f t="shared" si="3"/>
        <v>2.5381876650970484E-2</v>
      </c>
      <c r="L47" s="222"/>
      <c r="M47" s="489"/>
      <c r="N47" s="85"/>
      <c r="O47" s="85"/>
      <c r="P47" s="85"/>
      <c r="Q47" s="307"/>
      <c r="R47" s="222">
        <f t="shared" si="4"/>
        <v>2525.5</v>
      </c>
      <c r="S47" s="489">
        <f t="shared" si="5"/>
        <v>2525.5</v>
      </c>
      <c r="T47" s="85">
        <f t="shared" si="5"/>
        <v>870.7</v>
      </c>
      <c r="U47" s="489">
        <f t="shared" si="5"/>
        <v>22.1</v>
      </c>
      <c r="V47" s="85">
        <f t="shared" si="6"/>
        <v>-848.6</v>
      </c>
      <c r="W47" s="98">
        <f t="shared" si="7"/>
        <v>2.5381876650970484E-2</v>
      </c>
      <c r="X47" s="16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</row>
    <row r="48" spans="1:58" s="3" customFormat="1" ht="26.25" customHeight="1" thickBot="1" x14ac:dyDescent="0.3">
      <c r="A48" s="42"/>
      <c r="B48" s="34"/>
      <c r="C48" s="34"/>
      <c r="D48" s="34"/>
      <c r="E48" s="279" t="s">
        <v>90</v>
      </c>
      <c r="F48" s="102">
        <f>SUM(F49,F81,F86,F70)</f>
        <v>239627.19999999998</v>
      </c>
      <c r="G48" s="92">
        <f>SUM(G49,G81,G86,G70)</f>
        <v>59683.9</v>
      </c>
      <c r="H48" s="76">
        <f>SUM(H49,H81,H86,H70)</f>
        <v>54927.100000000006</v>
      </c>
      <c r="I48" s="77">
        <f>H48/H9</f>
        <v>0.57033282073699654</v>
      </c>
      <c r="J48" s="78">
        <f t="shared" si="2"/>
        <v>-4756.7999999999956</v>
      </c>
      <c r="K48" s="100">
        <f t="shared" si="3"/>
        <v>0.92030011443622162</v>
      </c>
      <c r="L48" s="102">
        <f>SUM(L49,L81,L86,L70)</f>
        <v>14393.499999999998</v>
      </c>
      <c r="M48" s="481">
        <f>SUM(M49,M81,M86,M70)</f>
        <v>14807.400000000001</v>
      </c>
      <c r="N48" s="76">
        <f>SUM(N49,N81,N86,N70)</f>
        <v>2155</v>
      </c>
      <c r="O48" s="76">
        <f>SUM(O49,O81,O86,O70)</f>
        <v>2126</v>
      </c>
      <c r="P48" s="76">
        <f t="shared" ref="P48:P65" si="8">O48-N48</f>
        <v>-29</v>
      </c>
      <c r="Q48" s="219">
        <f t="shared" ref="Q48:Q53" si="9">O48/N48</f>
        <v>0.98654292343387473</v>
      </c>
      <c r="R48" s="102">
        <f t="shared" si="4"/>
        <v>254020.69999999998</v>
      </c>
      <c r="S48" s="481">
        <f t="shared" si="5"/>
        <v>254434.59999999998</v>
      </c>
      <c r="T48" s="76">
        <f t="shared" si="5"/>
        <v>61838.9</v>
      </c>
      <c r="U48" s="481">
        <f t="shared" si="5"/>
        <v>57053.100000000006</v>
      </c>
      <c r="V48" s="76">
        <f t="shared" si="6"/>
        <v>-4785.7999999999956</v>
      </c>
      <c r="W48" s="100">
        <f t="shared" si="7"/>
        <v>0.92260858456408512</v>
      </c>
      <c r="X48" s="15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</row>
    <row r="49" spans="1:58" s="20" customFormat="1" ht="26.25" customHeight="1" thickBot="1" x14ac:dyDescent="0.3">
      <c r="A49" s="42">
        <v>2</v>
      </c>
      <c r="B49" s="35" t="s">
        <v>21</v>
      </c>
      <c r="C49" s="35" t="s">
        <v>136</v>
      </c>
      <c r="D49" s="35"/>
      <c r="E49" s="280" t="s">
        <v>74</v>
      </c>
      <c r="F49" s="102">
        <f>SUM(F50,F53,F61,F64:F69)</f>
        <v>168177.59999999998</v>
      </c>
      <c r="G49" s="480">
        <f>SUM(G50,G53,G61,G64:G69)</f>
        <v>42180.6</v>
      </c>
      <c r="H49" s="76">
        <f>SUM(H50,H53,H61,H64:H69)</f>
        <v>39272.200000000004</v>
      </c>
      <c r="I49" s="91">
        <f>H49/H9</f>
        <v>0.407780942422729</v>
      </c>
      <c r="J49" s="78">
        <f t="shared" si="2"/>
        <v>-2908.3999999999942</v>
      </c>
      <c r="K49" s="100">
        <f t="shared" si="3"/>
        <v>0.9310488708079071</v>
      </c>
      <c r="L49" s="266">
        <f>SUM(L50,L53,L61,L64:L69)</f>
        <v>8927.9</v>
      </c>
      <c r="M49" s="300">
        <f>SUM(M50,M53,M61,M64:M69)</f>
        <v>9228.3000000000011</v>
      </c>
      <c r="N49" s="300">
        <f>SUM(N50,N53,N61,N64:N69)</f>
        <v>1140</v>
      </c>
      <c r="O49" s="76">
        <f>SUM(O50,O53,O61,O64:O69)</f>
        <v>1140</v>
      </c>
      <c r="P49" s="76">
        <f t="shared" si="8"/>
        <v>0</v>
      </c>
      <c r="Q49" s="219">
        <f t="shared" si="9"/>
        <v>1</v>
      </c>
      <c r="R49" s="102">
        <f>SUM(R50,R53,R61,R64:R69)</f>
        <v>177105.5</v>
      </c>
      <c r="S49" s="102">
        <f>SUM(S50,S53,S61,S64:S69)</f>
        <v>177405.9</v>
      </c>
      <c r="T49" s="102">
        <f>SUM(T50,T53,T61,T64:T69)</f>
        <v>43320.6</v>
      </c>
      <c r="U49" s="102">
        <f>SUM(U50,U53,U61,U64:U69)</f>
        <v>40412.200000000004</v>
      </c>
      <c r="V49" s="102">
        <f>SUM(V50,V53,V61,V64:V69)</f>
        <v>-2908.3999999999996</v>
      </c>
      <c r="W49" s="100">
        <f t="shared" si="7"/>
        <v>0.9328633490764211</v>
      </c>
      <c r="X49" s="25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</row>
    <row r="50" spans="1:58" s="20" customFormat="1" ht="18.75" customHeight="1" x14ac:dyDescent="0.25">
      <c r="A50" s="43"/>
      <c r="B50" s="521">
        <v>70101</v>
      </c>
      <c r="C50" s="522">
        <v>1010</v>
      </c>
      <c r="D50" s="523" t="s">
        <v>138</v>
      </c>
      <c r="E50" s="275" t="s">
        <v>378</v>
      </c>
      <c r="F50" s="524">
        <v>60086.2</v>
      </c>
      <c r="G50" s="525">
        <v>13971.9</v>
      </c>
      <c r="H50" s="217">
        <v>12674.2</v>
      </c>
      <c r="I50" s="526">
        <f>H50/H9</f>
        <v>0.13160192758373992</v>
      </c>
      <c r="J50" s="81">
        <f t="shared" si="2"/>
        <v>-1297.6999999999989</v>
      </c>
      <c r="K50" s="310">
        <f t="shared" si="3"/>
        <v>0.90712072087547158</v>
      </c>
      <c r="L50" s="194">
        <v>3673.2</v>
      </c>
      <c r="M50" s="527">
        <v>3834.8</v>
      </c>
      <c r="N50" s="81">
        <v>731.2</v>
      </c>
      <c r="O50" s="81">
        <v>731.2</v>
      </c>
      <c r="P50" s="81">
        <f t="shared" si="8"/>
        <v>0</v>
      </c>
      <c r="Q50" s="246">
        <f t="shared" si="9"/>
        <v>1</v>
      </c>
      <c r="R50" s="223">
        <f t="shared" ref="R50:R59" si="10">SUM(F50,L50)</f>
        <v>63759.399999999994</v>
      </c>
      <c r="S50" s="527">
        <f t="shared" ref="S50:U59" si="11">SUM(F50,M50)</f>
        <v>63921</v>
      </c>
      <c r="T50" s="81">
        <f t="shared" si="11"/>
        <v>14703.1</v>
      </c>
      <c r="U50" s="527">
        <f t="shared" si="11"/>
        <v>13405.400000000001</v>
      </c>
      <c r="V50" s="81">
        <f t="shared" ref="V50:V59" si="12">U50-T50</f>
        <v>-1297.6999999999989</v>
      </c>
      <c r="W50" s="310">
        <f t="shared" si="7"/>
        <v>0.91173970115145797</v>
      </c>
      <c r="X50" s="25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</row>
    <row r="51" spans="1:58" s="539" customFormat="1" ht="43.5" hidden="1" customHeight="1" thickBot="1" x14ac:dyDescent="0.3">
      <c r="A51" s="501"/>
      <c r="B51" s="528"/>
      <c r="C51" s="529"/>
      <c r="D51" s="143"/>
      <c r="E51" s="530" t="s">
        <v>379</v>
      </c>
      <c r="F51" s="531"/>
      <c r="G51" s="532"/>
      <c r="H51" s="533"/>
      <c r="I51" s="534">
        <f>H51/H9</f>
        <v>0</v>
      </c>
      <c r="J51" s="535">
        <f t="shared" si="2"/>
        <v>0</v>
      </c>
      <c r="K51" s="536" t="e">
        <f t="shared" si="3"/>
        <v>#DIV/0!</v>
      </c>
      <c r="L51" s="537"/>
      <c r="M51" s="511"/>
      <c r="N51" s="512"/>
      <c r="O51" s="512"/>
      <c r="P51" s="512">
        <f t="shared" si="8"/>
        <v>0</v>
      </c>
      <c r="Q51" s="538" t="e">
        <f t="shared" si="9"/>
        <v>#DIV/0!</v>
      </c>
      <c r="R51" s="514">
        <f t="shared" si="10"/>
        <v>0</v>
      </c>
      <c r="S51" s="511">
        <f t="shared" si="11"/>
        <v>0</v>
      </c>
      <c r="T51" s="512">
        <f t="shared" si="11"/>
        <v>0</v>
      </c>
      <c r="U51" s="511">
        <f t="shared" si="11"/>
        <v>0</v>
      </c>
      <c r="V51" s="512">
        <f t="shared" si="12"/>
        <v>0</v>
      </c>
      <c r="W51" s="536" t="e">
        <f t="shared" si="7"/>
        <v>#DIV/0!</v>
      </c>
      <c r="X51" s="516"/>
      <c r="Y51" s="517"/>
      <c r="Z51" s="517"/>
      <c r="AA51" s="517"/>
      <c r="AB51" s="517"/>
      <c r="AC51" s="517"/>
      <c r="AD51" s="517"/>
      <c r="AE51" s="517"/>
      <c r="AF51" s="517"/>
      <c r="AG51" s="517"/>
      <c r="AH51" s="517"/>
      <c r="AI51" s="517"/>
      <c r="AJ51" s="517"/>
      <c r="AK51" s="517"/>
      <c r="AL51" s="517"/>
      <c r="AM51" s="517"/>
      <c r="AN51" s="517"/>
      <c r="AO51" s="517"/>
      <c r="AP51" s="517"/>
      <c r="AQ51" s="517"/>
      <c r="AR51" s="518"/>
      <c r="AS51" s="518"/>
      <c r="AT51" s="518"/>
      <c r="AU51" s="518"/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18"/>
    </row>
    <row r="52" spans="1:58" s="539" customFormat="1" ht="29.25" hidden="1" customHeight="1" x14ac:dyDescent="0.25">
      <c r="A52" s="501"/>
      <c r="B52" s="528"/>
      <c r="C52" s="529"/>
      <c r="D52" s="143"/>
      <c r="E52" s="540" t="s">
        <v>380</v>
      </c>
      <c r="F52" s="531"/>
      <c r="G52" s="532"/>
      <c r="H52" s="533"/>
      <c r="I52" s="534">
        <f>H52/H9</f>
        <v>0</v>
      </c>
      <c r="J52" s="535">
        <f t="shared" si="2"/>
        <v>0</v>
      </c>
      <c r="K52" s="536" t="e">
        <f t="shared" si="3"/>
        <v>#DIV/0!</v>
      </c>
      <c r="L52" s="537"/>
      <c r="M52" s="511"/>
      <c r="N52" s="512"/>
      <c r="O52" s="512"/>
      <c r="P52" s="512">
        <f t="shared" si="8"/>
        <v>0</v>
      </c>
      <c r="Q52" s="538" t="e">
        <f t="shared" si="9"/>
        <v>#DIV/0!</v>
      </c>
      <c r="R52" s="514">
        <f t="shared" si="10"/>
        <v>0</v>
      </c>
      <c r="S52" s="511">
        <f t="shared" si="11"/>
        <v>0</v>
      </c>
      <c r="T52" s="512">
        <f t="shared" si="11"/>
        <v>0</v>
      </c>
      <c r="U52" s="511">
        <f t="shared" si="11"/>
        <v>0</v>
      </c>
      <c r="V52" s="512">
        <f t="shared" si="12"/>
        <v>0</v>
      </c>
      <c r="W52" s="536" t="e">
        <f t="shared" si="7"/>
        <v>#DIV/0!</v>
      </c>
      <c r="X52" s="516"/>
      <c r="Y52" s="517"/>
      <c r="Z52" s="517"/>
      <c r="AA52" s="517"/>
      <c r="AB52" s="517"/>
      <c r="AC52" s="517"/>
      <c r="AD52" s="517"/>
      <c r="AE52" s="517"/>
      <c r="AF52" s="517"/>
      <c r="AG52" s="517"/>
      <c r="AH52" s="517"/>
      <c r="AI52" s="517"/>
      <c r="AJ52" s="517"/>
      <c r="AK52" s="517"/>
      <c r="AL52" s="517"/>
      <c r="AM52" s="517"/>
      <c r="AN52" s="517"/>
      <c r="AO52" s="517"/>
      <c r="AP52" s="517"/>
      <c r="AQ52" s="517"/>
      <c r="AR52" s="518"/>
      <c r="AS52" s="518"/>
      <c r="AT52" s="518"/>
      <c r="AU52" s="518"/>
      <c r="AV52" s="518"/>
      <c r="AW52" s="518"/>
      <c r="AX52" s="518"/>
      <c r="AY52" s="518"/>
      <c r="AZ52" s="518"/>
      <c r="BA52" s="518"/>
      <c r="BB52" s="518"/>
      <c r="BC52" s="518"/>
      <c r="BD52" s="518"/>
      <c r="BE52" s="518"/>
      <c r="BF52" s="518"/>
    </row>
    <row r="53" spans="1:58" ht="55.15" customHeight="1" x14ac:dyDescent="0.25">
      <c r="A53" s="44"/>
      <c r="B53" s="30" t="s">
        <v>41</v>
      </c>
      <c r="C53" s="142">
        <v>1020</v>
      </c>
      <c r="D53" s="30" t="s">
        <v>139</v>
      </c>
      <c r="E53" s="281" t="s">
        <v>137</v>
      </c>
      <c r="F53" s="541">
        <v>93000.6</v>
      </c>
      <c r="G53" s="216">
        <v>24572.799999999999</v>
      </c>
      <c r="H53" s="218">
        <v>23351.1</v>
      </c>
      <c r="I53" s="83">
        <f>H53/H9</f>
        <v>0.24246498960097435</v>
      </c>
      <c r="J53" s="80">
        <f t="shared" si="2"/>
        <v>-1221.7000000000007</v>
      </c>
      <c r="K53" s="98">
        <f t="shared" si="3"/>
        <v>0.95028242609714808</v>
      </c>
      <c r="L53" s="86">
        <v>4150.2</v>
      </c>
      <c r="M53" s="489">
        <v>4275.1000000000004</v>
      </c>
      <c r="N53" s="85">
        <v>312.5</v>
      </c>
      <c r="O53" s="85">
        <v>312.5</v>
      </c>
      <c r="P53" s="85">
        <f t="shared" si="8"/>
        <v>0</v>
      </c>
      <c r="Q53" s="308">
        <f t="shared" si="9"/>
        <v>1</v>
      </c>
      <c r="R53" s="223">
        <f t="shared" si="10"/>
        <v>97150.8</v>
      </c>
      <c r="S53" s="489">
        <f t="shared" si="11"/>
        <v>97275.700000000012</v>
      </c>
      <c r="T53" s="85">
        <f t="shared" si="11"/>
        <v>24885.3</v>
      </c>
      <c r="U53" s="489">
        <f t="shared" si="11"/>
        <v>23663.599999999999</v>
      </c>
      <c r="V53" s="85">
        <f t="shared" si="12"/>
        <v>-1221.7000000000007</v>
      </c>
      <c r="W53" s="98">
        <f t="shared" si="7"/>
        <v>0.95090676021587039</v>
      </c>
      <c r="X53" s="15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58" s="550" customFormat="1" ht="18" customHeight="1" x14ac:dyDescent="0.25">
      <c r="A54" s="501"/>
      <c r="B54" s="542"/>
      <c r="C54" s="543"/>
      <c r="D54" s="542"/>
      <c r="E54" s="544" t="s">
        <v>381</v>
      </c>
      <c r="F54" s="531">
        <v>52717.7</v>
      </c>
      <c r="G54" s="545">
        <v>12172.5</v>
      </c>
      <c r="H54" s="533">
        <v>12172.5</v>
      </c>
      <c r="I54" s="546">
        <f>H54/H9</f>
        <v>0.12639255049731535</v>
      </c>
      <c r="J54" s="535">
        <f t="shared" si="2"/>
        <v>0</v>
      </c>
      <c r="K54" s="513">
        <f t="shared" si="3"/>
        <v>1</v>
      </c>
      <c r="L54" s="537"/>
      <c r="M54" s="511"/>
      <c r="N54" s="512"/>
      <c r="O54" s="512"/>
      <c r="P54" s="512">
        <f t="shared" si="8"/>
        <v>0</v>
      </c>
      <c r="Q54" s="538"/>
      <c r="R54" s="514">
        <f t="shared" si="10"/>
        <v>52717.7</v>
      </c>
      <c r="S54" s="511">
        <f t="shared" si="11"/>
        <v>52717.7</v>
      </c>
      <c r="T54" s="512">
        <f t="shared" si="11"/>
        <v>12172.5</v>
      </c>
      <c r="U54" s="511">
        <f t="shared" si="11"/>
        <v>12172.5</v>
      </c>
      <c r="V54" s="512">
        <f t="shared" si="12"/>
        <v>0</v>
      </c>
      <c r="W54" s="513">
        <f t="shared" si="7"/>
        <v>1</v>
      </c>
      <c r="X54" s="547"/>
      <c r="Y54" s="548"/>
      <c r="Z54" s="548"/>
      <c r="AA54" s="548"/>
      <c r="AB54" s="548"/>
      <c r="AC54" s="548"/>
      <c r="AD54" s="548"/>
      <c r="AE54" s="548"/>
      <c r="AF54" s="548"/>
      <c r="AG54" s="548"/>
      <c r="AH54" s="548"/>
      <c r="AI54" s="548"/>
      <c r="AJ54" s="548"/>
      <c r="AK54" s="548"/>
      <c r="AL54" s="548"/>
      <c r="AM54" s="548"/>
      <c r="AN54" s="548"/>
      <c r="AO54" s="548"/>
      <c r="AP54" s="548"/>
      <c r="AQ54" s="548"/>
      <c r="AR54" s="549"/>
      <c r="AS54" s="549"/>
      <c r="AT54" s="549"/>
      <c r="AU54" s="549"/>
      <c r="AV54" s="549"/>
      <c r="AW54" s="549"/>
      <c r="AX54" s="549"/>
      <c r="AY54" s="549"/>
      <c r="AZ54" s="549"/>
      <c r="BA54" s="549"/>
      <c r="BB54" s="549"/>
      <c r="BC54" s="549"/>
      <c r="BD54" s="549"/>
      <c r="BE54" s="549"/>
      <c r="BF54" s="549"/>
    </row>
    <row r="55" spans="1:58" s="550" customFormat="1" ht="42.75" hidden="1" customHeight="1" x14ac:dyDescent="0.25">
      <c r="A55" s="501"/>
      <c r="B55" s="542"/>
      <c r="C55" s="543"/>
      <c r="D55" s="542"/>
      <c r="E55" s="551" t="s">
        <v>382</v>
      </c>
      <c r="F55" s="552"/>
      <c r="G55" s="532"/>
      <c r="H55" s="533"/>
      <c r="I55" s="546">
        <f>H55/H9</f>
        <v>0</v>
      </c>
      <c r="J55" s="535">
        <f t="shared" si="2"/>
        <v>0</v>
      </c>
      <c r="K55" s="513" t="e">
        <f t="shared" si="3"/>
        <v>#DIV/0!</v>
      </c>
      <c r="L55" s="537"/>
      <c r="M55" s="511"/>
      <c r="N55" s="512"/>
      <c r="O55" s="512"/>
      <c r="P55" s="512">
        <f t="shared" si="8"/>
        <v>0</v>
      </c>
      <c r="Q55" s="538" t="e">
        <f t="shared" ref="Q55:Q61" si="13">O55/N55</f>
        <v>#DIV/0!</v>
      </c>
      <c r="R55" s="514">
        <f t="shared" si="10"/>
        <v>0</v>
      </c>
      <c r="S55" s="511">
        <f t="shared" si="11"/>
        <v>0</v>
      </c>
      <c r="T55" s="512">
        <f t="shared" si="11"/>
        <v>0</v>
      </c>
      <c r="U55" s="511">
        <f t="shared" si="11"/>
        <v>0</v>
      </c>
      <c r="V55" s="512">
        <f t="shared" si="12"/>
        <v>0</v>
      </c>
      <c r="W55" s="513" t="e">
        <f t="shared" si="7"/>
        <v>#DIV/0!</v>
      </c>
      <c r="X55" s="547"/>
      <c r="Y55" s="548"/>
      <c r="Z55" s="548"/>
      <c r="AA55" s="548"/>
      <c r="AB55" s="548"/>
      <c r="AC55" s="548"/>
      <c r="AD55" s="548"/>
      <c r="AE55" s="548"/>
      <c r="AF55" s="548"/>
      <c r="AG55" s="548"/>
      <c r="AH55" s="548"/>
      <c r="AI55" s="548"/>
      <c r="AJ55" s="548"/>
      <c r="AK55" s="548"/>
      <c r="AL55" s="548"/>
      <c r="AM55" s="548"/>
      <c r="AN55" s="548"/>
      <c r="AO55" s="548"/>
      <c r="AP55" s="548"/>
      <c r="AQ55" s="548"/>
      <c r="AR55" s="549"/>
      <c r="AS55" s="549"/>
      <c r="AT55" s="549"/>
      <c r="AU55" s="549"/>
      <c r="AV55" s="549"/>
      <c r="AW55" s="549"/>
      <c r="AX55" s="549"/>
      <c r="AY55" s="549"/>
      <c r="AZ55" s="549"/>
      <c r="BA55" s="549"/>
      <c r="BB55" s="549"/>
      <c r="BC55" s="549"/>
      <c r="BD55" s="549"/>
      <c r="BE55" s="549"/>
      <c r="BF55" s="549"/>
    </row>
    <row r="56" spans="1:58" s="550" customFormat="1" ht="30.75" hidden="1" customHeight="1" x14ac:dyDescent="0.25">
      <c r="A56" s="501"/>
      <c r="B56" s="542"/>
      <c r="C56" s="543"/>
      <c r="D56" s="542"/>
      <c r="E56" s="540" t="s">
        <v>383</v>
      </c>
      <c r="F56" s="531"/>
      <c r="G56" s="532"/>
      <c r="H56" s="533"/>
      <c r="I56" s="546">
        <f>H56/H9</f>
        <v>0</v>
      </c>
      <c r="J56" s="535">
        <f t="shared" si="2"/>
        <v>0</v>
      </c>
      <c r="K56" s="513" t="e">
        <f t="shared" si="3"/>
        <v>#DIV/0!</v>
      </c>
      <c r="L56" s="537"/>
      <c r="M56" s="511"/>
      <c r="N56" s="512"/>
      <c r="O56" s="512"/>
      <c r="P56" s="512">
        <f t="shared" si="8"/>
        <v>0</v>
      </c>
      <c r="Q56" s="538" t="e">
        <f t="shared" si="13"/>
        <v>#DIV/0!</v>
      </c>
      <c r="R56" s="514">
        <f t="shared" si="10"/>
        <v>0</v>
      </c>
      <c r="S56" s="511">
        <f t="shared" si="11"/>
        <v>0</v>
      </c>
      <c r="T56" s="512">
        <f t="shared" si="11"/>
        <v>0</v>
      </c>
      <c r="U56" s="511">
        <f t="shared" si="11"/>
        <v>0</v>
      </c>
      <c r="V56" s="512">
        <f t="shared" si="12"/>
        <v>0</v>
      </c>
      <c r="W56" s="513" t="e">
        <f t="shared" si="7"/>
        <v>#DIV/0!</v>
      </c>
      <c r="X56" s="547"/>
      <c r="Y56" s="548"/>
      <c r="Z56" s="548"/>
      <c r="AA56" s="548"/>
      <c r="AB56" s="548"/>
      <c r="AC56" s="548"/>
      <c r="AD56" s="548"/>
      <c r="AE56" s="548"/>
      <c r="AF56" s="548"/>
      <c r="AG56" s="548"/>
      <c r="AH56" s="548"/>
      <c r="AI56" s="548"/>
      <c r="AJ56" s="548"/>
      <c r="AK56" s="548"/>
      <c r="AL56" s="548"/>
      <c r="AM56" s="548"/>
      <c r="AN56" s="548"/>
      <c r="AO56" s="548"/>
      <c r="AP56" s="548"/>
      <c r="AQ56" s="548"/>
      <c r="AR56" s="549"/>
      <c r="AS56" s="549"/>
      <c r="AT56" s="549"/>
      <c r="AU56" s="549"/>
      <c r="AV56" s="549"/>
      <c r="AW56" s="549"/>
      <c r="AX56" s="549"/>
      <c r="AY56" s="549"/>
      <c r="AZ56" s="549"/>
      <c r="BA56" s="549"/>
      <c r="BB56" s="549"/>
      <c r="BC56" s="549"/>
      <c r="BD56" s="549"/>
      <c r="BE56" s="549"/>
      <c r="BF56" s="549"/>
    </row>
    <row r="57" spans="1:58" s="550" customFormat="1" ht="47.25" hidden="1" customHeight="1" x14ac:dyDescent="0.25">
      <c r="A57" s="501"/>
      <c r="B57" s="542"/>
      <c r="C57" s="543"/>
      <c r="D57" s="542"/>
      <c r="E57" s="544" t="s">
        <v>384</v>
      </c>
      <c r="F57" s="531"/>
      <c r="G57" s="532"/>
      <c r="H57" s="533"/>
      <c r="I57" s="546">
        <f>H57/H9</f>
        <v>0</v>
      </c>
      <c r="J57" s="535">
        <f t="shared" si="2"/>
        <v>0</v>
      </c>
      <c r="K57" s="513" t="e">
        <f t="shared" si="3"/>
        <v>#DIV/0!</v>
      </c>
      <c r="L57" s="537"/>
      <c r="M57" s="511"/>
      <c r="N57" s="512"/>
      <c r="O57" s="512"/>
      <c r="P57" s="512">
        <f t="shared" si="8"/>
        <v>0</v>
      </c>
      <c r="Q57" s="538" t="e">
        <f t="shared" si="13"/>
        <v>#DIV/0!</v>
      </c>
      <c r="R57" s="514">
        <f t="shared" si="10"/>
        <v>0</v>
      </c>
      <c r="S57" s="511">
        <f t="shared" si="11"/>
        <v>0</v>
      </c>
      <c r="T57" s="512">
        <f t="shared" si="11"/>
        <v>0</v>
      </c>
      <c r="U57" s="511">
        <f t="shared" si="11"/>
        <v>0</v>
      </c>
      <c r="V57" s="512">
        <f t="shared" si="12"/>
        <v>0</v>
      </c>
      <c r="W57" s="513" t="e">
        <f t="shared" si="7"/>
        <v>#DIV/0!</v>
      </c>
      <c r="X57" s="547"/>
      <c r="Y57" s="548"/>
      <c r="Z57" s="548"/>
      <c r="AA57" s="548"/>
      <c r="AB57" s="548"/>
      <c r="AC57" s="548"/>
      <c r="AD57" s="548"/>
      <c r="AE57" s="548"/>
      <c r="AF57" s="548"/>
      <c r="AG57" s="548"/>
      <c r="AH57" s="548"/>
      <c r="AI57" s="548"/>
      <c r="AJ57" s="548"/>
      <c r="AK57" s="548"/>
      <c r="AL57" s="548"/>
      <c r="AM57" s="548"/>
      <c r="AN57" s="548"/>
      <c r="AO57" s="548"/>
      <c r="AP57" s="548"/>
      <c r="AQ57" s="548"/>
      <c r="AR57" s="549"/>
      <c r="AS57" s="549"/>
      <c r="AT57" s="549"/>
      <c r="AU57" s="549"/>
      <c r="AV57" s="549"/>
      <c r="AW57" s="549"/>
      <c r="AX57" s="549"/>
      <c r="AY57" s="549"/>
      <c r="AZ57" s="549"/>
      <c r="BA57" s="549"/>
      <c r="BB57" s="549"/>
      <c r="BC57" s="549"/>
      <c r="BD57" s="549"/>
      <c r="BE57" s="549"/>
      <c r="BF57" s="549"/>
    </row>
    <row r="58" spans="1:58" s="559" customFormat="1" ht="27.75" hidden="1" customHeight="1" x14ac:dyDescent="0.25">
      <c r="A58" s="44"/>
      <c r="B58" s="553"/>
      <c r="C58" s="554"/>
      <c r="D58" s="553"/>
      <c r="E58" s="287" t="s">
        <v>129</v>
      </c>
      <c r="F58" s="293"/>
      <c r="G58" s="216"/>
      <c r="H58" s="218"/>
      <c r="I58" s="555"/>
      <c r="J58" s="81"/>
      <c r="K58" s="307"/>
      <c r="L58" s="86"/>
      <c r="M58" s="489"/>
      <c r="N58" s="85"/>
      <c r="O58" s="85"/>
      <c r="P58" s="85">
        <f t="shared" si="8"/>
        <v>0</v>
      </c>
      <c r="Q58" s="308" t="e">
        <f t="shared" si="13"/>
        <v>#DIV/0!</v>
      </c>
      <c r="R58" s="223">
        <f t="shared" si="10"/>
        <v>0</v>
      </c>
      <c r="S58" s="489">
        <f t="shared" si="11"/>
        <v>0</v>
      </c>
      <c r="T58" s="85">
        <f t="shared" si="11"/>
        <v>0</v>
      </c>
      <c r="U58" s="489">
        <f t="shared" si="11"/>
        <v>0</v>
      </c>
      <c r="V58" s="85">
        <f t="shared" si="12"/>
        <v>0</v>
      </c>
      <c r="W58" s="307" t="e">
        <f t="shared" si="7"/>
        <v>#DIV/0!</v>
      </c>
      <c r="X58" s="556"/>
      <c r="Y58" s="557"/>
      <c r="Z58" s="557"/>
      <c r="AA58" s="557"/>
      <c r="AB58" s="557"/>
      <c r="AC58" s="557"/>
      <c r="AD58" s="557"/>
      <c r="AE58" s="557"/>
      <c r="AF58" s="557"/>
      <c r="AG58" s="557"/>
      <c r="AH58" s="557"/>
      <c r="AI58" s="557"/>
      <c r="AJ58" s="557"/>
      <c r="AK58" s="557"/>
      <c r="AL58" s="557"/>
      <c r="AM58" s="557"/>
      <c r="AN58" s="557"/>
      <c r="AO58" s="557"/>
      <c r="AP58" s="557"/>
      <c r="AQ58" s="557"/>
      <c r="AR58" s="558"/>
      <c r="AS58" s="558"/>
      <c r="AT58" s="558"/>
      <c r="AU58" s="558"/>
      <c r="AV58" s="558"/>
      <c r="AW58" s="558"/>
      <c r="AX58" s="558"/>
      <c r="AY58" s="558"/>
      <c r="AZ58" s="558"/>
      <c r="BA58" s="558"/>
      <c r="BB58" s="558"/>
      <c r="BC58" s="558"/>
      <c r="BD58" s="558"/>
      <c r="BE58" s="558"/>
      <c r="BF58" s="558"/>
    </row>
    <row r="59" spans="1:58" s="563" customFormat="1" ht="27.75" hidden="1" customHeight="1" x14ac:dyDescent="0.25">
      <c r="A59" s="44"/>
      <c r="B59" s="553"/>
      <c r="C59" s="554"/>
      <c r="D59" s="553"/>
      <c r="E59" s="287" t="s">
        <v>123</v>
      </c>
      <c r="F59" s="293"/>
      <c r="G59" s="216"/>
      <c r="H59" s="218"/>
      <c r="I59" s="555"/>
      <c r="J59" s="81">
        <f>H59-G59</f>
        <v>0</v>
      </c>
      <c r="K59" s="307"/>
      <c r="L59" s="86"/>
      <c r="M59" s="489"/>
      <c r="N59" s="85"/>
      <c r="O59" s="85"/>
      <c r="P59" s="85">
        <f t="shared" si="8"/>
        <v>0</v>
      </c>
      <c r="Q59" s="308" t="e">
        <f t="shared" si="13"/>
        <v>#DIV/0!</v>
      </c>
      <c r="R59" s="223">
        <f t="shared" si="10"/>
        <v>0</v>
      </c>
      <c r="S59" s="489">
        <f t="shared" si="11"/>
        <v>0</v>
      </c>
      <c r="T59" s="85">
        <f t="shared" si="11"/>
        <v>0</v>
      </c>
      <c r="U59" s="489">
        <f t="shared" si="11"/>
        <v>0</v>
      </c>
      <c r="V59" s="85">
        <f t="shared" si="12"/>
        <v>0</v>
      </c>
      <c r="W59" s="307" t="e">
        <f t="shared" si="7"/>
        <v>#DIV/0!</v>
      </c>
      <c r="X59" s="560"/>
      <c r="Y59" s="561"/>
      <c r="Z59" s="561"/>
      <c r="AA59" s="561"/>
      <c r="AB59" s="561"/>
      <c r="AC59" s="561"/>
      <c r="AD59" s="561"/>
      <c r="AE59" s="561"/>
      <c r="AF59" s="561"/>
      <c r="AG59" s="561"/>
      <c r="AH59" s="561"/>
      <c r="AI59" s="561"/>
      <c r="AJ59" s="561"/>
      <c r="AK59" s="561"/>
      <c r="AL59" s="561"/>
      <c r="AM59" s="561"/>
      <c r="AN59" s="561"/>
      <c r="AO59" s="561"/>
      <c r="AP59" s="561"/>
      <c r="AQ59" s="561"/>
      <c r="AR59" s="562"/>
      <c r="AS59" s="562"/>
      <c r="AT59" s="562"/>
      <c r="AU59" s="562"/>
      <c r="AV59" s="562"/>
      <c r="AW59" s="562"/>
      <c r="AX59" s="562"/>
      <c r="AY59" s="562"/>
      <c r="AZ59" s="562"/>
      <c r="BA59" s="562"/>
      <c r="BB59" s="562"/>
      <c r="BC59" s="562"/>
      <c r="BD59" s="562"/>
      <c r="BE59" s="562"/>
      <c r="BF59" s="562"/>
    </row>
    <row r="60" spans="1:58" s="563" customFormat="1" ht="25.5" hidden="1" customHeight="1" x14ac:dyDescent="0.25">
      <c r="A60" s="44"/>
      <c r="B60" s="553"/>
      <c r="C60" s="564"/>
      <c r="D60" s="565"/>
      <c r="E60" s="566"/>
      <c r="F60" s="567"/>
      <c r="G60" s="304"/>
      <c r="H60" s="304"/>
      <c r="I60" s="304"/>
      <c r="J60" s="304"/>
      <c r="K60" s="304"/>
      <c r="L60" s="304"/>
      <c r="M60" s="568"/>
      <c r="N60" s="304"/>
      <c r="O60" s="304"/>
      <c r="P60" s="85">
        <f t="shared" si="8"/>
        <v>0</v>
      </c>
      <c r="Q60" s="308" t="e">
        <f t="shared" si="13"/>
        <v>#DIV/0!</v>
      </c>
      <c r="R60" s="304"/>
      <c r="S60" s="568"/>
      <c r="T60" s="304"/>
      <c r="U60" s="568"/>
      <c r="V60" s="304"/>
      <c r="W60" s="569"/>
      <c r="X60" s="560"/>
      <c r="Y60" s="561"/>
      <c r="Z60" s="561"/>
      <c r="AA60" s="561"/>
      <c r="AB60" s="561"/>
      <c r="AC60" s="561"/>
      <c r="AD60" s="561"/>
      <c r="AE60" s="561"/>
      <c r="AF60" s="561"/>
      <c r="AG60" s="561"/>
      <c r="AH60" s="561"/>
      <c r="AI60" s="561"/>
      <c r="AJ60" s="561"/>
      <c r="AK60" s="561"/>
      <c r="AL60" s="561"/>
      <c r="AM60" s="561"/>
      <c r="AN60" s="561"/>
      <c r="AO60" s="561"/>
      <c r="AP60" s="561"/>
      <c r="AQ60" s="561"/>
      <c r="AR60" s="562"/>
      <c r="AS60" s="562"/>
      <c r="AT60" s="562"/>
      <c r="AU60" s="562"/>
      <c r="AV60" s="562"/>
      <c r="AW60" s="562"/>
      <c r="AX60" s="562"/>
      <c r="AY60" s="562"/>
      <c r="AZ60" s="562"/>
      <c r="BA60" s="562"/>
      <c r="BB60" s="562"/>
      <c r="BC60" s="562"/>
      <c r="BD60" s="562"/>
      <c r="BE60" s="562"/>
      <c r="BF60" s="562"/>
    </row>
    <row r="61" spans="1:58" s="20" customFormat="1" ht="63.75" customHeight="1" x14ac:dyDescent="0.25">
      <c r="A61" s="44"/>
      <c r="B61" s="553" t="s">
        <v>42</v>
      </c>
      <c r="C61" s="554">
        <v>1070</v>
      </c>
      <c r="D61" s="553" t="s">
        <v>147</v>
      </c>
      <c r="E61" s="275" t="s">
        <v>140</v>
      </c>
      <c r="F61" s="541">
        <v>403</v>
      </c>
      <c r="G61" s="216">
        <v>100.5</v>
      </c>
      <c r="H61" s="218">
        <v>98.5</v>
      </c>
      <c r="I61" s="555">
        <f>H61/H9</f>
        <v>1.0227698684728331E-3</v>
      </c>
      <c r="J61" s="81">
        <f t="shared" ref="J61:J72" si="14">H61-G61</f>
        <v>-2</v>
      </c>
      <c r="K61" s="307">
        <f t="shared" ref="K61:K72" si="15">H61/G61</f>
        <v>0.98009950248756217</v>
      </c>
      <c r="L61" s="86"/>
      <c r="M61" s="489">
        <v>0</v>
      </c>
      <c r="N61" s="85"/>
      <c r="O61" s="85"/>
      <c r="P61" s="85">
        <f t="shared" si="8"/>
        <v>0</v>
      </c>
      <c r="Q61" s="308" t="e">
        <f t="shared" si="13"/>
        <v>#DIV/0!</v>
      </c>
      <c r="R61" s="223">
        <f t="shared" ref="R61:R69" si="16">SUM(F61,L61)</f>
        <v>403</v>
      </c>
      <c r="S61" s="489">
        <f t="shared" ref="S61:U69" si="17">SUM(F61,M61)</f>
        <v>403</v>
      </c>
      <c r="T61" s="85">
        <f t="shared" si="17"/>
        <v>100.5</v>
      </c>
      <c r="U61" s="489">
        <f t="shared" si="17"/>
        <v>98.5</v>
      </c>
      <c r="V61" s="85">
        <f t="shared" ref="V61:V69" si="18">U61-T61</f>
        <v>-2</v>
      </c>
      <c r="W61" s="307">
        <f t="shared" ref="W61:W93" si="19">U61/T61</f>
        <v>0.98009950248756217</v>
      </c>
      <c r="X61" s="25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</row>
    <row r="62" spans="1:58" s="573" customFormat="1" ht="18.75" customHeight="1" x14ac:dyDescent="0.25">
      <c r="A62" s="501"/>
      <c r="B62" s="542"/>
      <c r="C62" s="543"/>
      <c r="D62" s="542"/>
      <c r="E62" s="544" t="s">
        <v>385</v>
      </c>
      <c r="F62" s="552">
        <v>364.6</v>
      </c>
      <c r="G62" s="532">
        <v>89.4</v>
      </c>
      <c r="H62" s="533">
        <v>87.6</v>
      </c>
      <c r="I62" s="546">
        <f>H62/H9</f>
        <v>9.0959025866213386E-4</v>
      </c>
      <c r="J62" s="535">
        <f t="shared" si="14"/>
        <v>-1.8000000000000114</v>
      </c>
      <c r="K62" s="513">
        <f t="shared" si="15"/>
        <v>0.97986577181208045</v>
      </c>
      <c r="L62" s="537"/>
      <c r="M62" s="511"/>
      <c r="N62" s="512"/>
      <c r="O62" s="512"/>
      <c r="P62" s="512">
        <f t="shared" si="8"/>
        <v>0</v>
      </c>
      <c r="Q62" s="538"/>
      <c r="R62" s="514">
        <f t="shared" si="16"/>
        <v>364.6</v>
      </c>
      <c r="S62" s="511">
        <f t="shared" si="17"/>
        <v>364.6</v>
      </c>
      <c r="T62" s="512">
        <f t="shared" si="17"/>
        <v>89.4</v>
      </c>
      <c r="U62" s="511">
        <f t="shared" si="17"/>
        <v>87.6</v>
      </c>
      <c r="V62" s="512">
        <f t="shared" si="18"/>
        <v>-1.8000000000000114</v>
      </c>
      <c r="W62" s="513">
        <f t="shared" si="19"/>
        <v>0.97986577181208045</v>
      </c>
      <c r="X62" s="570"/>
      <c r="Y62" s="571"/>
      <c r="Z62" s="571"/>
      <c r="AA62" s="571"/>
      <c r="AB62" s="571"/>
      <c r="AC62" s="571"/>
      <c r="AD62" s="571"/>
      <c r="AE62" s="571"/>
      <c r="AF62" s="571"/>
      <c r="AG62" s="571"/>
      <c r="AH62" s="571"/>
      <c r="AI62" s="571"/>
      <c r="AJ62" s="571"/>
      <c r="AK62" s="571"/>
      <c r="AL62" s="571"/>
      <c r="AM62" s="571"/>
      <c r="AN62" s="571"/>
      <c r="AO62" s="571"/>
      <c r="AP62" s="571"/>
      <c r="AQ62" s="571"/>
      <c r="AR62" s="572"/>
      <c r="AS62" s="572"/>
      <c r="AT62" s="572"/>
      <c r="AU62" s="572"/>
      <c r="AV62" s="572"/>
      <c r="AW62" s="572"/>
      <c r="AX62" s="572"/>
      <c r="AY62" s="572"/>
      <c r="AZ62" s="572"/>
      <c r="BA62" s="572"/>
      <c r="BB62" s="572"/>
      <c r="BC62" s="572"/>
      <c r="BD62" s="572"/>
      <c r="BE62" s="572"/>
      <c r="BF62" s="572"/>
    </row>
    <row r="63" spans="1:58" s="573" customFormat="1" ht="30" hidden="1" customHeight="1" x14ac:dyDescent="0.25">
      <c r="A63" s="501"/>
      <c r="B63" s="542"/>
      <c r="C63" s="543"/>
      <c r="D63" s="542"/>
      <c r="E63" s="544" t="s">
        <v>382</v>
      </c>
      <c r="F63" s="531"/>
      <c r="G63" s="532"/>
      <c r="H63" s="533"/>
      <c r="I63" s="546">
        <f>H63/H9</f>
        <v>0</v>
      </c>
      <c r="J63" s="535">
        <f t="shared" si="14"/>
        <v>0</v>
      </c>
      <c r="K63" s="513" t="e">
        <f t="shared" si="15"/>
        <v>#DIV/0!</v>
      </c>
      <c r="L63" s="537"/>
      <c r="M63" s="511"/>
      <c r="N63" s="512"/>
      <c r="O63" s="512"/>
      <c r="P63" s="512">
        <f t="shared" si="8"/>
        <v>0</v>
      </c>
      <c r="Q63" s="538" t="e">
        <f>O63/N63</f>
        <v>#DIV/0!</v>
      </c>
      <c r="R63" s="514">
        <f t="shared" si="16"/>
        <v>0</v>
      </c>
      <c r="S63" s="511">
        <f t="shared" si="17"/>
        <v>0</v>
      </c>
      <c r="T63" s="512">
        <f t="shared" si="17"/>
        <v>0</v>
      </c>
      <c r="U63" s="511">
        <f t="shared" si="17"/>
        <v>0</v>
      </c>
      <c r="V63" s="512">
        <f t="shared" si="18"/>
        <v>0</v>
      </c>
      <c r="W63" s="513" t="e">
        <f t="shared" si="19"/>
        <v>#DIV/0!</v>
      </c>
      <c r="X63" s="570"/>
      <c r="Y63" s="571"/>
      <c r="Z63" s="571"/>
      <c r="AA63" s="571"/>
      <c r="AB63" s="571"/>
      <c r="AC63" s="571"/>
      <c r="AD63" s="571"/>
      <c r="AE63" s="571"/>
      <c r="AF63" s="571"/>
      <c r="AG63" s="571"/>
      <c r="AH63" s="571"/>
      <c r="AI63" s="571"/>
      <c r="AJ63" s="571"/>
      <c r="AK63" s="571"/>
      <c r="AL63" s="571"/>
      <c r="AM63" s="571"/>
      <c r="AN63" s="571"/>
      <c r="AO63" s="571"/>
      <c r="AP63" s="571"/>
      <c r="AQ63" s="571"/>
      <c r="AR63" s="572"/>
      <c r="AS63" s="572"/>
      <c r="AT63" s="572"/>
      <c r="AU63" s="572"/>
      <c r="AV63" s="572"/>
      <c r="AW63" s="572"/>
      <c r="AX63" s="572"/>
      <c r="AY63" s="572"/>
      <c r="AZ63" s="572"/>
      <c r="BA63" s="572"/>
      <c r="BB63" s="572"/>
      <c r="BC63" s="572"/>
      <c r="BD63" s="572"/>
      <c r="BE63" s="572"/>
      <c r="BF63" s="572"/>
    </row>
    <row r="64" spans="1:58" ht="34.5" customHeight="1" x14ac:dyDescent="0.25">
      <c r="A64" s="44"/>
      <c r="B64" s="30" t="s">
        <v>43</v>
      </c>
      <c r="C64" s="29" t="s">
        <v>143</v>
      </c>
      <c r="D64" s="29" t="s">
        <v>144</v>
      </c>
      <c r="E64" s="281" t="s">
        <v>141</v>
      </c>
      <c r="F64" s="293">
        <v>3261.3</v>
      </c>
      <c r="G64" s="574">
        <v>694.6</v>
      </c>
      <c r="H64" s="218">
        <v>617</v>
      </c>
      <c r="I64" s="83">
        <f>H64/H9</f>
        <v>6.4065889223120622E-3</v>
      </c>
      <c r="J64" s="80">
        <f t="shared" si="14"/>
        <v>-77.600000000000023</v>
      </c>
      <c r="K64" s="98">
        <f t="shared" si="15"/>
        <v>0.88828102505038864</v>
      </c>
      <c r="L64" s="86">
        <v>16</v>
      </c>
      <c r="M64" s="489">
        <v>17.5</v>
      </c>
      <c r="N64" s="85">
        <v>1.5</v>
      </c>
      <c r="O64" s="85">
        <v>1.5</v>
      </c>
      <c r="P64" s="85">
        <f t="shared" si="8"/>
        <v>0</v>
      </c>
      <c r="Q64" s="308">
        <f>O64/N64</f>
        <v>1</v>
      </c>
      <c r="R64" s="223">
        <f t="shared" si="16"/>
        <v>3277.3</v>
      </c>
      <c r="S64" s="489">
        <f t="shared" si="17"/>
        <v>3278.8</v>
      </c>
      <c r="T64" s="85">
        <f t="shared" si="17"/>
        <v>696.1</v>
      </c>
      <c r="U64" s="489">
        <f t="shared" si="17"/>
        <v>618.5</v>
      </c>
      <c r="V64" s="85">
        <f t="shared" si="18"/>
        <v>-77.600000000000023</v>
      </c>
      <c r="W64" s="98">
        <f t="shared" si="19"/>
        <v>0.88852176411435135</v>
      </c>
      <c r="X64" s="15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1:58" ht="34.5" customHeight="1" x14ac:dyDescent="0.25">
      <c r="A65" s="44"/>
      <c r="B65" s="30"/>
      <c r="C65" s="29" t="s">
        <v>386</v>
      </c>
      <c r="D65" s="29" t="s">
        <v>144</v>
      </c>
      <c r="E65" s="492" t="s">
        <v>387</v>
      </c>
      <c r="F65" s="293">
        <v>5407.6</v>
      </c>
      <c r="G65" s="574">
        <v>1260.3</v>
      </c>
      <c r="H65" s="218">
        <v>1218.0999999999999</v>
      </c>
      <c r="I65" s="83">
        <f>H65/H9</f>
        <v>1.2648080982606681E-2</v>
      </c>
      <c r="J65" s="80">
        <f t="shared" si="14"/>
        <v>-42.200000000000045</v>
      </c>
      <c r="K65" s="98">
        <f t="shared" si="15"/>
        <v>0.96651590891057682</v>
      </c>
      <c r="L65" s="86">
        <v>1009.5</v>
      </c>
      <c r="M65" s="489">
        <v>1021.9</v>
      </c>
      <c r="N65" s="85">
        <v>94.8</v>
      </c>
      <c r="O65" s="85">
        <v>94.8</v>
      </c>
      <c r="P65" s="85">
        <f t="shared" si="8"/>
        <v>0</v>
      </c>
      <c r="Q65" s="308">
        <f>O65/N65</f>
        <v>1</v>
      </c>
      <c r="R65" s="223">
        <f t="shared" si="16"/>
        <v>6417.1</v>
      </c>
      <c r="S65" s="489">
        <f t="shared" si="17"/>
        <v>6429.5</v>
      </c>
      <c r="T65" s="85">
        <f t="shared" si="17"/>
        <v>1355.1</v>
      </c>
      <c r="U65" s="489">
        <f t="shared" si="17"/>
        <v>1312.8999999999999</v>
      </c>
      <c r="V65" s="85">
        <f t="shared" si="18"/>
        <v>-42.200000000000045</v>
      </c>
      <c r="W65" s="98">
        <f t="shared" si="19"/>
        <v>0.96885838683491987</v>
      </c>
      <c r="X65" s="15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  <row r="66" spans="1:58" ht="32.25" customHeight="1" x14ac:dyDescent="0.25">
      <c r="A66" s="44"/>
      <c r="B66" s="30" t="s">
        <v>44</v>
      </c>
      <c r="C66" s="29" t="s">
        <v>388</v>
      </c>
      <c r="D66" s="29" t="s">
        <v>146</v>
      </c>
      <c r="E66" s="281" t="s">
        <v>389</v>
      </c>
      <c r="F66" s="541">
        <v>325.3</v>
      </c>
      <c r="G66" s="216">
        <v>143.30000000000001</v>
      </c>
      <c r="H66" s="218">
        <v>83.4</v>
      </c>
      <c r="I66" s="83">
        <f>H66/H9</f>
        <v>8.6597976680847003E-4</v>
      </c>
      <c r="J66" s="80">
        <f t="shared" si="14"/>
        <v>-59.900000000000006</v>
      </c>
      <c r="K66" s="98">
        <f t="shared" si="15"/>
        <v>0.58199581297976277</v>
      </c>
      <c r="L66" s="86"/>
      <c r="M66" s="489"/>
      <c r="N66" s="85"/>
      <c r="O66" s="85"/>
      <c r="P66" s="85"/>
      <c r="Q66" s="308"/>
      <c r="R66" s="223">
        <f t="shared" si="16"/>
        <v>325.3</v>
      </c>
      <c r="S66" s="489">
        <f t="shared" si="17"/>
        <v>325.3</v>
      </c>
      <c r="T66" s="85">
        <f t="shared" si="17"/>
        <v>143.30000000000001</v>
      </c>
      <c r="U66" s="489">
        <f t="shared" si="17"/>
        <v>83.4</v>
      </c>
      <c r="V66" s="85">
        <f t="shared" si="18"/>
        <v>-59.900000000000006</v>
      </c>
      <c r="W66" s="98">
        <f t="shared" si="19"/>
        <v>0.58199581297976277</v>
      </c>
      <c r="X66" s="15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</row>
    <row r="67" spans="1:58" ht="20.25" customHeight="1" x14ac:dyDescent="0.25">
      <c r="A67" s="44"/>
      <c r="B67" s="30" t="s">
        <v>45</v>
      </c>
      <c r="C67" s="29" t="s">
        <v>145</v>
      </c>
      <c r="D67" s="29" t="s">
        <v>142</v>
      </c>
      <c r="E67" s="281" t="s">
        <v>390</v>
      </c>
      <c r="F67" s="541">
        <v>1566.4</v>
      </c>
      <c r="G67" s="216">
        <v>357.5</v>
      </c>
      <c r="H67" s="218">
        <v>336.3</v>
      </c>
      <c r="I67" s="83">
        <f>H67/H9</f>
        <v>3.4919543834255212E-3</v>
      </c>
      <c r="J67" s="80">
        <f t="shared" si="14"/>
        <v>-21.199999999999989</v>
      </c>
      <c r="K67" s="98">
        <f t="shared" si="15"/>
        <v>0.94069930069930074</v>
      </c>
      <c r="L67" s="86"/>
      <c r="M67" s="489"/>
      <c r="N67" s="85"/>
      <c r="O67" s="85"/>
      <c r="P67" s="85">
        <f t="shared" ref="P67:P72" si="20">O67-N67</f>
        <v>0</v>
      </c>
      <c r="Q67" s="308"/>
      <c r="R67" s="223">
        <f t="shared" si="16"/>
        <v>1566.4</v>
      </c>
      <c r="S67" s="489">
        <f t="shared" si="17"/>
        <v>1566.4</v>
      </c>
      <c r="T67" s="85">
        <f t="shared" si="17"/>
        <v>357.5</v>
      </c>
      <c r="U67" s="489">
        <f t="shared" si="17"/>
        <v>336.3</v>
      </c>
      <c r="V67" s="85">
        <f t="shared" si="18"/>
        <v>-21.199999999999989</v>
      </c>
      <c r="W67" s="98">
        <f t="shared" si="19"/>
        <v>0.94069930069930074</v>
      </c>
      <c r="X67" s="15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</row>
    <row r="68" spans="1:58" ht="19.5" customHeight="1" x14ac:dyDescent="0.25">
      <c r="A68" s="44"/>
      <c r="B68" s="30" t="s">
        <v>46</v>
      </c>
      <c r="C68" s="29" t="s">
        <v>391</v>
      </c>
      <c r="D68" s="29" t="s">
        <v>142</v>
      </c>
      <c r="E68" s="281" t="s">
        <v>392</v>
      </c>
      <c r="F68" s="541">
        <v>4066.2</v>
      </c>
      <c r="G68" s="216">
        <v>1079.7</v>
      </c>
      <c r="H68" s="218">
        <v>893.6</v>
      </c>
      <c r="I68" s="83">
        <f>H68/H9</f>
        <v>9.2786513143890744E-3</v>
      </c>
      <c r="J68" s="80">
        <f t="shared" si="14"/>
        <v>-186.10000000000002</v>
      </c>
      <c r="K68" s="98">
        <f t="shared" si="15"/>
        <v>0.82763730665925717</v>
      </c>
      <c r="L68" s="86">
        <v>40</v>
      </c>
      <c r="M68" s="489">
        <v>40</v>
      </c>
      <c r="N68" s="85"/>
      <c r="O68" s="85"/>
      <c r="P68" s="85">
        <f t="shared" si="20"/>
        <v>0</v>
      </c>
      <c r="Q68" s="308" t="e">
        <f>O68/N68</f>
        <v>#DIV/0!</v>
      </c>
      <c r="R68" s="223">
        <f t="shared" si="16"/>
        <v>4106.2</v>
      </c>
      <c r="S68" s="489">
        <f t="shared" si="17"/>
        <v>4106.2</v>
      </c>
      <c r="T68" s="85">
        <f t="shared" si="17"/>
        <v>1079.7</v>
      </c>
      <c r="U68" s="489">
        <f t="shared" si="17"/>
        <v>893.6</v>
      </c>
      <c r="V68" s="85">
        <f t="shared" si="18"/>
        <v>-186.10000000000002</v>
      </c>
      <c r="W68" s="98">
        <f t="shared" si="19"/>
        <v>0.82763730665925717</v>
      </c>
      <c r="X68" s="15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58" ht="19.5" customHeight="1" thickBot="1" x14ac:dyDescent="0.3">
      <c r="A69" s="44"/>
      <c r="B69" s="30" t="s">
        <v>46</v>
      </c>
      <c r="C69" s="29" t="s">
        <v>393</v>
      </c>
      <c r="D69" s="29" t="s">
        <v>142</v>
      </c>
      <c r="E69" s="281" t="s">
        <v>394</v>
      </c>
      <c r="F69" s="575">
        <v>61</v>
      </c>
      <c r="G69" s="576"/>
      <c r="H69" s="218"/>
      <c r="I69" s="83">
        <f>H69/H9</f>
        <v>0</v>
      </c>
      <c r="J69" s="80">
        <f t="shared" si="14"/>
        <v>0</v>
      </c>
      <c r="K69" s="98" t="e">
        <f t="shared" si="15"/>
        <v>#DIV/0!</v>
      </c>
      <c r="L69" s="86">
        <v>39</v>
      </c>
      <c r="M69" s="489">
        <v>39</v>
      </c>
      <c r="N69" s="85"/>
      <c r="O69" s="85"/>
      <c r="P69" s="85">
        <f t="shared" si="20"/>
        <v>0</v>
      </c>
      <c r="Q69" s="308" t="e">
        <f>O69/N69</f>
        <v>#DIV/0!</v>
      </c>
      <c r="R69" s="223">
        <f t="shared" si="16"/>
        <v>100</v>
      </c>
      <c r="S69" s="489">
        <f t="shared" si="17"/>
        <v>100</v>
      </c>
      <c r="T69" s="85">
        <f t="shared" si="17"/>
        <v>0</v>
      </c>
      <c r="U69" s="489">
        <f t="shared" si="17"/>
        <v>0</v>
      </c>
      <c r="V69" s="85">
        <f t="shared" si="18"/>
        <v>0</v>
      </c>
      <c r="W69" s="98" t="e">
        <f t="shared" si="19"/>
        <v>#DIV/0!</v>
      </c>
      <c r="X69" s="15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58" s="4" customFormat="1" ht="27" customHeight="1" thickBot="1" x14ac:dyDescent="0.3">
      <c r="A70" s="42">
        <v>3</v>
      </c>
      <c r="B70" s="36" t="s">
        <v>100</v>
      </c>
      <c r="C70" s="36" t="s">
        <v>256</v>
      </c>
      <c r="D70" s="36"/>
      <c r="E70" s="577" t="s">
        <v>101</v>
      </c>
      <c r="F70" s="266">
        <f>SUM(F80,F78,F77,F75,F74,F71)</f>
        <v>63147.6</v>
      </c>
      <c r="G70" s="76">
        <f>SUM(G80,G78,G77,G75,G74,G71)</f>
        <v>15631.1</v>
      </c>
      <c r="H70" s="76">
        <f>SUM(H80,H78,H77,H75,H74,H71)</f>
        <v>14122.2</v>
      </c>
      <c r="I70" s="77">
        <f>H70/H9</f>
        <v>0.14663716382281264</v>
      </c>
      <c r="J70" s="78">
        <f t="shared" si="14"/>
        <v>-1508.8999999999996</v>
      </c>
      <c r="K70" s="100">
        <f t="shared" si="15"/>
        <v>0.90346808605920248</v>
      </c>
      <c r="L70" s="76">
        <f>SUM(L80,L78,L77,L75,L74,L71)</f>
        <v>4410.5</v>
      </c>
      <c r="M70" s="76">
        <f>SUM(M80,M78,M77,M75,M74,M71)</f>
        <v>4485.8</v>
      </c>
      <c r="N70" s="76">
        <f>SUM(N80,N78,N77,N75,N74,N71)</f>
        <v>942.9</v>
      </c>
      <c r="O70" s="76">
        <f>SUM(O80,O78,O77,O75,O74,O71)</f>
        <v>942.9</v>
      </c>
      <c r="P70" s="76">
        <f t="shared" si="20"/>
        <v>0</v>
      </c>
      <c r="Q70" s="219">
        <f>O70/N70</f>
        <v>1</v>
      </c>
      <c r="R70" s="76">
        <f>SUM(R80,R78,R77,R75,R74,R71)</f>
        <v>67558.099999999991</v>
      </c>
      <c r="S70" s="76">
        <f>SUM(S80,S78,S77,S75,S74,S71)</f>
        <v>67633.399999999994</v>
      </c>
      <c r="T70" s="76">
        <f>SUM(T80,T78,T77,T75,T74,T71)</f>
        <v>16574</v>
      </c>
      <c r="U70" s="76">
        <f>SUM(U80,U78,U77,U75,U74,U71)</f>
        <v>15065.1</v>
      </c>
      <c r="V70" s="76">
        <f>SUM(V71,V74,V75,V77,V80)</f>
        <v>-1508.9000000000008</v>
      </c>
      <c r="W70" s="101">
        <f t="shared" si="19"/>
        <v>0.90895981658018588</v>
      </c>
      <c r="X70" s="15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</row>
    <row r="71" spans="1:58" ht="27" customHeight="1" x14ac:dyDescent="0.25">
      <c r="A71" s="145"/>
      <c r="B71" s="147" t="s">
        <v>102</v>
      </c>
      <c r="C71" s="578" t="s">
        <v>395</v>
      </c>
      <c r="D71" s="578" t="s">
        <v>148</v>
      </c>
      <c r="E71" s="579" t="s">
        <v>150</v>
      </c>
      <c r="F71" s="580">
        <v>58602.6</v>
      </c>
      <c r="G71" s="150">
        <v>14494.7</v>
      </c>
      <c r="H71" s="81">
        <v>13161</v>
      </c>
      <c r="I71" s="79">
        <f>H71/H9</f>
        <v>0.13665659125858839</v>
      </c>
      <c r="J71" s="80">
        <f t="shared" si="14"/>
        <v>-1333.7000000000007</v>
      </c>
      <c r="K71" s="192">
        <f t="shared" si="15"/>
        <v>0.9079870573381994</v>
      </c>
      <c r="L71" s="247">
        <v>4410.5</v>
      </c>
      <c r="M71" s="487">
        <v>4485.8</v>
      </c>
      <c r="N71" s="150">
        <v>942.9</v>
      </c>
      <c r="O71" s="150">
        <v>942.9</v>
      </c>
      <c r="P71" s="150">
        <f t="shared" si="20"/>
        <v>0</v>
      </c>
      <c r="Q71" s="306">
        <f>O71/N71</f>
        <v>1</v>
      </c>
      <c r="R71" s="247">
        <f t="shared" ref="R71:R80" si="21">SUM(F71,L71)</f>
        <v>63013.1</v>
      </c>
      <c r="S71" s="487">
        <f t="shared" ref="S71:U80" si="22">SUM(F71,M71)</f>
        <v>63088.4</v>
      </c>
      <c r="T71" s="150">
        <f t="shared" si="22"/>
        <v>15437.6</v>
      </c>
      <c r="U71" s="487">
        <f t="shared" si="22"/>
        <v>14103.9</v>
      </c>
      <c r="V71" s="150">
        <f t="shared" ref="V71:V80" si="23">U71-T71</f>
        <v>-1333.7000000000007</v>
      </c>
      <c r="W71" s="242">
        <f t="shared" si="19"/>
        <v>0.91360703736332072</v>
      </c>
      <c r="X71" s="15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</row>
    <row r="72" spans="1:58" s="588" customFormat="1" ht="21" customHeight="1" x14ac:dyDescent="0.25">
      <c r="A72" s="501"/>
      <c r="B72" s="143"/>
      <c r="C72" s="581"/>
      <c r="D72" s="581"/>
      <c r="E72" s="582" t="s">
        <v>151</v>
      </c>
      <c r="F72" s="510">
        <v>31910.9</v>
      </c>
      <c r="G72" s="537">
        <v>9312.7000000000007</v>
      </c>
      <c r="H72" s="512">
        <v>9312.7000000000007</v>
      </c>
      <c r="I72" s="583">
        <f>H72/H9</f>
        <v>9.6697958925146751E-2</v>
      </c>
      <c r="J72" s="508">
        <f t="shared" si="14"/>
        <v>0</v>
      </c>
      <c r="K72" s="584">
        <f t="shared" si="15"/>
        <v>1</v>
      </c>
      <c r="L72" s="510"/>
      <c r="M72" s="511"/>
      <c r="N72" s="512"/>
      <c r="O72" s="512"/>
      <c r="P72" s="512">
        <f t="shared" si="20"/>
        <v>0</v>
      </c>
      <c r="Q72" s="513"/>
      <c r="R72" s="514">
        <f t="shared" si="21"/>
        <v>31910.9</v>
      </c>
      <c r="S72" s="511">
        <f t="shared" si="22"/>
        <v>31910.9</v>
      </c>
      <c r="T72" s="512">
        <f t="shared" si="22"/>
        <v>9312.7000000000007</v>
      </c>
      <c r="U72" s="511">
        <f t="shared" si="22"/>
        <v>9312.7000000000007</v>
      </c>
      <c r="V72" s="512">
        <f t="shared" si="23"/>
        <v>0</v>
      </c>
      <c r="W72" s="515">
        <f t="shared" si="19"/>
        <v>1</v>
      </c>
      <c r="X72" s="585"/>
      <c r="Y72" s="586"/>
      <c r="Z72" s="586"/>
      <c r="AA72" s="586"/>
      <c r="AB72" s="586"/>
      <c r="AC72" s="586"/>
      <c r="AD72" s="586"/>
      <c r="AE72" s="586"/>
      <c r="AF72" s="586"/>
      <c r="AG72" s="586"/>
      <c r="AH72" s="586"/>
      <c r="AI72" s="586"/>
      <c r="AJ72" s="586"/>
      <c r="AK72" s="586"/>
      <c r="AL72" s="586"/>
      <c r="AM72" s="586"/>
      <c r="AN72" s="586"/>
      <c r="AO72" s="586"/>
      <c r="AP72" s="586"/>
      <c r="AQ72" s="586"/>
      <c r="AR72" s="587"/>
      <c r="AS72" s="587"/>
      <c r="AT72" s="587"/>
      <c r="AU72" s="587"/>
      <c r="AV72" s="587"/>
      <c r="AW72" s="587"/>
      <c r="AX72" s="587"/>
      <c r="AY72" s="587"/>
      <c r="AZ72" s="587"/>
      <c r="BA72" s="587"/>
      <c r="BB72" s="587"/>
      <c r="BC72" s="587"/>
      <c r="BD72" s="587"/>
      <c r="BE72" s="587"/>
      <c r="BF72" s="587"/>
    </row>
    <row r="73" spans="1:58" ht="18.75" hidden="1" customHeight="1" x14ac:dyDescent="0.25">
      <c r="A73" s="44"/>
      <c r="B73" s="28"/>
      <c r="C73" s="154" t="s">
        <v>153</v>
      </c>
      <c r="D73" s="154"/>
      <c r="E73" s="495" t="s">
        <v>152</v>
      </c>
      <c r="F73" s="86"/>
      <c r="G73" s="85"/>
      <c r="H73" s="85"/>
      <c r="I73" s="85"/>
      <c r="J73" s="85"/>
      <c r="K73" s="589"/>
      <c r="L73" s="222">
        <f t="shared" ref="L73:Q73" si="24">SUM(L74:L77)</f>
        <v>0</v>
      </c>
      <c r="M73" s="489">
        <f t="shared" si="24"/>
        <v>0</v>
      </c>
      <c r="N73" s="85">
        <f t="shared" si="24"/>
        <v>0</v>
      </c>
      <c r="O73" s="85">
        <f t="shared" si="24"/>
        <v>0</v>
      </c>
      <c r="P73" s="85">
        <f t="shared" si="24"/>
        <v>0</v>
      </c>
      <c r="Q73" s="590">
        <f t="shared" si="24"/>
        <v>0</v>
      </c>
      <c r="R73" s="223">
        <f t="shared" si="21"/>
        <v>0</v>
      </c>
      <c r="S73" s="489">
        <f t="shared" si="22"/>
        <v>0</v>
      </c>
      <c r="T73" s="85">
        <f t="shared" si="22"/>
        <v>0</v>
      </c>
      <c r="U73" s="489">
        <f t="shared" si="22"/>
        <v>0</v>
      </c>
      <c r="V73" s="85">
        <f t="shared" si="23"/>
        <v>0</v>
      </c>
      <c r="W73" s="98" t="e">
        <f t="shared" si="19"/>
        <v>#DIV/0!</v>
      </c>
      <c r="X73" s="15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</row>
    <row r="74" spans="1:58" ht="24.75" customHeight="1" x14ac:dyDescent="0.25">
      <c r="A74" s="44"/>
      <c r="B74" s="28" t="s">
        <v>104</v>
      </c>
      <c r="C74" s="28" t="s">
        <v>396</v>
      </c>
      <c r="D74" s="28" t="s">
        <v>149</v>
      </c>
      <c r="E74" s="591" t="s">
        <v>108</v>
      </c>
      <c r="F74" s="222">
        <v>156.19999999999999</v>
      </c>
      <c r="G74" s="86">
        <v>39</v>
      </c>
      <c r="H74" s="85">
        <v>0</v>
      </c>
      <c r="I74" s="79">
        <f>H74/H9</f>
        <v>0</v>
      </c>
      <c r="J74" s="80">
        <f t="shared" ref="J74:J89" si="25">H74-G74</f>
        <v>-39</v>
      </c>
      <c r="K74" s="192">
        <f t="shared" ref="K74:K89" si="26">H74/G74</f>
        <v>0</v>
      </c>
      <c r="L74" s="222"/>
      <c r="M74" s="489"/>
      <c r="N74" s="85"/>
      <c r="O74" s="85"/>
      <c r="P74" s="85">
        <f>O74-N74</f>
        <v>0</v>
      </c>
      <c r="Q74" s="307"/>
      <c r="R74" s="223">
        <f t="shared" si="21"/>
        <v>156.19999999999999</v>
      </c>
      <c r="S74" s="489">
        <f t="shared" si="22"/>
        <v>156.19999999999999</v>
      </c>
      <c r="T74" s="85">
        <f t="shared" si="22"/>
        <v>39</v>
      </c>
      <c r="U74" s="489">
        <f t="shared" si="22"/>
        <v>0</v>
      </c>
      <c r="V74" s="85">
        <f t="shared" si="23"/>
        <v>-39</v>
      </c>
      <c r="W74" s="98">
        <f t="shared" si="19"/>
        <v>0</v>
      </c>
      <c r="X74" s="15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</row>
    <row r="75" spans="1:58" ht="33" customHeight="1" x14ac:dyDescent="0.25">
      <c r="A75" s="44"/>
      <c r="B75" s="28" t="s">
        <v>105</v>
      </c>
      <c r="C75" s="28" t="s">
        <v>397</v>
      </c>
      <c r="D75" s="28" t="s">
        <v>149</v>
      </c>
      <c r="E75" s="591" t="s">
        <v>398</v>
      </c>
      <c r="F75" s="222">
        <v>1048.5999999999999</v>
      </c>
      <c r="G75" s="86">
        <v>262.2</v>
      </c>
      <c r="H75" s="85">
        <v>235.5</v>
      </c>
      <c r="I75" s="79">
        <f>H75/H9</f>
        <v>2.4453025789375861E-3</v>
      </c>
      <c r="J75" s="80">
        <f t="shared" si="25"/>
        <v>-26.699999999999989</v>
      </c>
      <c r="K75" s="192">
        <f t="shared" si="26"/>
        <v>0.89816933638443941</v>
      </c>
      <c r="L75" s="222"/>
      <c r="M75" s="489"/>
      <c r="N75" s="85"/>
      <c r="O75" s="85"/>
      <c r="P75" s="85">
        <f>O75-N75</f>
        <v>0</v>
      </c>
      <c r="Q75" s="307"/>
      <c r="R75" s="223">
        <f t="shared" si="21"/>
        <v>1048.5999999999999</v>
      </c>
      <c r="S75" s="489">
        <f t="shared" si="22"/>
        <v>1048.5999999999999</v>
      </c>
      <c r="T75" s="85">
        <f t="shared" si="22"/>
        <v>262.2</v>
      </c>
      <c r="U75" s="489">
        <f t="shared" si="22"/>
        <v>235.5</v>
      </c>
      <c r="V75" s="85">
        <f t="shared" si="23"/>
        <v>-26.699999999999989</v>
      </c>
      <c r="W75" s="98">
        <f t="shared" si="19"/>
        <v>0.89816933638443941</v>
      </c>
      <c r="X75" s="15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</row>
    <row r="76" spans="1:58" s="539" customFormat="1" ht="41.25" customHeight="1" x14ac:dyDescent="0.25">
      <c r="A76" s="501"/>
      <c r="B76" s="143"/>
      <c r="C76" s="143"/>
      <c r="D76" s="143"/>
      <c r="E76" s="592" t="s">
        <v>399</v>
      </c>
      <c r="F76" s="593">
        <v>628.6</v>
      </c>
      <c r="G76" s="512">
        <v>157.19999999999999</v>
      </c>
      <c r="H76" s="512">
        <v>157.1</v>
      </c>
      <c r="I76" s="583">
        <f>H76/H9</f>
        <v>1.6312400643358589E-3</v>
      </c>
      <c r="J76" s="508">
        <f t="shared" si="25"/>
        <v>-9.9999999999994316E-2</v>
      </c>
      <c r="K76" s="584">
        <f t="shared" si="26"/>
        <v>0.99936386768447838</v>
      </c>
      <c r="L76" s="510"/>
      <c r="M76" s="511"/>
      <c r="N76" s="512"/>
      <c r="O76" s="512"/>
      <c r="P76" s="512"/>
      <c r="Q76" s="513"/>
      <c r="R76" s="510">
        <f t="shared" si="21"/>
        <v>628.6</v>
      </c>
      <c r="S76" s="511">
        <f t="shared" si="22"/>
        <v>628.6</v>
      </c>
      <c r="T76" s="512">
        <f t="shared" si="22"/>
        <v>157.19999999999999</v>
      </c>
      <c r="U76" s="511">
        <f t="shared" si="22"/>
        <v>157.1</v>
      </c>
      <c r="V76" s="512">
        <f t="shared" si="23"/>
        <v>-9.9999999999994316E-2</v>
      </c>
      <c r="W76" s="515">
        <f t="shared" si="19"/>
        <v>0.99936386768447838</v>
      </c>
      <c r="X76" s="516"/>
      <c r="Y76" s="517"/>
      <c r="Z76" s="517"/>
      <c r="AA76" s="517"/>
      <c r="AB76" s="517"/>
      <c r="AC76" s="517"/>
      <c r="AD76" s="517"/>
      <c r="AE76" s="517"/>
      <c r="AF76" s="517"/>
      <c r="AG76" s="517"/>
      <c r="AH76" s="517"/>
      <c r="AI76" s="517"/>
      <c r="AJ76" s="517"/>
      <c r="AK76" s="517"/>
      <c r="AL76" s="517"/>
      <c r="AM76" s="517"/>
      <c r="AN76" s="517"/>
      <c r="AO76" s="517"/>
      <c r="AP76" s="517"/>
      <c r="AQ76" s="517"/>
      <c r="AR76" s="518"/>
      <c r="AS76" s="518"/>
      <c r="AT76" s="518"/>
      <c r="AU76" s="518"/>
      <c r="AV76" s="518"/>
      <c r="AW76" s="518"/>
      <c r="AX76" s="518"/>
      <c r="AY76" s="518"/>
      <c r="AZ76" s="518"/>
      <c r="BA76" s="518"/>
      <c r="BB76" s="518"/>
      <c r="BC76" s="518"/>
      <c r="BD76" s="518"/>
      <c r="BE76" s="518"/>
      <c r="BF76" s="518"/>
    </row>
    <row r="77" spans="1:58" ht="24.75" customHeight="1" x14ac:dyDescent="0.25">
      <c r="A77" s="44"/>
      <c r="B77" s="41" t="s">
        <v>106</v>
      </c>
      <c r="C77" s="28" t="s">
        <v>400</v>
      </c>
      <c r="D77" s="28" t="s">
        <v>149</v>
      </c>
      <c r="E77" s="594" t="s">
        <v>107</v>
      </c>
      <c r="F77" s="222">
        <v>784.1</v>
      </c>
      <c r="G77" s="86">
        <v>196</v>
      </c>
      <c r="H77" s="85">
        <v>193.5</v>
      </c>
      <c r="I77" s="79">
        <f>H77/H9</f>
        <v>2.0091976604009465E-3</v>
      </c>
      <c r="J77" s="80">
        <f t="shared" si="25"/>
        <v>-2.5</v>
      </c>
      <c r="K77" s="192">
        <f t="shared" si="26"/>
        <v>0.98724489795918369</v>
      </c>
      <c r="L77" s="222"/>
      <c r="M77" s="489"/>
      <c r="N77" s="85"/>
      <c r="O77" s="89"/>
      <c r="P77" s="81">
        <f t="shared" ref="P77:P86" si="27">O77-N77</f>
        <v>0</v>
      </c>
      <c r="Q77" s="310"/>
      <c r="R77" s="223">
        <f t="shared" si="21"/>
        <v>784.1</v>
      </c>
      <c r="S77" s="527">
        <f t="shared" si="22"/>
        <v>784.1</v>
      </c>
      <c r="T77" s="81">
        <f t="shared" si="22"/>
        <v>196</v>
      </c>
      <c r="U77" s="527">
        <f t="shared" si="22"/>
        <v>193.5</v>
      </c>
      <c r="V77" s="81">
        <f t="shared" si="23"/>
        <v>-2.5</v>
      </c>
      <c r="W77" s="97">
        <f t="shared" si="19"/>
        <v>0.98724489795918369</v>
      </c>
      <c r="X77" s="15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pans="1:58" ht="30.75" customHeight="1" x14ac:dyDescent="0.25">
      <c r="A78" s="44"/>
      <c r="B78" s="41"/>
      <c r="C78" s="28" t="s">
        <v>401</v>
      </c>
      <c r="D78" s="41" t="s">
        <v>149</v>
      </c>
      <c r="E78" s="595" t="s">
        <v>402</v>
      </c>
      <c r="F78" s="520">
        <v>911.1</v>
      </c>
      <c r="G78" s="85">
        <v>227.9</v>
      </c>
      <c r="H78" s="85">
        <v>227.9</v>
      </c>
      <c r="I78" s="79">
        <f>H78/H9</f>
        <v>2.3663883555833372E-3</v>
      </c>
      <c r="J78" s="80">
        <f t="shared" si="25"/>
        <v>0</v>
      </c>
      <c r="K78" s="192">
        <f t="shared" si="26"/>
        <v>1</v>
      </c>
      <c r="L78" s="222"/>
      <c r="M78" s="489"/>
      <c r="N78" s="85"/>
      <c r="O78" s="85"/>
      <c r="P78" s="81">
        <f t="shared" si="27"/>
        <v>0</v>
      </c>
      <c r="Q78" s="310"/>
      <c r="R78" s="223">
        <f t="shared" si="21"/>
        <v>911.1</v>
      </c>
      <c r="S78" s="527">
        <f t="shared" si="22"/>
        <v>911.1</v>
      </c>
      <c r="T78" s="81">
        <f t="shared" si="22"/>
        <v>227.9</v>
      </c>
      <c r="U78" s="527">
        <f t="shared" si="22"/>
        <v>227.9</v>
      </c>
      <c r="V78" s="81">
        <f t="shared" si="23"/>
        <v>0</v>
      </c>
      <c r="W78" s="97">
        <f t="shared" si="19"/>
        <v>1</v>
      </c>
      <c r="X78" s="15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1:58" s="539" customFormat="1" ht="30.75" customHeight="1" x14ac:dyDescent="0.25">
      <c r="A79" s="596"/>
      <c r="B79" s="597"/>
      <c r="C79" s="597"/>
      <c r="D79" s="143"/>
      <c r="E79" s="592" t="s">
        <v>403</v>
      </c>
      <c r="F79" s="593">
        <v>911.1</v>
      </c>
      <c r="G79" s="512">
        <v>227.9</v>
      </c>
      <c r="H79" s="512">
        <v>227.9</v>
      </c>
      <c r="I79" s="583">
        <f>H79/H9</f>
        <v>2.3663883555833372E-3</v>
      </c>
      <c r="J79" s="508">
        <f t="shared" si="25"/>
        <v>0</v>
      </c>
      <c r="K79" s="584">
        <f t="shared" si="26"/>
        <v>1</v>
      </c>
      <c r="L79" s="598"/>
      <c r="M79" s="599"/>
      <c r="N79" s="600"/>
      <c r="O79" s="512"/>
      <c r="P79" s="535">
        <f t="shared" si="27"/>
        <v>0</v>
      </c>
      <c r="Q79" s="536"/>
      <c r="R79" s="514">
        <f t="shared" si="21"/>
        <v>911.1</v>
      </c>
      <c r="S79" s="601">
        <f t="shared" si="22"/>
        <v>911.1</v>
      </c>
      <c r="T79" s="535">
        <f t="shared" si="22"/>
        <v>227.9</v>
      </c>
      <c r="U79" s="601">
        <f t="shared" si="22"/>
        <v>227.9</v>
      </c>
      <c r="V79" s="535">
        <f t="shared" si="23"/>
        <v>0</v>
      </c>
      <c r="W79" s="602">
        <f t="shared" si="19"/>
        <v>1</v>
      </c>
      <c r="X79" s="516"/>
      <c r="Y79" s="517"/>
      <c r="Z79" s="517"/>
      <c r="AA79" s="517"/>
      <c r="AB79" s="517"/>
      <c r="AC79" s="517"/>
      <c r="AD79" s="517"/>
      <c r="AE79" s="517"/>
      <c r="AF79" s="517"/>
      <c r="AG79" s="517"/>
      <c r="AH79" s="517"/>
      <c r="AI79" s="517"/>
      <c r="AJ79" s="517"/>
      <c r="AK79" s="517"/>
      <c r="AL79" s="517"/>
      <c r="AM79" s="517"/>
      <c r="AN79" s="517"/>
      <c r="AO79" s="517"/>
      <c r="AP79" s="517"/>
      <c r="AQ79" s="517"/>
      <c r="AR79" s="518"/>
      <c r="AS79" s="518"/>
      <c r="AT79" s="518"/>
      <c r="AU79" s="518"/>
      <c r="AV79" s="518"/>
      <c r="AW79" s="518"/>
      <c r="AX79" s="518"/>
      <c r="AY79" s="518"/>
      <c r="AZ79" s="518"/>
      <c r="BA79" s="518"/>
      <c r="BB79" s="518"/>
      <c r="BC79" s="518"/>
      <c r="BD79" s="518"/>
      <c r="BE79" s="518"/>
      <c r="BF79" s="518"/>
    </row>
    <row r="80" spans="1:58" ht="21.75" customHeight="1" thickBot="1" x14ac:dyDescent="0.3">
      <c r="A80" s="44"/>
      <c r="B80" s="28" t="s">
        <v>103</v>
      </c>
      <c r="C80" s="154" t="s">
        <v>404</v>
      </c>
      <c r="D80" s="154" t="s">
        <v>149</v>
      </c>
      <c r="E80" s="603" t="s">
        <v>405</v>
      </c>
      <c r="F80" s="224">
        <v>1645</v>
      </c>
      <c r="G80" s="197">
        <v>411.3</v>
      </c>
      <c r="H80" s="85">
        <v>304.3</v>
      </c>
      <c r="I80" s="79">
        <f>H80/H9</f>
        <v>3.159683969302367E-3</v>
      </c>
      <c r="J80" s="80">
        <f t="shared" si="25"/>
        <v>-107</v>
      </c>
      <c r="K80" s="192">
        <f t="shared" si="26"/>
        <v>0.73984925844882077</v>
      </c>
      <c r="L80" s="222"/>
      <c r="M80" s="489"/>
      <c r="N80" s="85"/>
      <c r="O80" s="85"/>
      <c r="P80" s="85">
        <f t="shared" si="27"/>
        <v>0</v>
      </c>
      <c r="Q80" s="307"/>
      <c r="R80" s="223">
        <f t="shared" si="21"/>
        <v>1645</v>
      </c>
      <c r="S80" s="527">
        <f t="shared" si="22"/>
        <v>1645</v>
      </c>
      <c r="T80" s="81">
        <f t="shared" si="22"/>
        <v>411.3</v>
      </c>
      <c r="U80" s="527">
        <f t="shared" si="22"/>
        <v>304.3</v>
      </c>
      <c r="V80" s="81">
        <f t="shared" si="23"/>
        <v>-107</v>
      </c>
      <c r="W80" s="97">
        <f t="shared" si="19"/>
        <v>0.73984925844882077</v>
      </c>
      <c r="X80" s="15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</row>
    <row r="81" spans="1:58" s="303" customFormat="1" ht="27" customHeight="1" thickBot="1" x14ac:dyDescent="0.3">
      <c r="A81" s="42">
        <v>4</v>
      </c>
      <c r="B81" s="35" t="s">
        <v>22</v>
      </c>
      <c r="C81" s="35" t="s">
        <v>257</v>
      </c>
      <c r="D81" s="35"/>
      <c r="E81" s="301" t="s">
        <v>406</v>
      </c>
      <c r="F81" s="102">
        <f>SUM(F82:F85)</f>
        <v>6085.5999999999995</v>
      </c>
      <c r="G81" s="92">
        <f>SUM(G82:G85)</f>
        <v>1267.4000000000001</v>
      </c>
      <c r="H81" s="76">
        <f>SUM(H82,H83,H84,H85)</f>
        <v>1143.5</v>
      </c>
      <c r="I81" s="91">
        <f>H81/H9</f>
        <v>1.1873475579682078E-2</v>
      </c>
      <c r="J81" s="78">
        <f t="shared" si="25"/>
        <v>-123.90000000000009</v>
      </c>
      <c r="K81" s="302">
        <f t="shared" si="26"/>
        <v>0.90224080795329009</v>
      </c>
      <c r="L81" s="92">
        <f>SUM(L82:L85)</f>
        <v>878.30000000000007</v>
      </c>
      <c r="M81" s="481">
        <f>SUM(M82,M83,M84,M85)</f>
        <v>912.1</v>
      </c>
      <c r="N81" s="76">
        <f>SUM(N82,N83,N84,N85)</f>
        <v>67.5</v>
      </c>
      <c r="O81" s="76">
        <f>SUM(O82,O83,O84,O85)</f>
        <v>38.5</v>
      </c>
      <c r="P81" s="76">
        <f t="shared" si="27"/>
        <v>-29</v>
      </c>
      <c r="Q81" s="219">
        <f t="shared" ref="Q81:Q86" si="28">O81/N81</f>
        <v>0.57037037037037042</v>
      </c>
      <c r="R81" s="102">
        <f>SUM(R82,R83,R84,R85)</f>
        <v>6963.9000000000005</v>
      </c>
      <c r="S81" s="481">
        <f>SUM(S82,S83,S84,S85)</f>
        <v>6997.7000000000007</v>
      </c>
      <c r="T81" s="76">
        <f>SUM(T82,T83,T84,T85)</f>
        <v>1334.8999999999999</v>
      </c>
      <c r="U81" s="481">
        <f>SUM(U82,U83,U84,U85)</f>
        <v>1182</v>
      </c>
      <c r="V81" s="76">
        <f>SUM(V82,V83,V84,V85)</f>
        <v>-152.89999999999992</v>
      </c>
      <c r="W81" s="302">
        <f t="shared" si="19"/>
        <v>0.88545958498763966</v>
      </c>
      <c r="X81" s="25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</row>
    <row r="82" spans="1:58" ht="24.75" customHeight="1" x14ac:dyDescent="0.25">
      <c r="A82" s="43"/>
      <c r="B82" s="32" t="s">
        <v>47</v>
      </c>
      <c r="C82" s="29" t="s">
        <v>407</v>
      </c>
      <c r="D82" s="29" t="s">
        <v>155</v>
      </c>
      <c r="E82" s="282" t="s">
        <v>408</v>
      </c>
      <c r="F82" s="247">
        <v>2664.6</v>
      </c>
      <c r="G82" s="194">
        <v>627.6</v>
      </c>
      <c r="H82" s="81">
        <v>587.9</v>
      </c>
      <c r="I82" s="79">
        <f>H82/H9</f>
        <v>6.1044305144688183E-3</v>
      </c>
      <c r="J82" s="80">
        <f t="shared" si="25"/>
        <v>-39.700000000000045</v>
      </c>
      <c r="K82" s="97">
        <f t="shared" si="26"/>
        <v>0.93674314850223062</v>
      </c>
      <c r="L82" s="194">
        <v>188.3</v>
      </c>
      <c r="M82" s="527">
        <v>219.6</v>
      </c>
      <c r="N82" s="81">
        <v>48.3</v>
      </c>
      <c r="O82" s="81">
        <v>32.700000000000003</v>
      </c>
      <c r="P82" s="81">
        <f t="shared" si="27"/>
        <v>-15.599999999999994</v>
      </c>
      <c r="Q82" s="246">
        <f t="shared" si="28"/>
        <v>0.67701863354037273</v>
      </c>
      <c r="R82" s="223">
        <f>SUM(F82,L82)</f>
        <v>2852.9</v>
      </c>
      <c r="S82" s="527">
        <f t="shared" ref="S82:U85" si="29">SUM(F82,M82)</f>
        <v>2884.2</v>
      </c>
      <c r="T82" s="81">
        <f t="shared" si="29"/>
        <v>675.9</v>
      </c>
      <c r="U82" s="527">
        <f t="shared" si="29"/>
        <v>620.6</v>
      </c>
      <c r="V82" s="81">
        <f>U82-T82</f>
        <v>-55.299999999999955</v>
      </c>
      <c r="W82" s="97">
        <f t="shared" si="19"/>
        <v>0.91818316318982107</v>
      </c>
      <c r="X82" s="15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8" ht="31.5" customHeight="1" x14ac:dyDescent="0.25">
      <c r="A83" s="44"/>
      <c r="B83" s="28" t="s">
        <v>64</v>
      </c>
      <c r="C83" s="604" t="s">
        <v>154</v>
      </c>
      <c r="D83" s="29" t="s">
        <v>156</v>
      </c>
      <c r="E83" s="276" t="s">
        <v>387</v>
      </c>
      <c r="F83" s="222">
        <v>1163.8</v>
      </c>
      <c r="G83" s="86">
        <v>268.8</v>
      </c>
      <c r="H83" s="85">
        <v>220.3</v>
      </c>
      <c r="I83" s="83">
        <f>H83/H9</f>
        <v>2.2874741322290878E-3</v>
      </c>
      <c r="J83" s="80">
        <f t="shared" si="25"/>
        <v>-48.5</v>
      </c>
      <c r="K83" s="98">
        <f t="shared" si="26"/>
        <v>0.81956845238095244</v>
      </c>
      <c r="L83" s="86">
        <v>445.1</v>
      </c>
      <c r="M83" s="489">
        <v>447.6</v>
      </c>
      <c r="N83" s="489">
        <v>3.5</v>
      </c>
      <c r="O83" s="85">
        <v>3.5</v>
      </c>
      <c r="P83" s="85">
        <f t="shared" si="27"/>
        <v>0</v>
      </c>
      <c r="Q83" s="308">
        <f t="shared" si="28"/>
        <v>1</v>
      </c>
      <c r="R83" s="223">
        <f>SUM(F83,L83)</f>
        <v>1608.9</v>
      </c>
      <c r="S83" s="489">
        <f t="shared" si="29"/>
        <v>1611.4</v>
      </c>
      <c r="T83" s="85">
        <f t="shared" si="29"/>
        <v>272.3</v>
      </c>
      <c r="U83" s="489">
        <f t="shared" si="29"/>
        <v>223.8</v>
      </c>
      <c r="V83" s="85">
        <f>U83-T83</f>
        <v>-48.5</v>
      </c>
      <c r="W83" s="98">
        <f t="shared" si="19"/>
        <v>0.82188762394417925</v>
      </c>
      <c r="X83" s="15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8" ht="31.5" customHeight="1" x14ac:dyDescent="0.25">
      <c r="A84" s="44"/>
      <c r="B84" s="28" t="s">
        <v>48</v>
      </c>
      <c r="C84" s="29" t="s">
        <v>409</v>
      </c>
      <c r="D84" s="29" t="s">
        <v>157</v>
      </c>
      <c r="E84" s="282" t="s">
        <v>410</v>
      </c>
      <c r="F84" s="520">
        <v>1264.4000000000001</v>
      </c>
      <c r="G84" s="85">
        <v>311.89999999999998</v>
      </c>
      <c r="H84" s="85">
        <v>295</v>
      </c>
      <c r="I84" s="83">
        <f>H84/H9</f>
        <v>3.0631178801978254E-3</v>
      </c>
      <c r="J84" s="80">
        <f t="shared" si="25"/>
        <v>-16.899999999999977</v>
      </c>
      <c r="K84" s="98">
        <f t="shared" si="26"/>
        <v>0.94581596665597956</v>
      </c>
      <c r="L84" s="86">
        <v>244.9</v>
      </c>
      <c r="M84" s="489">
        <v>244.9</v>
      </c>
      <c r="N84" s="85">
        <v>15.7</v>
      </c>
      <c r="O84" s="85">
        <v>2.2999999999999998</v>
      </c>
      <c r="P84" s="85">
        <f t="shared" si="27"/>
        <v>-13.399999999999999</v>
      </c>
      <c r="Q84" s="308">
        <f t="shared" si="28"/>
        <v>0.1464968152866242</v>
      </c>
      <c r="R84" s="223">
        <f>SUM(F84,L84)</f>
        <v>1509.3000000000002</v>
      </c>
      <c r="S84" s="489">
        <f t="shared" si="29"/>
        <v>1509.3000000000002</v>
      </c>
      <c r="T84" s="85">
        <f t="shared" si="29"/>
        <v>327.59999999999997</v>
      </c>
      <c r="U84" s="489">
        <f t="shared" si="29"/>
        <v>297.3</v>
      </c>
      <c r="V84" s="85">
        <f>U84-T84</f>
        <v>-30.299999999999955</v>
      </c>
      <c r="W84" s="98">
        <f t="shared" si="19"/>
        <v>0.90750915750915762</v>
      </c>
      <c r="X84" s="15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1:58" ht="24.75" customHeight="1" thickBot="1" x14ac:dyDescent="0.3">
      <c r="A85" s="45"/>
      <c r="B85" s="33" t="s">
        <v>49</v>
      </c>
      <c r="C85" s="29" t="s">
        <v>411</v>
      </c>
      <c r="D85" s="29" t="s">
        <v>157</v>
      </c>
      <c r="E85" s="283" t="s">
        <v>412</v>
      </c>
      <c r="F85" s="605">
        <v>992.8</v>
      </c>
      <c r="G85" s="96">
        <v>59.1</v>
      </c>
      <c r="H85" s="94">
        <v>40.299999999999997</v>
      </c>
      <c r="I85" s="87">
        <f>H85/H9</f>
        <v>4.1845305278634696E-4</v>
      </c>
      <c r="J85" s="93">
        <f t="shared" si="25"/>
        <v>-18.800000000000004</v>
      </c>
      <c r="K85" s="106">
        <f t="shared" si="26"/>
        <v>0.68189509306260565</v>
      </c>
      <c r="L85" s="196"/>
      <c r="M85" s="606"/>
      <c r="N85" s="94"/>
      <c r="O85" s="94"/>
      <c r="P85" s="94">
        <f t="shared" si="27"/>
        <v>0</v>
      </c>
      <c r="Q85" s="309" t="e">
        <f t="shared" si="28"/>
        <v>#DIV/0!</v>
      </c>
      <c r="R85" s="224">
        <f>SUM(F85,L85)</f>
        <v>992.8</v>
      </c>
      <c r="S85" s="607">
        <f t="shared" si="29"/>
        <v>992.8</v>
      </c>
      <c r="T85" s="96">
        <f t="shared" si="29"/>
        <v>59.1</v>
      </c>
      <c r="U85" s="607">
        <f t="shared" si="29"/>
        <v>40.299999999999997</v>
      </c>
      <c r="V85" s="96">
        <f>U85-T85</f>
        <v>-18.800000000000004</v>
      </c>
      <c r="W85" s="99">
        <f t="shared" si="19"/>
        <v>0.68189509306260565</v>
      </c>
      <c r="X85" s="15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</row>
    <row r="86" spans="1:58" s="7" customFormat="1" ht="26.25" customHeight="1" thickBot="1" x14ac:dyDescent="0.3">
      <c r="A86" s="42">
        <v>5</v>
      </c>
      <c r="B86" s="36" t="s">
        <v>23</v>
      </c>
      <c r="C86" s="36" t="s">
        <v>259</v>
      </c>
      <c r="D86" s="36"/>
      <c r="E86" s="284" t="s">
        <v>75</v>
      </c>
      <c r="F86" s="102">
        <f>SUM(F88,F89,F91)</f>
        <v>2216.4</v>
      </c>
      <c r="G86" s="92">
        <f>SUM(G88,G89,G91)</f>
        <v>604.79999999999995</v>
      </c>
      <c r="H86" s="76">
        <f>SUM(H88,H89,H91)</f>
        <v>389.2</v>
      </c>
      <c r="I86" s="77">
        <f>H86/H9</f>
        <v>4.0412389117728594E-3</v>
      </c>
      <c r="J86" s="78">
        <f t="shared" si="25"/>
        <v>-215.59999999999997</v>
      </c>
      <c r="K86" s="130">
        <f t="shared" si="26"/>
        <v>0.6435185185185186</v>
      </c>
      <c r="L86" s="102">
        <f>SUM(L88,L89,L91)</f>
        <v>176.8</v>
      </c>
      <c r="M86" s="481">
        <f>SUM(M88,M89,M91)</f>
        <v>181.2</v>
      </c>
      <c r="N86" s="76">
        <f>SUM(N88,N89,N91)</f>
        <v>4.5999999999999996</v>
      </c>
      <c r="O86" s="76">
        <f>SUM(O88,O89,O91)</f>
        <v>4.5999999999999996</v>
      </c>
      <c r="P86" s="76">
        <f t="shared" si="27"/>
        <v>0</v>
      </c>
      <c r="Q86" s="302">
        <f t="shared" si="28"/>
        <v>1</v>
      </c>
      <c r="R86" s="266">
        <f>SUM(R88,R89,R91)</f>
        <v>2393.1999999999998</v>
      </c>
      <c r="S86" s="608">
        <f>SUM(S88,S89,S91)</f>
        <v>2397.6</v>
      </c>
      <c r="T86" s="300">
        <f>SUM(T88,T89,T91)</f>
        <v>609.40000000000009</v>
      </c>
      <c r="U86" s="608">
        <f>SUM(U88,U89,U91)</f>
        <v>393.8</v>
      </c>
      <c r="V86" s="76">
        <f>SUM(V88,V89,V91)</f>
        <v>-215.60000000000002</v>
      </c>
      <c r="W86" s="100">
        <f t="shared" si="19"/>
        <v>0.64620938628158842</v>
      </c>
      <c r="X86" s="15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</row>
    <row r="87" spans="1:58" ht="22.5" hidden="1" customHeight="1" x14ac:dyDescent="0.25">
      <c r="A87" s="43"/>
      <c r="B87" s="32" t="s">
        <v>60</v>
      </c>
      <c r="C87" s="154" t="s">
        <v>158</v>
      </c>
      <c r="D87" s="154"/>
      <c r="E87" s="285" t="s">
        <v>159</v>
      </c>
      <c r="F87" s="223"/>
      <c r="G87" s="81"/>
      <c r="H87" s="81"/>
      <c r="I87" s="79">
        <f>H87/H9</f>
        <v>0</v>
      </c>
      <c r="J87" s="80">
        <f t="shared" si="25"/>
        <v>0</v>
      </c>
      <c r="K87" s="192" t="e">
        <f t="shared" si="26"/>
        <v>#DIV/0!</v>
      </c>
      <c r="L87" s="223"/>
      <c r="M87" s="527"/>
      <c r="N87" s="81"/>
      <c r="O87" s="81"/>
      <c r="P87" s="81"/>
      <c r="Q87" s="310"/>
      <c r="R87" s="223">
        <f t="shared" ref="R87:R93" si="30">SUM(F87,L87)</f>
        <v>0</v>
      </c>
      <c r="S87" s="489">
        <f t="shared" ref="S87:U93" si="31">SUM(F87,M87)</f>
        <v>0</v>
      </c>
      <c r="T87" s="85">
        <f t="shared" si="31"/>
        <v>0</v>
      </c>
      <c r="U87" s="489">
        <f t="shared" si="31"/>
        <v>0</v>
      </c>
      <c r="V87" s="85">
        <f t="shared" ref="V87:V93" si="32">U87-T87</f>
        <v>0</v>
      </c>
      <c r="W87" s="98" t="e">
        <f t="shared" si="19"/>
        <v>#DIV/0!</v>
      </c>
      <c r="X87" s="15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</row>
    <row r="88" spans="1:58" ht="29.25" customHeight="1" x14ac:dyDescent="0.25">
      <c r="A88" s="45"/>
      <c r="B88" s="32" t="s">
        <v>60</v>
      </c>
      <c r="C88" s="154" t="s">
        <v>160</v>
      </c>
      <c r="D88" s="154" t="s">
        <v>161</v>
      </c>
      <c r="E88" s="277" t="s">
        <v>162</v>
      </c>
      <c r="F88" s="609">
        <v>263.5</v>
      </c>
      <c r="G88" s="86">
        <v>84</v>
      </c>
      <c r="H88" s="85">
        <v>22.1</v>
      </c>
      <c r="I88" s="87">
        <f>H88/H9</f>
        <v>2.294742547538032E-4</v>
      </c>
      <c r="J88" s="84">
        <f t="shared" si="25"/>
        <v>-61.9</v>
      </c>
      <c r="K88" s="98">
        <f t="shared" si="26"/>
        <v>0.2630952380952381</v>
      </c>
      <c r="L88" s="222"/>
      <c r="M88" s="489"/>
      <c r="N88" s="85"/>
      <c r="O88" s="85"/>
      <c r="P88" s="85"/>
      <c r="Q88" s="307"/>
      <c r="R88" s="222">
        <f t="shared" si="30"/>
        <v>263.5</v>
      </c>
      <c r="S88" s="489">
        <f t="shared" si="31"/>
        <v>263.5</v>
      </c>
      <c r="T88" s="85">
        <f t="shared" si="31"/>
        <v>84</v>
      </c>
      <c r="U88" s="489">
        <f t="shared" si="31"/>
        <v>22.1</v>
      </c>
      <c r="V88" s="85">
        <f t="shared" si="32"/>
        <v>-61.9</v>
      </c>
      <c r="W88" s="98">
        <f t="shared" si="19"/>
        <v>0.2630952380952381</v>
      </c>
      <c r="X88" s="15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</row>
    <row r="89" spans="1:58" ht="29.25" customHeight="1" x14ac:dyDescent="0.25">
      <c r="A89" s="44"/>
      <c r="B89" s="32" t="s">
        <v>60</v>
      </c>
      <c r="C89" s="154" t="s">
        <v>163</v>
      </c>
      <c r="D89" s="154" t="s">
        <v>161</v>
      </c>
      <c r="E89" s="277" t="s">
        <v>164</v>
      </c>
      <c r="F89" s="609">
        <v>92.6</v>
      </c>
      <c r="G89" s="86">
        <v>59.5</v>
      </c>
      <c r="H89" s="85">
        <v>6.7</v>
      </c>
      <c r="I89" s="87">
        <f>H89/H9</f>
        <v>6.9569117957035359E-5</v>
      </c>
      <c r="J89" s="84">
        <f t="shared" si="25"/>
        <v>-52.8</v>
      </c>
      <c r="K89" s="98">
        <f t="shared" si="26"/>
        <v>0.11260504201680673</v>
      </c>
      <c r="L89" s="222"/>
      <c r="M89" s="489"/>
      <c r="N89" s="85"/>
      <c r="O89" s="85"/>
      <c r="P89" s="85"/>
      <c r="Q89" s="307"/>
      <c r="R89" s="222">
        <f t="shared" si="30"/>
        <v>92.6</v>
      </c>
      <c r="S89" s="489">
        <f t="shared" si="31"/>
        <v>92.6</v>
      </c>
      <c r="T89" s="85">
        <f t="shared" si="31"/>
        <v>59.5</v>
      </c>
      <c r="U89" s="489">
        <f t="shared" si="31"/>
        <v>6.7</v>
      </c>
      <c r="V89" s="85">
        <f t="shared" si="32"/>
        <v>-52.8</v>
      </c>
      <c r="W89" s="98">
        <f t="shared" si="19"/>
        <v>0.11260504201680673</v>
      </c>
      <c r="X89" s="15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</row>
    <row r="90" spans="1:58" ht="21" hidden="1" customHeight="1" thickBot="1" x14ac:dyDescent="0.3">
      <c r="A90" s="46"/>
      <c r="B90" s="28"/>
      <c r="C90" s="29" t="s">
        <v>165</v>
      </c>
      <c r="D90" s="29"/>
      <c r="E90" s="282" t="s">
        <v>166</v>
      </c>
      <c r="F90" s="222"/>
      <c r="G90" s="85">
        <f>SUM(G91)</f>
        <v>461.3</v>
      </c>
      <c r="H90" s="85"/>
      <c r="I90" s="85"/>
      <c r="J90" s="81"/>
      <c r="K90" s="85">
        <f>SUM(K91)</f>
        <v>0.7812703230002167</v>
      </c>
      <c r="L90" s="85"/>
      <c r="M90" s="489"/>
      <c r="N90" s="85">
        <f>SUM(N91)</f>
        <v>4.5999999999999996</v>
      </c>
      <c r="O90" s="85">
        <f>SUM(O91)</f>
        <v>4.5999999999999996</v>
      </c>
      <c r="P90" s="85">
        <f>SUM(P91)</f>
        <v>0</v>
      </c>
      <c r="Q90" s="85">
        <f>SUM(Q91)</f>
        <v>1</v>
      </c>
      <c r="R90" s="311">
        <f t="shared" si="30"/>
        <v>0</v>
      </c>
      <c r="S90" s="610">
        <f t="shared" si="31"/>
        <v>0</v>
      </c>
      <c r="T90" s="116">
        <f t="shared" si="31"/>
        <v>465.90000000000003</v>
      </c>
      <c r="U90" s="610">
        <f t="shared" si="31"/>
        <v>4.5999999999999996</v>
      </c>
      <c r="V90" s="116">
        <f t="shared" si="32"/>
        <v>-461.3</v>
      </c>
      <c r="W90" s="117">
        <f t="shared" si="19"/>
        <v>9.8733633827001489E-3</v>
      </c>
      <c r="X90" s="15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pans="1:58" s="156" customFormat="1" ht="33" customHeight="1" thickBot="1" x14ac:dyDescent="0.3">
      <c r="A91" s="48"/>
      <c r="B91" s="66" t="s">
        <v>40</v>
      </c>
      <c r="C91" s="611" t="s">
        <v>167</v>
      </c>
      <c r="D91" s="611" t="s">
        <v>161</v>
      </c>
      <c r="E91" s="612" t="s">
        <v>168</v>
      </c>
      <c r="F91" s="605">
        <v>1860.3</v>
      </c>
      <c r="G91" s="96">
        <v>461.3</v>
      </c>
      <c r="H91" s="96">
        <v>360.4</v>
      </c>
      <c r="I91" s="103">
        <f>H91/H9</f>
        <v>3.742195539062021E-3</v>
      </c>
      <c r="J91" s="93">
        <f>H91-G91</f>
        <v>-100.90000000000003</v>
      </c>
      <c r="K91" s="613">
        <f>H91/G91</f>
        <v>0.7812703230002167</v>
      </c>
      <c r="L91" s="224">
        <v>176.8</v>
      </c>
      <c r="M91" s="607">
        <v>181.2</v>
      </c>
      <c r="N91" s="96">
        <v>4.5999999999999996</v>
      </c>
      <c r="O91" s="96">
        <v>4.5999999999999996</v>
      </c>
      <c r="P91" s="96">
        <f>O91-N91</f>
        <v>0</v>
      </c>
      <c r="Q91" s="312">
        <f>O91/N91</f>
        <v>1</v>
      </c>
      <c r="R91" s="311">
        <f t="shared" si="30"/>
        <v>2037.1</v>
      </c>
      <c r="S91" s="610">
        <f t="shared" si="31"/>
        <v>2041.5</v>
      </c>
      <c r="T91" s="116">
        <f t="shared" si="31"/>
        <v>465.90000000000003</v>
      </c>
      <c r="U91" s="610">
        <f t="shared" si="31"/>
        <v>365</v>
      </c>
      <c r="V91" s="116">
        <f t="shared" si="32"/>
        <v>-100.90000000000003</v>
      </c>
      <c r="W91" s="117">
        <f t="shared" si="19"/>
        <v>0.78342992058381622</v>
      </c>
      <c r="X91" s="15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1:58" s="7" customFormat="1" ht="63" customHeight="1" thickBot="1" x14ac:dyDescent="0.3">
      <c r="A92" s="42">
        <v>6</v>
      </c>
      <c r="B92" s="36" t="s">
        <v>24</v>
      </c>
      <c r="C92" s="36" t="s">
        <v>413</v>
      </c>
      <c r="D92" s="36" t="s">
        <v>134</v>
      </c>
      <c r="E92" s="286" t="s">
        <v>414</v>
      </c>
      <c r="F92" s="266">
        <v>20670.5</v>
      </c>
      <c r="G92" s="76">
        <v>5752.7</v>
      </c>
      <c r="H92" s="76">
        <v>4954.2</v>
      </c>
      <c r="I92" s="77">
        <f>H92/H9</f>
        <v>5.1441690176529033E-2</v>
      </c>
      <c r="J92" s="78">
        <f>H92-G92</f>
        <v>-798.5</v>
      </c>
      <c r="K92" s="100">
        <f>H92/G92</f>
        <v>0.86119561249500232</v>
      </c>
      <c r="L92" s="92">
        <v>62.5</v>
      </c>
      <c r="M92" s="481">
        <v>325.3</v>
      </c>
      <c r="N92" s="76">
        <v>262.8</v>
      </c>
      <c r="O92" s="76">
        <v>262.8</v>
      </c>
      <c r="P92" s="76">
        <f>O92-N92</f>
        <v>0</v>
      </c>
      <c r="Q92" s="219">
        <f>O92/N92</f>
        <v>1</v>
      </c>
      <c r="R92" s="102">
        <f t="shared" si="30"/>
        <v>20733</v>
      </c>
      <c r="S92" s="481">
        <f t="shared" si="31"/>
        <v>20995.8</v>
      </c>
      <c r="T92" s="76">
        <f t="shared" si="31"/>
        <v>6015.5</v>
      </c>
      <c r="U92" s="481">
        <f t="shared" si="31"/>
        <v>5217</v>
      </c>
      <c r="V92" s="76">
        <f t="shared" si="32"/>
        <v>-798.5</v>
      </c>
      <c r="W92" s="100">
        <f t="shared" si="19"/>
        <v>0.86725957941983212</v>
      </c>
      <c r="X92" s="15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1:58" s="23" customFormat="1" ht="40.5" customHeight="1" thickBot="1" x14ac:dyDescent="0.3">
      <c r="A93" s="42">
        <v>7</v>
      </c>
      <c r="B93" s="36" t="s">
        <v>24</v>
      </c>
      <c r="C93" s="36" t="s">
        <v>415</v>
      </c>
      <c r="D93" s="36" t="s">
        <v>134</v>
      </c>
      <c r="E93" s="286" t="s">
        <v>416</v>
      </c>
      <c r="F93" s="266">
        <v>19960.5</v>
      </c>
      <c r="G93" s="76">
        <v>4766.3999999999996</v>
      </c>
      <c r="H93" s="76">
        <v>4132.8</v>
      </c>
      <c r="I93" s="77">
        <f>H93/H9</f>
        <v>4.2912723984005335E-2</v>
      </c>
      <c r="J93" s="78">
        <f>H93-G93</f>
        <v>-633.59999999999945</v>
      </c>
      <c r="K93" s="100">
        <f>H93/G93</f>
        <v>0.86706948640483394</v>
      </c>
      <c r="L93" s="92">
        <v>179.6</v>
      </c>
      <c r="M93" s="481">
        <v>179.6</v>
      </c>
      <c r="N93" s="76">
        <v>84.8</v>
      </c>
      <c r="O93" s="76"/>
      <c r="P93" s="76">
        <f>O93-N93</f>
        <v>-84.8</v>
      </c>
      <c r="Q93" s="219">
        <f>O93/N93</f>
        <v>0</v>
      </c>
      <c r="R93" s="102">
        <f t="shared" si="30"/>
        <v>20140.099999999999</v>
      </c>
      <c r="S93" s="481">
        <f t="shared" si="31"/>
        <v>20140.099999999999</v>
      </c>
      <c r="T93" s="76">
        <f t="shared" si="31"/>
        <v>4851.2</v>
      </c>
      <c r="U93" s="481">
        <f t="shared" si="31"/>
        <v>4132.8</v>
      </c>
      <c r="V93" s="76">
        <f t="shared" si="32"/>
        <v>-718.39999999999964</v>
      </c>
      <c r="W93" s="100">
        <f t="shared" si="19"/>
        <v>0.85191292875989455</v>
      </c>
      <c r="X93" s="15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 spans="1:58" s="23" customFormat="1" ht="24" customHeight="1" thickBot="1" x14ac:dyDescent="0.3">
      <c r="A94" s="42">
        <v>8</v>
      </c>
      <c r="B94" s="36" t="s">
        <v>51</v>
      </c>
      <c r="C94" s="36" t="s">
        <v>258</v>
      </c>
      <c r="D94" s="36"/>
      <c r="E94" s="161" t="s">
        <v>178</v>
      </c>
      <c r="F94" s="266">
        <f>SUM(F112,F111,F110,F108,F105,F103,F102,F100,F99,F95,F96,F97,F104,F109)</f>
        <v>29165.3</v>
      </c>
      <c r="G94" s="76">
        <f>SUM(G112,G111,G110,G108,G105,G103,G102,G100,G99,G95,G96,G97,G104,G109)</f>
        <v>27088.7</v>
      </c>
      <c r="H94" s="92">
        <f>SUM(H112,H111,H110,H108,H105,H103,H102,H100,H99,H95,H96,H97,H104,H109)</f>
        <v>2272.1</v>
      </c>
      <c r="I94" s="130">
        <f>H94/H9</f>
        <v>2.3592237747788063E-2</v>
      </c>
      <c r="J94" s="71">
        <f>H94-G94</f>
        <v>-24816.600000000002</v>
      </c>
      <c r="K94" s="100">
        <f>H94/G94</f>
        <v>8.3876302664948846E-2</v>
      </c>
      <c r="L94" s="102">
        <f>SUM(L112,L111,L110,L108,L105,L103,L102,L100,L99,L95,L96,L97,L98,L104,L109)</f>
        <v>15272</v>
      </c>
      <c r="M94" s="76">
        <f>SUM(M112,M111,M110,M108,M105,M103,M102,M100,M99,M95,M96,M97,M98,M104,M109)</f>
        <v>15272</v>
      </c>
      <c r="N94" s="76">
        <f>SUM(N112,N111,N110,N108,N105,N103,N102,N100,N99,N95,N96,N97,N98,N104,N109)</f>
        <v>41</v>
      </c>
      <c r="O94" s="480">
        <f>SUM(O112,O111,O110,O108,O105,O103,O102,O100,O99,O95,O96,O97,O98,O104,O109)</f>
        <v>0</v>
      </c>
      <c r="P94" s="76">
        <f>O94-N94</f>
        <v>-41</v>
      </c>
      <c r="Q94" s="219">
        <f>O94/N94</f>
        <v>0</v>
      </c>
      <c r="R94" s="266">
        <f>SUM(R112,R111,R110,R108,R105,R103,R102,R100,R99,R95,R96,R97,R98,R104,R109)</f>
        <v>44437.3</v>
      </c>
      <c r="S94" s="300">
        <f>SUM(S112,S111,S110,S108,S105,S103,S102,S100,S99,S95,S96,S97,S98,S104,S109)</f>
        <v>44437.3</v>
      </c>
      <c r="T94" s="300">
        <f>SUM(T112,T111,T110,T108,T105,T103,T102,T100,T99,T95,T96,T97,T98,T104,T109)</f>
        <v>27129.7</v>
      </c>
      <c r="U94" s="76">
        <f>SUM(U112,U111,U110,U108,U105,U103,U102,U100,U99,U95,U96,U97,U98,U104,U109)</f>
        <v>2272.1</v>
      </c>
      <c r="V94" s="76">
        <f>SUM(V112,V111,V110,V108,V105,V103,V102,V100,V99,V95)</f>
        <v>-24135.3</v>
      </c>
      <c r="W94" s="614" t="e">
        <f>SUM(W112,W111,W110,W108,W105,W103,W102,W100,W99,W95)</f>
        <v>#DIV/0!</v>
      </c>
      <c r="X94" s="15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 spans="1:58" ht="33" hidden="1" customHeight="1" x14ac:dyDescent="0.25">
      <c r="A95" s="145"/>
      <c r="B95" s="147" t="s">
        <v>72</v>
      </c>
      <c r="C95" s="578" t="s">
        <v>175</v>
      </c>
      <c r="D95" s="578" t="s">
        <v>170</v>
      </c>
      <c r="E95" s="579" t="s">
        <v>176</v>
      </c>
      <c r="F95" s="223"/>
      <c r="G95" s="81"/>
      <c r="H95" s="81"/>
      <c r="I95" s="79">
        <f>H95/H9</f>
        <v>0</v>
      </c>
      <c r="J95" s="80">
        <f>H95-G95</f>
        <v>0</v>
      </c>
      <c r="K95" s="98" t="e">
        <f>H95/G95</f>
        <v>#DIV/0!</v>
      </c>
      <c r="L95" s="194"/>
      <c r="M95" s="527"/>
      <c r="N95" s="81"/>
      <c r="O95" s="81"/>
      <c r="P95" s="81">
        <f>O95-N95</f>
        <v>0</v>
      </c>
      <c r="Q95" s="246"/>
      <c r="R95" s="223">
        <f t="shared" ref="R95:R158" si="33">SUM(F95,L95)</f>
        <v>0</v>
      </c>
      <c r="S95" s="527">
        <f t="shared" ref="S95:U128" si="34">SUM(F95,M95)</f>
        <v>0</v>
      </c>
      <c r="T95" s="81">
        <f t="shared" si="34"/>
        <v>0</v>
      </c>
      <c r="U95" s="527">
        <f t="shared" si="34"/>
        <v>0</v>
      </c>
      <c r="V95" s="81">
        <f t="shared" ref="V95:V158" si="35">U95-T95</f>
        <v>0</v>
      </c>
      <c r="W95" s="97" t="e">
        <f t="shared" ref="W95:W158" si="36">U95/T95</f>
        <v>#DIV/0!</v>
      </c>
      <c r="X95" s="15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</row>
    <row r="96" spans="1:58" ht="17.45" customHeight="1" thickBot="1" x14ac:dyDescent="0.3">
      <c r="A96" s="55"/>
      <c r="B96" s="615"/>
      <c r="C96" s="578" t="s">
        <v>417</v>
      </c>
      <c r="D96" s="578" t="s">
        <v>172</v>
      </c>
      <c r="E96" s="579" t="s">
        <v>418</v>
      </c>
      <c r="F96" s="223"/>
      <c r="G96" s="81"/>
      <c r="H96" s="81"/>
      <c r="I96" s="79">
        <f>H96/H9</f>
        <v>0</v>
      </c>
      <c r="J96" s="80"/>
      <c r="K96" s="98"/>
      <c r="L96" s="194">
        <v>5100</v>
      </c>
      <c r="M96" s="527">
        <v>5100</v>
      </c>
      <c r="N96" s="81"/>
      <c r="O96" s="81"/>
      <c r="P96" s="81"/>
      <c r="Q96" s="246"/>
      <c r="R96" s="223">
        <f t="shared" si="33"/>
        <v>5100</v>
      </c>
      <c r="S96" s="527">
        <f t="shared" si="34"/>
        <v>5100</v>
      </c>
      <c r="T96" s="81">
        <f t="shared" si="34"/>
        <v>0</v>
      </c>
      <c r="U96" s="527">
        <f t="shared" si="34"/>
        <v>0</v>
      </c>
      <c r="V96" s="81">
        <f t="shared" si="35"/>
        <v>0</v>
      </c>
      <c r="W96" s="97" t="e">
        <f t="shared" si="36"/>
        <v>#DIV/0!</v>
      </c>
      <c r="X96" s="15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</row>
    <row r="97" spans="1:58" ht="18" customHeight="1" thickBot="1" x14ac:dyDescent="0.3">
      <c r="A97" s="44"/>
      <c r="B97" s="615" t="s">
        <v>72</v>
      </c>
      <c r="C97" s="154" t="s">
        <v>419</v>
      </c>
      <c r="D97" s="616" t="s">
        <v>172</v>
      </c>
      <c r="E97" s="617" t="s">
        <v>420</v>
      </c>
      <c r="F97" s="223">
        <v>100</v>
      </c>
      <c r="G97" s="81"/>
      <c r="H97" s="81"/>
      <c r="I97" s="79">
        <f>H97/H9</f>
        <v>0</v>
      </c>
      <c r="J97" s="80">
        <f>H97-G97</f>
        <v>0</v>
      </c>
      <c r="K97" s="98" t="e">
        <f>H97/G97</f>
        <v>#DIV/0!</v>
      </c>
      <c r="L97" s="194"/>
      <c r="M97" s="527"/>
      <c r="N97" s="81"/>
      <c r="O97" s="81"/>
      <c r="P97" s="81">
        <f t="shared" ref="P97:P136" si="37">O97-N97</f>
        <v>0</v>
      </c>
      <c r="Q97" s="246"/>
      <c r="R97" s="223">
        <f t="shared" si="33"/>
        <v>100</v>
      </c>
      <c r="S97" s="527">
        <f t="shared" si="34"/>
        <v>100</v>
      </c>
      <c r="T97" s="81">
        <f t="shared" si="34"/>
        <v>0</v>
      </c>
      <c r="U97" s="527">
        <f t="shared" si="34"/>
        <v>0</v>
      </c>
      <c r="V97" s="81">
        <f t="shared" si="35"/>
        <v>0</v>
      </c>
      <c r="W97" s="97" t="e">
        <f t="shared" si="36"/>
        <v>#DIV/0!</v>
      </c>
      <c r="X97" s="15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</row>
    <row r="98" spans="1:58" ht="18" customHeight="1" x14ac:dyDescent="0.25">
      <c r="A98" s="43"/>
      <c r="B98" s="615" t="s">
        <v>72</v>
      </c>
      <c r="C98" s="155" t="s">
        <v>421</v>
      </c>
      <c r="D98" s="154" t="s">
        <v>172</v>
      </c>
      <c r="E98" s="519" t="s">
        <v>422</v>
      </c>
      <c r="F98" s="223">
        <v>0</v>
      </c>
      <c r="G98" s="81"/>
      <c r="H98" s="81"/>
      <c r="I98" s="79">
        <f>H98/H9</f>
        <v>0</v>
      </c>
      <c r="J98" s="80">
        <f>H98-G98</f>
        <v>0</v>
      </c>
      <c r="K98" s="98" t="e">
        <f>H98/G98</f>
        <v>#DIV/0!</v>
      </c>
      <c r="L98" s="194">
        <v>7172</v>
      </c>
      <c r="M98" s="527">
        <v>7172</v>
      </c>
      <c r="N98" s="81">
        <v>41</v>
      </c>
      <c r="O98" s="81"/>
      <c r="P98" s="81">
        <f t="shared" si="37"/>
        <v>-41</v>
      </c>
      <c r="Q98" s="246"/>
      <c r="R98" s="223">
        <f t="shared" si="33"/>
        <v>7172</v>
      </c>
      <c r="S98" s="527">
        <f t="shared" si="34"/>
        <v>7172</v>
      </c>
      <c r="T98" s="81">
        <f t="shared" si="34"/>
        <v>41</v>
      </c>
      <c r="U98" s="527">
        <f t="shared" si="34"/>
        <v>0</v>
      </c>
      <c r="V98" s="81">
        <f t="shared" si="35"/>
        <v>-41</v>
      </c>
      <c r="W98" s="97">
        <f t="shared" si="36"/>
        <v>0</v>
      </c>
      <c r="X98" s="15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1:58" ht="21.75" hidden="1" customHeight="1" x14ac:dyDescent="0.25">
      <c r="A99" s="44"/>
      <c r="B99" s="618" t="s">
        <v>25</v>
      </c>
      <c r="C99" s="154" t="s">
        <v>169</v>
      </c>
      <c r="D99" s="154" t="s">
        <v>170</v>
      </c>
      <c r="E99" s="619" t="s">
        <v>171</v>
      </c>
      <c r="F99" s="222"/>
      <c r="G99" s="85"/>
      <c r="H99" s="85"/>
      <c r="I99" s="83"/>
      <c r="J99" s="80">
        <f>H99-G99</f>
        <v>0</v>
      </c>
      <c r="K99" s="110"/>
      <c r="L99" s="194"/>
      <c r="M99" s="527"/>
      <c r="N99" s="85"/>
      <c r="O99" s="85"/>
      <c r="P99" s="85">
        <f t="shared" si="37"/>
        <v>0</v>
      </c>
      <c r="Q99" s="308" t="e">
        <f t="shared" ref="Q99:Q105" si="38">O99/N99</f>
        <v>#DIV/0!</v>
      </c>
      <c r="R99" s="223">
        <f t="shared" si="33"/>
        <v>0</v>
      </c>
      <c r="S99" s="489">
        <f t="shared" si="34"/>
        <v>0</v>
      </c>
      <c r="T99" s="85">
        <f t="shared" si="34"/>
        <v>0</v>
      </c>
      <c r="U99" s="489">
        <f t="shared" si="34"/>
        <v>0</v>
      </c>
      <c r="V99" s="85">
        <f t="shared" si="35"/>
        <v>0</v>
      </c>
      <c r="W99" s="98" t="e">
        <f t="shared" si="36"/>
        <v>#DIV/0!</v>
      </c>
      <c r="X99" s="15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</row>
    <row r="100" spans="1:58" ht="20.25" hidden="1" customHeight="1" x14ac:dyDescent="0.25">
      <c r="A100" s="44"/>
      <c r="B100" s="618"/>
      <c r="C100" s="28" t="s">
        <v>423</v>
      </c>
      <c r="D100" s="28" t="s">
        <v>170</v>
      </c>
      <c r="E100" s="619" t="s">
        <v>424</v>
      </c>
      <c r="F100" s="222"/>
      <c r="G100" s="85"/>
      <c r="H100" s="85"/>
      <c r="I100" s="83"/>
      <c r="J100" s="80"/>
      <c r="K100" s="110"/>
      <c r="L100" s="86"/>
      <c r="M100" s="489"/>
      <c r="N100" s="85"/>
      <c r="O100" s="85"/>
      <c r="P100" s="85">
        <f t="shared" si="37"/>
        <v>0</v>
      </c>
      <c r="Q100" s="308" t="e">
        <f t="shared" si="38"/>
        <v>#DIV/0!</v>
      </c>
      <c r="R100" s="223">
        <f t="shared" si="33"/>
        <v>0</v>
      </c>
      <c r="S100" s="489">
        <f t="shared" si="34"/>
        <v>0</v>
      </c>
      <c r="T100" s="85">
        <f t="shared" si="34"/>
        <v>0</v>
      </c>
      <c r="U100" s="489">
        <f t="shared" si="34"/>
        <v>0</v>
      </c>
      <c r="V100" s="85">
        <f t="shared" si="35"/>
        <v>0</v>
      </c>
      <c r="W100" s="98" t="e">
        <f t="shared" si="36"/>
        <v>#DIV/0!</v>
      </c>
      <c r="X100" s="15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 spans="1:58" s="539" customFormat="1" ht="43.5" hidden="1" customHeight="1" x14ac:dyDescent="0.25">
      <c r="A101" s="501"/>
      <c r="B101" s="620"/>
      <c r="C101" s="143"/>
      <c r="D101" s="143"/>
      <c r="E101" s="621" t="s">
        <v>425</v>
      </c>
      <c r="F101" s="537"/>
      <c r="G101" s="512"/>
      <c r="H101" s="512"/>
      <c r="I101" s="507"/>
      <c r="J101" s="508"/>
      <c r="K101" s="622"/>
      <c r="L101" s="537"/>
      <c r="M101" s="511"/>
      <c r="N101" s="512"/>
      <c r="O101" s="512"/>
      <c r="P101" s="512">
        <f t="shared" si="37"/>
        <v>0</v>
      </c>
      <c r="Q101" s="538" t="e">
        <f t="shared" si="38"/>
        <v>#DIV/0!</v>
      </c>
      <c r="R101" s="514">
        <f t="shared" si="33"/>
        <v>0</v>
      </c>
      <c r="S101" s="511">
        <f t="shared" si="34"/>
        <v>0</v>
      </c>
      <c r="T101" s="512">
        <f t="shared" si="34"/>
        <v>0</v>
      </c>
      <c r="U101" s="511">
        <f t="shared" si="34"/>
        <v>0</v>
      </c>
      <c r="V101" s="512">
        <f t="shared" si="35"/>
        <v>0</v>
      </c>
      <c r="W101" s="515" t="e">
        <f t="shared" si="36"/>
        <v>#DIV/0!</v>
      </c>
      <c r="X101" s="516"/>
      <c r="Y101" s="517"/>
      <c r="Z101" s="517"/>
      <c r="AA101" s="517"/>
      <c r="AB101" s="517"/>
      <c r="AC101" s="517"/>
      <c r="AD101" s="517"/>
      <c r="AE101" s="517"/>
      <c r="AF101" s="517"/>
      <c r="AG101" s="517"/>
      <c r="AH101" s="517"/>
      <c r="AI101" s="517"/>
      <c r="AJ101" s="517"/>
      <c r="AK101" s="517"/>
      <c r="AL101" s="517"/>
      <c r="AM101" s="517"/>
      <c r="AN101" s="517"/>
      <c r="AO101" s="517"/>
      <c r="AP101" s="517"/>
      <c r="AQ101" s="517"/>
      <c r="AR101" s="518"/>
      <c r="AS101" s="518"/>
      <c r="AT101" s="518"/>
      <c r="AU101" s="518"/>
      <c r="AV101" s="518"/>
      <c r="AW101" s="518"/>
      <c r="AX101" s="518"/>
      <c r="AY101" s="518"/>
      <c r="AZ101" s="518"/>
      <c r="BA101" s="518"/>
      <c r="BB101" s="518"/>
      <c r="BC101" s="518"/>
      <c r="BD101" s="518"/>
      <c r="BE101" s="518"/>
      <c r="BF101" s="518"/>
    </row>
    <row r="102" spans="1:58" ht="21" hidden="1" customHeight="1" x14ac:dyDescent="0.25">
      <c r="A102" s="44"/>
      <c r="B102" s="618" t="s">
        <v>54</v>
      </c>
      <c r="C102" s="28" t="s">
        <v>426</v>
      </c>
      <c r="D102" s="28" t="s">
        <v>172</v>
      </c>
      <c r="E102" s="165" t="s">
        <v>427</v>
      </c>
      <c r="F102" s="85"/>
      <c r="G102" s="85"/>
      <c r="H102" s="85"/>
      <c r="I102" s="83">
        <f>H102/H9</f>
        <v>0</v>
      </c>
      <c r="J102" s="80">
        <f t="shared" ref="J102:J117" si="39">H102-G102</f>
        <v>0</v>
      </c>
      <c r="K102" s="98" t="e">
        <f>H102/G102</f>
        <v>#DIV/0!</v>
      </c>
      <c r="L102" s="86"/>
      <c r="M102" s="489"/>
      <c r="N102" s="85"/>
      <c r="O102" s="85"/>
      <c r="P102" s="85">
        <f t="shared" si="37"/>
        <v>0</v>
      </c>
      <c r="Q102" s="308" t="e">
        <f t="shared" si="38"/>
        <v>#DIV/0!</v>
      </c>
      <c r="R102" s="223">
        <f t="shared" si="33"/>
        <v>0</v>
      </c>
      <c r="S102" s="489">
        <f t="shared" si="34"/>
        <v>0</v>
      </c>
      <c r="T102" s="85">
        <f t="shared" si="34"/>
        <v>0</v>
      </c>
      <c r="U102" s="489">
        <f t="shared" si="34"/>
        <v>0</v>
      </c>
      <c r="V102" s="85">
        <f t="shared" si="35"/>
        <v>0</v>
      </c>
      <c r="W102" s="98" t="e">
        <f t="shared" si="36"/>
        <v>#DIV/0!</v>
      </c>
      <c r="X102" s="15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</row>
    <row r="103" spans="1:58" s="20" customFormat="1" ht="30" hidden="1" customHeight="1" x14ac:dyDescent="0.25">
      <c r="A103" s="44"/>
      <c r="B103" s="623" t="s">
        <v>54</v>
      </c>
      <c r="C103" s="624" t="s">
        <v>428</v>
      </c>
      <c r="D103" s="624" t="s">
        <v>172</v>
      </c>
      <c r="E103" s="625" t="s">
        <v>429</v>
      </c>
      <c r="F103" s="85"/>
      <c r="G103" s="85"/>
      <c r="H103" s="85"/>
      <c r="I103" s="83">
        <f>H103/H9</f>
        <v>0</v>
      </c>
      <c r="J103" s="80">
        <f t="shared" si="39"/>
        <v>0</v>
      </c>
      <c r="K103" s="98" t="e">
        <f>H103/G103</f>
        <v>#DIV/0!</v>
      </c>
      <c r="L103" s="194"/>
      <c r="M103" s="527"/>
      <c r="N103" s="85"/>
      <c r="O103" s="85"/>
      <c r="P103" s="85">
        <f t="shared" si="37"/>
        <v>0</v>
      </c>
      <c r="Q103" s="308" t="e">
        <f t="shared" si="38"/>
        <v>#DIV/0!</v>
      </c>
      <c r="R103" s="223">
        <f t="shared" si="33"/>
        <v>0</v>
      </c>
      <c r="S103" s="489">
        <f t="shared" si="34"/>
        <v>0</v>
      </c>
      <c r="T103" s="85">
        <f t="shared" si="34"/>
        <v>0</v>
      </c>
      <c r="U103" s="489">
        <f t="shared" si="34"/>
        <v>0</v>
      </c>
      <c r="V103" s="85">
        <f t="shared" si="35"/>
        <v>0</v>
      </c>
      <c r="W103" s="98" t="e">
        <f t="shared" si="36"/>
        <v>#DIV/0!</v>
      </c>
      <c r="X103" s="25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</row>
    <row r="104" spans="1:58" ht="21.75" customHeight="1" x14ac:dyDescent="0.25">
      <c r="A104" s="44"/>
      <c r="B104" s="618" t="s">
        <v>26</v>
      </c>
      <c r="C104" s="154" t="s">
        <v>430</v>
      </c>
      <c r="D104" s="154" t="s">
        <v>172</v>
      </c>
      <c r="E104" s="626" t="s">
        <v>431</v>
      </c>
      <c r="F104" s="493">
        <v>4930</v>
      </c>
      <c r="G104" s="82">
        <v>2953.4</v>
      </c>
      <c r="H104" s="82">
        <v>2272.1</v>
      </c>
      <c r="I104" s="87">
        <f>H104/H9</f>
        <v>2.3592237747788063E-2</v>
      </c>
      <c r="J104" s="84">
        <f t="shared" si="39"/>
        <v>-681.30000000000018</v>
      </c>
      <c r="K104" s="98">
        <f>H104/G104</f>
        <v>0.7693167197128733</v>
      </c>
      <c r="L104" s="222">
        <v>3000</v>
      </c>
      <c r="M104" s="489">
        <v>3000</v>
      </c>
      <c r="N104" s="85"/>
      <c r="O104" s="85"/>
      <c r="P104" s="85">
        <f t="shared" si="37"/>
        <v>0</v>
      </c>
      <c r="Q104" s="307" t="e">
        <f t="shared" si="38"/>
        <v>#DIV/0!</v>
      </c>
      <c r="R104" s="222">
        <f t="shared" si="33"/>
        <v>7930</v>
      </c>
      <c r="S104" s="489">
        <f t="shared" si="34"/>
        <v>7930</v>
      </c>
      <c r="T104" s="85">
        <f t="shared" si="34"/>
        <v>2953.4</v>
      </c>
      <c r="U104" s="489">
        <f t="shared" si="34"/>
        <v>2272.1</v>
      </c>
      <c r="V104" s="85">
        <f t="shared" si="35"/>
        <v>-681.30000000000018</v>
      </c>
      <c r="W104" s="98">
        <f t="shared" si="36"/>
        <v>0.7693167197128733</v>
      </c>
      <c r="X104" s="15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</row>
    <row r="105" spans="1:58" ht="80.25" customHeight="1" thickBot="1" x14ac:dyDescent="0.3">
      <c r="A105" s="44"/>
      <c r="B105" s="618" t="s">
        <v>26</v>
      </c>
      <c r="C105" s="154" t="s">
        <v>432</v>
      </c>
      <c r="D105" s="154" t="s">
        <v>433</v>
      </c>
      <c r="E105" s="626" t="s">
        <v>434</v>
      </c>
      <c r="F105" s="493">
        <v>24135.3</v>
      </c>
      <c r="G105" s="627">
        <v>24135.3</v>
      </c>
      <c r="H105" s="627"/>
      <c r="I105" s="103">
        <f>H105/H9</f>
        <v>0</v>
      </c>
      <c r="J105" s="93">
        <f t="shared" si="39"/>
        <v>-24135.3</v>
      </c>
      <c r="K105" s="117">
        <f>H105/G105</f>
        <v>0</v>
      </c>
      <c r="L105" s="314"/>
      <c r="M105" s="610"/>
      <c r="N105" s="116"/>
      <c r="O105" s="116"/>
      <c r="P105" s="85">
        <f t="shared" si="37"/>
        <v>0</v>
      </c>
      <c r="Q105" s="628" t="e">
        <f t="shared" si="38"/>
        <v>#DIV/0!</v>
      </c>
      <c r="R105" s="314">
        <f t="shared" si="33"/>
        <v>24135.3</v>
      </c>
      <c r="S105" s="610">
        <f t="shared" si="34"/>
        <v>24135.3</v>
      </c>
      <c r="T105" s="116">
        <f t="shared" si="34"/>
        <v>24135.3</v>
      </c>
      <c r="U105" s="610">
        <f t="shared" si="34"/>
        <v>0</v>
      </c>
      <c r="V105" s="116">
        <f t="shared" si="35"/>
        <v>-24135.3</v>
      </c>
      <c r="W105" s="117">
        <f t="shared" si="36"/>
        <v>0</v>
      </c>
      <c r="X105" s="15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</row>
    <row r="106" spans="1:58" s="62" customFormat="1" ht="18.75" hidden="1" customHeight="1" x14ac:dyDescent="0.25">
      <c r="A106" s="44"/>
      <c r="B106" s="618"/>
      <c r="C106" s="28"/>
      <c r="D106" s="28"/>
      <c r="E106" s="165" t="s">
        <v>177</v>
      </c>
      <c r="F106" s="248"/>
      <c r="G106" s="215"/>
      <c r="H106" s="215"/>
      <c r="I106" s="79">
        <f>H106/H9</f>
        <v>0</v>
      </c>
      <c r="J106" s="80">
        <f t="shared" si="39"/>
        <v>0</v>
      </c>
      <c r="K106" s="97" t="e">
        <f>H106/G106</f>
        <v>#DIV/0!</v>
      </c>
      <c r="L106" s="194"/>
      <c r="M106" s="527"/>
      <c r="N106" s="81"/>
      <c r="O106" s="81"/>
      <c r="P106" s="85">
        <f t="shared" si="37"/>
        <v>0</v>
      </c>
      <c r="Q106" s="246"/>
      <c r="R106" s="223">
        <f t="shared" si="33"/>
        <v>0</v>
      </c>
      <c r="S106" s="527">
        <f t="shared" si="34"/>
        <v>0</v>
      </c>
      <c r="T106" s="81">
        <f t="shared" si="34"/>
        <v>0</v>
      </c>
      <c r="U106" s="527">
        <f t="shared" si="34"/>
        <v>0</v>
      </c>
      <c r="V106" s="81">
        <f t="shared" si="35"/>
        <v>0</v>
      </c>
      <c r="W106" s="97" t="e">
        <f t="shared" si="36"/>
        <v>#DIV/0!</v>
      </c>
      <c r="X106" s="59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</row>
    <row r="107" spans="1:58" ht="18.75" hidden="1" customHeight="1" x14ac:dyDescent="0.25">
      <c r="A107" s="44"/>
      <c r="B107" s="618"/>
      <c r="C107" s="28"/>
      <c r="D107" s="28"/>
      <c r="E107" s="171" t="s">
        <v>80</v>
      </c>
      <c r="F107" s="248"/>
      <c r="G107" s="82"/>
      <c r="H107" s="82"/>
      <c r="I107" s="83"/>
      <c r="J107" s="80">
        <f t="shared" si="39"/>
        <v>0</v>
      </c>
      <c r="K107" s="110"/>
      <c r="L107" s="86"/>
      <c r="M107" s="489"/>
      <c r="N107" s="85"/>
      <c r="O107" s="85"/>
      <c r="P107" s="85">
        <f t="shared" si="37"/>
        <v>0</v>
      </c>
      <c r="Q107" s="308" t="e">
        <f>O107/N107</f>
        <v>#DIV/0!</v>
      </c>
      <c r="R107" s="223">
        <f t="shared" si="33"/>
        <v>0</v>
      </c>
      <c r="S107" s="489">
        <f t="shared" si="34"/>
        <v>0</v>
      </c>
      <c r="T107" s="85">
        <f t="shared" si="34"/>
        <v>0</v>
      </c>
      <c r="U107" s="489">
        <f t="shared" si="34"/>
        <v>0</v>
      </c>
      <c r="V107" s="85">
        <f t="shared" si="35"/>
        <v>0</v>
      </c>
      <c r="W107" s="98" t="e">
        <f t="shared" si="36"/>
        <v>#DIV/0!</v>
      </c>
      <c r="X107" s="15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</row>
    <row r="108" spans="1:58" s="5" customFormat="1" ht="34.5" hidden="1" customHeight="1" x14ac:dyDescent="0.25">
      <c r="A108" s="44"/>
      <c r="B108" s="618" t="s">
        <v>115</v>
      </c>
      <c r="C108" s="154" t="s">
        <v>173</v>
      </c>
      <c r="D108" s="154" t="s">
        <v>172</v>
      </c>
      <c r="E108" s="626" t="s">
        <v>174</v>
      </c>
      <c r="F108" s="248"/>
      <c r="G108" s="82"/>
      <c r="H108" s="82"/>
      <c r="I108" s="83">
        <f>H108/H9</f>
        <v>0</v>
      </c>
      <c r="J108" s="84">
        <f t="shared" si="39"/>
        <v>0</v>
      </c>
      <c r="K108" s="98" t="e">
        <f>H108/G108</f>
        <v>#DIV/0!</v>
      </c>
      <c r="L108" s="86"/>
      <c r="M108" s="489"/>
      <c r="N108" s="85"/>
      <c r="O108" s="85"/>
      <c r="P108" s="85">
        <f t="shared" si="37"/>
        <v>0</v>
      </c>
      <c r="Q108" s="308"/>
      <c r="R108" s="222">
        <f t="shared" si="33"/>
        <v>0</v>
      </c>
      <c r="S108" s="489">
        <f t="shared" si="34"/>
        <v>0</v>
      </c>
      <c r="T108" s="85">
        <f t="shared" si="34"/>
        <v>0</v>
      </c>
      <c r="U108" s="489">
        <f t="shared" si="34"/>
        <v>0</v>
      </c>
      <c r="V108" s="85">
        <f t="shared" si="35"/>
        <v>0</v>
      </c>
      <c r="W108" s="98" t="e">
        <f t="shared" si="36"/>
        <v>#DIV/0!</v>
      </c>
      <c r="X108" s="15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</row>
    <row r="109" spans="1:58" s="5" customFormat="1" ht="21.75" hidden="1" customHeight="1" x14ac:dyDescent="0.25">
      <c r="A109" s="44"/>
      <c r="B109" s="618" t="s">
        <v>115</v>
      </c>
      <c r="C109" s="154" t="s">
        <v>435</v>
      </c>
      <c r="D109" s="154" t="s">
        <v>172</v>
      </c>
      <c r="E109" s="495" t="s">
        <v>436</v>
      </c>
      <c r="F109" s="248"/>
      <c r="G109" s="82"/>
      <c r="H109" s="82"/>
      <c r="I109" s="83">
        <f>H109/H9</f>
        <v>0</v>
      </c>
      <c r="J109" s="84">
        <f t="shared" si="39"/>
        <v>0</v>
      </c>
      <c r="K109" s="98" t="e">
        <f>H109/G109</f>
        <v>#DIV/0!</v>
      </c>
      <c r="L109" s="86"/>
      <c r="M109" s="489"/>
      <c r="N109" s="85"/>
      <c r="O109" s="85"/>
      <c r="P109" s="85">
        <f t="shared" si="37"/>
        <v>0</v>
      </c>
      <c r="Q109" s="308"/>
      <c r="R109" s="222">
        <f t="shared" si="33"/>
        <v>0</v>
      </c>
      <c r="S109" s="489">
        <f t="shared" si="34"/>
        <v>0</v>
      </c>
      <c r="T109" s="85">
        <f t="shared" si="34"/>
        <v>0</v>
      </c>
      <c r="U109" s="489">
        <f t="shared" si="34"/>
        <v>0</v>
      </c>
      <c r="V109" s="85">
        <f t="shared" si="35"/>
        <v>0</v>
      </c>
      <c r="W109" s="98" t="e">
        <f t="shared" si="36"/>
        <v>#DIV/0!</v>
      </c>
      <c r="X109" s="15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</row>
    <row r="110" spans="1:58" ht="51" hidden="1" customHeight="1" x14ac:dyDescent="0.25">
      <c r="A110" s="44"/>
      <c r="B110" s="618" t="s">
        <v>27</v>
      </c>
      <c r="C110" s="28" t="s">
        <v>437</v>
      </c>
      <c r="D110" s="28" t="s">
        <v>172</v>
      </c>
      <c r="E110" s="629" t="s">
        <v>438</v>
      </c>
      <c r="F110" s="222"/>
      <c r="G110" s="85"/>
      <c r="H110" s="82"/>
      <c r="I110" s="83">
        <f>H110/H9</f>
        <v>0</v>
      </c>
      <c r="J110" s="84">
        <f t="shared" si="39"/>
        <v>0</v>
      </c>
      <c r="K110" s="98" t="e">
        <f>H110/G110</f>
        <v>#DIV/0!</v>
      </c>
      <c r="L110" s="86"/>
      <c r="M110" s="489"/>
      <c r="N110" s="85"/>
      <c r="O110" s="85"/>
      <c r="P110" s="85">
        <f t="shared" si="37"/>
        <v>0</v>
      </c>
      <c r="Q110" s="308"/>
      <c r="R110" s="222">
        <f t="shared" si="33"/>
        <v>0</v>
      </c>
      <c r="S110" s="489">
        <f t="shared" si="34"/>
        <v>0</v>
      </c>
      <c r="T110" s="85">
        <f t="shared" si="34"/>
        <v>0</v>
      </c>
      <c r="U110" s="489">
        <f t="shared" si="34"/>
        <v>0</v>
      </c>
      <c r="V110" s="85">
        <f t="shared" si="35"/>
        <v>0</v>
      </c>
      <c r="W110" s="98" t="e">
        <f t="shared" si="36"/>
        <v>#DIV/0!</v>
      </c>
      <c r="X110" s="15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</row>
    <row r="111" spans="1:58" ht="77.25" hidden="1" customHeight="1" x14ac:dyDescent="0.25">
      <c r="A111" s="44"/>
      <c r="B111" s="618" t="s">
        <v>439</v>
      </c>
      <c r="C111" s="28" t="s">
        <v>440</v>
      </c>
      <c r="D111" s="28" t="s">
        <v>433</v>
      </c>
      <c r="E111" s="630" t="s">
        <v>434</v>
      </c>
      <c r="F111" s="222"/>
      <c r="G111" s="85"/>
      <c r="H111" s="82"/>
      <c r="I111" s="83">
        <f>H111/H9</f>
        <v>0</v>
      </c>
      <c r="J111" s="84">
        <f t="shared" si="39"/>
        <v>0</v>
      </c>
      <c r="K111" s="98" t="e">
        <f>H111/G111</f>
        <v>#DIV/0!</v>
      </c>
      <c r="L111" s="86"/>
      <c r="M111" s="489"/>
      <c r="N111" s="85"/>
      <c r="O111" s="82"/>
      <c r="P111" s="85">
        <f t="shared" si="37"/>
        <v>0</v>
      </c>
      <c r="Q111" s="308"/>
      <c r="R111" s="222">
        <f t="shared" si="33"/>
        <v>0</v>
      </c>
      <c r="S111" s="489">
        <f t="shared" si="34"/>
        <v>0</v>
      </c>
      <c r="T111" s="85">
        <f t="shared" si="34"/>
        <v>0</v>
      </c>
      <c r="U111" s="489">
        <f t="shared" si="34"/>
        <v>0</v>
      </c>
      <c r="V111" s="85">
        <f t="shared" si="35"/>
        <v>0</v>
      </c>
      <c r="W111" s="98" t="e">
        <f t="shared" si="36"/>
        <v>#DIV/0!</v>
      </c>
      <c r="X111" s="15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1:58" ht="135.75" hidden="1" customHeight="1" x14ac:dyDescent="0.25">
      <c r="A112" s="46"/>
      <c r="B112" s="631" t="s">
        <v>28</v>
      </c>
      <c r="C112" s="41" t="s">
        <v>441</v>
      </c>
      <c r="D112" s="41" t="s">
        <v>433</v>
      </c>
      <c r="E112" s="632" t="s">
        <v>442</v>
      </c>
      <c r="F112" s="633"/>
      <c r="G112" s="235"/>
      <c r="H112" s="235"/>
      <c r="I112" s="104">
        <f>H112/H9</f>
        <v>0</v>
      </c>
      <c r="J112" s="88">
        <f t="shared" si="39"/>
        <v>0</v>
      </c>
      <c r="K112" s="191" t="e">
        <f>H112/G112</f>
        <v>#DIV/0!</v>
      </c>
      <c r="L112" s="193"/>
      <c r="M112" s="193"/>
      <c r="N112" s="193"/>
      <c r="O112" s="235"/>
      <c r="P112" s="89">
        <f t="shared" si="37"/>
        <v>0</v>
      </c>
      <c r="Q112" s="308" t="e">
        <f t="shared" ref="Q112:Q131" si="40">O112/N112</f>
        <v>#DIV/0!</v>
      </c>
      <c r="R112" s="294">
        <f t="shared" si="33"/>
        <v>0</v>
      </c>
      <c r="S112" s="484">
        <f t="shared" si="34"/>
        <v>0</v>
      </c>
      <c r="T112" s="89">
        <f t="shared" si="34"/>
        <v>0</v>
      </c>
      <c r="U112" s="484">
        <f t="shared" si="34"/>
        <v>0</v>
      </c>
      <c r="V112" s="89">
        <f t="shared" si="35"/>
        <v>0</v>
      </c>
      <c r="W112" s="191" t="e">
        <f t="shared" si="36"/>
        <v>#DIV/0!</v>
      </c>
      <c r="X112" s="15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 spans="1:58" s="58" customFormat="1" ht="27.75" hidden="1" customHeight="1" thickBot="1" x14ac:dyDescent="0.3">
      <c r="A113" s="48">
        <v>9</v>
      </c>
      <c r="B113" s="634">
        <v>150101</v>
      </c>
      <c r="C113" s="177" t="s">
        <v>179</v>
      </c>
      <c r="D113" s="250" t="s">
        <v>180</v>
      </c>
      <c r="E113" s="345" t="s">
        <v>181</v>
      </c>
      <c r="F113" s="296"/>
      <c r="G113" s="251"/>
      <c r="H113" s="251">
        <v>0</v>
      </c>
      <c r="I113" s="126"/>
      <c r="J113" s="93">
        <f t="shared" si="39"/>
        <v>0</v>
      </c>
      <c r="K113" s="107"/>
      <c r="L113" s="225">
        <f>SUM(L114:L130)</f>
        <v>0</v>
      </c>
      <c r="M113" s="635">
        <f>SUM(M114:M130)</f>
        <v>0</v>
      </c>
      <c r="N113" s="90">
        <f>SUM(N114:N130)</f>
        <v>0</v>
      </c>
      <c r="O113" s="90">
        <f>SUM(O114:O130)</f>
        <v>0</v>
      </c>
      <c r="P113" s="90">
        <f t="shared" si="37"/>
        <v>0</v>
      </c>
      <c r="Q113" s="244" t="e">
        <f t="shared" si="40"/>
        <v>#DIV/0!</v>
      </c>
      <c r="R113" s="229">
        <f t="shared" si="33"/>
        <v>0</v>
      </c>
      <c r="S113" s="635">
        <f t="shared" si="34"/>
        <v>0</v>
      </c>
      <c r="T113" s="90">
        <f t="shared" si="34"/>
        <v>0</v>
      </c>
      <c r="U113" s="635">
        <f t="shared" si="34"/>
        <v>0</v>
      </c>
      <c r="V113" s="90">
        <f t="shared" si="35"/>
        <v>0</v>
      </c>
      <c r="W113" s="107" t="e">
        <f t="shared" si="36"/>
        <v>#DIV/0!</v>
      </c>
      <c r="X113" s="56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</row>
    <row r="114" spans="1:58" ht="28.5" hidden="1" customHeight="1" x14ac:dyDescent="0.25">
      <c r="A114" s="43"/>
      <c r="B114" s="636"/>
      <c r="C114" s="37"/>
      <c r="D114" s="37"/>
      <c r="E114" s="288" t="s">
        <v>87</v>
      </c>
      <c r="F114" s="297"/>
      <c r="G114" s="199"/>
      <c r="H114" s="199"/>
      <c r="I114" s="108"/>
      <c r="J114" s="80">
        <f t="shared" si="39"/>
        <v>0</v>
      </c>
      <c r="K114" s="124"/>
      <c r="L114" s="194"/>
      <c r="M114" s="527"/>
      <c r="N114" s="81"/>
      <c r="O114" s="81"/>
      <c r="P114" s="81">
        <f t="shared" si="37"/>
        <v>0</v>
      </c>
      <c r="Q114" s="246" t="e">
        <f t="shared" si="40"/>
        <v>#DIV/0!</v>
      </c>
      <c r="R114" s="223">
        <f t="shared" si="33"/>
        <v>0</v>
      </c>
      <c r="S114" s="527">
        <f t="shared" si="34"/>
        <v>0</v>
      </c>
      <c r="T114" s="81">
        <f t="shared" si="34"/>
        <v>0</v>
      </c>
      <c r="U114" s="527">
        <f t="shared" si="34"/>
        <v>0</v>
      </c>
      <c r="V114" s="81">
        <f t="shared" si="35"/>
        <v>0</v>
      </c>
      <c r="W114" s="97" t="e">
        <f t="shared" si="36"/>
        <v>#DIV/0!</v>
      </c>
      <c r="X114" s="15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</row>
    <row r="115" spans="1:58" s="3" customFormat="1" ht="28.5" hidden="1" customHeight="1" x14ac:dyDescent="0.25">
      <c r="A115" s="44"/>
      <c r="B115" s="637"/>
      <c r="C115" s="27"/>
      <c r="D115" s="27"/>
      <c r="E115" s="287" t="s">
        <v>86</v>
      </c>
      <c r="F115" s="298"/>
      <c r="G115" s="200"/>
      <c r="H115" s="200"/>
      <c r="I115" s="109"/>
      <c r="J115" s="80">
        <f t="shared" si="39"/>
        <v>0</v>
      </c>
      <c r="K115" s="110"/>
      <c r="L115" s="86"/>
      <c r="M115" s="489"/>
      <c r="N115" s="85"/>
      <c r="O115" s="85"/>
      <c r="P115" s="85">
        <f t="shared" si="37"/>
        <v>0</v>
      </c>
      <c r="Q115" s="308" t="e">
        <f t="shared" si="40"/>
        <v>#DIV/0!</v>
      </c>
      <c r="R115" s="223">
        <f t="shared" si="33"/>
        <v>0</v>
      </c>
      <c r="S115" s="489">
        <f t="shared" si="34"/>
        <v>0</v>
      </c>
      <c r="T115" s="85">
        <f t="shared" si="34"/>
        <v>0</v>
      </c>
      <c r="U115" s="489">
        <f t="shared" si="34"/>
        <v>0</v>
      </c>
      <c r="V115" s="85">
        <f t="shared" si="35"/>
        <v>0</v>
      </c>
      <c r="W115" s="98" t="e">
        <f t="shared" si="36"/>
        <v>#DIV/0!</v>
      </c>
      <c r="X115" s="15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</row>
    <row r="116" spans="1:58" s="3" customFormat="1" ht="28.5" hidden="1" customHeight="1" x14ac:dyDescent="0.25">
      <c r="A116" s="44"/>
      <c r="B116" s="637"/>
      <c r="C116" s="27"/>
      <c r="D116" s="27"/>
      <c r="E116" s="272" t="s">
        <v>113</v>
      </c>
      <c r="F116" s="298"/>
      <c r="G116" s="200"/>
      <c r="H116" s="200"/>
      <c r="I116" s="109"/>
      <c r="J116" s="84">
        <f t="shared" si="39"/>
        <v>0</v>
      </c>
      <c r="K116" s="110"/>
      <c r="L116" s="86"/>
      <c r="M116" s="489"/>
      <c r="N116" s="85"/>
      <c r="O116" s="85"/>
      <c r="P116" s="85">
        <f t="shared" si="37"/>
        <v>0</v>
      </c>
      <c r="Q116" s="308" t="e">
        <f t="shared" si="40"/>
        <v>#DIV/0!</v>
      </c>
      <c r="R116" s="222">
        <f t="shared" si="33"/>
        <v>0</v>
      </c>
      <c r="S116" s="489">
        <f t="shared" si="34"/>
        <v>0</v>
      </c>
      <c r="T116" s="85">
        <f t="shared" si="34"/>
        <v>0</v>
      </c>
      <c r="U116" s="489">
        <f t="shared" si="34"/>
        <v>0</v>
      </c>
      <c r="V116" s="85">
        <f t="shared" si="35"/>
        <v>0</v>
      </c>
      <c r="W116" s="98" t="e">
        <f t="shared" si="36"/>
        <v>#DIV/0!</v>
      </c>
      <c r="X116" s="15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</row>
    <row r="117" spans="1:58" s="24" customFormat="1" ht="28.5" hidden="1" customHeight="1" x14ac:dyDescent="0.25">
      <c r="A117" s="45"/>
      <c r="B117" s="638"/>
      <c r="C117" s="38"/>
      <c r="D117" s="38"/>
      <c r="E117" s="270" t="s">
        <v>118</v>
      </c>
      <c r="F117" s="299"/>
      <c r="G117" s="112"/>
      <c r="H117" s="112"/>
      <c r="I117" s="113"/>
      <c r="J117" s="95">
        <f t="shared" si="39"/>
        <v>0</v>
      </c>
      <c r="K117" s="114"/>
      <c r="L117" s="86"/>
      <c r="M117" s="489"/>
      <c r="N117" s="85"/>
      <c r="O117" s="85"/>
      <c r="P117" s="85">
        <f t="shared" si="37"/>
        <v>0</v>
      </c>
      <c r="Q117" s="308" t="e">
        <f t="shared" si="40"/>
        <v>#DIV/0!</v>
      </c>
      <c r="R117" s="223">
        <f t="shared" si="33"/>
        <v>0</v>
      </c>
      <c r="S117" s="527">
        <f t="shared" si="34"/>
        <v>0</v>
      </c>
      <c r="T117" s="81">
        <f t="shared" si="34"/>
        <v>0</v>
      </c>
      <c r="U117" s="527">
        <f t="shared" si="34"/>
        <v>0</v>
      </c>
      <c r="V117" s="81">
        <f t="shared" si="35"/>
        <v>0</v>
      </c>
      <c r="W117" s="97" t="e">
        <f t="shared" si="36"/>
        <v>#DIV/0!</v>
      </c>
      <c r="X117" s="15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</row>
    <row r="118" spans="1:58" s="24" customFormat="1" ht="44.25" hidden="1" customHeight="1" x14ac:dyDescent="0.25">
      <c r="A118" s="43"/>
      <c r="B118" s="636"/>
      <c r="C118" s="37"/>
      <c r="D118" s="37"/>
      <c r="E118" s="165" t="s">
        <v>443</v>
      </c>
      <c r="F118" s="297"/>
      <c r="G118" s="199"/>
      <c r="H118" s="199"/>
      <c r="I118" s="108"/>
      <c r="J118" s="80"/>
      <c r="K118" s="124"/>
      <c r="L118" s="86"/>
      <c r="M118" s="489"/>
      <c r="N118" s="85"/>
      <c r="O118" s="85"/>
      <c r="P118" s="85">
        <f t="shared" si="37"/>
        <v>0</v>
      </c>
      <c r="Q118" s="308" t="e">
        <f t="shared" si="40"/>
        <v>#DIV/0!</v>
      </c>
      <c r="R118" s="295">
        <f t="shared" si="33"/>
        <v>0</v>
      </c>
      <c r="S118" s="489">
        <f t="shared" si="34"/>
        <v>0</v>
      </c>
      <c r="T118" s="85">
        <f t="shared" si="34"/>
        <v>0</v>
      </c>
      <c r="U118" s="606">
        <f t="shared" si="34"/>
        <v>0</v>
      </c>
      <c r="V118" s="85">
        <f t="shared" si="35"/>
        <v>0</v>
      </c>
      <c r="W118" s="98" t="e">
        <f t="shared" si="36"/>
        <v>#DIV/0!</v>
      </c>
      <c r="X118" s="15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</row>
    <row r="119" spans="1:58" s="24" customFormat="1" ht="31.5" hidden="1" customHeight="1" x14ac:dyDescent="0.25">
      <c r="A119" s="43"/>
      <c r="B119" s="636"/>
      <c r="C119" s="37"/>
      <c r="D119" s="37"/>
      <c r="E119" s="325" t="s">
        <v>444</v>
      </c>
      <c r="F119" s="297"/>
      <c r="G119" s="199"/>
      <c r="H119" s="199"/>
      <c r="I119" s="108"/>
      <c r="J119" s="80"/>
      <c r="K119" s="124"/>
      <c r="L119" s="86"/>
      <c r="M119" s="489"/>
      <c r="N119" s="85"/>
      <c r="O119" s="85"/>
      <c r="P119" s="85">
        <f t="shared" si="37"/>
        <v>0</v>
      </c>
      <c r="Q119" s="308" t="e">
        <f t="shared" si="40"/>
        <v>#DIV/0!</v>
      </c>
      <c r="R119" s="295">
        <f t="shared" si="33"/>
        <v>0</v>
      </c>
      <c r="S119" s="489">
        <f t="shared" si="34"/>
        <v>0</v>
      </c>
      <c r="T119" s="85">
        <f t="shared" si="34"/>
        <v>0</v>
      </c>
      <c r="U119" s="606">
        <f t="shared" si="34"/>
        <v>0</v>
      </c>
      <c r="V119" s="85">
        <f t="shared" si="35"/>
        <v>0</v>
      </c>
      <c r="W119" s="98" t="e">
        <f t="shared" si="36"/>
        <v>#DIV/0!</v>
      </c>
      <c r="X119" s="15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</row>
    <row r="120" spans="1:58" s="3" customFormat="1" ht="21" hidden="1" customHeight="1" x14ac:dyDescent="0.25">
      <c r="A120" s="43"/>
      <c r="B120" s="636"/>
      <c r="C120" s="37"/>
      <c r="D120" s="37"/>
      <c r="E120" s="288" t="s">
        <v>445</v>
      </c>
      <c r="F120" s="297"/>
      <c r="G120" s="199"/>
      <c r="H120" s="199"/>
      <c r="I120" s="108"/>
      <c r="J120" s="80">
        <f t="shared" ref="J120:J127" si="41">H120-G120</f>
        <v>0</v>
      </c>
      <c r="K120" s="124"/>
      <c r="L120" s="86"/>
      <c r="M120" s="489"/>
      <c r="N120" s="85"/>
      <c r="O120" s="85"/>
      <c r="P120" s="85">
        <f t="shared" si="37"/>
        <v>0</v>
      </c>
      <c r="Q120" s="308" t="e">
        <f t="shared" si="40"/>
        <v>#DIV/0!</v>
      </c>
      <c r="R120" s="222">
        <f t="shared" si="33"/>
        <v>0</v>
      </c>
      <c r="S120" s="527">
        <f t="shared" si="34"/>
        <v>0</v>
      </c>
      <c r="T120" s="81">
        <f t="shared" si="34"/>
        <v>0</v>
      </c>
      <c r="U120" s="489">
        <f t="shared" si="34"/>
        <v>0</v>
      </c>
      <c r="V120" s="81">
        <f t="shared" si="35"/>
        <v>0</v>
      </c>
      <c r="W120" s="97" t="e">
        <f t="shared" si="36"/>
        <v>#DIV/0!</v>
      </c>
      <c r="X120" s="15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</row>
    <row r="121" spans="1:58" ht="18.75" hidden="1" customHeight="1" x14ac:dyDescent="0.25">
      <c r="A121" s="43"/>
      <c r="B121" s="636"/>
      <c r="C121" s="37"/>
      <c r="D121" s="37"/>
      <c r="E121" s="164" t="s">
        <v>126</v>
      </c>
      <c r="F121" s="201"/>
      <c r="G121" s="199"/>
      <c r="H121" s="199"/>
      <c r="I121" s="108"/>
      <c r="J121" s="80">
        <f t="shared" si="41"/>
        <v>0</v>
      </c>
      <c r="K121" s="124"/>
      <c r="L121" s="194"/>
      <c r="M121" s="527"/>
      <c r="N121" s="81"/>
      <c r="O121" s="81"/>
      <c r="P121" s="81">
        <f t="shared" si="37"/>
        <v>0</v>
      </c>
      <c r="Q121" s="246" t="e">
        <f t="shared" si="40"/>
        <v>#DIV/0!</v>
      </c>
      <c r="R121" s="223">
        <f t="shared" si="33"/>
        <v>0</v>
      </c>
      <c r="S121" s="527">
        <f t="shared" si="34"/>
        <v>0</v>
      </c>
      <c r="T121" s="81">
        <f t="shared" si="34"/>
        <v>0</v>
      </c>
      <c r="U121" s="527">
        <f t="shared" si="34"/>
        <v>0</v>
      </c>
      <c r="V121" s="81">
        <f t="shared" si="35"/>
        <v>0</v>
      </c>
      <c r="W121" s="97" t="e">
        <f t="shared" si="36"/>
        <v>#DIV/0!</v>
      </c>
      <c r="X121" s="15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</row>
    <row r="122" spans="1:58" ht="30" hidden="1" customHeight="1" x14ac:dyDescent="0.25">
      <c r="A122" s="44"/>
      <c r="B122" s="637"/>
      <c r="C122" s="27"/>
      <c r="D122" s="27"/>
      <c r="E122" s="252" t="s">
        <v>119</v>
      </c>
      <c r="F122" s="202"/>
      <c r="G122" s="200"/>
      <c r="H122" s="200"/>
      <c r="I122" s="109"/>
      <c r="J122" s="80">
        <f t="shared" si="41"/>
        <v>0</v>
      </c>
      <c r="K122" s="110"/>
      <c r="L122" s="86"/>
      <c r="M122" s="489"/>
      <c r="N122" s="85"/>
      <c r="O122" s="85"/>
      <c r="P122" s="85">
        <f t="shared" si="37"/>
        <v>0</v>
      </c>
      <c r="Q122" s="308" t="e">
        <f t="shared" si="40"/>
        <v>#DIV/0!</v>
      </c>
      <c r="R122" s="223">
        <f t="shared" si="33"/>
        <v>0</v>
      </c>
      <c r="S122" s="489">
        <f t="shared" si="34"/>
        <v>0</v>
      </c>
      <c r="T122" s="85">
        <f t="shared" si="34"/>
        <v>0</v>
      </c>
      <c r="U122" s="489">
        <f t="shared" si="34"/>
        <v>0</v>
      </c>
      <c r="V122" s="85">
        <f t="shared" si="35"/>
        <v>0</v>
      </c>
      <c r="W122" s="98" t="e">
        <f t="shared" si="36"/>
        <v>#DIV/0!</v>
      </c>
      <c r="X122" s="15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</row>
    <row r="123" spans="1:58" ht="8.25" hidden="1" customHeight="1" x14ac:dyDescent="0.25">
      <c r="A123" s="44"/>
      <c r="B123" s="637"/>
      <c r="C123" s="27"/>
      <c r="D123" s="27"/>
      <c r="E123" s="171" t="s">
        <v>73</v>
      </c>
      <c r="F123" s="202"/>
      <c r="G123" s="200"/>
      <c r="H123" s="200"/>
      <c r="I123" s="109"/>
      <c r="J123" s="80">
        <f t="shared" si="41"/>
        <v>0</v>
      </c>
      <c r="K123" s="110"/>
      <c r="L123" s="86"/>
      <c r="M123" s="489"/>
      <c r="N123" s="85"/>
      <c r="O123" s="85"/>
      <c r="P123" s="85">
        <f t="shared" si="37"/>
        <v>0</v>
      </c>
      <c r="Q123" s="308" t="e">
        <f t="shared" si="40"/>
        <v>#DIV/0!</v>
      </c>
      <c r="R123" s="223">
        <f t="shared" si="33"/>
        <v>0</v>
      </c>
      <c r="S123" s="489">
        <f t="shared" si="34"/>
        <v>0</v>
      </c>
      <c r="T123" s="85">
        <f t="shared" si="34"/>
        <v>0</v>
      </c>
      <c r="U123" s="489">
        <f t="shared" si="34"/>
        <v>0</v>
      </c>
      <c r="V123" s="85">
        <f t="shared" si="35"/>
        <v>0</v>
      </c>
      <c r="W123" s="98" t="e">
        <f t="shared" si="36"/>
        <v>#DIV/0!</v>
      </c>
      <c r="X123" s="15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</row>
    <row r="124" spans="1:58" ht="18.75" hidden="1" customHeight="1" x14ac:dyDescent="0.25">
      <c r="A124" s="44"/>
      <c r="B124" s="637"/>
      <c r="C124" s="27"/>
      <c r="D124" s="27"/>
      <c r="E124" s="171" t="s">
        <v>124</v>
      </c>
      <c r="F124" s="202"/>
      <c r="G124" s="200"/>
      <c r="H124" s="200"/>
      <c r="I124" s="109"/>
      <c r="J124" s="84">
        <f t="shared" si="41"/>
        <v>0</v>
      </c>
      <c r="K124" s="110"/>
      <c r="L124" s="86"/>
      <c r="M124" s="489"/>
      <c r="N124" s="85"/>
      <c r="O124" s="85"/>
      <c r="P124" s="85">
        <f t="shared" si="37"/>
        <v>0</v>
      </c>
      <c r="Q124" s="308" t="e">
        <f t="shared" si="40"/>
        <v>#DIV/0!</v>
      </c>
      <c r="R124" s="222">
        <f t="shared" si="33"/>
        <v>0</v>
      </c>
      <c r="S124" s="489">
        <f t="shared" si="34"/>
        <v>0</v>
      </c>
      <c r="T124" s="85">
        <f t="shared" si="34"/>
        <v>0</v>
      </c>
      <c r="U124" s="489">
        <f t="shared" si="34"/>
        <v>0</v>
      </c>
      <c r="V124" s="85">
        <f t="shared" si="35"/>
        <v>0</v>
      </c>
      <c r="W124" s="98" t="e">
        <f t="shared" si="36"/>
        <v>#DIV/0!</v>
      </c>
      <c r="X124" s="15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</row>
    <row r="125" spans="1:58" ht="21" hidden="1" customHeight="1" x14ac:dyDescent="0.25">
      <c r="A125" s="44"/>
      <c r="B125" s="637"/>
      <c r="C125" s="27"/>
      <c r="D125" s="27"/>
      <c r="E125" s="252" t="s">
        <v>446</v>
      </c>
      <c r="F125" s="202"/>
      <c r="G125" s="200"/>
      <c r="H125" s="200"/>
      <c r="I125" s="109"/>
      <c r="J125" s="80">
        <f t="shared" si="41"/>
        <v>0</v>
      </c>
      <c r="K125" s="110"/>
      <c r="L125" s="86"/>
      <c r="M125" s="639"/>
      <c r="N125" s="86"/>
      <c r="O125" s="85"/>
      <c r="P125" s="85">
        <f t="shared" si="37"/>
        <v>0</v>
      </c>
      <c r="Q125" s="308" t="e">
        <f t="shared" si="40"/>
        <v>#DIV/0!</v>
      </c>
      <c r="R125" s="223">
        <f t="shared" si="33"/>
        <v>0</v>
      </c>
      <c r="S125" s="527">
        <f t="shared" si="34"/>
        <v>0</v>
      </c>
      <c r="T125" s="81">
        <f t="shared" si="34"/>
        <v>0</v>
      </c>
      <c r="U125" s="527">
        <f t="shared" si="34"/>
        <v>0</v>
      </c>
      <c r="V125" s="81">
        <f t="shared" si="35"/>
        <v>0</v>
      </c>
      <c r="W125" s="97" t="e">
        <f t="shared" si="36"/>
        <v>#DIV/0!</v>
      </c>
      <c r="X125" s="15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</row>
    <row r="126" spans="1:58" ht="21" hidden="1" customHeight="1" x14ac:dyDescent="0.25">
      <c r="A126" s="44"/>
      <c r="B126" s="637"/>
      <c r="C126" s="27"/>
      <c r="D126" s="27"/>
      <c r="E126" s="252" t="s">
        <v>447</v>
      </c>
      <c r="F126" s="202"/>
      <c r="G126" s="200"/>
      <c r="H126" s="200"/>
      <c r="I126" s="109"/>
      <c r="J126" s="80">
        <f t="shared" si="41"/>
        <v>0</v>
      </c>
      <c r="K126" s="110"/>
      <c r="L126" s="86"/>
      <c r="M126" s="639"/>
      <c r="N126" s="86"/>
      <c r="O126" s="85"/>
      <c r="P126" s="85">
        <f t="shared" si="37"/>
        <v>0</v>
      </c>
      <c r="Q126" s="308" t="e">
        <f t="shared" si="40"/>
        <v>#DIV/0!</v>
      </c>
      <c r="R126" s="223">
        <f t="shared" si="33"/>
        <v>0</v>
      </c>
      <c r="S126" s="489">
        <f t="shared" si="34"/>
        <v>0</v>
      </c>
      <c r="T126" s="85">
        <f t="shared" si="34"/>
        <v>0</v>
      </c>
      <c r="U126" s="489">
        <f t="shared" si="34"/>
        <v>0</v>
      </c>
      <c r="V126" s="85">
        <f t="shared" si="35"/>
        <v>0</v>
      </c>
      <c r="W126" s="98" t="e">
        <f t="shared" si="36"/>
        <v>#DIV/0!</v>
      </c>
      <c r="X126" s="15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</row>
    <row r="127" spans="1:58" ht="29.25" hidden="1" customHeight="1" x14ac:dyDescent="0.25">
      <c r="A127" s="44"/>
      <c r="B127" s="637"/>
      <c r="C127" s="27"/>
      <c r="D127" s="27"/>
      <c r="E127" s="252" t="s">
        <v>125</v>
      </c>
      <c r="F127" s="202"/>
      <c r="G127" s="200"/>
      <c r="H127" s="200"/>
      <c r="I127" s="109"/>
      <c r="J127" s="80">
        <f t="shared" si="41"/>
        <v>0</v>
      </c>
      <c r="K127" s="110"/>
      <c r="L127" s="86"/>
      <c r="M127" s="489"/>
      <c r="N127" s="85"/>
      <c r="O127" s="85"/>
      <c r="P127" s="85">
        <f t="shared" si="37"/>
        <v>0</v>
      </c>
      <c r="Q127" s="308" t="e">
        <f t="shared" si="40"/>
        <v>#DIV/0!</v>
      </c>
      <c r="R127" s="223">
        <f t="shared" si="33"/>
        <v>0</v>
      </c>
      <c r="S127" s="489">
        <f t="shared" si="34"/>
        <v>0</v>
      </c>
      <c r="T127" s="85">
        <f t="shared" si="34"/>
        <v>0</v>
      </c>
      <c r="U127" s="489">
        <f t="shared" si="34"/>
        <v>0</v>
      </c>
      <c r="V127" s="85">
        <f t="shared" si="35"/>
        <v>0</v>
      </c>
      <c r="W127" s="98" t="e">
        <f t="shared" si="36"/>
        <v>#DIV/0!</v>
      </c>
      <c r="X127" s="15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</row>
    <row r="128" spans="1:58" ht="32.25" hidden="1" customHeight="1" x14ac:dyDescent="0.25">
      <c r="A128" s="45"/>
      <c r="B128" s="638"/>
      <c r="C128" s="38"/>
      <c r="D128" s="38"/>
      <c r="E128" s="252" t="s">
        <v>448</v>
      </c>
      <c r="F128" s="203"/>
      <c r="G128" s="112"/>
      <c r="H128" s="112"/>
      <c r="I128" s="113"/>
      <c r="J128" s="84"/>
      <c r="K128" s="114"/>
      <c r="L128" s="196"/>
      <c r="M128" s="606"/>
      <c r="N128" s="94"/>
      <c r="O128" s="85"/>
      <c r="P128" s="94">
        <f t="shared" si="37"/>
        <v>0</v>
      </c>
      <c r="Q128" s="309" t="e">
        <f t="shared" si="40"/>
        <v>#DIV/0!</v>
      </c>
      <c r="R128" s="222">
        <f t="shared" si="33"/>
        <v>0</v>
      </c>
      <c r="S128" s="489">
        <f t="shared" si="34"/>
        <v>0</v>
      </c>
      <c r="T128" s="85">
        <f t="shared" si="34"/>
        <v>0</v>
      </c>
      <c r="U128" s="489">
        <f t="shared" si="34"/>
        <v>0</v>
      </c>
      <c r="V128" s="85">
        <f t="shared" si="35"/>
        <v>0</v>
      </c>
      <c r="W128" s="98" t="e">
        <f t="shared" si="36"/>
        <v>#DIV/0!</v>
      </c>
      <c r="X128" s="15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</row>
    <row r="129" spans="1:58" ht="21" hidden="1" customHeight="1" x14ac:dyDescent="0.25">
      <c r="A129" s="45"/>
      <c r="B129" s="638"/>
      <c r="C129" s="38"/>
      <c r="D129" s="38"/>
      <c r="E129" s="640" t="s">
        <v>449</v>
      </c>
      <c r="F129" s="203"/>
      <c r="G129" s="112"/>
      <c r="H129" s="112"/>
      <c r="I129" s="113"/>
      <c r="J129" s="84"/>
      <c r="K129" s="114"/>
      <c r="L129" s="196"/>
      <c r="M129" s="606"/>
      <c r="N129" s="94"/>
      <c r="O129" s="94"/>
      <c r="P129" s="94">
        <f t="shared" si="37"/>
        <v>0</v>
      </c>
      <c r="Q129" s="309" t="e">
        <f t="shared" si="40"/>
        <v>#DIV/0!</v>
      </c>
      <c r="R129" s="294">
        <f t="shared" si="33"/>
        <v>0</v>
      </c>
      <c r="S129" s="489">
        <f t="shared" ref="S129:U176" si="42">SUM(F129,M129)</f>
        <v>0</v>
      </c>
      <c r="T129" s="85">
        <f t="shared" si="42"/>
        <v>0</v>
      </c>
      <c r="U129" s="484">
        <v>728.8</v>
      </c>
      <c r="V129" s="85">
        <f t="shared" si="35"/>
        <v>728.8</v>
      </c>
      <c r="W129" s="98" t="e">
        <f t="shared" si="36"/>
        <v>#DIV/0!</v>
      </c>
      <c r="X129" s="15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</row>
    <row r="130" spans="1:58" ht="45.75" hidden="1" customHeight="1" thickBot="1" x14ac:dyDescent="0.3">
      <c r="A130" s="45"/>
      <c r="B130" s="638"/>
      <c r="C130" s="38"/>
      <c r="D130" s="38"/>
      <c r="E130" s="163" t="s">
        <v>450</v>
      </c>
      <c r="F130" s="203"/>
      <c r="G130" s="112"/>
      <c r="H130" s="112"/>
      <c r="I130" s="113"/>
      <c r="J130" s="115">
        <f t="shared" ref="J130:J147" si="43">H130-G130</f>
        <v>0</v>
      </c>
      <c r="K130" s="107"/>
      <c r="L130" s="197"/>
      <c r="M130" s="607"/>
      <c r="N130" s="96"/>
      <c r="O130" s="96"/>
      <c r="P130" s="96">
        <f t="shared" si="37"/>
        <v>0</v>
      </c>
      <c r="Q130" s="313" t="e">
        <f t="shared" si="40"/>
        <v>#DIV/0!</v>
      </c>
      <c r="R130" s="224">
        <f t="shared" si="33"/>
        <v>0</v>
      </c>
      <c r="S130" s="610">
        <f t="shared" si="42"/>
        <v>0</v>
      </c>
      <c r="T130" s="116">
        <f t="shared" si="42"/>
        <v>0</v>
      </c>
      <c r="U130" s="607">
        <f t="shared" si="42"/>
        <v>0</v>
      </c>
      <c r="V130" s="116">
        <f t="shared" si="35"/>
        <v>0</v>
      </c>
      <c r="W130" s="117" t="e">
        <f t="shared" si="36"/>
        <v>#DIV/0!</v>
      </c>
      <c r="X130" s="15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</row>
    <row r="131" spans="1:58" ht="4.5" hidden="1" customHeight="1" thickBot="1" x14ac:dyDescent="0.3">
      <c r="A131" s="55">
        <v>9</v>
      </c>
      <c r="B131" s="641">
        <v>150118</v>
      </c>
      <c r="C131" s="188"/>
      <c r="D131" s="188"/>
      <c r="E131" s="189" t="s">
        <v>91</v>
      </c>
      <c r="F131" s="198"/>
      <c r="G131" s="236"/>
      <c r="H131" s="236"/>
      <c r="I131" s="190"/>
      <c r="J131" s="88">
        <f t="shared" si="43"/>
        <v>0</v>
      </c>
      <c r="K131" s="133"/>
      <c r="L131" s="226"/>
      <c r="M131" s="642"/>
      <c r="N131" s="237"/>
      <c r="O131" s="237"/>
      <c r="P131" s="237">
        <f t="shared" si="37"/>
        <v>0</v>
      </c>
      <c r="Q131" s="245" t="e">
        <f t="shared" si="40"/>
        <v>#DIV/0!</v>
      </c>
      <c r="R131" s="294">
        <f t="shared" si="33"/>
        <v>0</v>
      </c>
      <c r="S131" s="484">
        <f t="shared" si="42"/>
        <v>0</v>
      </c>
      <c r="T131" s="89">
        <f t="shared" si="42"/>
        <v>0</v>
      </c>
      <c r="U131" s="484">
        <f t="shared" si="42"/>
        <v>0</v>
      </c>
      <c r="V131" s="89">
        <f t="shared" si="35"/>
        <v>0</v>
      </c>
      <c r="W131" s="191" t="e">
        <f t="shared" si="36"/>
        <v>#DIV/0!</v>
      </c>
      <c r="X131" s="15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</row>
    <row r="132" spans="1:58" ht="27" hidden="1" customHeight="1" thickBot="1" x14ac:dyDescent="0.3">
      <c r="A132" s="42">
        <v>10</v>
      </c>
      <c r="B132" s="643">
        <v>160101</v>
      </c>
      <c r="C132" s="644" t="s">
        <v>182</v>
      </c>
      <c r="D132" s="645" t="s">
        <v>183</v>
      </c>
      <c r="E132" s="646" t="s">
        <v>184</v>
      </c>
      <c r="F132" s="195"/>
      <c r="G132" s="118"/>
      <c r="H132" s="118"/>
      <c r="I132" s="77">
        <f>H132/H9</f>
        <v>0</v>
      </c>
      <c r="J132" s="78">
        <f t="shared" si="43"/>
        <v>0</v>
      </c>
      <c r="K132" s="100" t="e">
        <f>H132/G132</f>
        <v>#DIV/0!</v>
      </c>
      <c r="L132" s="92"/>
      <c r="M132" s="481"/>
      <c r="N132" s="76"/>
      <c r="O132" s="76"/>
      <c r="P132" s="76">
        <f t="shared" si="37"/>
        <v>0</v>
      </c>
      <c r="Q132" s="219"/>
      <c r="R132" s="102">
        <f t="shared" si="33"/>
        <v>0</v>
      </c>
      <c r="S132" s="481">
        <f t="shared" si="42"/>
        <v>0</v>
      </c>
      <c r="T132" s="76">
        <f t="shared" si="42"/>
        <v>0</v>
      </c>
      <c r="U132" s="647">
        <f t="shared" si="42"/>
        <v>0</v>
      </c>
      <c r="V132" s="72">
        <f t="shared" si="35"/>
        <v>0</v>
      </c>
      <c r="W132" s="75" t="e">
        <f t="shared" si="36"/>
        <v>#DIV/0!</v>
      </c>
      <c r="X132" s="15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</row>
    <row r="133" spans="1:58" ht="33" hidden="1" customHeight="1" thickBot="1" x14ac:dyDescent="0.3">
      <c r="A133" s="42">
        <v>10</v>
      </c>
      <c r="B133" s="648" t="s">
        <v>29</v>
      </c>
      <c r="C133" s="649"/>
      <c r="D133" s="36"/>
      <c r="E133" s="162" t="s">
        <v>68</v>
      </c>
      <c r="F133" s="92"/>
      <c r="G133" s="76"/>
      <c r="H133" s="76"/>
      <c r="I133" s="77">
        <f>H133/H9</f>
        <v>0</v>
      </c>
      <c r="J133" s="71">
        <f t="shared" si="43"/>
        <v>0</v>
      </c>
      <c r="K133" s="100" t="e">
        <f>H133/G133</f>
        <v>#DIV/0!</v>
      </c>
      <c r="L133" s="92"/>
      <c r="M133" s="481"/>
      <c r="N133" s="76"/>
      <c r="O133" s="76"/>
      <c r="P133" s="76">
        <f t="shared" si="37"/>
        <v>0</v>
      </c>
      <c r="Q133" s="219"/>
      <c r="R133" s="102">
        <f t="shared" si="33"/>
        <v>0</v>
      </c>
      <c r="S133" s="481">
        <f t="shared" si="42"/>
        <v>0</v>
      </c>
      <c r="T133" s="76">
        <f t="shared" si="42"/>
        <v>0</v>
      </c>
      <c r="U133" s="481">
        <f t="shared" si="42"/>
        <v>0</v>
      </c>
      <c r="V133" s="76">
        <f t="shared" si="35"/>
        <v>0</v>
      </c>
      <c r="W133" s="100" t="e">
        <f t="shared" si="36"/>
        <v>#DIV/0!</v>
      </c>
      <c r="X133" s="15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</row>
    <row r="134" spans="1:58" s="4" customFormat="1" ht="25.5" hidden="1" customHeight="1" thickBot="1" x14ac:dyDescent="0.3">
      <c r="A134" s="42">
        <v>11</v>
      </c>
      <c r="B134" s="643">
        <v>170703</v>
      </c>
      <c r="C134" s="644" t="s">
        <v>185</v>
      </c>
      <c r="D134" s="178" t="s">
        <v>186</v>
      </c>
      <c r="E134" s="179" t="s">
        <v>187</v>
      </c>
      <c r="F134" s="138"/>
      <c r="G134" s="120"/>
      <c r="H134" s="120"/>
      <c r="I134" s="77">
        <f>H134/H9</f>
        <v>0</v>
      </c>
      <c r="J134" s="78">
        <f t="shared" si="43"/>
        <v>0</v>
      </c>
      <c r="K134" s="100" t="e">
        <f>H134/G134</f>
        <v>#DIV/0!</v>
      </c>
      <c r="L134" s="92"/>
      <c r="M134" s="481"/>
      <c r="N134" s="76"/>
      <c r="O134" s="76"/>
      <c r="P134" s="76">
        <f t="shared" si="37"/>
        <v>0</v>
      </c>
      <c r="Q134" s="302" t="e">
        <f>O134/N134</f>
        <v>#DIV/0!</v>
      </c>
      <c r="R134" s="102">
        <f t="shared" si="33"/>
        <v>0</v>
      </c>
      <c r="S134" s="481">
        <f t="shared" si="42"/>
        <v>0</v>
      </c>
      <c r="T134" s="76">
        <f t="shared" si="42"/>
        <v>0</v>
      </c>
      <c r="U134" s="481">
        <f t="shared" si="42"/>
        <v>0</v>
      </c>
      <c r="V134" s="76">
        <f t="shared" si="35"/>
        <v>0</v>
      </c>
      <c r="W134" s="100" t="e">
        <f t="shared" si="36"/>
        <v>#DIV/0!</v>
      </c>
      <c r="X134" s="26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</row>
    <row r="135" spans="1:58" s="20" customFormat="1" ht="30.75" hidden="1" customHeight="1" x14ac:dyDescent="0.25">
      <c r="A135" s="43"/>
      <c r="B135" s="650"/>
      <c r="C135" s="651"/>
      <c r="D135" s="39"/>
      <c r="E135" s="164" t="s">
        <v>88</v>
      </c>
      <c r="F135" s="204"/>
      <c r="G135" s="238"/>
      <c r="H135" s="238"/>
      <c r="I135" s="121"/>
      <c r="J135" s="122">
        <f t="shared" si="43"/>
        <v>0</v>
      </c>
      <c r="K135" s="124"/>
      <c r="L135" s="227"/>
      <c r="M135" s="527"/>
      <c r="N135" s="81"/>
      <c r="O135" s="81"/>
      <c r="P135" s="81">
        <f t="shared" si="37"/>
        <v>0</v>
      </c>
      <c r="Q135" s="246" t="e">
        <f>O135/N135</f>
        <v>#DIV/0!</v>
      </c>
      <c r="R135" s="315">
        <f t="shared" si="33"/>
        <v>0</v>
      </c>
      <c r="S135" s="652">
        <f t="shared" si="42"/>
        <v>0</v>
      </c>
      <c r="T135" s="123">
        <f t="shared" si="42"/>
        <v>0</v>
      </c>
      <c r="U135" s="652">
        <f t="shared" si="42"/>
        <v>0</v>
      </c>
      <c r="V135" s="123">
        <f t="shared" si="35"/>
        <v>0</v>
      </c>
      <c r="W135" s="124" t="e">
        <f t="shared" si="36"/>
        <v>#DIV/0!</v>
      </c>
      <c r="X135" s="25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</row>
    <row r="136" spans="1:58" ht="31.5" hidden="1" customHeight="1" x14ac:dyDescent="0.25">
      <c r="A136" s="44"/>
      <c r="B136" s="653"/>
      <c r="C136" s="654"/>
      <c r="D136" s="31"/>
      <c r="E136" s="165" t="s">
        <v>79</v>
      </c>
      <c r="F136" s="205"/>
      <c r="G136" s="253"/>
      <c r="H136" s="253"/>
      <c r="I136" s="109"/>
      <c r="J136" s="122">
        <f t="shared" si="43"/>
        <v>0</v>
      </c>
      <c r="K136" s="110"/>
      <c r="L136" s="86"/>
      <c r="M136" s="489"/>
      <c r="N136" s="85"/>
      <c r="O136" s="85"/>
      <c r="P136" s="85">
        <f t="shared" si="37"/>
        <v>0</v>
      </c>
      <c r="Q136" s="308" t="e">
        <f>O136/N136</f>
        <v>#DIV/0!</v>
      </c>
      <c r="R136" s="315">
        <f t="shared" si="33"/>
        <v>0</v>
      </c>
      <c r="S136" s="655">
        <f t="shared" si="42"/>
        <v>0</v>
      </c>
      <c r="T136" s="125">
        <f t="shared" si="42"/>
        <v>0</v>
      </c>
      <c r="U136" s="655">
        <f t="shared" si="42"/>
        <v>0</v>
      </c>
      <c r="V136" s="125">
        <f t="shared" si="35"/>
        <v>0</v>
      </c>
      <c r="W136" s="110" t="e">
        <f t="shared" si="36"/>
        <v>#DIV/0!</v>
      </c>
      <c r="X136" s="15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 spans="1:58" s="4" customFormat="1" ht="27" hidden="1" customHeight="1" thickBot="1" x14ac:dyDescent="0.3">
      <c r="A137" s="44">
        <v>14</v>
      </c>
      <c r="B137" s="653">
        <v>180000</v>
      </c>
      <c r="C137" s="654"/>
      <c r="D137" s="31"/>
      <c r="E137" s="176" t="s">
        <v>94</v>
      </c>
      <c r="F137" s="205"/>
      <c r="G137" s="253"/>
      <c r="H137" s="253"/>
      <c r="I137" s="109"/>
      <c r="J137" s="122">
        <f t="shared" si="43"/>
        <v>0</v>
      </c>
      <c r="K137" s="110"/>
      <c r="L137" s="228"/>
      <c r="M137" s="655"/>
      <c r="N137" s="125"/>
      <c r="O137" s="200"/>
      <c r="P137" s="125"/>
      <c r="Q137" s="316"/>
      <c r="R137" s="315">
        <f t="shared" si="33"/>
        <v>0</v>
      </c>
      <c r="S137" s="655">
        <f t="shared" si="42"/>
        <v>0</v>
      </c>
      <c r="T137" s="125">
        <f t="shared" si="42"/>
        <v>0</v>
      </c>
      <c r="U137" s="655">
        <f t="shared" si="42"/>
        <v>0</v>
      </c>
      <c r="V137" s="125">
        <f t="shared" si="35"/>
        <v>0</v>
      </c>
      <c r="W137" s="110" t="e">
        <f t="shared" si="36"/>
        <v>#DIV/0!</v>
      </c>
      <c r="X137" s="26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</row>
    <row r="138" spans="1:58" s="23" customFormat="1" ht="24.75" hidden="1" customHeight="1" thickBot="1" x14ac:dyDescent="0.3">
      <c r="A138" s="48">
        <v>12</v>
      </c>
      <c r="B138" s="173">
        <v>180107</v>
      </c>
      <c r="C138" s="656" t="s">
        <v>190</v>
      </c>
      <c r="D138" s="657" t="s">
        <v>191</v>
      </c>
      <c r="E138" s="180" t="s">
        <v>192</v>
      </c>
      <c r="F138" s="206"/>
      <c r="G138" s="213"/>
      <c r="H138" s="213"/>
      <c r="I138" s="126">
        <f>H138/H9</f>
        <v>0</v>
      </c>
      <c r="J138" s="71">
        <f t="shared" si="43"/>
        <v>0</v>
      </c>
      <c r="K138" s="100" t="e">
        <f>H138/G138</f>
        <v>#DIV/0!</v>
      </c>
      <c r="L138" s="225"/>
      <c r="M138" s="635"/>
      <c r="N138" s="90"/>
      <c r="O138" s="213"/>
      <c r="P138" s="76">
        <f>O138-N138</f>
        <v>0</v>
      </c>
      <c r="Q138" s="302" t="e">
        <f>O138/N138</f>
        <v>#DIV/0!</v>
      </c>
      <c r="R138" s="230">
        <f t="shared" si="33"/>
        <v>0</v>
      </c>
      <c r="S138" s="635">
        <f t="shared" si="42"/>
        <v>0</v>
      </c>
      <c r="T138" s="90">
        <f t="shared" si="42"/>
        <v>0</v>
      </c>
      <c r="U138" s="635">
        <f t="shared" si="42"/>
        <v>0</v>
      </c>
      <c r="V138" s="90">
        <f t="shared" si="35"/>
        <v>0</v>
      </c>
      <c r="W138" s="107" t="e">
        <f t="shared" si="36"/>
        <v>#DIV/0!</v>
      </c>
      <c r="X138" s="49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</row>
    <row r="139" spans="1:58" ht="27" hidden="1" customHeight="1" thickBot="1" x14ac:dyDescent="0.3">
      <c r="A139" s="43"/>
      <c r="B139" s="658"/>
      <c r="C139" s="174"/>
      <c r="D139" s="174"/>
      <c r="E139" s="175" t="s">
        <v>61</v>
      </c>
      <c r="F139" s="659"/>
      <c r="G139" s="217"/>
      <c r="H139" s="217"/>
      <c r="I139" s="127">
        <f>H139/H9</f>
        <v>0</v>
      </c>
      <c r="J139" s="122">
        <f t="shared" si="43"/>
        <v>0</v>
      </c>
      <c r="K139" s="133"/>
      <c r="L139" s="227"/>
      <c r="M139" s="652"/>
      <c r="N139" s="123"/>
      <c r="O139" s="238"/>
      <c r="P139" s="123"/>
      <c r="Q139" s="317"/>
      <c r="R139" s="315">
        <f t="shared" si="33"/>
        <v>0</v>
      </c>
      <c r="S139" s="652">
        <f t="shared" si="42"/>
        <v>0</v>
      </c>
      <c r="T139" s="123">
        <f t="shared" si="42"/>
        <v>0</v>
      </c>
      <c r="U139" s="652">
        <f t="shared" si="42"/>
        <v>0</v>
      </c>
      <c r="V139" s="123">
        <f t="shared" si="35"/>
        <v>0</v>
      </c>
      <c r="W139" s="124" t="e">
        <f t="shared" si="36"/>
        <v>#DIV/0!</v>
      </c>
      <c r="X139" s="15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 spans="1:58" s="23" customFormat="1" ht="23.25" customHeight="1" thickBot="1" x14ac:dyDescent="0.3">
      <c r="A140" s="48">
        <v>9</v>
      </c>
      <c r="B140" s="173">
        <v>180404</v>
      </c>
      <c r="C140" s="178" t="s">
        <v>182</v>
      </c>
      <c r="D140" s="178" t="s">
        <v>451</v>
      </c>
      <c r="E140" s="254" t="s">
        <v>452</v>
      </c>
      <c r="F140" s="660"/>
      <c r="G140" s="213"/>
      <c r="H140" s="213"/>
      <c r="I140" s="126">
        <f>H140/H9</f>
        <v>0</v>
      </c>
      <c r="J140" s="69">
        <f t="shared" si="43"/>
        <v>0</v>
      </c>
      <c r="K140" s="107" t="e">
        <f>H140/G140</f>
        <v>#DIV/0!</v>
      </c>
      <c r="L140" s="225">
        <v>450</v>
      </c>
      <c r="M140" s="635">
        <v>450</v>
      </c>
      <c r="N140" s="90"/>
      <c r="O140" s="213"/>
      <c r="P140" s="76">
        <f>O140-N140</f>
        <v>0</v>
      </c>
      <c r="Q140" s="312" t="e">
        <f t="shared" ref="Q140:Q148" si="44">O140/N140</f>
        <v>#DIV/0!</v>
      </c>
      <c r="R140" s="229">
        <f t="shared" si="33"/>
        <v>450</v>
      </c>
      <c r="S140" s="635">
        <f t="shared" si="42"/>
        <v>450</v>
      </c>
      <c r="T140" s="90">
        <f t="shared" si="42"/>
        <v>0</v>
      </c>
      <c r="U140" s="635">
        <f t="shared" si="42"/>
        <v>0</v>
      </c>
      <c r="V140" s="90">
        <f t="shared" si="35"/>
        <v>0</v>
      </c>
      <c r="W140" s="107" t="e">
        <f t="shared" si="36"/>
        <v>#DIV/0!</v>
      </c>
      <c r="X140" s="49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</row>
    <row r="141" spans="1:58" s="23" customFormat="1" ht="34.15" customHeight="1" thickBot="1" x14ac:dyDescent="0.3">
      <c r="A141" s="48">
        <v>10</v>
      </c>
      <c r="B141" s="173">
        <v>180404</v>
      </c>
      <c r="C141" s="178" t="s">
        <v>453</v>
      </c>
      <c r="D141" s="178" t="s">
        <v>451</v>
      </c>
      <c r="E141" s="254" t="s">
        <v>454</v>
      </c>
      <c r="F141" s="660"/>
      <c r="G141" s="213"/>
      <c r="H141" s="213"/>
      <c r="I141" s="126">
        <f>H141/H9</f>
        <v>0</v>
      </c>
      <c r="J141" s="69">
        <f t="shared" si="43"/>
        <v>0</v>
      </c>
      <c r="K141" s="107" t="e">
        <f>H141/G141</f>
        <v>#DIV/0!</v>
      </c>
      <c r="L141" s="225">
        <v>71.7</v>
      </c>
      <c r="M141" s="635">
        <v>71.7</v>
      </c>
      <c r="N141" s="90"/>
      <c r="O141" s="213"/>
      <c r="P141" s="76">
        <f>O141-N141</f>
        <v>0</v>
      </c>
      <c r="Q141" s="312" t="e">
        <f t="shared" si="44"/>
        <v>#DIV/0!</v>
      </c>
      <c r="R141" s="229">
        <f t="shared" si="33"/>
        <v>71.7</v>
      </c>
      <c r="S141" s="635">
        <f t="shared" si="42"/>
        <v>71.7</v>
      </c>
      <c r="T141" s="90">
        <f t="shared" si="42"/>
        <v>0</v>
      </c>
      <c r="U141" s="635">
        <f t="shared" si="42"/>
        <v>0</v>
      </c>
      <c r="V141" s="90">
        <f t="shared" si="35"/>
        <v>0</v>
      </c>
      <c r="W141" s="107" t="e">
        <f t="shared" si="36"/>
        <v>#DIV/0!</v>
      </c>
      <c r="X141" s="49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</row>
    <row r="142" spans="1:58" s="23" customFormat="1" ht="23.25" customHeight="1" thickBot="1" x14ac:dyDescent="0.3">
      <c r="A142" s="48">
        <v>11</v>
      </c>
      <c r="B142" s="173">
        <v>180404</v>
      </c>
      <c r="C142" s="178" t="s">
        <v>455</v>
      </c>
      <c r="D142" s="178" t="s">
        <v>189</v>
      </c>
      <c r="E142" s="254" t="s">
        <v>193</v>
      </c>
      <c r="F142" s="660">
        <v>198</v>
      </c>
      <c r="G142" s="213">
        <v>48.5</v>
      </c>
      <c r="H142" s="213">
        <v>0.9</v>
      </c>
      <c r="I142" s="126">
        <f>H142/H9</f>
        <v>9.3451053972137052E-6</v>
      </c>
      <c r="J142" s="69">
        <f t="shared" si="43"/>
        <v>-47.6</v>
      </c>
      <c r="K142" s="107">
        <f>H142/G142</f>
        <v>1.8556701030927835E-2</v>
      </c>
      <c r="L142" s="225"/>
      <c r="M142" s="635"/>
      <c r="N142" s="90"/>
      <c r="O142" s="213"/>
      <c r="P142" s="76">
        <f>O142-N142</f>
        <v>0</v>
      </c>
      <c r="Q142" s="312" t="e">
        <f t="shared" si="44"/>
        <v>#DIV/0!</v>
      </c>
      <c r="R142" s="229">
        <f t="shared" si="33"/>
        <v>198</v>
      </c>
      <c r="S142" s="635">
        <f t="shared" si="42"/>
        <v>198</v>
      </c>
      <c r="T142" s="90">
        <f t="shared" si="42"/>
        <v>48.5</v>
      </c>
      <c r="U142" s="635">
        <f t="shared" si="42"/>
        <v>0.9</v>
      </c>
      <c r="V142" s="90">
        <f t="shared" si="35"/>
        <v>-47.6</v>
      </c>
      <c r="W142" s="107">
        <f t="shared" si="36"/>
        <v>1.8556701030927835E-2</v>
      </c>
      <c r="X142" s="49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</row>
    <row r="143" spans="1:58" s="20" customFormat="1" ht="21.75" hidden="1" customHeight="1" thickBot="1" x14ac:dyDescent="0.3">
      <c r="A143" s="42">
        <v>14</v>
      </c>
      <c r="B143" s="172">
        <v>180409</v>
      </c>
      <c r="C143" s="178" t="s">
        <v>456</v>
      </c>
      <c r="D143" s="182" t="s">
        <v>180</v>
      </c>
      <c r="E143" s="255" t="s">
        <v>194</v>
      </c>
      <c r="F143" s="138"/>
      <c r="G143" s="120"/>
      <c r="H143" s="120"/>
      <c r="I143" s="128"/>
      <c r="J143" s="74">
        <f t="shared" si="43"/>
        <v>0</v>
      </c>
      <c r="K143" s="130"/>
      <c r="L143" s="102">
        <f>SUM(L144:L147)</f>
        <v>0</v>
      </c>
      <c r="M143" s="481">
        <f>SUM(M144:M147)</f>
        <v>0</v>
      </c>
      <c r="N143" s="76">
        <f>SUM(N144:N147)</f>
        <v>0</v>
      </c>
      <c r="O143" s="76">
        <f>SUM(O144:O147)</f>
        <v>0</v>
      </c>
      <c r="P143" s="76">
        <f>SUM(P144:P147)</f>
        <v>0</v>
      </c>
      <c r="Q143" s="302" t="e">
        <f t="shared" si="44"/>
        <v>#DIV/0!</v>
      </c>
      <c r="R143" s="102">
        <f t="shared" si="33"/>
        <v>0</v>
      </c>
      <c r="S143" s="481">
        <f t="shared" si="42"/>
        <v>0</v>
      </c>
      <c r="T143" s="76">
        <f t="shared" si="42"/>
        <v>0</v>
      </c>
      <c r="U143" s="481">
        <f t="shared" si="42"/>
        <v>0</v>
      </c>
      <c r="V143" s="76">
        <f t="shared" si="35"/>
        <v>0</v>
      </c>
      <c r="W143" s="100" t="e">
        <f t="shared" si="36"/>
        <v>#DIV/0!</v>
      </c>
      <c r="X143" s="25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</row>
    <row r="144" spans="1:58" ht="18" hidden="1" customHeight="1" thickBot="1" x14ac:dyDescent="0.3">
      <c r="A144" s="43"/>
      <c r="B144" s="658"/>
      <c r="C144" s="51"/>
      <c r="D144" s="51"/>
      <c r="E144" s="164" t="s">
        <v>120</v>
      </c>
      <c r="F144" s="204"/>
      <c r="G144" s="238"/>
      <c r="H144" s="238"/>
      <c r="I144" s="108"/>
      <c r="J144" s="80">
        <f t="shared" si="43"/>
        <v>0</v>
      </c>
      <c r="K144" s="136"/>
      <c r="L144" s="247"/>
      <c r="M144" s="487"/>
      <c r="N144" s="661"/>
      <c r="O144" s="662"/>
      <c r="P144" s="150">
        <f t="shared" ref="P144:P149" si="45">O144-N144</f>
        <v>0</v>
      </c>
      <c r="Q144" s="306" t="e">
        <f t="shared" si="44"/>
        <v>#DIV/0!</v>
      </c>
      <c r="R144" s="663">
        <f t="shared" si="33"/>
        <v>0</v>
      </c>
      <c r="S144" s="664">
        <f t="shared" si="42"/>
        <v>0</v>
      </c>
      <c r="T144" s="482">
        <f t="shared" si="42"/>
        <v>0</v>
      </c>
      <c r="U144" s="664">
        <f t="shared" si="42"/>
        <v>0</v>
      </c>
      <c r="V144" s="482">
        <f t="shared" si="35"/>
        <v>0</v>
      </c>
      <c r="W144" s="665" t="e">
        <f t="shared" si="36"/>
        <v>#DIV/0!</v>
      </c>
      <c r="X144" s="15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</row>
    <row r="145" spans="1:58" ht="21" hidden="1" customHeight="1" thickBot="1" x14ac:dyDescent="0.3">
      <c r="A145" s="44"/>
      <c r="B145" s="666"/>
      <c r="C145" s="144"/>
      <c r="D145" s="31"/>
      <c r="E145" s="171" t="s">
        <v>195</v>
      </c>
      <c r="F145" s="667"/>
      <c r="G145" s="253"/>
      <c r="H145" s="253"/>
      <c r="I145" s="109"/>
      <c r="J145" s="95">
        <f t="shared" si="43"/>
        <v>0</v>
      </c>
      <c r="K145" s="668"/>
      <c r="L145" s="222"/>
      <c r="M145" s="489"/>
      <c r="N145" s="86"/>
      <c r="O145" s="249"/>
      <c r="P145" s="85">
        <f t="shared" si="45"/>
        <v>0</v>
      </c>
      <c r="Q145" s="318" t="e">
        <f t="shared" si="44"/>
        <v>#DIV/0!</v>
      </c>
      <c r="R145" s="669">
        <f t="shared" si="33"/>
        <v>0</v>
      </c>
      <c r="S145" s="655">
        <f t="shared" si="42"/>
        <v>0</v>
      </c>
      <c r="T145" s="125">
        <f t="shared" si="42"/>
        <v>0</v>
      </c>
      <c r="U145" s="655">
        <f t="shared" si="42"/>
        <v>0</v>
      </c>
      <c r="V145" s="125">
        <f t="shared" si="35"/>
        <v>0</v>
      </c>
      <c r="W145" s="110" t="e">
        <f t="shared" si="36"/>
        <v>#DIV/0!</v>
      </c>
      <c r="X145" s="15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</row>
    <row r="146" spans="1:58" ht="20.25" hidden="1" customHeight="1" thickBot="1" x14ac:dyDescent="0.3">
      <c r="A146" s="43"/>
      <c r="B146" s="653"/>
      <c r="C146" s="31"/>
      <c r="D146" s="51"/>
      <c r="E146" s="164" t="s">
        <v>117</v>
      </c>
      <c r="F146" s="204"/>
      <c r="G146" s="238"/>
      <c r="H146" s="238"/>
      <c r="I146" s="108"/>
      <c r="J146" s="84">
        <f t="shared" si="43"/>
        <v>0</v>
      </c>
      <c r="K146" s="136"/>
      <c r="L146" s="224"/>
      <c r="M146" s="607"/>
      <c r="N146" s="311"/>
      <c r="O146" s="239"/>
      <c r="P146" s="116">
        <f t="shared" si="45"/>
        <v>0</v>
      </c>
      <c r="Q146" s="312" t="e">
        <f t="shared" si="44"/>
        <v>#DIV/0!</v>
      </c>
      <c r="R146" s="229">
        <f t="shared" si="33"/>
        <v>0</v>
      </c>
      <c r="S146" s="479">
        <f t="shared" si="42"/>
        <v>0</v>
      </c>
      <c r="T146" s="67">
        <f t="shared" si="42"/>
        <v>0</v>
      </c>
      <c r="U146" s="479">
        <f t="shared" si="42"/>
        <v>0</v>
      </c>
      <c r="V146" s="67">
        <f t="shared" si="35"/>
        <v>0</v>
      </c>
      <c r="W146" s="101" t="e">
        <f t="shared" si="36"/>
        <v>#DIV/0!</v>
      </c>
      <c r="X146" s="15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</row>
    <row r="147" spans="1:58" ht="21.75" hidden="1" customHeight="1" thickBot="1" x14ac:dyDescent="0.3">
      <c r="A147" s="45"/>
      <c r="B147" s="666"/>
      <c r="C147" s="144"/>
      <c r="D147" s="144"/>
      <c r="E147" s="166" t="s">
        <v>66</v>
      </c>
      <c r="F147" s="207"/>
      <c r="G147" s="256"/>
      <c r="H147" s="256"/>
      <c r="I147" s="113"/>
      <c r="J147" s="93">
        <f t="shared" si="43"/>
        <v>0</v>
      </c>
      <c r="K147" s="137"/>
      <c r="L147" s="314"/>
      <c r="M147" s="610"/>
      <c r="N147" s="89"/>
      <c r="O147" s="670"/>
      <c r="P147" s="116">
        <f t="shared" si="45"/>
        <v>0</v>
      </c>
      <c r="Q147" s="671" t="e">
        <f t="shared" si="44"/>
        <v>#DIV/0!</v>
      </c>
      <c r="R147" s="230">
        <f t="shared" si="33"/>
        <v>0</v>
      </c>
      <c r="S147" s="479">
        <f t="shared" si="42"/>
        <v>0</v>
      </c>
      <c r="T147" s="67">
        <f t="shared" si="42"/>
        <v>0</v>
      </c>
      <c r="U147" s="479">
        <f t="shared" si="42"/>
        <v>0</v>
      </c>
      <c r="V147" s="67">
        <f t="shared" si="35"/>
        <v>0</v>
      </c>
      <c r="W147" s="133" t="e">
        <f t="shared" si="36"/>
        <v>#DIV/0!</v>
      </c>
      <c r="X147" s="15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</row>
    <row r="148" spans="1:58" s="54" customFormat="1" ht="22.5" hidden="1" customHeight="1" thickBot="1" x14ac:dyDescent="0.3">
      <c r="A148" s="42">
        <v>15</v>
      </c>
      <c r="B148" s="643">
        <v>180410</v>
      </c>
      <c r="C148" s="178" t="s">
        <v>188</v>
      </c>
      <c r="D148" s="178" t="s">
        <v>189</v>
      </c>
      <c r="E148" s="254" t="s">
        <v>121</v>
      </c>
      <c r="F148" s="138"/>
      <c r="G148" s="120"/>
      <c r="H148" s="120"/>
      <c r="I148" s="119"/>
      <c r="J148" s="78"/>
      <c r="K148" s="100"/>
      <c r="L148" s="230"/>
      <c r="M148" s="479"/>
      <c r="N148" s="76"/>
      <c r="O148" s="120"/>
      <c r="P148" s="67">
        <f t="shared" si="45"/>
        <v>0</v>
      </c>
      <c r="Q148" s="302" t="e">
        <f t="shared" si="44"/>
        <v>#DIV/0!</v>
      </c>
      <c r="R148" s="230">
        <f t="shared" si="33"/>
        <v>0</v>
      </c>
      <c r="S148" s="479">
        <f t="shared" si="42"/>
        <v>0</v>
      </c>
      <c r="T148" s="67">
        <f t="shared" si="42"/>
        <v>0</v>
      </c>
      <c r="U148" s="479">
        <f t="shared" si="42"/>
        <v>0</v>
      </c>
      <c r="V148" s="67">
        <f t="shared" si="35"/>
        <v>0</v>
      </c>
      <c r="W148" s="100" t="e">
        <f t="shared" si="36"/>
        <v>#DIV/0!</v>
      </c>
      <c r="X148" s="52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</row>
    <row r="149" spans="1:58" ht="32.25" hidden="1" customHeight="1" thickBot="1" x14ac:dyDescent="0.3">
      <c r="A149" s="139">
        <v>16</v>
      </c>
      <c r="B149" s="672" t="s">
        <v>39</v>
      </c>
      <c r="C149" s="65" t="s">
        <v>199</v>
      </c>
      <c r="D149" s="65" t="s">
        <v>198</v>
      </c>
      <c r="E149" s="167" t="s">
        <v>82</v>
      </c>
      <c r="F149" s="208"/>
      <c r="G149" s="214"/>
      <c r="H149" s="214"/>
      <c r="I149" s="68">
        <f>H149/H9</f>
        <v>0</v>
      </c>
      <c r="J149" s="71">
        <f t="shared" ref="J149:J184" si="46">H149-G149</f>
        <v>0</v>
      </c>
      <c r="K149" s="129" t="e">
        <f t="shared" ref="K149:K155" si="47">H149/G149</f>
        <v>#DIV/0!</v>
      </c>
      <c r="L149" s="230"/>
      <c r="M149" s="479"/>
      <c r="N149" s="67"/>
      <c r="O149" s="214"/>
      <c r="P149" s="67">
        <f t="shared" si="45"/>
        <v>0</v>
      </c>
      <c r="Q149" s="319"/>
      <c r="R149" s="230">
        <f t="shared" si="33"/>
        <v>0</v>
      </c>
      <c r="S149" s="479">
        <f t="shared" si="42"/>
        <v>0</v>
      </c>
      <c r="T149" s="67">
        <f t="shared" si="42"/>
        <v>0</v>
      </c>
      <c r="U149" s="479">
        <f t="shared" si="42"/>
        <v>0</v>
      </c>
      <c r="V149" s="67">
        <f t="shared" si="35"/>
        <v>0</v>
      </c>
      <c r="W149" s="101" t="e">
        <f t="shared" si="36"/>
        <v>#DIV/0!</v>
      </c>
      <c r="X149" s="15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</row>
    <row r="150" spans="1:58" s="62" customFormat="1" ht="24.75" hidden="1" customHeight="1" thickBot="1" x14ac:dyDescent="0.3">
      <c r="A150" s="46"/>
      <c r="B150" s="673"/>
      <c r="C150" s="187"/>
      <c r="D150" s="187"/>
      <c r="E150" s="175" t="s">
        <v>127</v>
      </c>
      <c r="F150" s="209"/>
      <c r="G150" s="240"/>
      <c r="H150" s="240"/>
      <c r="I150" s="73">
        <f>H150/H9</f>
        <v>0</v>
      </c>
      <c r="J150" s="74">
        <f t="shared" si="46"/>
        <v>0</v>
      </c>
      <c r="K150" s="75" t="e">
        <f t="shared" si="47"/>
        <v>#DIV/0!</v>
      </c>
      <c r="L150" s="226"/>
      <c r="M150" s="642"/>
      <c r="N150" s="237"/>
      <c r="O150" s="240"/>
      <c r="P150" s="237"/>
      <c r="Q150" s="245"/>
      <c r="R150" s="320">
        <f t="shared" si="33"/>
        <v>0</v>
      </c>
      <c r="S150" s="479">
        <f t="shared" si="42"/>
        <v>0</v>
      </c>
      <c r="T150" s="67">
        <f t="shared" si="42"/>
        <v>0</v>
      </c>
      <c r="U150" s="479">
        <f t="shared" si="42"/>
        <v>0</v>
      </c>
      <c r="V150" s="67">
        <f t="shared" si="35"/>
        <v>0</v>
      </c>
      <c r="W150" s="101" t="e">
        <f t="shared" si="36"/>
        <v>#DIV/0!</v>
      </c>
      <c r="X150" s="59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</row>
    <row r="151" spans="1:58" ht="25.5" hidden="1" customHeight="1" thickBot="1" x14ac:dyDescent="0.3">
      <c r="A151" s="42">
        <v>17</v>
      </c>
      <c r="B151" s="648" t="s">
        <v>85</v>
      </c>
      <c r="C151" s="36"/>
      <c r="D151" s="36"/>
      <c r="E151" s="160" t="s">
        <v>116</v>
      </c>
      <c r="F151" s="138"/>
      <c r="G151" s="120"/>
      <c r="H151" s="120"/>
      <c r="I151" s="77">
        <f>H151/H9</f>
        <v>0</v>
      </c>
      <c r="J151" s="78">
        <f t="shared" si="46"/>
        <v>0</v>
      </c>
      <c r="K151" s="100" t="e">
        <f t="shared" si="47"/>
        <v>#DIV/0!</v>
      </c>
      <c r="L151" s="92"/>
      <c r="M151" s="481"/>
      <c r="N151" s="76"/>
      <c r="O151" s="118"/>
      <c r="P151" s="76">
        <f>O151-N151</f>
        <v>0</v>
      </c>
      <c r="Q151" s="219"/>
      <c r="R151" s="102">
        <f t="shared" si="33"/>
        <v>0</v>
      </c>
      <c r="S151" s="481">
        <f t="shared" si="42"/>
        <v>0</v>
      </c>
      <c r="T151" s="76">
        <f t="shared" si="42"/>
        <v>0</v>
      </c>
      <c r="U151" s="481">
        <f t="shared" si="42"/>
        <v>0</v>
      </c>
      <c r="V151" s="76">
        <f t="shared" si="35"/>
        <v>0</v>
      </c>
      <c r="W151" s="100" t="e">
        <f t="shared" si="36"/>
        <v>#DIV/0!</v>
      </c>
      <c r="X151" s="15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</row>
    <row r="152" spans="1:58" s="62" customFormat="1" ht="27" hidden="1" customHeight="1" thickBot="1" x14ac:dyDescent="0.3">
      <c r="A152" s="42"/>
      <c r="B152" s="648"/>
      <c r="C152" s="187"/>
      <c r="D152" s="187"/>
      <c r="E152" s="175" t="s">
        <v>128</v>
      </c>
      <c r="F152" s="210"/>
      <c r="G152" s="257"/>
      <c r="H152" s="257"/>
      <c r="I152" s="73">
        <f>H152/H9</f>
        <v>0</v>
      </c>
      <c r="J152" s="74">
        <f t="shared" si="46"/>
        <v>0</v>
      </c>
      <c r="K152" s="75" t="e">
        <f t="shared" si="47"/>
        <v>#DIV/0!</v>
      </c>
      <c r="L152" s="92"/>
      <c r="M152" s="481"/>
      <c r="N152" s="76"/>
      <c r="O152" s="118"/>
      <c r="P152" s="76"/>
      <c r="Q152" s="219"/>
      <c r="R152" s="230">
        <f t="shared" si="33"/>
        <v>0</v>
      </c>
      <c r="S152" s="479">
        <f t="shared" si="42"/>
        <v>0</v>
      </c>
      <c r="T152" s="76">
        <f t="shared" si="42"/>
        <v>0</v>
      </c>
      <c r="U152" s="481">
        <f t="shared" si="42"/>
        <v>0</v>
      </c>
      <c r="V152" s="76">
        <f t="shared" si="35"/>
        <v>0</v>
      </c>
      <c r="W152" s="100" t="e">
        <f t="shared" si="36"/>
        <v>#DIV/0!</v>
      </c>
      <c r="X152" s="59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</row>
    <row r="153" spans="1:58" ht="32.25" hidden="1" customHeight="1" thickBot="1" x14ac:dyDescent="0.3">
      <c r="A153" s="139">
        <v>17</v>
      </c>
      <c r="B153" s="672" t="s">
        <v>39</v>
      </c>
      <c r="C153" s="65" t="s">
        <v>457</v>
      </c>
      <c r="D153" s="65" t="s">
        <v>458</v>
      </c>
      <c r="E153" s="167" t="s">
        <v>459</v>
      </c>
      <c r="F153" s="208"/>
      <c r="G153" s="214"/>
      <c r="H153" s="214"/>
      <c r="I153" s="68">
        <f>H153/H9</f>
        <v>0</v>
      </c>
      <c r="J153" s="71">
        <f t="shared" si="46"/>
        <v>0</v>
      </c>
      <c r="K153" s="100" t="e">
        <f t="shared" si="47"/>
        <v>#DIV/0!</v>
      </c>
      <c r="L153" s="70"/>
      <c r="M153" s="479"/>
      <c r="N153" s="67"/>
      <c r="O153" s="214"/>
      <c r="P153" s="67">
        <f t="shared" ref="P153:P163" si="48">O153-N153</f>
        <v>0</v>
      </c>
      <c r="Q153" s="312" t="e">
        <f>O153/N153</f>
        <v>#DIV/0!</v>
      </c>
      <c r="R153" s="230">
        <f t="shared" si="33"/>
        <v>0</v>
      </c>
      <c r="S153" s="479">
        <f t="shared" si="42"/>
        <v>0</v>
      </c>
      <c r="T153" s="67">
        <f t="shared" si="42"/>
        <v>0</v>
      </c>
      <c r="U153" s="479">
        <f t="shared" si="42"/>
        <v>0</v>
      </c>
      <c r="V153" s="67">
        <f t="shared" si="35"/>
        <v>0</v>
      </c>
      <c r="W153" s="101" t="e">
        <f t="shared" si="36"/>
        <v>#DIV/0!</v>
      </c>
      <c r="X153" s="15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</row>
    <row r="154" spans="1:58" s="539" customFormat="1" ht="31.5" hidden="1" customHeight="1" thickBot="1" x14ac:dyDescent="0.3">
      <c r="A154" s="674"/>
      <c r="B154" s="675"/>
      <c r="C154" s="597"/>
      <c r="D154" s="597"/>
      <c r="E154" s="676" t="s">
        <v>460</v>
      </c>
      <c r="F154" s="677"/>
      <c r="G154" s="678"/>
      <c r="H154" s="678"/>
      <c r="I154" s="679">
        <f>H154/H9</f>
        <v>0</v>
      </c>
      <c r="J154" s="680">
        <f t="shared" si="46"/>
        <v>0</v>
      </c>
      <c r="K154" s="681" t="e">
        <f t="shared" si="47"/>
        <v>#DIV/0!</v>
      </c>
      <c r="L154" s="682"/>
      <c r="M154" s="599"/>
      <c r="N154" s="600"/>
      <c r="O154" s="683"/>
      <c r="P154" s="600">
        <f t="shared" si="48"/>
        <v>0</v>
      </c>
      <c r="Q154" s="684" t="e">
        <f>O154/N154</f>
        <v>#DIV/0!</v>
      </c>
      <c r="R154" s="685">
        <f t="shared" si="33"/>
        <v>0</v>
      </c>
      <c r="S154" s="686">
        <f t="shared" si="42"/>
        <v>0</v>
      </c>
      <c r="T154" s="687">
        <f t="shared" si="42"/>
        <v>0</v>
      </c>
      <c r="U154" s="686">
        <f t="shared" si="42"/>
        <v>0</v>
      </c>
      <c r="V154" s="600">
        <f t="shared" si="35"/>
        <v>0</v>
      </c>
      <c r="W154" s="688" t="e">
        <f t="shared" si="36"/>
        <v>#DIV/0!</v>
      </c>
      <c r="X154" s="516"/>
      <c r="Y154" s="517"/>
      <c r="Z154" s="517"/>
      <c r="AA154" s="517"/>
      <c r="AB154" s="517"/>
      <c r="AC154" s="517"/>
      <c r="AD154" s="517"/>
      <c r="AE154" s="517"/>
      <c r="AF154" s="517"/>
      <c r="AG154" s="517"/>
      <c r="AH154" s="517"/>
      <c r="AI154" s="517"/>
      <c r="AJ154" s="517"/>
      <c r="AK154" s="517"/>
      <c r="AL154" s="517"/>
      <c r="AM154" s="517"/>
      <c r="AN154" s="517"/>
      <c r="AO154" s="517"/>
      <c r="AP154" s="517"/>
      <c r="AQ154" s="517"/>
      <c r="AR154" s="518"/>
      <c r="AS154" s="518"/>
      <c r="AT154" s="518"/>
      <c r="AU154" s="518"/>
      <c r="AV154" s="518"/>
      <c r="AW154" s="518"/>
      <c r="AX154" s="518"/>
      <c r="AY154" s="518"/>
      <c r="AZ154" s="518"/>
      <c r="BA154" s="518"/>
      <c r="BB154" s="518"/>
      <c r="BC154" s="518"/>
      <c r="BD154" s="518"/>
      <c r="BE154" s="518"/>
      <c r="BF154" s="518"/>
    </row>
    <row r="155" spans="1:58" ht="33.75" hidden="1" customHeight="1" thickBot="1" x14ac:dyDescent="0.3">
      <c r="A155" s="46">
        <v>18</v>
      </c>
      <c r="B155" s="689" t="s">
        <v>111</v>
      </c>
      <c r="C155" s="181" t="s">
        <v>196</v>
      </c>
      <c r="D155" s="181" t="s">
        <v>197</v>
      </c>
      <c r="E155" s="258" t="s">
        <v>112</v>
      </c>
      <c r="F155" s="690"/>
      <c r="G155" s="214"/>
      <c r="H155" s="214"/>
      <c r="I155" s="68">
        <f>H155/H9</f>
        <v>0</v>
      </c>
      <c r="J155" s="71">
        <f t="shared" si="46"/>
        <v>0</v>
      </c>
      <c r="K155" s="101" t="e">
        <f t="shared" si="47"/>
        <v>#DIV/0!</v>
      </c>
      <c r="L155" s="229"/>
      <c r="M155" s="635"/>
      <c r="N155" s="90"/>
      <c r="O155" s="251"/>
      <c r="P155" s="90">
        <f t="shared" si="48"/>
        <v>0</v>
      </c>
      <c r="Q155" s="305"/>
      <c r="R155" s="230">
        <f t="shared" si="33"/>
        <v>0</v>
      </c>
      <c r="S155" s="479">
        <f t="shared" si="42"/>
        <v>0</v>
      </c>
      <c r="T155" s="67">
        <f t="shared" si="42"/>
        <v>0</v>
      </c>
      <c r="U155" s="479">
        <f t="shared" si="42"/>
        <v>0</v>
      </c>
      <c r="V155" s="90">
        <f t="shared" si="35"/>
        <v>0</v>
      </c>
      <c r="W155" s="101" t="e">
        <f t="shared" si="36"/>
        <v>#DIV/0!</v>
      </c>
      <c r="X155" s="15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</row>
    <row r="156" spans="1:58" ht="28.5" hidden="1" customHeight="1" thickBot="1" x14ac:dyDescent="0.3">
      <c r="A156" s="42">
        <v>19</v>
      </c>
      <c r="B156" s="648" t="s">
        <v>30</v>
      </c>
      <c r="C156" s="178" t="s">
        <v>201</v>
      </c>
      <c r="D156" s="178" t="s">
        <v>202</v>
      </c>
      <c r="E156" s="162" t="s">
        <v>63</v>
      </c>
      <c r="F156" s="195"/>
      <c r="G156" s="118"/>
      <c r="H156" s="118"/>
      <c r="I156" s="77">
        <f>H156/H9</f>
        <v>0</v>
      </c>
      <c r="J156" s="74">
        <f t="shared" si="46"/>
        <v>0</v>
      </c>
      <c r="K156" s="100"/>
      <c r="L156" s="92"/>
      <c r="M156" s="481"/>
      <c r="N156" s="76"/>
      <c r="O156" s="118"/>
      <c r="P156" s="76">
        <f t="shared" si="48"/>
        <v>0</v>
      </c>
      <c r="Q156" s="219" t="e">
        <f t="shared" ref="Q156:Q162" si="49">O156/N156</f>
        <v>#DIV/0!</v>
      </c>
      <c r="R156" s="102">
        <f t="shared" si="33"/>
        <v>0</v>
      </c>
      <c r="S156" s="481">
        <f t="shared" si="42"/>
        <v>0</v>
      </c>
      <c r="T156" s="76">
        <f t="shared" si="42"/>
        <v>0</v>
      </c>
      <c r="U156" s="481">
        <f t="shared" si="42"/>
        <v>0</v>
      </c>
      <c r="V156" s="76">
        <f t="shared" si="35"/>
        <v>0</v>
      </c>
      <c r="W156" s="100" t="e">
        <f t="shared" si="36"/>
        <v>#DIV/0!</v>
      </c>
      <c r="X156" s="15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</row>
    <row r="157" spans="1:58" ht="31.5" hidden="1" customHeight="1" thickBot="1" x14ac:dyDescent="0.3">
      <c r="A157" s="42">
        <v>20</v>
      </c>
      <c r="B157" s="648" t="s">
        <v>31</v>
      </c>
      <c r="C157" s="178" t="s">
        <v>203</v>
      </c>
      <c r="D157" s="182" t="s">
        <v>204</v>
      </c>
      <c r="E157" s="691" t="s">
        <v>32</v>
      </c>
      <c r="F157" s="132"/>
      <c r="G157" s="72"/>
      <c r="H157" s="118"/>
      <c r="I157" s="77">
        <f>H157/H9</f>
        <v>0</v>
      </c>
      <c r="J157" s="115">
        <f t="shared" si="46"/>
        <v>0</v>
      </c>
      <c r="K157" s="100"/>
      <c r="L157" s="92"/>
      <c r="M157" s="481"/>
      <c r="N157" s="76"/>
      <c r="O157" s="118"/>
      <c r="P157" s="76">
        <f t="shared" si="48"/>
        <v>0</v>
      </c>
      <c r="Q157" s="302" t="e">
        <f t="shared" si="49"/>
        <v>#DIV/0!</v>
      </c>
      <c r="R157" s="102">
        <f t="shared" si="33"/>
        <v>0</v>
      </c>
      <c r="S157" s="481">
        <f t="shared" si="42"/>
        <v>0</v>
      </c>
      <c r="T157" s="76">
        <f t="shared" si="42"/>
        <v>0</v>
      </c>
      <c r="U157" s="481">
        <f t="shared" si="42"/>
        <v>0</v>
      </c>
      <c r="V157" s="76">
        <f t="shared" si="35"/>
        <v>0</v>
      </c>
      <c r="W157" s="100" t="e">
        <f t="shared" si="36"/>
        <v>#DIV/0!</v>
      </c>
      <c r="X157" s="15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</row>
    <row r="158" spans="1:58" s="23" customFormat="1" ht="23.25" customHeight="1" thickBot="1" x14ac:dyDescent="0.3">
      <c r="A158" s="48">
        <v>12</v>
      </c>
      <c r="B158" s="173">
        <v>180404</v>
      </c>
      <c r="C158" s="178" t="s">
        <v>461</v>
      </c>
      <c r="D158" s="178" t="s">
        <v>191</v>
      </c>
      <c r="E158" s="254" t="s">
        <v>192</v>
      </c>
      <c r="F158" s="660"/>
      <c r="G158" s="213"/>
      <c r="H158" s="213"/>
      <c r="I158" s="126">
        <f>H158/H9</f>
        <v>0</v>
      </c>
      <c r="J158" s="69">
        <f t="shared" si="46"/>
        <v>0</v>
      </c>
      <c r="K158" s="107" t="e">
        <f t="shared" ref="K158:K163" si="50">H158/G158</f>
        <v>#DIV/0!</v>
      </c>
      <c r="L158" s="225">
        <v>4151.6000000000004</v>
      </c>
      <c r="M158" s="635">
        <v>4151.6000000000004</v>
      </c>
      <c r="N158" s="90"/>
      <c r="O158" s="213"/>
      <c r="P158" s="76">
        <f t="shared" si="48"/>
        <v>0</v>
      </c>
      <c r="Q158" s="312" t="e">
        <f t="shared" si="49"/>
        <v>#DIV/0!</v>
      </c>
      <c r="R158" s="229">
        <f t="shared" si="33"/>
        <v>4151.6000000000004</v>
      </c>
      <c r="S158" s="635">
        <f t="shared" si="42"/>
        <v>4151.6000000000004</v>
      </c>
      <c r="T158" s="90">
        <f t="shared" si="42"/>
        <v>0</v>
      </c>
      <c r="U158" s="635">
        <f t="shared" si="42"/>
        <v>0</v>
      </c>
      <c r="V158" s="90">
        <f t="shared" si="35"/>
        <v>0</v>
      </c>
      <c r="W158" s="107" t="e">
        <f t="shared" si="36"/>
        <v>#DIV/0!</v>
      </c>
      <c r="X158" s="49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</row>
    <row r="159" spans="1:58" s="3" customFormat="1" ht="29.45" customHeight="1" thickBot="1" x14ac:dyDescent="0.3">
      <c r="A159" s="139">
        <v>13</v>
      </c>
      <c r="B159" s="692"/>
      <c r="C159" s="693" t="s">
        <v>462</v>
      </c>
      <c r="D159" s="178" t="s">
        <v>180</v>
      </c>
      <c r="E159" s="254" t="s">
        <v>463</v>
      </c>
      <c r="F159" s="694">
        <v>37.299999999999997</v>
      </c>
      <c r="G159" s="214"/>
      <c r="H159" s="214"/>
      <c r="I159" s="126">
        <f>H159/H9</f>
        <v>0</v>
      </c>
      <c r="J159" s="69">
        <f t="shared" si="46"/>
        <v>0</v>
      </c>
      <c r="K159" s="107" t="e">
        <f t="shared" si="50"/>
        <v>#DIV/0!</v>
      </c>
      <c r="L159" s="70"/>
      <c r="M159" s="479"/>
      <c r="N159" s="67"/>
      <c r="O159" s="214"/>
      <c r="P159" s="76">
        <f t="shared" si="48"/>
        <v>0</v>
      </c>
      <c r="Q159" s="312" t="e">
        <f t="shared" si="49"/>
        <v>#DIV/0!</v>
      </c>
      <c r="R159" s="229">
        <f t="shared" ref="R159:R176" si="51">SUM(F159,L159)</f>
        <v>37.299999999999997</v>
      </c>
      <c r="S159" s="635">
        <f t="shared" si="42"/>
        <v>37.299999999999997</v>
      </c>
      <c r="T159" s="90">
        <f t="shared" si="42"/>
        <v>0</v>
      </c>
      <c r="U159" s="635">
        <f t="shared" si="42"/>
        <v>0</v>
      </c>
      <c r="V159" s="90">
        <f t="shared" ref="V159:V196" si="52">U159-T159</f>
        <v>0</v>
      </c>
      <c r="W159" s="107" t="e">
        <f t="shared" ref="W159:W196" si="53">U159/T159</f>
        <v>#DIV/0!</v>
      </c>
      <c r="X159" s="15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</row>
    <row r="160" spans="1:58" s="3" customFormat="1" ht="29.45" customHeight="1" thickBot="1" x14ac:dyDescent="0.3">
      <c r="A160" s="139">
        <v>14</v>
      </c>
      <c r="B160" s="692"/>
      <c r="C160" s="693" t="s">
        <v>464</v>
      </c>
      <c r="D160" s="178" t="s">
        <v>198</v>
      </c>
      <c r="E160" s="254" t="s">
        <v>465</v>
      </c>
      <c r="F160" s="694">
        <v>512.20000000000005</v>
      </c>
      <c r="G160" s="214">
        <v>123.8</v>
      </c>
      <c r="H160" s="214">
        <v>123.6</v>
      </c>
      <c r="I160" s="126">
        <f>H160/H9</f>
        <v>1.2833944745506819E-3</v>
      </c>
      <c r="J160" s="69">
        <f t="shared" si="46"/>
        <v>-0.20000000000000284</v>
      </c>
      <c r="K160" s="107">
        <f t="shared" si="50"/>
        <v>0.99838449111470107</v>
      </c>
      <c r="L160" s="70">
        <v>27.5</v>
      </c>
      <c r="M160" s="479">
        <v>27.5</v>
      </c>
      <c r="N160" s="67"/>
      <c r="O160" s="214"/>
      <c r="P160" s="76">
        <f t="shared" si="48"/>
        <v>0</v>
      </c>
      <c r="Q160" s="312" t="e">
        <f t="shared" si="49"/>
        <v>#DIV/0!</v>
      </c>
      <c r="R160" s="229">
        <f t="shared" si="51"/>
        <v>539.70000000000005</v>
      </c>
      <c r="S160" s="635">
        <f t="shared" si="42"/>
        <v>539.70000000000005</v>
      </c>
      <c r="T160" s="90">
        <f t="shared" si="42"/>
        <v>123.8</v>
      </c>
      <c r="U160" s="635">
        <f t="shared" si="42"/>
        <v>123.6</v>
      </c>
      <c r="V160" s="90">
        <f t="shared" si="52"/>
        <v>-0.20000000000000284</v>
      </c>
      <c r="W160" s="107">
        <f t="shared" si="53"/>
        <v>0.99838449111470107</v>
      </c>
      <c r="X160" s="15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</row>
    <row r="161" spans="1:58" s="3" customFormat="1" ht="29.45" customHeight="1" thickBot="1" x14ac:dyDescent="0.3">
      <c r="A161" s="139">
        <v>15</v>
      </c>
      <c r="B161" s="692"/>
      <c r="C161" s="693" t="s">
        <v>466</v>
      </c>
      <c r="D161" s="178" t="s">
        <v>204</v>
      </c>
      <c r="E161" s="254" t="s">
        <v>467</v>
      </c>
      <c r="F161" s="694"/>
      <c r="G161" s="214"/>
      <c r="H161" s="214"/>
      <c r="I161" s="126">
        <f>H161/H9</f>
        <v>0</v>
      </c>
      <c r="J161" s="69">
        <f t="shared" si="46"/>
        <v>0</v>
      </c>
      <c r="K161" s="107" t="e">
        <f t="shared" si="50"/>
        <v>#DIV/0!</v>
      </c>
      <c r="L161" s="70">
        <v>100</v>
      </c>
      <c r="M161" s="479">
        <v>100</v>
      </c>
      <c r="N161" s="67">
        <v>60.6</v>
      </c>
      <c r="O161" s="214"/>
      <c r="P161" s="76">
        <f t="shared" si="48"/>
        <v>-60.6</v>
      </c>
      <c r="Q161" s="312">
        <f t="shared" si="49"/>
        <v>0</v>
      </c>
      <c r="R161" s="229">
        <f t="shared" si="51"/>
        <v>100</v>
      </c>
      <c r="S161" s="635">
        <f t="shared" si="42"/>
        <v>100</v>
      </c>
      <c r="T161" s="90">
        <f t="shared" si="42"/>
        <v>60.6</v>
      </c>
      <c r="U161" s="635">
        <f t="shared" si="42"/>
        <v>0</v>
      </c>
      <c r="V161" s="90">
        <f t="shared" si="52"/>
        <v>-60.6</v>
      </c>
      <c r="W161" s="107">
        <f t="shared" si="53"/>
        <v>0</v>
      </c>
      <c r="X161" s="15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</row>
    <row r="162" spans="1:58" s="3" customFormat="1" ht="24.75" customHeight="1" thickBot="1" x14ac:dyDescent="0.3">
      <c r="A162" s="139">
        <v>16</v>
      </c>
      <c r="B162" s="692"/>
      <c r="C162" s="693" t="s">
        <v>205</v>
      </c>
      <c r="D162" s="178" t="s">
        <v>131</v>
      </c>
      <c r="E162" s="254" t="s">
        <v>468</v>
      </c>
      <c r="F162" s="694">
        <v>37.6</v>
      </c>
      <c r="G162" s="214">
        <v>12.5</v>
      </c>
      <c r="H162" s="214">
        <v>12.5</v>
      </c>
      <c r="I162" s="126">
        <f>H162/H9</f>
        <v>1.2979313051685702E-4</v>
      </c>
      <c r="J162" s="69">
        <f t="shared" si="46"/>
        <v>0</v>
      </c>
      <c r="K162" s="107">
        <f t="shared" si="50"/>
        <v>1</v>
      </c>
      <c r="L162" s="70"/>
      <c r="M162" s="479"/>
      <c r="N162" s="67"/>
      <c r="O162" s="214"/>
      <c r="P162" s="76">
        <f t="shared" si="48"/>
        <v>0</v>
      </c>
      <c r="Q162" s="312" t="e">
        <f t="shared" si="49"/>
        <v>#DIV/0!</v>
      </c>
      <c r="R162" s="229">
        <f t="shared" si="51"/>
        <v>37.6</v>
      </c>
      <c r="S162" s="635">
        <f t="shared" si="42"/>
        <v>37.6</v>
      </c>
      <c r="T162" s="90">
        <f t="shared" si="42"/>
        <v>12.5</v>
      </c>
      <c r="U162" s="635">
        <f t="shared" si="42"/>
        <v>12.5</v>
      </c>
      <c r="V162" s="90">
        <f t="shared" si="52"/>
        <v>0</v>
      </c>
      <c r="W162" s="107">
        <f t="shared" si="53"/>
        <v>1</v>
      </c>
      <c r="X162" s="15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</row>
    <row r="163" spans="1:58" ht="24.75" customHeight="1" thickBot="1" x14ac:dyDescent="0.3">
      <c r="A163" s="42">
        <v>17</v>
      </c>
      <c r="B163" s="36" t="s">
        <v>33</v>
      </c>
      <c r="C163" s="183" t="s">
        <v>469</v>
      </c>
      <c r="D163" s="183" t="s">
        <v>200</v>
      </c>
      <c r="E163" s="184" t="s">
        <v>34</v>
      </c>
      <c r="F163" s="695">
        <v>376.2</v>
      </c>
      <c r="G163" s="118">
        <v>1.3</v>
      </c>
      <c r="H163" s="118"/>
      <c r="I163" s="77">
        <f>H163/H9</f>
        <v>0</v>
      </c>
      <c r="J163" s="78">
        <f t="shared" si="46"/>
        <v>-1.3</v>
      </c>
      <c r="K163" s="100">
        <f t="shared" si="50"/>
        <v>0</v>
      </c>
      <c r="L163" s="92"/>
      <c r="M163" s="481"/>
      <c r="N163" s="76"/>
      <c r="O163" s="118"/>
      <c r="P163" s="76">
        <f t="shared" si="48"/>
        <v>0</v>
      </c>
      <c r="Q163" s="219"/>
      <c r="R163" s="230">
        <f t="shared" si="51"/>
        <v>376.2</v>
      </c>
      <c r="S163" s="479">
        <f t="shared" si="42"/>
        <v>376.2</v>
      </c>
      <c r="T163" s="67">
        <f t="shared" si="42"/>
        <v>1.3</v>
      </c>
      <c r="U163" s="479">
        <f t="shared" si="42"/>
        <v>0</v>
      </c>
      <c r="V163" s="67">
        <f t="shared" si="52"/>
        <v>-1.3</v>
      </c>
      <c r="W163" s="101">
        <f t="shared" si="53"/>
        <v>0</v>
      </c>
      <c r="X163" s="15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</row>
    <row r="164" spans="1:58" s="3" customFormat="1" ht="30" hidden="1" customHeight="1" x14ac:dyDescent="0.25">
      <c r="A164" s="42">
        <v>19</v>
      </c>
      <c r="B164" s="36" t="s">
        <v>69</v>
      </c>
      <c r="C164" s="36"/>
      <c r="D164" s="36"/>
      <c r="E164" s="161" t="s">
        <v>70</v>
      </c>
      <c r="F164" s="195"/>
      <c r="G164" s="118"/>
      <c r="H164" s="118"/>
      <c r="I164" s="77">
        <f>H164/H9</f>
        <v>0</v>
      </c>
      <c r="J164" s="80">
        <f t="shared" si="46"/>
        <v>0</v>
      </c>
      <c r="K164" s="100"/>
      <c r="L164" s="92"/>
      <c r="M164" s="481"/>
      <c r="N164" s="76"/>
      <c r="O164" s="118"/>
      <c r="P164" s="76"/>
      <c r="Q164" s="219"/>
      <c r="R164" s="315">
        <f t="shared" si="51"/>
        <v>0</v>
      </c>
      <c r="S164" s="652">
        <f t="shared" si="42"/>
        <v>0</v>
      </c>
      <c r="T164" s="123">
        <f t="shared" si="42"/>
        <v>0</v>
      </c>
      <c r="U164" s="652">
        <f t="shared" si="42"/>
        <v>0</v>
      </c>
      <c r="V164" s="123">
        <f t="shared" si="52"/>
        <v>0</v>
      </c>
      <c r="W164" s="124" t="e">
        <f t="shared" si="53"/>
        <v>#DIV/0!</v>
      </c>
      <c r="X164" s="15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</row>
    <row r="165" spans="1:58" s="3" customFormat="1" ht="23.25" customHeight="1" thickBot="1" x14ac:dyDescent="0.3">
      <c r="A165" s="42">
        <v>18</v>
      </c>
      <c r="B165" s="36" t="s">
        <v>35</v>
      </c>
      <c r="C165" s="183" t="s">
        <v>201</v>
      </c>
      <c r="D165" s="183" t="s">
        <v>133</v>
      </c>
      <c r="E165" s="161" t="s">
        <v>122</v>
      </c>
      <c r="F165" s="695">
        <v>49678.3</v>
      </c>
      <c r="G165" s="118">
        <v>12419.7</v>
      </c>
      <c r="H165" s="118">
        <v>12419.7</v>
      </c>
      <c r="I165" s="77">
        <f>H165/H9</f>
        <v>0.12895933944641672</v>
      </c>
      <c r="J165" s="93">
        <f t="shared" si="46"/>
        <v>0</v>
      </c>
      <c r="K165" s="100">
        <f>H165/G165</f>
        <v>1</v>
      </c>
      <c r="L165" s="92"/>
      <c r="M165" s="481"/>
      <c r="N165" s="76"/>
      <c r="O165" s="118"/>
      <c r="P165" s="76"/>
      <c r="Q165" s="219"/>
      <c r="R165" s="229">
        <f t="shared" si="51"/>
        <v>49678.3</v>
      </c>
      <c r="S165" s="635">
        <f t="shared" si="42"/>
        <v>49678.3</v>
      </c>
      <c r="T165" s="90">
        <f t="shared" si="42"/>
        <v>12419.7</v>
      </c>
      <c r="U165" s="635">
        <f t="shared" si="42"/>
        <v>12419.7</v>
      </c>
      <c r="V165" s="90">
        <f t="shared" si="52"/>
        <v>0</v>
      </c>
      <c r="W165" s="107">
        <f t="shared" si="53"/>
        <v>1</v>
      </c>
      <c r="X165" s="15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</row>
    <row r="166" spans="1:58" s="3" customFormat="1" ht="23.25" customHeight="1" thickBot="1" x14ac:dyDescent="0.3">
      <c r="A166" s="42">
        <v>19</v>
      </c>
      <c r="B166" s="36" t="s">
        <v>35</v>
      </c>
      <c r="C166" s="183" t="s">
        <v>470</v>
      </c>
      <c r="D166" s="183" t="s">
        <v>200</v>
      </c>
      <c r="E166" s="161" t="s">
        <v>471</v>
      </c>
      <c r="F166" s="695">
        <v>4888.1000000000004</v>
      </c>
      <c r="G166" s="118"/>
      <c r="H166" s="118"/>
      <c r="I166" s="77">
        <f>H166/H9</f>
        <v>0</v>
      </c>
      <c r="J166" s="93">
        <f t="shared" si="46"/>
        <v>0</v>
      </c>
      <c r="K166" s="100" t="e">
        <f>H166/G166</f>
        <v>#DIV/0!</v>
      </c>
      <c r="L166" s="92"/>
      <c r="M166" s="481"/>
      <c r="N166" s="76"/>
      <c r="O166" s="118"/>
      <c r="P166" s="76"/>
      <c r="Q166" s="219"/>
      <c r="R166" s="229">
        <f t="shared" si="51"/>
        <v>4888.1000000000004</v>
      </c>
      <c r="S166" s="635">
        <f t="shared" si="42"/>
        <v>4888.1000000000004</v>
      </c>
      <c r="T166" s="90">
        <f t="shared" si="42"/>
        <v>0</v>
      </c>
      <c r="U166" s="635">
        <f t="shared" si="42"/>
        <v>0</v>
      </c>
      <c r="V166" s="90">
        <f t="shared" si="52"/>
        <v>0</v>
      </c>
      <c r="W166" s="107" t="e">
        <f t="shared" si="53"/>
        <v>#DIV/0!</v>
      </c>
      <c r="X166" s="15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</row>
    <row r="167" spans="1:58" s="3" customFormat="1" ht="23.25" customHeight="1" thickBot="1" x14ac:dyDescent="0.3">
      <c r="A167" s="42">
        <v>20</v>
      </c>
      <c r="B167" s="36" t="s">
        <v>35</v>
      </c>
      <c r="C167" s="183" t="s">
        <v>472</v>
      </c>
      <c r="D167" s="183" t="s">
        <v>133</v>
      </c>
      <c r="E167" s="161" t="s">
        <v>473</v>
      </c>
      <c r="F167" s="695">
        <v>335.7</v>
      </c>
      <c r="G167" s="118"/>
      <c r="H167" s="118"/>
      <c r="I167" s="77">
        <f>H167/H9</f>
        <v>0</v>
      </c>
      <c r="J167" s="93">
        <f t="shared" si="46"/>
        <v>0</v>
      </c>
      <c r="K167" s="100" t="e">
        <f>H167/G167</f>
        <v>#DIV/0!</v>
      </c>
      <c r="L167" s="92"/>
      <c r="M167" s="481"/>
      <c r="N167" s="76"/>
      <c r="O167" s="118"/>
      <c r="P167" s="76"/>
      <c r="Q167" s="219"/>
      <c r="R167" s="229">
        <f t="shared" si="51"/>
        <v>335.7</v>
      </c>
      <c r="S167" s="635">
        <f t="shared" si="42"/>
        <v>335.7</v>
      </c>
      <c r="T167" s="90">
        <f t="shared" si="42"/>
        <v>0</v>
      </c>
      <c r="U167" s="635">
        <f t="shared" si="42"/>
        <v>0</v>
      </c>
      <c r="V167" s="90">
        <f t="shared" si="52"/>
        <v>0</v>
      </c>
      <c r="W167" s="107" t="e">
        <f t="shared" si="53"/>
        <v>#DIV/0!</v>
      </c>
      <c r="X167" s="15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</row>
    <row r="168" spans="1:58" s="3" customFormat="1" ht="21" hidden="1" customHeight="1" thickBot="1" x14ac:dyDescent="0.3">
      <c r="A168" s="42">
        <v>18</v>
      </c>
      <c r="B168" s="36" t="s">
        <v>38</v>
      </c>
      <c r="C168" s="36"/>
      <c r="D168" s="36"/>
      <c r="E168" s="161" t="s">
        <v>59</v>
      </c>
      <c r="F168" s="195"/>
      <c r="G168" s="118"/>
      <c r="H168" s="118"/>
      <c r="I168" s="77">
        <f>H168/H9</f>
        <v>0</v>
      </c>
      <c r="J168" s="80">
        <f t="shared" si="46"/>
        <v>0</v>
      </c>
      <c r="K168" s="100"/>
      <c r="L168" s="92"/>
      <c r="M168" s="481"/>
      <c r="N168" s="76"/>
      <c r="O168" s="118"/>
      <c r="P168" s="76"/>
      <c r="Q168" s="219" t="e">
        <f t="shared" ref="Q168:Q175" si="54">O168/N168</f>
        <v>#DIV/0!</v>
      </c>
      <c r="R168" s="315">
        <f t="shared" si="51"/>
        <v>0</v>
      </c>
      <c r="S168" s="652">
        <f t="shared" si="42"/>
        <v>0</v>
      </c>
      <c r="T168" s="123">
        <f t="shared" si="42"/>
        <v>0</v>
      </c>
      <c r="U168" s="652">
        <f t="shared" si="42"/>
        <v>0</v>
      </c>
      <c r="V168" s="123">
        <f t="shared" si="52"/>
        <v>0</v>
      </c>
      <c r="W168" s="124" t="e">
        <f t="shared" si="53"/>
        <v>#DIV/0!</v>
      </c>
      <c r="X168" s="15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</row>
    <row r="169" spans="1:58" s="3" customFormat="1" ht="26.25" hidden="1" customHeight="1" thickBot="1" x14ac:dyDescent="0.3">
      <c r="A169" s="42"/>
      <c r="B169" s="34"/>
      <c r="C169" s="34"/>
      <c r="D169" s="34"/>
      <c r="E169" s="168" t="s">
        <v>58</v>
      </c>
      <c r="F169" s="211"/>
      <c r="G169" s="131"/>
      <c r="H169" s="131"/>
      <c r="I169" s="73">
        <f>H169/H9</f>
        <v>0</v>
      </c>
      <c r="J169" s="80">
        <f t="shared" si="46"/>
        <v>0</v>
      </c>
      <c r="K169" s="100"/>
      <c r="L169" s="132"/>
      <c r="M169" s="647"/>
      <c r="N169" s="72"/>
      <c r="O169" s="131"/>
      <c r="P169" s="72"/>
      <c r="Q169" s="219" t="e">
        <f t="shared" si="54"/>
        <v>#DIV/0!</v>
      </c>
      <c r="R169" s="315">
        <f t="shared" si="51"/>
        <v>0</v>
      </c>
      <c r="S169" s="655">
        <f t="shared" si="42"/>
        <v>0</v>
      </c>
      <c r="T169" s="125">
        <f t="shared" si="42"/>
        <v>0</v>
      </c>
      <c r="U169" s="655">
        <f t="shared" si="42"/>
        <v>0</v>
      </c>
      <c r="V169" s="125">
        <f t="shared" si="52"/>
        <v>0</v>
      </c>
      <c r="W169" s="110" t="e">
        <f t="shared" si="53"/>
        <v>#DIV/0!</v>
      </c>
      <c r="X169" s="15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</row>
    <row r="170" spans="1:58" s="6" customFormat="1" ht="42.75" hidden="1" customHeight="1" thickBot="1" x14ac:dyDescent="0.3">
      <c r="A170" s="42">
        <v>18</v>
      </c>
      <c r="B170" s="36" t="s">
        <v>92</v>
      </c>
      <c r="C170" s="36"/>
      <c r="D170" s="36"/>
      <c r="E170" s="161" t="s">
        <v>253</v>
      </c>
      <c r="F170" s="195"/>
      <c r="G170" s="118"/>
      <c r="H170" s="118"/>
      <c r="I170" s="77">
        <f>H170/H9</f>
        <v>0</v>
      </c>
      <c r="J170" s="80">
        <f t="shared" si="46"/>
        <v>0</v>
      </c>
      <c r="K170" s="100" t="e">
        <f>H170/G170</f>
        <v>#DIV/0!</v>
      </c>
      <c r="L170" s="92"/>
      <c r="M170" s="481"/>
      <c r="N170" s="76"/>
      <c r="O170" s="118"/>
      <c r="P170" s="76">
        <f>O170-N170</f>
        <v>0</v>
      </c>
      <c r="Q170" s="219" t="e">
        <f t="shared" si="54"/>
        <v>#DIV/0!</v>
      </c>
      <c r="R170" s="315">
        <f t="shared" si="51"/>
        <v>0</v>
      </c>
      <c r="S170" s="655">
        <f t="shared" si="42"/>
        <v>0</v>
      </c>
      <c r="T170" s="125">
        <f t="shared" si="42"/>
        <v>0</v>
      </c>
      <c r="U170" s="655">
        <f t="shared" si="42"/>
        <v>0</v>
      </c>
      <c r="V170" s="125">
        <f t="shared" si="52"/>
        <v>0</v>
      </c>
      <c r="W170" s="110" t="e">
        <f t="shared" si="53"/>
        <v>#DIV/0!</v>
      </c>
      <c r="X170" s="26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</row>
    <row r="171" spans="1:58" s="3" customFormat="1" ht="33" hidden="1" customHeight="1" thickBot="1" x14ac:dyDescent="0.3">
      <c r="A171" s="42">
        <v>17</v>
      </c>
      <c r="B171" s="36" t="s">
        <v>53</v>
      </c>
      <c r="C171" s="36"/>
      <c r="D171" s="36"/>
      <c r="E171" s="161" t="s">
        <v>78</v>
      </c>
      <c r="F171" s="195">
        <f>SUM(F172:F173)</f>
        <v>0</v>
      </c>
      <c r="G171" s="118">
        <f>SUM(G172:G173)</f>
        <v>0</v>
      </c>
      <c r="H171" s="118">
        <f>SUM(H172:H173)</f>
        <v>0</v>
      </c>
      <c r="I171" s="77" t="e">
        <f>H171/#REF!</f>
        <v>#REF!</v>
      </c>
      <c r="J171" s="80">
        <f t="shared" si="46"/>
        <v>0</v>
      </c>
      <c r="K171" s="100"/>
      <c r="L171" s="195">
        <f>SUM(L172:L173)</f>
        <v>0</v>
      </c>
      <c r="M171" s="696">
        <f>SUM(M172:M173)</f>
        <v>0</v>
      </c>
      <c r="N171" s="118">
        <f>SUM(N172:N173)</f>
        <v>0</v>
      </c>
      <c r="O171" s="118">
        <f>SUM(O172:O173)</f>
        <v>0</v>
      </c>
      <c r="P171" s="76">
        <f>O171-N171</f>
        <v>0</v>
      </c>
      <c r="Q171" s="219" t="e">
        <f t="shared" si="54"/>
        <v>#DIV/0!</v>
      </c>
      <c r="R171" s="315">
        <f t="shared" si="51"/>
        <v>0</v>
      </c>
      <c r="S171" s="655">
        <f t="shared" si="42"/>
        <v>0</v>
      </c>
      <c r="T171" s="125">
        <f t="shared" si="42"/>
        <v>0</v>
      </c>
      <c r="U171" s="655">
        <f t="shared" si="42"/>
        <v>0</v>
      </c>
      <c r="V171" s="125">
        <f t="shared" si="52"/>
        <v>0</v>
      </c>
      <c r="W171" s="110" t="e">
        <f t="shared" si="53"/>
        <v>#DIV/0!</v>
      </c>
      <c r="X171" s="15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</row>
    <row r="172" spans="1:58" s="260" customFormat="1" ht="24.75" hidden="1" customHeight="1" thickBot="1" x14ac:dyDescent="0.3">
      <c r="A172" s="42"/>
      <c r="B172" s="34"/>
      <c r="C172" s="34"/>
      <c r="D172" s="34"/>
      <c r="E172" s="168" t="s">
        <v>56</v>
      </c>
      <c r="F172" s="211"/>
      <c r="G172" s="131"/>
      <c r="H172" s="131">
        <v>0</v>
      </c>
      <c r="I172" s="77" t="e">
        <f>H172/#REF!</f>
        <v>#REF!</v>
      </c>
      <c r="J172" s="80">
        <f t="shared" si="46"/>
        <v>0</v>
      </c>
      <c r="K172" s="100"/>
      <c r="L172" s="132"/>
      <c r="M172" s="647"/>
      <c r="N172" s="72"/>
      <c r="O172" s="131"/>
      <c r="P172" s="72">
        <f>O172-N172</f>
        <v>0</v>
      </c>
      <c r="Q172" s="219" t="e">
        <f t="shared" si="54"/>
        <v>#DIV/0!</v>
      </c>
      <c r="R172" s="315">
        <f t="shared" si="51"/>
        <v>0</v>
      </c>
      <c r="S172" s="655">
        <f t="shared" si="42"/>
        <v>0</v>
      </c>
      <c r="T172" s="125">
        <f t="shared" si="42"/>
        <v>0</v>
      </c>
      <c r="U172" s="655">
        <f t="shared" si="42"/>
        <v>0</v>
      </c>
      <c r="V172" s="125">
        <f t="shared" si="52"/>
        <v>0</v>
      </c>
      <c r="W172" s="110" t="e">
        <f t="shared" si="53"/>
        <v>#DIV/0!</v>
      </c>
      <c r="X172" s="15"/>
      <c r="Y172" s="259"/>
      <c r="Z172" s="259"/>
      <c r="AA172" s="259"/>
      <c r="AB172" s="259"/>
      <c r="AC172" s="259"/>
      <c r="AD172" s="259"/>
      <c r="AE172" s="259"/>
      <c r="AF172" s="259"/>
      <c r="AG172" s="259"/>
      <c r="AH172" s="259"/>
      <c r="AI172" s="259"/>
      <c r="AJ172" s="259"/>
      <c r="AK172" s="259"/>
      <c r="AL172" s="259"/>
      <c r="AM172" s="259"/>
      <c r="AN172" s="259"/>
      <c r="AO172" s="259"/>
      <c r="AP172" s="259"/>
      <c r="AQ172" s="259"/>
    </row>
    <row r="173" spans="1:58" s="260" customFormat="1" ht="29.25" hidden="1" customHeight="1" thickBot="1" x14ac:dyDescent="0.3">
      <c r="A173" s="42"/>
      <c r="B173" s="34"/>
      <c r="C173" s="34"/>
      <c r="D173" s="34"/>
      <c r="E173" s="168" t="s">
        <v>71</v>
      </c>
      <c r="F173" s="211"/>
      <c r="G173" s="131"/>
      <c r="H173" s="131"/>
      <c r="I173" s="77" t="e">
        <f>H173/#REF!</f>
        <v>#REF!</v>
      </c>
      <c r="J173" s="80">
        <f t="shared" si="46"/>
        <v>0</v>
      </c>
      <c r="K173" s="100"/>
      <c r="L173" s="132"/>
      <c r="M173" s="647"/>
      <c r="N173" s="72"/>
      <c r="O173" s="131"/>
      <c r="P173" s="72"/>
      <c r="Q173" s="219" t="e">
        <f t="shared" si="54"/>
        <v>#DIV/0!</v>
      </c>
      <c r="R173" s="315">
        <f t="shared" si="51"/>
        <v>0</v>
      </c>
      <c r="S173" s="655">
        <f t="shared" si="42"/>
        <v>0</v>
      </c>
      <c r="T173" s="125">
        <f t="shared" si="42"/>
        <v>0</v>
      </c>
      <c r="U173" s="655">
        <f t="shared" si="42"/>
        <v>0</v>
      </c>
      <c r="V173" s="125">
        <f t="shared" si="52"/>
        <v>0</v>
      </c>
      <c r="W173" s="110" t="e">
        <f t="shared" si="53"/>
        <v>#DIV/0!</v>
      </c>
      <c r="X173" s="15"/>
      <c r="Y173" s="259"/>
      <c r="Z173" s="259"/>
      <c r="AA173" s="259"/>
      <c r="AB173" s="259"/>
      <c r="AC173" s="259"/>
      <c r="AD173" s="259"/>
      <c r="AE173" s="259"/>
      <c r="AF173" s="259"/>
      <c r="AG173" s="259"/>
      <c r="AH173" s="259"/>
      <c r="AI173" s="259"/>
      <c r="AJ173" s="259"/>
      <c r="AK173" s="259"/>
      <c r="AL173" s="259"/>
      <c r="AM173" s="259"/>
      <c r="AN173" s="259"/>
      <c r="AO173" s="259"/>
      <c r="AP173" s="259"/>
      <c r="AQ173" s="259"/>
    </row>
    <row r="174" spans="1:58" s="262" customFormat="1" ht="43.5" hidden="1" customHeight="1" x14ac:dyDescent="0.25">
      <c r="A174" s="42">
        <v>22</v>
      </c>
      <c r="B174" s="36" t="s">
        <v>93</v>
      </c>
      <c r="C174" s="36"/>
      <c r="D174" s="36"/>
      <c r="E174" s="161" t="s">
        <v>254</v>
      </c>
      <c r="F174" s="195"/>
      <c r="G174" s="118"/>
      <c r="H174" s="118"/>
      <c r="I174" s="77">
        <f>H174/H9</f>
        <v>0</v>
      </c>
      <c r="J174" s="80">
        <f t="shared" si="46"/>
        <v>0</v>
      </c>
      <c r="K174" s="100"/>
      <c r="L174" s="92"/>
      <c r="M174" s="481"/>
      <c r="N174" s="76"/>
      <c r="O174" s="118"/>
      <c r="P174" s="76"/>
      <c r="Q174" s="219" t="e">
        <f t="shared" si="54"/>
        <v>#DIV/0!</v>
      </c>
      <c r="R174" s="315">
        <f t="shared" si="51"/>
        <v>0</v>
      </c>
      <c r="S174" s="655">
        <f t="shared" si="42"/>
        <v>0</v>
      </c>
      <c r="T174" s="125">
        <f t="shared" si="42"/>
        <v>0</v>
      </c>
      <c r="U174" s="655">
        <f t="shared" si="42"/>
        <v>0</v>
      </c>
      <c r="V174" s="125">
        <f t="shared" si="52"/>
        <v>0</v>
      </c>
      <c r="W174" s="110" t="e">
        <f t="shared" si="53"/>
        <v>#DIV/0!</v>
      </c>
      <c r="X174" s="26"/>
      <c r="Y174" s="261"/>
      <c r="Z174" s="261"/>
      <c r="AA174" s="261"/>
      <c r="AB174" s="261"/>
      <c r="AC174" s="261"/>
      <c r="AD174" s="261"/>
      <c r="AE174" s="261"/>
      <c r="AF174" s="261"/>
      <c r="AG174" s="261"/>
      <c r="AH174" s="261"/>
      <c r="AI174" s="261"/>
      <c r="AJ174" s="261"/>
      <c r="AK174" s="261"/>
      <c r="AL174" s="261"/>
      <c r="AM174" s="261"/>
      <c r="AN174" s="261"/>
      <c r="AO174" s="261"/>
      <c r="AP174" s="261"/>
      <c r="AQ174" s="261"/>
    </row>
    <row r="175" spans="1:58" s="260" customFormat="1" ht="29.25" hidden="1" customHeight="1" x14ac:dyDescent="0.25">
      <c r="A175" s="42">
        <v>23</v>
      </c>
      <c r="B175" s="36" t="s">
        <v>62</v>
      </c>
      <c r="C175" s="36"/>
      <c r="D175" s="36"/>
      <c r="E175" s="160" t="s">
        <v>261</v>
      </c>
      <c r="F175" s="195">
        <f>SUM(F176)</f>
        <v>0</v>
      </c>
      <c r="G175" s="118">
        <f>SUM(G176)</f>
        <v>0</v>
      </c>
      <c r="H175" s="118">
        <f>SUM(H176)</f>
        <v>0</v>
      </c>
      <c r="I175" s="77">
        <f>H175/H9</f>
        <v>0</v>
      </c>
      <c r="J175" s="93">
        <f t="shared" si="46"/>
        <v>0</v>
      </c>
      <c r="K175" s="100"/>
      <c r="L175" s="92"/>
      <c r="M175" s="481"/>
      <c r="N175" s="76"/>
      <c r="O175" s="118"/>
      <c r="P175" s="76">
        <f>O175-N175</f>
        <v>0</v>
      </c>
      <c r="Q175" s="219" t="e">
        <f t="shared" si="54"/>
        <v>#DIV/0!</v>
      </c>
      <c r="R175" s="315">
        <f t="shared" si="51"/>
        <v>0</v>
      </c>
      <c r="S175" s="655">
        <f t="shared" si="42"/>
        <v>0</v>
      </c>
      <c r="T175" s="125">
        <f t="shared" si="42"/>
        <v>0</v>
      </c>
      <c r="U175" s="655">
        <f t="shared" si="42"/>
        <v>0</v>
      </c>
      <c r="V175" s="125">
        <f t="shared" si="52"/>
        <v>0</v>
      </c>
      <c r="W175" s="110" t="e">
        <f t="shared" si="53"/>
        <v>#DIV/0!</v>
      </c>
      <c r="X175" s="15"/>
      <c r="Y175" s="259"/>
      <c r="Z175" s="259"/>
      <c r="AA175" s="259"/>
      <c r="AB175" s="259"/>
      <c r="AC175" s="259"/>
      <c r="AD175" s="259"/>
      <c r="AE175" s="259"/>
      <c r="AF175" s="259"/>
      <c r="AG175" s="259"/>
      <c r="AH175" s="259"/>
      <c r="AI175" s="259"/>
      <c r="AJ175" s="259"/>
      <c r="AK175" s="259"/>
      <c r="AL175" s="259"/>
      <c r="AM175" s="259"/>
      <c r="AN175" s="259"/>
      <c r="AO175" s="259"/>
      <c r="AP175" s="259"/>
      <c r="AQ175" s="259"/>
    </row>
    <row r="176" spans="1:58" s="260" customFormat="1" ht="32.25" hidden="1" customHeight="1" x14ac:dyDescent="0.25">
      <c r="A176" s="46"/>
      <c r="B176" s="41"/>
      <c r="C176" s="41"/>
      <c r="D176" s="41"/>
      <c r="E176" s="169" t="s">
        <v>98</v>
      </c>
      <c r="F176" s="212"/>
      <c r="G176" s="235"/>
      <c r="H176" s="235"/>
      <c r="I176" s="104">
        <f>H176/H9</f>
        <v>0</v>
      </c>
      <c r="J176" s="80">
        <f t="shared" si="46"/>
        <v>0</v>
      </c>
      <c r="K176" s="133" t="e">
        <f t="shared" ref="K176:K184" si="55">H176/G176</f>
        <v>#DIV/0!</v>
      </c>
      <c r="L176" s="193"/>
      <c r="M176" s="484"/>
      <c r="N176" s="89"/>
      <c r="O176" s="235"/>
      <c r="P176" s="89"/>
      <c r="Q176" s="321"/>
      <c r="R176" s="322">
        <f t="shared" si="51"/>
        <v>0</v>
      </c>
      <c r="S176" s="697">
        <f t="shared" si="42"/>
        <v>0</v>
      </c>
      <c r="T176" s="134">
        <f t="shared" si="42"/>
        <v>0</v>
      </c>
      <c r="U176" s="697">
        <f t="shared" si="42"/>
        <v>0</v>
      </c>
      <c r="V176" s="134">
        <f t="shared" si="52"/>
        <v>0</v>
      </c>
      <c r="W176" s="114" t="e">
        <f t="shared" si="53"/>
        <v>#DIV/0!</v>
      </c>
      <c r="X176" s="15"/>
      <c r="Y176" s="259"/>
      <c r="Z176" s="259"/>
      <c r="AA176" s="259"/>
      <c r="AB176" s="259"/>
      <c r="AC176" s="259"/>
      <c r="AD176" s="259"/>
      <c r="AE176" s="259"/>
      <c r="AF176" s="259"/>
      <c r="AG176" s="259"/>
      <c r="AH176" s="259"/>
      <c r="AI176" s="259"/>
      <c r="AJ176" s="259"/>
      <c r="AK176" s="259"/>
      <c r="AL176" s="259"/>
      <c r="AM176" s="259"/>
      <c r="AN176" s="259"/>
      <c r="AO176" s="259"/>
      <c r="AP176" s="259"/>
      <c r="AQ176" s="259"/>
    </row>
    <row r="177" spans="1:43" s="265" customFormat="1" ht="21.75" hidden="1" customHeight="1" x14ac:dyDescent="0.25">
      <c r="A177" s="42">
        <v>23</v>
      </c>
      <c r="B177" s="35" t="s">
        <v>36</v>
      </c>
      <c r="C177" s="178" t="s">
        <v>205</v>
      </c>
      <c r="D177" s="182" t="s">
        <v>200</v>
      </c>
      <c r="E177" s="160" t="s">
        <v>57</v>
      </c>
      <c r="F177" s="195"/>
      <c r="G177" s="195">
        <f>SUM(G178:G185)</f>
        <v>0</v>
      </c>
      <c r="H177" s="118">
        <f>SUM(H178:H185)</f>
        <v>0</v>
      </c>
      <c r="I177" s="68">
        <f>H177/H9</f>
        <v>0</v>
      </c>
      <c r="J177" s="69">
        <f t="shared" si="46"/>
        <v>0</v>
      </c>
      <c r="K177" s="100" t="e">
        <f t="shared" si="55"/>
        <v>#DIV/0!</v>
      </c>
      <c r="L177" s="118">
        <f>SUM(L178:L185)</f>
        <v>0</v>
      </c>
      <c r="M177" s="696">
        <f>SUM(M178:M185)</f>
        <v>0</v>
      </c>
      <c r="N177" s="118">
        <f>SUM(N178:N185)</f>
        <v>0</v>
      </c>
      <c r="O177" s="118">
        <f>SUM(O178:O185)</f>
        <v>0</v>
      </c>
      <c r="P177" s="76">
        <f>O177-N177</f>
        <v>0</v>
      </c>
      <c r="Q177" s="302" t="e">
        <f>O177/N177</f>
        <v>#DIV/0!</v>
      </c>
      <c r="R177" s="135">
        <f>SUM(R178:R185)</f>
        <v>0</v>
      </c>
      <c r="S177" s="696">
        <f>SUM(S178:S185)</f>
        <v>0</v>
      </c>
      <c r="T177" s="118">
        <f>SUM(T178:T185)</f>
        <v>0</v>
      </c>
      <c r="U177" s="696">
        <f>SUM(U178:U185)</f>
        <v>0</v>
      </c>
      <c r="V177" s="76">
        <f t="shared" si="52"/>
        <v>0</v>
      </c>
      <c r="W177" s="100" t="e">
        <f t="shared" si="53"/>
        <v>#DIV/0!</v>
      </c>
      <c r="X177" s="263"/>
      <c r="Y177" s="264"/>
      <c r="Z177" s="264"/>
      <c r="AA177" s="264"/>
      <c r="AB177" s="264"/>
      <c r="AC177" s="264"/>
      <c r="AD177" s="264"/>
      <c r="AE177" s="264"/>
      <c r="AF177" s="264"/>
      <c r="AG177" s="264"/>
      <c r="AH177" s="264"/>
      <c r="AI177" s="264"/>
      <c r="AJ177" s="264"/>
      <c r="AK177" s="264"/>
      <c r="AL177" s="264"/>
      <c r="AM177" s="264"/>
      <c r="AN177" s="264"/>
      <c r="AO177" s="264"/>
      <c r="AP177" s="264"/>
      <c r="AQ177" s="264"/>
    </row>
    <row r="178" spans="1:43" s="3" customFormat="1" ht="23.25" hidden="1" customHeight="1" x14ac:dyDescent="0.25">
      <c r="A178" s="145"/>
      <c r="B178" s="147"/>
      <c r="C178" s="147"/>
      <c r="D178" s="147"/>
      <c r="E178" s="698" t="s">
        <v>76</v>
      </c>
      <c r="F178" s="699"/>
      <c r="G178" s="215"/>
      <c r="H178" s="215"/>
      <c r="I178" s="79">
        <f>H178/H9</f>
        <v>0</v>
      </c>
      <c r="J178" s="80">
        <f t="shared" si="46"/>
        <v>0</v>
      </c>
      <c r="K178" s="97" t="e">
        <f t="shared" si="55"/>
        <v>#DIV/0!</v>
      </c>
      <c r="L178" s="194"/>
      <c r="M178" s="527"/>
      <c r="N178" s="81"/>
      <c r="O178" s="215"/>
      <c r="P178" s="123"/>
      <c r="Q178" s="317"/>
      <c r="R178" s="223">
        <f t="shared" ref="R178:R192" si="56">SUM(F178,L178)</f>
        <v>0</v>
      </c>
      <c r="S178" s="527">
        <f t="shared" ref="S178:U192" si="57">SUM(F178,M178)</f>
        <v>0</v>
      </c>
      <c r="T178" s="81">
        <f t="shared" si="57"/>
        <v>0</v>
      </c>
      <c r="U178" s="527">
        <f t="shared" si="57"/>
        <v>0</v>
      </c>
      <c r="V178" s="81">
        <f t="shared" si="52"/>
        <v>0</v>
      </c>
      <c r="W178" s="97" t="e">
        <f t="shared" si="53"/>
        <v>#DIV/0!</v>
      </c>
      <c r="X178" s="15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</row>
    <row r="179" spans="1:43" s="3" customFormat="1" ht="18" hidden="1" customHeight="1" x14ac:dyDescent="0.25">
      <c r="A179" s="44"/>
      <c r="B179" s="28"/>
      <c r="C179" s="28"/>
      <c r="D179" s="28"/>
      <c r="E179" s="165" t="s">
        <v>114</v>
      </c>
      <c r="F179" s="488"/>
      <c r="G179" s="82"/>
      <c r="H179" s="82"/>
      <c r="I179" s="83">
        <f>H179/H9</f>
        <v>0</v>
      </c>
      <c r="J179" s="80">
        <f t="shared" si="46"/>
        <v>0</v>
      </c>
      <c r="K179" s="98" t="e">
        <f t="shared" si="55"/>
        <v>#DIV/0!</v>
      </c>
      <c r="L179" s="86"/>
      <c r="M179" s="489"/>
      <c r="N179" s="85"/>
      <c r="O179" s="82"/>
      <c r="P179" s="125"/>
      <c r="Q179" s="316"/>
      <c r="R179" s="223">
        <f t="shared" si="56"/>
        <v>0</v>
      </c>
      <c r="S179" s="489">
        <f t="shared" si="57"/>
        <v>0</v>
      </c>
      <c r="T179" s="85">
        <f t="shared" si="57"/>
        <v>0</v>
      </c>
      <c r="U179" s="489">
        <f t="shared" si="57"/>
        <v>0</v>
      </c>
      <c r="V179" s="85">
        <f t="shared" si="52"/>
        <v>0</v>
      </c>
      <c r="W179" s="98" t="e">
        <f t="shared" si="53"/>
        <v>#DIV/0!</v>
      </c>
      <c r="X179" s="15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</row>
    <row r="180" spans="1:43" s="3" customFormat="1" ht="24" hidden="1" customHeight="1" x14ac:dyDescent="0.25">
      <c r="A180" s="44"/>
      <c r="B180" s="28"/>
      <c r="C180" s="28"/>
      <c r="D180" s="28"/>
      <c r="E180" s="165" t="s">
        <v>81</v>
      </c>
      <c r="F180" s="488"/>
      <c r="G180" s="82"/>
      <c r="H180" s="82"/>
      <c r="I180" s="83">
        <f>H180/H9</f>
        <v>0</v>
      </c>
      <c r="J180" s="80">
        <f t="shared" si="46"/>
        <v>0</v>
      </c>
      <c r="K180" s="98" t="e">
        <f t="shared" si="55"/>
        <v>#DIV/0!</v>
      </c>
      <c r="L180" s="86"/>
      <c r="M180" s="489"/>
      <c r="N180" s="85"/>
      <c r="O180" s="82"/>
      <c r="P180" s="125"/>
      <c r="Q180" s="316"/>
      <c r="R180" s="223">
        <f t="shared" si="56"/>
        <v>0</v>
      </c>
      <c r="S180" s="489">
        <f t="shared" si="57"/>
        <v>0</v>
      </c>
      <c r="T180" s="85">
        <f t="shared" si="57"/>
        <v>0</v>
      </c>
      <c r="U180" s="489">
        <f t="shared" si="57"/>
        <v>0</v>
      </c>
      <c r="V180" s="85">
        <f t="shared" si="52"/>
        <v>0</v>
      </c>
      <c r="W180" s="98" t="e">
        <f t="shared" si="53"/>
        <v>#DIV/0!</v>
      </c>
      <c r="X180" s="15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</row>
    <row r="181" spans="1:43" s="3" customFormat="1" ht="31.5" hidden="1" customHeight="1" x14ac:dyDescent="0.25">
      <c r="A181" s="44"/>
      <c r="B181" s="28"/>
      <c r="C181" s="28"/>
      <c r="D181" s="28"/>
      <c r="E181" s="165" t="s">
        <v>99</v>
      </c>
      <c r="F181" s="488"/>
      <c r="G181" s="82"/>
      <c r="H181" s="82"/>
      <c r="I181" s="83">
        <f>H181/H9</f>
        <v>0</v>
      </c>
      <c r="J181" s="80">
        <f t="shared" si="46"/>
        <v>0</v>
      </c>
      <c r="K181" s="98" t="e">
        <f t="shared" si="55"/>
        <v>#DIV/0!</v>
      </c>
      <c r="L181" s="86"/>
      <c r="M181" s="489"/>
      <c r="N181" s="85"/>
      <c r="O181" s="82"/>
      <c r="P181" s="125"/>
      <c r="Q181" s="316"/>
      <c r="R181" s="223">
        <f t="shared" si="56"/>
        <v>0</v>
      </c>
      <c r="S181" s="489">
        <f t="shared" si="57"/>
        <v>0</v>
      </c>
      <c r="T181" s="85">
        <f t="shared" si="57"/>
        <v>0</v>
      </c>
      <c r="U181" s="489">
        <f t="shared" si="57"/>
        <v>0</v>
      </c>
      <c r="V181" s="85">
        <f t="shared" si="52"/>
        <v>0</v>
      </c>
      <c r="W181" s="98" t="e">
        <f t="shared" si="53"/>
        <v>#DIV/0!</v>
      </c>
      <c r="X181" s="15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</row>
    <row r="182" spans="1:43" s="3" customFormat="1" ht="30.75" hidden="1" customHeight="1" x14ac:dyDescent="0.25">
      <c r="A182" s="44"/>
      <c r="B182" s="28"/>
      <c r="C182" s="28"/>
      <c r="D182" s="28"/>
      <c r="E182" s="165" t="s">
        <v>474</v>
      </c>
      <c r="F182" s="488"/>
      <c r="G182" s="82"/>
      <c r="H182" s="82"/>
      <c r="I182" s="83">
        <f>H182/H9</f>
        <v>0</v>
      </c>
      <c r="J182" s="84">
        <f t="shared" si="46"/>
        <v>0</v>
      </c>
      <c r="K182" s="98" t="e">
        <f t="shared" si="55"/>
        <v>#DIV/0!</v>
      </c>
      <c r="L182" s="86"/>
      <c r="M182" s="489"/>
      <c r="N182" s="85"/>
      <c r="O182" s="82"/>
      <c r="P182" s="125"/>
      <c r="Q182" s="316"/>
      <c r="R182" s="222">
        <f t="shared" si="56"/>
        <v>0</v>
      </c>
      <c r="S182" s="489">
        <f t="shared" si="57"/>
        <v>0</v>
      </c>
      <c r="T182" s="85">
        <f t="shared" si="57"/>
        <v>0</v>
      </c>
      <c r="U182" s="489">
        <f t="shared" si="57"/>
        <v>0</v>
      </c>
      <c r="V182" s="85">
        <f t="shared" si="52"/>
        <v>0</v>
      </c>
      <c r="W182" s="98" t="e">
        <f t="shared" si="53"/>
        <v>#DIV/0!</v>
      </c>
      <c r="X182" s="15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</row>
    <row r="183" spans="1:43" s="3" customFormat="1" ht="22.5" hidden="1" customHeight="1" x14ac:dyDescent="0.25">
      <c r="A183" s="46"/>
      <c r="B183" s="41"/>
      <c r="C183" s="41"/>
      <c r="D183" s="41"/>
      <c r="E183" s="169" t="s">
        <v>95</v>
      </c>
      <c r="F183" s="212"/>
      <c r="G183" s="235"/>
      <c r="H183" s="235"/>
      <c r="I183" s="104">
        <f>H183/H9</f>
        <v>0</v>
      </c>
      <c r="J183" s="88">
        <f t="shared" si="46"/>
        <v>0</v>
      </c>
      <c r="K183" s="191" t="e">
        <f t="shared" si="55"/>
        <v>#DIV/0!</v>
      </c>
      <c r="L183" s="193"/>
      <c r="M183" s="484"/>
      <c r="N183" s="89"/>
      <c r="O183" s="235"/>
      <c r="P183" s="89"/>
      <c r="Q183" s="245"/>
      <c r="R183" s="294">
        <f t="shared" si="56"/>
        <v>0</v>
      </c>
      <c r="S183" s="484">
        <f t="shared" si="57"/>
        <v>0</v>
      </c>
      <c r="T183" s="89">
        <f t="shared" si="57"/>
        <v>0</v>
      </c>
      <c r="U183" s="484">
        <f t="shared" si="57"/>
        <v>0</v>
      </c>
      <c r="V183" s="89">
        <f t="shared" si="52"/>
        <v>0</v>
      </c>
      <c r="W183" s="191" t="e">
        <f t="shared" si="53"/>
        <v>#DIV/0!</v>
      </c>
      <c r="X183" s="15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</row>
    <row r="184" spans="1:43" s="3" customFormat="1" ht="30" hidden="1" customHeight="1" x14ac:dyDescent="0.25">
      <c r="A184" s="46"/>
      <c r="B184" s="41"/>
      <c r="C184" s="41"/>
      <c r="D184" s="41"/>
      <c r="E184" s="700" t="s">
        <v>475</v>
      </c>
      <c r="F184" s="212"/>
      <c r="G184" s="235"/>
      <c r="H184" s="235"/>
      <c r="I184" s="83">
        <f>H184/H9</f>
        <v>0</v>
      </c>
      <c r="J184" s="84">
        <f t="shared" si="46"/>
        <v>0</v>
      </c>
      <c r="K184" s="98" t="e">
        <f t="shared" si="55"/>
        <v>#DIV/0!</v>
      </c>
      <c r="L184" s="193"/>
      <c r="M184" s="484"/>
      <c r="N184" s="89"/>
      <c r="O184" s="235"/>
      <c r="P184" s="89"/>
      <c r="Q184" s="245"/>
      <c r="R184" s="222">
        <f t="shared" si="56"/>
        <v>0</v>
      </c>
      <c r="S184" s="489">
        <f t="shared" si="57"/>
        <v>0</v>
      </c>
      <c r="T184" s="85">
        <f t="shared" si="57"/>
        <v>0</v>
      </c>
      <c r="U184" s="489">
        <f t="shared" si="57"/>
        <v>0</v>
      </c>
      <c r="V184" s="85">
        <f t="shared" si="52"/>
        <v>0</v>
      </c>
      <c r="W184" s="98" t="e">
        <f t="shared" si="53"/>
        <v>#DIV/0!</v>
      </c>
      <c r="X184" s="15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</row>
    <row r="185" spans="1:43" s="3" customFormat="1" ht="30" hidden="1" customHeight="1" x14ac:dyDescent="0.25">
      <c r="A185" s="48"/>
      <c r="B185" s="66"/>
      <c r="C185" s="66"/>
      <c r="D185" s="66"/>
      <c r="E185" s="166" t="s">
        <v>262</v>
      </c>
      <c r="F185" s="701"/>
      <c r="G185" s="234"/>
      <c r="H185" s="234"/>
      <c r="I185" s="103">
        <f>H185/H13</f>
        <v>0</v>
      </c>
      <c r="J185" s="93"/>
      <c r="K185" s="107"/>
      <c r="L185" s="197"/>
      <c r="M185" s="607"/>
      <c r="N185" s="96"/>
      <c r="O185" s="234"/>
      <c r="P185" s="85">
        <f>O185-N185</f>
        <v>0</v>
      </c>
      <c r="Q185" s="313" t="e">
        <f>O185/N185</f>
        <v>#DIV/0!</v>
      </c>
      <c r="R185" s="224">
        <f t="shared" si="56"/>
        <v>0</v>
      </c>
      <c r="S185" s="607">
        <f t="shared" si="57"/>
        <v>0</v>
      </c>
      <c r="T185" s="96">
        <f t="shared" si="57"/>
        <v>0</v>
      </c>
      <c r="U185" s="607">
        <f t="shared" si="57"/>
        <v>0</v>
      </c>
      <c r="V185" s="96">
        <f t="shared" si="52"/>
        <v>0</v>
      </c>
      <c r="W185" s="99" t="e">
        <f t="shared" si="53"/>
        <v>#DIV/0!</v>
      </c>
      <c r="X185" s="702"/>
      <c r="Y185" s="703"/>
      <c r="Z185" s="703"/>
      <c r="AA185" s="703"/>
      <c r="AB185" s="703"/>
      <c r="AC185" s="703"/>
      <c r="AD185" s="704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</row>
    <row r="186" spans="1:43" s="262" customFormat="1" ht="12" hidden="1" customHeight="1" x14ac:dyDescent="0.25">
      <c r="A186" s="46">
        <v>20</v>
      </c>
      <c r="B186" s="187" t="s">
        <v>50</v>
      </c>
      <c r="C186" s="187"/>
      <c r="D186" s="187"/>
      <c r="E186" s="691" t="s">
        <v>55</v>
      </c>
      <c r="F186" s="705"/>
      <c r="G186" s="326"/>
      <c r="H186" s="326"/>
      <c r="I186" s="327">
        <f>H186/H9</f>
        <v>0</v>
      </c>
      <c r="J186" s="328"/>
      <c r="K186" s="133" t="e">
        <f>H186/G186</f>
        <v>#DIV/0!</v>
      </c>
      <c r="L186" s="226"/>
      <c r="M186" s="642"/>
      <c r="N186" s="237"/>
      <c r="O186" s="326"/>
      <c r="P186" s="237"/>
      <c r="Q186" s="245"/>
      <c r="R186" s="294">
        <f t="shared" si="56"/>
        <v>0</v>
      </c>
      <c r="S186" s="484">
        <f t="shared" si="57"/>
        <v>0</v>
      </c>
      <c r="T186" s="89">
        <f t="shared" si="57"/>
        <v>0</v>
      </c>
      <c r="U186" s="484">
        <f t="shared" si="57"/>
        <v>0</v>
      </c>
      <c r="V186" s="89">
        <f t="shared" si="52"/>
        <v>0</v>
      </c>
      <c r="W186" s="191" t="e">
        <f t="shared" si="53"/>
        <v>#DIV/0!</v>
      </c>
      <c r="X186" s="15"/>
      <c r="Y186" s="261"/>
      <c r="Z186" s="261"/>
      <c r="AA186" s="261"/>
      <c r="AB186" s="261"/>
      <c r="AC186" s="261"/>
      <c r="AD186" s="706"/>
      <c r="AE186" s="261"/>
      <c r="AF186" s="261"/>
      <c r="AG186" s="261"/>
      <c r="AH186" s="261"/>
      <c r="AI186" s="261"/>
      <c r="AJ186" s="261"/>
      <c r="AK186" s="261"/>
      <c r="AL186" s="261"/>
      <c r="AM186" s="261"/>
      <c r="AN186" s="261"/>
      <c r="AO186" s="261"/>
      <c r="AP186" s="261"/>
      <c r="AQ186" s="261"/>
    </row>
    <row r="187" spans="1:43" s="262" customFormat="1" ht="20.25" hidden="1" customHeight="1" x14ac:dyDescent="0.25">
      <c r="A187" s="139">
        <v>24</v>
      </c>
      <c r="B187" s="65" t="s">
        <v>62</v>
      </c>
      <c r="C187" s="65" t="s">
        <v>476</v>
      </c>
      <c r="D187" s="65" t="s">
        <v>133</v>
      </c>
      <c r="E187" s="707" t="s">
        <v>477</v>
      </c>
      <c r="F187" s="708">
        <f>SUM(F188:F191)</f>
        <v>0</v>
      </c>
      <c r="G187" s="708">
        <f>SUM(G188:G191)</f>
        <v>0</v>
      </c>
      <c r="H187" s="708">
        <f>SUM(H188:H191)</f>
        <v>0</v>
      </c>
      <c r="I187" s="68">
        <f>H187/H9</f>
        <v>0</v>
      </c>
      <c r="J187" s="69">
        <f t="shared" ref="J187:J192" si="58">H187-G187</f>
        <v>0</v>
      </c>
      <c r="K187" s="100" t="e">
        <f>H187/G187</f>
        <v>#DIV/0!</v>
      </c>
      <c r="L187" s="708">
        <f>SUM(L188:L191)</f>
        <v>0</v>
      </c>
      <c r="M187" s="709">
        <f>SUM(M188:M191)</f>
        <v>0</v>
      </c>
      <c r="N187" s="708">
        <f>SUM(N188:N191)</f>
        <v>0</v>
      </c>
      <c r="O187" s="708">
        <f>SUM(O188:O191)</f>
        <v>0</v>
      </c>
      <c r="P187" s="72">
        <f>O187-N187</f>
        <v>0</v>
      </c>
      <c r="Q187" s="302" t="e">
        <f>O187/N187</f>
        <v>#DIV/0!</v>
      </c>
      <c r="R187" s="225">
        <f t="shared" si="56"/>
        <v>0</v>
      </c>
      <c r="S187" s="635">
        <f t="shared" si="57"/>
        <v>0</v>
      </c>
      <c r="T187" s="90">
        <f t="shared" si="57"/>
        <v>0</v>
      </c>
      <c r="U187" s="635">
        <f t="shared" si="57"/>
        <v>0</v>
      </c>
      <c r="V187" s="90">
        <f t="shared" si="52"/>
        <v>0</v>
      </c>
      <c r="W187" s="107" t="e">
        <f t="shared" si="53"/>
        <v>#DIV/0!</v>
      </c>
      <c r="X187" s="52"/>
      <c r="Y187" s="710"/>
      <c r="Z187" s="710"/>
      <c r="AA187" s="710"/>
      <c r="AB187" s="710"/>
      <c r="AC187" s="710"/>
      <c r="AD187" s="711"/>
      <c r="AE187" s="261"/>
      <c r="AF187" s="261"/>
      <c r="AG187" s="261"/>
      <c r="AH187" s="261"/>
      <c r="AI187" s="261"/>
      <c r="AJ187" s="261"/>
      <c r="AK187" s="261"/>
      <c r="AL187" s="261"/>
      <c r="AM187" s="261"/>
      <c r="AN187" s="261"/>
      <c r="AO187" s="261"/>
      <c r="AP187" s="261"/>
      <c r="AQ187" s="261"/>
    </row>
    <row r="188" spans="1:43" s="3" customFormat="1" ht="32.25" hidden="1" customHeight="1" x14ac:dyDescent="0.25">
      <c r="A188" s="44"/>
      <c r="B188" s="28"/>
      <c r="C188" s="28"/>
      <c r="D188" s="28"/>
      <c r="E188" s="698" t="s">
        <v>478</v>
      </c>
      <c r="F188" s="488"/>
      <c r="G188" s="82"/>
      <c r="H188" s="82"/>
      <c r="I188" s="83">
        <f>H188/H9</f>
        <v>0</v>
      </c>
      <c r="J188" s="84">
        <f t="shared" si="58"/>
        <v>0</v>
      </c>
      <c r="K188" s="98"/>
      <c r="L188" s="86"/>
      <c r="M188" s="489"/>
      <c r="N188" s="85"/>
      <c r="O188" s="82"/>
      <c r="P188" s="85">
        <f>O188-N188</f>
        <v>0</v>
      </c>
      <c r="Q188" s="306" t="e">
        <f>O188/N188</f>
        <v>#DIV/0!</v>
      </c>
      <c r="R188" s="222">
        <f t="shared" si="56"/>
        <v>0</v>
      </c>
      <c r="S188" s="489">
        <f t="shared" si="57"/>
        <v>0</v>
      </c>
      <c r="T188" s="85">
        <f t="shared" si="57"/>
        <v>0</v>
      </c>
      <c r="U188" s="489">
        <f t="shared" si="57"/>
        <v>0</v>
      </c>
      <c r="V188" s="85">
        <f t="shared" si="52"/>
        <v>0</v>
      </c>
      <c r="W188" s="98" t="e">
        <f t="shared" si="53"/>
        <v>#DIV/0!</v>
      </c>
      <c r="X188" s="15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</row>
    <row r="189" spans="1:43" s="3" customFormat="1" ht="57" hidden="1" customHeight="1" x14ac:dyDescent="0.25">
      <c r="A189" s="44"/>
      <c r="B189" s="28"/>
      <c r="C189" s="28"/>
      <c r="D189" s="28"/>
      <c r="E189" s="712" t="s">
        <v>479</v>
      </c>
      <c r="F189" s="488"/>
      <c r="G189" s="82"/>
      <c r="H189" s="82"/>
      <c r="I189" s="83">
        <f>H189/H9</f>
        <v>0</v>
      </c>
      <c r="J189" s="84">
        <f t="shared" si="58"/>
        <v>0</v>
      </c>
      <c r="K189" s="98" t="e">
        <f>H189/G189</f>
        <v>#DIV/0!</v>
      </c>
      <c r="L189" s="86"/>
      <c r="M189" s="489"/>
      <c r="N189" s="85"/>
      <c r="O189" s="82"/>
      <c r="P189" s="125"/>
      <c r="Q189" s="317"/>
      <c r="R189" s="222">
        <f t="shared" si="56"/>
        <v>0</v>
      </c>
      <c r="S189" s="489">
        <f t="shared" si="57"/>
        <v>0</v>
      </c>
      <c r="T189" s="85">
        <f t="shared" si="57"/>
        <v>0</v>
      </c>
      <c r="U189" s="489">
        <f t="shared" si="57"/>
        <v>0</v>
      </c>
      <c r="V189" s="85">
        <f t="shared" si="52"/>
        <v>0</v>
      </c>
      <c r="W189" s="98" t="e">
        <f t="shared" si="53"/>
        <v>#DIV/0!</v>
      </c>
      <c r="X189" s="15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</row>
    <row r="190" spans="1:43" s="3" customFormat="1" ht="48.75" hidden="1" customHeight="1" x14ac:dyDescent="0.25">
      <c r="A190" s="44"/>
      <c r="B190" s="28"/>
      <c r="C190" s="28"/>
      <c r="D190" s="28"/>
      <c r="E190" s="494" t="s">
        <v>480</v>
      </c>
      <c r="F190" s="488"/>
      <c r="G190" s="82"/>
      <c r="H190" s="82"/>
      <c r="I190" s="83">
        <f>H190/H9</f>
        <v>0</v>
      </c>
      <c r="J190" s="84">
        <f t="shared" si="58"/>
        <v>0</v>
      </c>
      <c r="K190" s="98" t="e">
        <f>H190/G190</f>
        <v>#DIV/0!</v>
      </c>
      <c r="L190" s="86"/>
      <c r="M190" s="489"/>
      <c r="N190" s="85"/>
      <c r="O190" s="82"/>
      <c r="P190" s="125"/>
      <c r="Q190" s="316"/>
      <c r="R190" s="222">
        <f t="shared" si="56"/>
        <v>0</v>
      </c>
      <c r="S190" s="489">
        <f t="shared" si="57"/>
        <v>0</v>
      </c>
      <c r="T190" s="85">
        <f t="shared" si="57"/>
        <v>0</v>
      </c>
      <c r="U190" s="489">
        <f t="shared" si="57"/>
        <v>0</v>
      </c>
      <c r="V190" s="85">
        <f t="shared" si="52"/>
        <v>0</v>
      </c>
      <c r="W190" s="98" t="e">
        <f t="shared" si="53"/>
        <v>#DIV/0!</v>
      </c>
      <c r="X190" s="15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</row>
    <row r="191" spans="1:43" s="3" customFormat="1" ht="30" hidden="1" customHeight="1" x14ac:dyDescent="0.25">
      <c r="A191" s="48"/>
      <c r="B191" s="66"/>
      <c r="C191" s="66"/>
      <c r="D191" s="66"/>
      <c r="E191" s="713" t="s">
        <v>481</v>
      </c>
      <c r="F191" s="701"/>
      <c r="G191" s="234"/>
      <c r="H191" s="234"/>
      <c r="I191" s="103">
        <f>H191/H9</f>
        <v>0</v>
      </c>
      <c r="J191" s="93">
        <f t="shared" si="58"/>
        <v>0</v>
      </c>
      <c r="K191" s="99" t="e">
        <f>H191/G191</f>
        <v>#DIV/0!</v>
      </c>
      <c r="L191" s="197"/>
      <c r="M191" s="607"/>
      <c r="N191" s="96"/>
      <c r="O191" s="234"/>
      <c r="P191" s="96">
        <f>O191-N191</f>
        <v>0</v>
      </c>
      <c r="Q191" s="312" t="e">
        <f>O191/N191</f>
        <v>#DIV/0!</v>
      </c>
      <c r="R191" s="197">
        <f t="shared" si="56"/>
        <v>0</v>
      </c>
      <c r="S191" s="607">
        <f t="shared" si="57"/>
        <v>0</v>
      </c>
      <c r="T191" s="96">
        <f t="shared" si="57"/>
        <v>0</v>
      </c>
      <c r="U191" s="607">
        <f t="shared" si="57"/>
        <v>0</v>
      </c>
      <c r="V191" s="96">
        <f t="shared" si="52"/>
        <v>0</v>
      </c>
      <c r="W191" s="99" t="e">
        <f t="shared" si="53"/>
        <v>#DIV/0!</v>
      </c>
      <c r="X191" s="702"/>
      <c r="Y191" s="703"/>
      <c r="Z191" s="703"/>
      <c r="AA191" s="703"/>
      <c r="AB191" s="703"/>
      <c r="AC191" s="703"/>
      <c r="AD191" s="704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</row>
    <row r="192" spans="1:43" s="6" customFormat="1" ht="30" hidden="1" customHeight="1" x14ac:dyDescent="0.25">
      <c r="A192" s="139">
        <v>25</v>
      </c>
      <c r="B192" s="65"/>
      <c r="C192" s="65" t="s">
        <v>482</v>
      </c>
      <c r="D192" s="65" t="s">
        <v>131</v>
      </c>
      <c r="E192" s="714" t="s">
        <v>483</v>
      </c>
      <c r="F192" s="708"/>
      <c r="G192" s="708"/>
      <c r="H192" s="708"/>
      <c r="I192" s="77">
        <f>H192/H9</f>
        <v>0</v>
      </c>
      <c r="J192" s="93">
        <f t="shared" si="58"/>
        <v>0</v>
      </c>
      <c r="K192" s="100" t="e">
        <f>H192/G192</f>
        <v>#DIV/0!</v>
      </c>
      <c r="L192" s="70"/>
      <c r="M192" s="715"/>
      <c r="N192" s="70"/>
      <c r="O192" s="708"/>
      <c r="P192" s="237"/>
      <c r="Q192" s="319"/>
      <c r="R192" s="229">
        <f t="shared" si="56"/>
        <v>0</v>
      </c>
      <c r="S192" s="635">
        <f t="shared" si="57"/>
        <v>0</v>
      </c>
      <c r="T192" s="90">
        <f t="shared" si="57"/>
        <v>0</v>
      </c>
      <c r="U192" s="635">
        <f t="shared" si="57"/>
        <v>0</v>
      </c>
      <c r="V192" s="90">
        <f t="shared" si="52"/>
        <v>0</v>
      </c>
      <c r="W192" s="107" t="e">
        <f t="shared" si="53"/>
        <v>#DIV/0!</v>
      </c>
      <c r="X192" s="26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</row>
    <row r="193" spans="1:47" s="3" customFormat="1" ht="24" customHeight="1" thickBot="1" x14ac:dyDescent="0.25">
      <c r="A193" s="775" t="s">
        <v>5</v>
      </c>
      <c r="B193" s="776"/>
      <c r="C193" s="776"/>
      <c r="D193" s="776"/>
      <c r="E193" s="777"/>
      <c r="F193" s="266">
        <f>SUM(F11,F49,F70,F81,F86,F92:F94,F113,F132,F133,F134,F138,F140,F141,F142,F143,F148,F149,F151,F153,F155,F156,F157,F158,F159,F160,F161,F162,F163,F165,F166,F167,F175,F177,F187,F192)</f>
        <v>451396.1999999999</v>
      </c>
      <c r="G193" s="300">
        <f>SUM(G11,G49,G70,G81,G86,G92:G94,G113,G132,G133,G134,G138,G140,G141,G142,G143,G148,G149,G151,G153,G155,G156,G157,G158,G159,G160,G161,G162,G163,G165,G166,G167,G175,G177,G187,G192)</f>
        <v>129680.69999999998</v>
      </c>
      <c r="H193" s="76">
        <f>SUM(H11,H49,H70,H81,H86,H92:H94,H113,H132,H133,H134,H138,H140,H141,H142,H143,H148,H149,H151,H153,H155,H156,H157,H158,H159,H160,H161,H162,H163,H165,H166,H167,H175,H177,H187,H192)</f>
        <v>96307.1</v>
      </c>
      <c r="I193" s="129">
        <f>H193/H9</f>
        <v>1</v>
      </c>
      <c r="J193" s="76">
        <f>SUM(J11,J49,J70,J81,J86,J92:J94,J113,J132,J133,J134,J138,J140,J141,J142,J143,J148,J149,J151,J153,J155,J156,J157,J158,J159,J160,J161,J162,J163,J165,J166,J167,J175,J177,J187,J192)</f>
        <v>-33373.599999999984</v>
      </c>
      <c r="K193" s="101">
        <f>H193/G193</f>
        <v>0.74264790365875588</v>
      </c>
      <c r="L193" s="70">
        <f>SUM(L11,L49,L70,L81,L86,L92:L94,L113,L132,L133,L134,L138,L140,L141,L142,L143,L148,L149,L151,L153,L155,L156,L157,L158,L159,L160,L161,L162,L163,L165,L166,L167,L175,L177,L187,L192)</f>
        <v>35106.5</v>
      </c>
      <c r="M193" s="70">
        <f>SUM(M11,M49,M70,M81,M86,M92:M94,M113,M132,M133,M134,M138,M140,M141,M142,M143,M148,M149,M151,M153,M155,M156,M157,M158,M159,M160,M161,M162,M163,M165,M166,M167,M175,M177,M187,M192)</f>
        <v>35824.400000000001</v>
      </c>
      <c r="N193" s="70">
        <f>SUM(N11,N49,N70,N81,N86,N92:N94,N113,N132,N133,N134,N138,N140,N141,N142,N143,N148,N149,N151,N153,N155,N156,N157,N158,N159,N160,N161,N162,N163,N165,N166,N167,N175,N177,N187,N192)</f>
        <v>2655.8</v>
      </c>
      <c r="O193" s="70">
        <f>SUM(O11,O49,O70,O81,O86,O92:O94,O113,O132,O133,O134,O138,O140,O141,O142,O143,O148,O149,O151,O153,O155,O156,O157,O158,O159,O160,O161,O162,O163,O165,O166,O167,O175,O177,O187,O192)</f>
        <v>2440.2000000000003</v>
      </c>
      <c r="P193" s="70">
        <f>SUM(P11,P49,P70,P81,P86,P92:P94,P113,P132,P133,P134,P138,P140,P141,P142,P143,P148,P149,P151,P153,P155,P156,P157,P158,P159,P160,P161,P162,P163,P165,P166,P167,P175,P177,P187,P192)</f>
        <v>-215.6</v>
      </c>
      <c r="Q193" s="319">
        <f>O193/N193</f>
        <v>0.91881918819188191</v>
      </c>
      <c r="R193" s="70">
        <f>SUM(R11,R49,R70,R81,R86,R92:R94,R113,R132,R133,R134,R138,R140,R141,R142,R143,R148,R149,R151,R153,R155,R156,R157,R158,R159,R160,R161,R162,R163,R165,R166,R167,R175,R177,R187,R192)</f>
        <v>486502.69999999995</v>
      </c>
      <c r="S193" s="715">
        <f>SUM(S11,S49,S70,S81,S86,S92:S94,S113,S132,S133,S134,S138,S140,S141,S142,S143,S148,S149,S151,S153,S155,S156,S157,S158,S159,S160,S161,S162,S163,S165,S166,S167,S175,S177,S187,S192)</f>
        <v>487220.59999999992</v>
      </c>
      <c r="T193" s="70">
        <f>SUM(T11,T49,T70,T81,T86,T92:T94,T113,T132,T133,T134,T138,T140,T141,T142,T143,T148,T149,T151,T153,T155,T156,T157,T158,T159,T160,T161,T162,T163,T165,T166,T167,T175,T177,T187,T192)</f>
        <v>132336.5</v>
      </c>
      <c r="U193" s="715">
        <f>SUM(U11,U49,U70,U81,U86,U92:U94,U113,U132,U133,U134,U138,U140,U141,U142,U143,U148,U149,U151,U153,U155,U156,U157,U158,U159,U160,U161,U162,U163,U165,U166,U167,U175,U177,U187,U192)</f>
        <v>98747.300000000017</v>
      </c>
      <c r="V193" s="90">
        <f t="shared" si="52"/>
        <v>-33589.199999999983</v>
      </c>
      <c r="W193" s="107">
        <f t="shared" si="53"/>
        <v>0.74618340367170066</v>
      </c>
      <c r="X193" s="15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</row>
    <row r="194" spans="1:47" s="260" customFormat="1" ht="36.75" hidden="1" customHeight="1" x14ac:dyDescent="0.25">
      <c r="A194" s="145">
        <v>12</v>
      </c>
      <c r="B194" s="716">
        <v>250908</v>
      </c>
      <c r="C194" s="716"/>
      <c r="D194" s="716"/>
      <c r="E194" s="717" t="s">
        <v>37</v>
      </c>
      <c r="F194" s="485"/>
      <c r="G194" s="233"/>
      <c r="H194" s="233"/>
      <c r="I194" s="718"/>
      <c r="J194" s="241"/>
      <c r="K194" s="665"/>
      <c r="L194" s="661"/>
      <c r="M194" s="487"/>
      <c r="N194" s="150"/>
      <c r="O194" s="233"/>
      <c r="P194" s="150">
        <f>O194-N194</f>
        <v>0</v>
      </c>
      <c r="Q194" s="719" t="e">
        <f>O194/N194</f>
        <v>#DIV/0!</v>
      </c>
      <c r="R194" s="194">
        <f>SUM(F194,L194)</f>
        <v>0</v>
      </c>
      <c r="S194" s="527">
        <f t="shared" ref="S194:U196" si="59">SUM(F194,M194)</f>
        <v>0</v>
      </c>
      <c r="T194" s="81">
        <f t="shared" si="59"/>
        <v>0</v>
      </c>
      <c r="U194" s="527">
        <f t="shared" si="59"/>
        <v>0</v>
      </c>
      <c r="V194" s="81">
        <f t="shared" si="52"/>
        <v>0</v>
      </c>
      <c r="W194" s="97" t="e">
        <f t="shared" si="53"/>
        <v>#DIV/0!</v>
      </c>
      <c r="X194" s="15"/>
      <c r="Y194" s="259"/>
      <c r="Z194" s="259"/>
      <c r="AA194" s="259"/>
      <c r="AB194" s="259"/>
      <c r="AC194" s="259"/>
      <c r="AD194" s="259"/>
      <c r="AE194" s="259"/>
      <c r="AF194" s="259"/>
      <c r="AG194" s="259"/>
      <c r="AH194" s="259"/>
      <c r="AI194" s="259"/>
      <c r="AJ194" s="259"/>
      <c r="AK194" s="259"/>
      <c r="AL194" s="259"/>
      <c r="AM194" s="259"/>
      <c r="AN194" s="259"/>
      <c r="AO194" s="259"/>
      <c r="AP194" s="259"/>
      <c r="AQ194" s="259"/>
    </row>
    <row r="195" spans="1:47" s="232" customFormat="1" ht="48.6" customHeight="1" thickBot="1" x14ac:dyDescent="0.3">
      <c r="A195" s="139">
        <v>21</v>
      </c>
      <c r="B195" s="720">
        <v>250909</v>
      </c>
      <c r="C195" s="720">
        <v>8822</v>
      </c>
      <c r="D195" s="720">
        <v>1060</v>
      </c>
      <c r="E195" s="721" t="s">
        <v>484</v>
      </c>
      <c r="F195" s="722"/>
      <c r="G195" s="723"/>
      <c r="H195" s="723"/>
      <c r="I195" s="724"/>
      <c r="J195" s="725"/>
      <c r="K195" s="101"/>
      <c r="L195" s="311"/>
      <c r="M195" s="610"/>
      <c r="N195" s="116"/>
      <c r="O195" s="627">
        <v>-13.5</v>
      </c>
      <c r="P195" s="116">
        <f>O195-N195</f>
        <v>-13.5</v>
      </c>
      <c r="Q195" s="628" t="e">
        <f>O195/N195</f>
        <v>#DIV/0!</v>
      </c>
      <c r="R195" s="197">
        <f>SUM(F195,L195)</f>
        <v>0</v>
      </c>
      <c r="S195" s="607">
        <f t="shared" si="59"/>
        <v>0</v>
      </c>
      <c r="T195" s="96">
        <f t="shared" si="59"/>
        <v>0</v>
      </c>
      <c r="U195" s="607">
        <f t="shared" si="59"/>
        <v>-13.5</v>
      </c>
      <c r="V195" s="96">
        <f t="shared" si="52"/>
        <v>-13.5</v>
      </c>
      <c r="W195" s="99" t="e">
        <f t="shared" si="53"/>
        <v>#DIV/0!</v>
      </c>
      <c r="X195" s="15"/>
      <c r="Y195" s="231"/>
      <c r="Z195" s="231"/>
      <c r="AA195" s="231"/>
      <c r="AB195" s="231"/>
      <c r="AC195" s="231"/>
      <c r="AD195" s="231"/>
      <c r="AE195" s="231"/>
      <c r="AF195" s="231"/>
      <c r="AG195" s="231"/>
      <c r="AH195" s="231"/>
      <c r="AI195" s="231"/>
      <c r="AJ195" s="231"/>
      <c r="AK195" s="231"/>
      <c r="AL195" s="231"/>
      <c r="AM195" s="231"/>
      <c r="AN195" s="231"/>
      <c r="AO195" s="231"/>
      <c r="AP195" s="231"/>
      <c r="AQ195" s="231"/>
    </row>
    <row r="196" spans="1:47" s="268" customFormat="1" ht="30" customHeight="1" thickBot="1" x14ac:dyDescent="0.35">
      <c r="A196" s="140"/>
      <c r="B196" s="40"/>
      <c r="C196" s="40"/>
      <c r="D196" s="40"/>
      <c r="E196" s="726" t="s">
        <v>65</v>
      </c>
      <c r="F196" s="660">
        <f>SUM(F193:F195)</f>
        <v>451396.1999999999</v>
      </c>
      <c r="G196" s="120">
        <f>SUM(G193:G195)</f>
        <v>129680.69999999998</v>
      </c>
      <c r="H196" s="120">
        <f>SUM(H193:H195)</f>
        <v>96307.1</v>
      </c>
      <c r="I196" s="77">
        <v>1</v>
      </c>
      <c r="J196" s="78">
        <f>H196-G196</f>
        <v>-33373.599999999977</v>
      </c>
      <c r="K196" s="100">
        <f>H196/G196</f>
        <v>0.74264790365875588</v>
      </c>
      <c r="L196" s="138">
        <f>SUM(L193:L195)</f>
        <v>35106.5</v>
      </c>
      <c r="M196" s="727">
        <f>SUM(M193:M195)</f>
        <v>35824.400000000001</v>
      </c>
      <c r="N196" s="120">
        <f>SUM(N193:N195)</f>
        <v>2655.8</v>
      </c>
      <c r="O196" s="120">
        <f>SUM(O193:O195)</f>
        <v>2426.7000000000003</v>
      </c>
      <c r="P196" s="120">
        <f>SUM(P193:P195)</f>
        <v>-229.1</v>
      </c>
      <c r="Q196" s="219">
        <f>O196/N196</f>
        <v>0.91373597409443486</v>
      </c>
      <c r="R196" s="102">
        <f>SUM(F196,L196)</f>
        <v>486502.6999999999</v>
      </c>
      <c r="S196" s="481">
        <f t="shared" si="59"/>
        <v>487220.59999999992</v>
      </c>
      <c r="T196" s="76">
        <f t="shared" si="59"/>
        <v>132336.49999999997</v>
      </c>
      <c r="U196" s="481">
        <f t="shared" si="59"/>
        <v>98733.8</v>
      </c>
      <c r="V196" s="76">
        <f t="shared" si="52"/>
        <v>-33602.699999999968</v>
      </c>
      <c r="W196" s="100">
        <f t="shared" si="53"/>
        <v>0.74608139099945991</v>
      </c>
      <c r="X196" s="15"/>
      <c r="Y196" s="267"/>
      <c r="Z196" s="267"/>
      <c r="AA196" s="267"/>
      <c r="AB196" s="267"/>
      <c r="AC196" s="267"/>
      <c r="AD196" s="267"/>
      <c r="AE196" s="267"/>
      <c r="AF196" s="267"/>
      <c r="AG196" s="267"/>
      <c r="AH196" s="267"/>
      <c r="AI196" s="267"/>
      <c r="AJ196" s="267"/>
      <c r="AK196" s="267"/>
      <c r="AL196" s="267"/>
      <c r="AM196" s="267"/>
      <c r="AN196" s="267"/>
      <c r="AO196" s="267"/>
      <c r="AP196" s="267"/>
      <c r="AQ196" s="267"/>
    </row>
    <row r="197" spans="1:47" x14ac:dyDescent="0.2">
      <c r="F197" s="18"/>
      <c r="G197" s="18"/>
      <c r="H197" s="21"/>
      <c r="I197" s="1"/>
      <c r="J197" s="1"/>
      <c r="K197" s="12"/>
      <c r="L197" s="21"/>
      <c r="M197" s="63"/>
      <c r="N197" s="21"/>
      <c r="O197" s="63"/>
      <c r="P197" s="323"/>
      <c r="Q197" s="21"/>
      <c r="R197" s="21"/>
      <c r="S197" s="21"/>
      <c r="T197" s="21"/>
      <c r="U197" s="21"/>
      <c r="V197" s="1"/>
      <c r="W197" s="1"/>
      <c r="X197" s="1"/>
      <c r="Y197" s="1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</row>
    <row r="198" spans="1:47" x14ac:dyDescent="0.2">
      <c r="F198" s="18"/>
      <c r="G198" s="18"/>
      <c r="H198" s="21"/>
      <c r="I198" s="1"/>
      <c r="J198" s="1"/>
      <c r="K198" s="12"/>
      <c r="L198" s="21"/>
      <c r="M198" s="63"/>
      <c r="N198" s="21"/>
      <c r="O198" s="63"/>
      <c r="P198" s="323"/>
      <c r="Q198" s="21"/>
      <c r="R198" s="21"/>
      <c r="S198" s="21"/>
      <c r="T198" s="21"/>
      <c r="U198" s="21"/>
      <c r="V198" s="1"/>
      <c r="W198" s="1"/>
      <c r="X198" s="1"/>
      <c r="Y198" s="1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</row>
    <row r="199" spans="1:47" x14ac:dyDescent="0.2">
      <c r="F199" s="18"/>
      <c r="G199" s="18"/>
      <c r="H199" s="21"/>
      <c r="I199" s="1"/>
      <c r="J199" s="1"/>
      <c r="K199" s="12"/>
      <c r="L199" s="21"/>
      <c r="M199" s="63"/>
      <c r="N199" s="21"/>
      <c r="O199" s="63"/>
      <c r="P199" s="323"/>
      <c r="Q199" s="21"/>
      <c r="R199" s="21"/>
      <c r="S199" s="21"/>
      <c r="T199" s="21"/>
      <c r="U199" s="21"/>
      <c r="V199" s="1"/>
      <c r="W199" s="1"/>
      <c r="X199" s="1"/>
      <c r="Y199" s="1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</row>
    <row r="200" spans="1:47" x14ac:dyDescent="0.2">
      <c r="F200" s="18"/>
      <c r="G200" s="18"/>
      <c r="H200" s="21"/>
      <c r="I200" s="1"/>
      <c r="J200" s="1"/>
      <c r="K200" s="12"/>
      <c r="L200" s="21"/>
      <c r="M200" s="63"/>
      <c r="N200" s="21"/>
      <c r="O200" s="63"/>
      <c r="P200" s="323"/>
      <c r="Q200" s="21"/>
      <c r="R200" s="21"/>
      <c r="S200" s="21"/>
      <c r="T200" s="21"/>
      <c r="U200" s="21"/>
      <c r="V200" s="1"/>
      <c r="W200" s="1"/>
      <c r="X200" s="1"/>
      <c r="Y200" s="1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</row>
    <row r="201" spans="1:47" x14ac:dyDescent="0.2">
      <c r="F201" s="18"/>
      <c r="G201" s="18"/>
      <c r="H201" s="21"/>
      <c r="I201" s="1"/>
      <c r="J201" s="1"/>
      <c r="K201" s="12"/>
      <c r="L201" s="21"/>
      <c r="M201" s="63"/>
      <c r="N201" s="21"/>
      <c r="O201" s="63"/>
      <c r="P201" s="323"/>
      <c r="Q201" s="21"/>
      <c r="R201" s="21"/>
      <c r="S201" s="21"/>
      <c r="T201" s="21"/>
      <c r="U201" s="21"/>
      <c r="V201" s="1"/>
      <c r="W201" s="1"/>
      <c r="X201" s="1"/>
      <c r="Y201" s="1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</row>
    <row r="202" spans="1:47" x14ac:dyDescent="0.2">
      <c r="E202" s="732"/>
      <c r="F202" s="18"/>
      <c r="G202" s="18"/>
      <c r="H202" s="18"/>
      <c r="I202" s="11"/>
      <c r="J202" s="11"/>
      <c r="K202" s="733"/>
      <c r="L202" s="18"/>
      <c r="M202" s="734"/>
      <c r="N202" s="21"/>
      <c r="O202" s="63"/>
      <c r="P202" s="323"/>
      <c r="Q202" s="21"/>
      <c r="R202" s="21"/>
      <c r="S202" s="21"/>
      <c r="T202" s="21"/>
      <c r="U202" s="21"/>
      <c r="V202" s="1"/>
      <c r="W202" s="1"/>
      <c r="X202" s="1"/>
      <c r="Y202" s="1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</row>
    <row r="203" spans="1:47" x14ac:dyDescent="0.2">
      <c r="E203" s="732"/>
      <c r="F203" s="18"/>
      <c r="G203" s="18"/>
      <c r="H203" s="18"/>
      <c r="I203" s="11"/>
      <c r="J203" s="11"/>
      <c r="K203" s="733"/>
      <c r="L203" s="18"/>
      <c r="M203" s="734"/>
      <c r="N203" s="21"/>
      <c r="O203" s="63"/>
      <c r="P203" s="323"/>
      <c r="Q203" s="21"/>
      <c r="R203" s="21"/>
      <c r="S203" s="21"/>
      <c r="T203" s="21"/>
      <c r="U203" s="21"/>
      <c r="V203" s="1"/>
      <c r="W203" s="1"/>
      <c r="X203" s="1"/>
      <c r="Y203" s="1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</row>
    <row r="204" spans="1:47" x14ac:dyDescent="0.2">
      <c r="E204" s="732"/>
      <c r="F204" s="18"/>
      <c r="G204" s="18"/>
      <c r="H204" s="18"/>
      <c r="I204" s="11"/>
      <c r="J204" s="11"/>
      <c r="K204" s="733"/>
      <c r="L204" s="18"/>
      <c r="M204" s="734"/>
      <c r="N204" s="21"/>
      <c r="O204" s="63"/>
      <c r="P204" s="323"/>
      <c r="Q204" s="21"/>
      <c r="R204" s="21"/>
      <c r="S204" s="21"/>
      <c r="T204" s="21"/>
      <c r="U204" s="21"/>
      <c r="V204" s="1"/>
      <c r="W204" s="1"/>
      <c r="X204" s="1"/>
      <c r="Y204" s="1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</row>
    <row r="205" spans="1:47" ht="21" customHeight="1" x14ac:dyDescent="0.4">
      <c r="E205" s="730" t="s">
        <v>487</v>
      </c>
      <c r="G205" s="731"/>
      <c r="H205" s="731"/>
      <c r="I205" s="731"/>
      <c r="J205" s="731"/>
      <c r="K205" s="731"/>
      <c r="L205" s="731"/>
      <c r="M205" s="63"/>
      <c r="N205" s="21"/>
      <c r="O205" s="63"/>
      <c r="P205" s="323"/>
      <c r="Q205" s="21"/>
      <c r="R205" s="21"/>
      <c r="S205" s="21"/>
      <c r="T205" s="21"/>
      <c r="U205" s="21"/>
      <c r="V205" s="1"/>
      <c r="W205" s="1"/>
      <c r="X205" s="1"/>
      <c r="Y205" s="1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</row>
    <row r="206" spans="1:47" x14ac:dyDescent="0.2">
      <c r="F206" s="18"/>
      <c r="G206" s="18"/>
      <c r="H206" s="21"/>
      <c r="I206" s="1"/>
      <c r="J206" s="1"/>
      <c r="K206" s="12"/>
      <c r="L206" s="21"/>
      <c r="M206" s="63"/>
      <c r="N206" s="21"/>
      <c r="O206" s="63"/>
      <c r="P206" s="323"/>
      <c r="Q206" s="21"/>
      <c r="R206" s="21"/>
      <c r="S206" s="21"/>
      <c r="T206" s="21"/>
      <c r="U206" s="21"/>
      <c r="V206" s="1"/>
      <c r="W206" s="1"/>
      <c r="X206" s="1"/>
      <c r="Y206" s="1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</row>
    <row r="207" spans="1:47" x14ac:dyDescent="0.2">
      <c r="F207" s="18"/>
      <c r="G207" s="18"/>
      <c r="H207" s="21"/>
      <c r="I207" s="1"/>
      <c r="J207" s="1"/>
      <c r="K207" s="12"/>
      <c r="L207" s="21"/>
      <c r="M207" s="63"/>
      <c r="N207" s="21"/>
      <c r="O207" s="63"/>
      <c r="P207" s="323"/>
      <c r="Q207" s="21"/>
      <c r="R207" s="21"/>
      <c r="S207" s="21"/>
      <c r="T207" s="21"/>
      <c r="U207" s="21"/>
      <c r="V207" s="1"/>
      <c r="W207" s="1"/>
      <c r="X207" s="1"/>
      <c r="Y207" s="1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</row>
    <row r="208" spans="1:47" x14ac:dyDescent="0.2">
      <c r="F208" s="18"/>
      <c r="G208" s="18"/>
      <c r="H208" s="21"/>
      <c r="I208" s="1"/>
      <c r="J208" s="1"/>
      <c r="K208" s="12"/>
      <c r="L208" s="21"/>
      <c r="M208" s="63"/>
      <c r="N208" s="21"/>
      <c r="O208" s="63"/>
      <c r="P208" s="323"/>
      <c r="Q208" s="21"/>
      <c r="R208" s="21"/>
      <c r="S208" s="21"/>
      <c r="T208" s="21"/>
      <c r="U208" s="21"/>
      <c r="V208" s="1"/>
      <c r="W208" s="1"/>
      <c r="X208" s="1"/>
      <c r="Y208" s="1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</row>
    <row r="209" spans="6:47" x14ac:dyDescent="0.2">
      <c r="F209" s="18"/>
      <c r="G209" s="18"/>
      <c r="H209" s="21"/>
      <c r="I209" s="1"/>
      <c r="J209" s="1"/>
      <c r="K209" s="12"/>
      <c r="L209" s="21"/>
      <c r="M209" s="63"/>
      <c r="N209" s="21"/>
      <c r="O209" s="63"/>
      <c r="P209" s="323"/>
      <c r="Q209" s="21"/>
      <c r="R209" s="21"/>
      <c r="S209" s="21"/>
      <c r="T209" s="21"/>
      <c r="U209" s="21"/>
      <c r="V209" s="1"/>
      <c r="W209" s="1"/>
      <c r="X209" s="1"/>
      <c r="Y209" s="1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</row>
    <row r="210" spans="6:47" x14ac:dyDescent="0.2">
      <c r="F210" s="18"/>
      <c r="G210" s="18"/>
      <c r="H210" s="21"/>
      <c r="I210" s="1"/>
      <c r="J210" s="1"/>
      <c r="K210" s="12"/>
      <c r="L210" s="21"/>
      <c r="M210" s="63"/>
      <c r="N210" s="21"/>
      <c r="O210" s="63"/>
      <c r="P210" s="323"/>
      <c r="Q210" s="21"/>
      <c r="R210" s="21"/>
      <c r="S210" s="21"/>
      <c r="T210" s="21"/>
      <c r="U210" s="21"/>
      <c r="V210" s="1"/>
      <c r="W210" s="1"/>
      <c r="X210" s="1"/>
      <c r="Y210" s="1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</row>
    <row r="211" spans="6:47" x14ac:dyDescent="0.2">
      <c r="F211" s="18"/>
      <c r="G211" s="18"/>
      <c r="H211" s="21"/>
      <c r="I211" s="1"/>
      <c r="J211" s="1"/>
      <c r="K211" s="12"/>
      <c r="L211" s="21"/>
      <c r="M211" s="63"/>
      <c r="N211" s="21"/>
      <c r="O211" s="63"/>
      <c r="P211" s="323"/>
      <c r="Q211" s="21"/>
      <c r="R211" s="21"/>
      <c r="S211" s="21"/>
      <c r="T211" s="21"/>
      <c r="U211" s="21"/>
      <c r="V211" s="1"/>
      <c r="W211" s="1"/>
      <c r="X211" s="1"/>
      <c r="Y211" s="1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</row>
    <row r="212" spans="6:47" x14ac:dyDescent="0.2">
      <c r="F212" s="18"/>
      <c r="G212" s="18"/>
      <c r="H212" s="21"/>
      <c r="I212" s="1"/>
      <c r="J212" s="1"/>
      <c r="K212" s="12"/>
      <c r="L212" s="21"/>
      <c r="M212" s="63"/>
      <c r="N212" s="21"/>
      <c r="O212" s="63"/>
      <c r="P212" s="323"/>
      <c r="Q212" s="21"/>
      <c r="R212" s="21"/>
      <c r="S212" s="21"/>
      <c r="T212" s="21"/>
      <c r="U212" s="21"/>
      <c r="V212" s="1"/>
      <c r="W212" s="1"/>
      <c r="X212" s="1"/>
      <c r="Y212" s="1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</row>
    <row r="213" spans="6:47" x14ac:dyDescent="0.2">
      <c r="F213" s="18"/>
      <c r="G213" s="18"/>
      <c r="H213" s="21"/>
      <c r="I213" s="1"/>
      <c r="J213" s="1"/>
      <c r="K213" s="12"/>
      <c r="L213" s="21"/>
      <c r="M213" s="63"/>
      <c r="N213" s="21"/>
      <c r="O213" s="63"/>
      <c r="P213" s="323"/>
      <c r="Q213" s="21"/>
      <c r="R213" s="21"/>
      <c r="S213" s="21"/>
      <c r="T213" s="21"/>
      <c r="U213" s="21"/>
      <c r="V213" s="1"/>
      <c r="W213" s="1"/>
      <c r="X213" s="1"/>
      <c r="Y213" s="1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</row>
    <row r="214" spans="6:47" x14ac:dyDescent="0.2">
      <c r="F214" s="18"/>
      <c r="G214" s="18"/>
      <c r="H214" s="21"/>
      <c r="I214" s="1"/>
      <c r="J214" s="1"/>
      <c r="K214" s="12"/>
      <c r="L214" s="21"/>
      <c r="M214" s="63"/>
      <c r="N214" s="21"/>
      <c r="O214" s="63"/>
      <c r="P214" s="323"/>
      <c r="Q214" s="21"/>
      <c r="R214" s="21"/>
      <c r="S214" s="21"/>
      <c r="T214" s="21"/>
      <c r="U214" s="21"/>
      <c r="V214" s="1"/>
      <c r="W214" s="1"/>
      <c r="X214" s="1"/>
      <c r="Y214" s="1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</row>
    <row r="215" spans="6:47" x14ac:dyDescent="0.2">
      <c r="F215" s="18"/>
      <c r="G215" s="18"/>
      <c r="H215" s="21"/>
      <c r="I215" s="1"/>
      <c r="J215" s="1"/>
      <c r="K215" s="12"/>
      <c r="L215" s="21"/>
      <c r="M215" s="63"/>
      <c r="N215" s="21"/>
      <c r="O215" s="63"/>
      <c r="P215" s="323"/>
      <c r="Q215" s="21"/>
      <c r="R215" s="21"/>
      <c r="S215" s="21"/>
      <c r="T215" s="21"/>
      <c r="U215" s="21"/>
      <c r="V215" s="1"/>
      <c r="W215" s="1"/>
      <c r="X215" s="1"/>
      <c r="Y215" s="1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</row>
    <row r="216" spans="6:47" x14ac:dyDescent="0.2">
      <c r="F216" s="18"/>
      <c r="G216" s="18"/>
      <c r="H216" s="21"/>
      <c r="I216" s="1"/>
      <c r="J216" s="1"/>
      <c r="K216" s="12"/>
      <c r="L216" s="21"/>
      <c r="M216" s="63"/>
      <c r="N216" s="21"/>
      <c r="O216" s="63"/>
      <c r="P216" s="323"/>
      <c r="Q216" s="21"/>
      <c r="R216" s="21"/>
      <c r="S216" s="21"/>
      <c r="T216" s="21"/>
      <c r="U216" s="21"/>
      <c r="V216" s="1"/>
      <c r="W216" s="1"/>
      <c r="X216" s="1"/>
      <c r="Y216" s="1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</row>
    <row r="217" spans="6:47" x14ac:dyDescent="0.2">
      <c r="F217" s="18"/>
      <c r="G217" s="18"/>
      <c r="H217" s="21"/>
      <c r="I217" s="1"/>
      <c r="J217" s="1"/>
      <c r="K217" s="12"/>
      <c r="L217" s="21"/>
      <c r="M217" s="63"/>
      <c r="N217" s="21"/>
      <c r="O217" s="63"/>
      <c r="P217" s="323"/>
      <c r="Q217" s="21"/>
      <c r="R217" s="21"/>
      <c r="S217" s="21"/>
      <c r="T217" s="21"/>
      <c r="U217" s="21"/>
      <c r="V217" s="1"/>
      <c r="W217" s="1"/>
      <c r="X217" s="1"/>
      <c r="Y217" s="1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</row>
    <row r="218" spans="6:47" x14ac:dyDescent="0.2">
      <c r="F218" s="18"/>
      <c r="G218" s="18"/>
      <c r="H218" s="21"/>
      <c r="I218" s="1"/>
      <c r="J218" s="1"/>
      <c r="K218" s="12"/>
      <c r="L218" s="21"/>
      <c r="M218" s="63"/>
      <c r="N218" s="21"/>
      <c r="O218" s="63"/>
      <c r="P218" s="323"/>
      <c r="Q218" s="21"/>
      <c r="R218" s="21"/>
      <c r="S218" s="21"/>
      <c r="T218" s="21"/>
      <c r="U218" s="21"/>
      <c r="V218" s="1"/>
      <c r="W218" s="1"/>
      <c r="X218" s="1"/>
      <c r="Y218" s="1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</row>
    <row r="219" spans="6:47" x14ac:dyDescent="0.2">
      <c r="F219" s="18"/>
      <c r="G219" s="18"/>
      <c r="H219" s="21"/>
      <c r="I219" s="1"/>
      <c r="J219" s="1"/>
      <c r="K219" s="12"/>
      <c r="L219" s="21"/>
      <c r="M219" s="63"/>
      <c r="N219" s="21"/>
      <c r="O219" s="63"/>
      <c r="P219" s="323"/>
      <c r="Q219" s="21"/>
      <c r="R219" s="21"/>
      <c r="S219" s="21"/>
      <c r="T219" s="21"/>
      <c r="U219" s="21"/>
      <c r="V219" s="1"/>
      <c r="W219" s="1"/>
      <c r="X219" s="1"/>
      <c r="Y219" s="1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</row>
    <row r="220" spans="6:47" x14ac:dyDescent="0.2">
      <c r="F220" s="18"/>
      <c r="G220" s="18"/>
      <c r="H220" s="21"/>
      <c r="I220" s="1"/>
      <c r="J220" s="1"/>
      <c r="K220" s="12"/>
      <c r="L220" s="21"/>
      <c r="M220" s="63"/>
      <c r="N220" s="21"/>
      <c r="O220" s="63"/>
      <c r="P220" s="323"/>
      <c r="Q220" s="21"/>
      <c r="R220" s="21"/>
      <c r="S220" s="21"/>
      <c r="T220" s="21"/>
      <c r="U220" s="21"/>
      <c r="V220" s="1"/>
      <c r="W220" s="1"/>
      <c r="X220" s="1"/>
      <c r="Y220" s="1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</row>
    <row r="221" spans="6:47" x14ac:dyDescent="0.2">
      <c r="F221" s="18"/>
      <c r="G221" s="18"/>
      <c r="H221" s="21"/>
      <c r="I221" s="1"/>
      <c r="J221" s="1"/>
      <c r="K221" s="12"/>
      <c r="L221" s="21"/>
      <c r="M221" s="63"/>
      <c r="N221" s="21"/>
      <c r="O221" s="63"/>
      <c r="P221" s="323"/>
      <c r="Q221" s="21"/>
      <c r="R221" s="21"/>
      <c r="S221" s="21"/>
      <c r="T221" s="21"/>
      <c r="U221" s="21"/>
      <c r="V221" s="1"/>
      <c r="W221" s="1"/>
      <c r="X221" s="1"/>
      <c r="Y221" s="1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</row>
    <row r="222" spans="6:47" x14ac:dyDescent="0.2">
      <c r="F222" s="18"/>
      <c r="G222" s="18"/>
      <c r="H222" s="21"/>
      <c r="I222" s="1"/>
      <c r="J222" s="1"/>
      <c r="K222" s="12"/>
      <c r="L222" s="21"/>
      <c r="M222" s="63"/>
      <c r="N222" s="21"/>
      <c r="O222" s="63"/>
      <c r="P222" s="323"/>
      <c r="Q222" s="21"/>
      <c r="R222" s="21"/>
      <c r="S222" s="21"/>
      <c r="T222" s="21"/>
      <c r="U222" s="21"/>
      <c r="V222" s="1"/>
      <c r="W222" s="1"/>
      <c r="X222" s="1"/>
      <c r="Y222" s="1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</row>
    <row r="223" spans="6:47" x14ac:dyDescent="0.2">
      <c r="F223" s="18"/>
      <c r="G223" s="18"/>
      <c r="H223" s="21"/>
      <c r="I223" s="1"/>
      <c r="J223" s="1"/>
      <c r="K223" s="12"/>
      <c r="L223" s="21"/>
      <c r="M223" s="63"/>
      <c r="N223" s="21"/>
      <c r="O223" s="63"/>
      <c r="P223" s="323"/>
      <c r="Q223" s="21"/>
      <c r="R223" s="21"/>
      <c r="S223" s="21"/>
      <c r="T223" s="21"/>
      <c r="U223" s="21"/>
      <c r="V223" s="1"/>
      <c r="W223" s="1"/>
      <c r="X223" s="1"/>
      <c r="Y223" s="1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</row>
    <row r="224" spans="6:47" x14ac:dyDescent="0.2">
      <c r="F224" s="18"/>
      <c r="G224" s="18"/>
      <c r="H224" s="21"/>
      <c r="I224" s="1"/>
      <c r="J224" s="1"/>
      <c r="K224" s="12"/>
      <c r="L224" s="21"/>
      <c r="M224" s="63"/>
      <c r="N224" s="21"/>
      <c r="O224" s="63"/>
      <c r="P224" s="323"/>
      <c r="Q224" s="21"/>
      <c r="R224" s="21"/>
      <c r="S224" s="21"/>
      <c r="T224" s="21"/>
      <c r="U224" s="21"/>
      <c r="V224" s="1"/>
      <c r="W224" s="1"/>
      <c r="X224" s="1"/>
      <c r="Y224" s="1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</row>
    <row r="225" spans="6:47" x14ac:dyDescent="0.2">
      <c r="F225" s="18"/>
      <c r="G225" s="18"/>
      <c r="H225" s="21"/>
      <c r="I225" s="1"/>
      <c r="J225" s="1"/>
      <c r="K225" s="12"/>
      <c r="L225" s="21"/>
      <c r="M225" s="63"/>
      <c r="N225" s="21"/>
      <c r="O225" s="63"/>
      <c r="P225" s="323"/>
      <c r="Q225" s="21"/>
      <c r="R225" s="21"/>
      <c r="S225" s="21"/>
      <c r="T225" s="21"/>
      <c r="U225" s="21"/>
      <c r="V225" s="1"/>
      <c r="W225" s="1"/>
      <c r="X225" s="1"/>
      <c r="Y225" s="1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</row>
    <row r="226" spans="6:47" x14ac:dyDescent="0.2">
      <c r="F226" s="18"/>
      <c r="G226" s="18"/>
      <c r="H226" s="21"/>
      <c r="I226" s="1"/>
      <c r="J226" s="1"/>
      <c r="K226" s="12"/>
      <c r="L226" s="21"/>
      <c r="M226" s="63"/>
      <c r="N226" s="21"/>
      <c r="O226" s="63"/>
      <c r="P226" s="323"/>
      <c r="Q226" s="21"/>
      <c r="R226" s="21"/>
      <c r="S226" s="21"/>
      <c r="T226" s="21"/>
      <c r="U226" s="21"/>
      <c r="V226" s="1"/>
      <c r="W226" s="1"/>
      <c r="X226" s="1"/>
      <c r="Y226" s="1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</row>
    <row r="227" spans="6:47" x14ac:dyDescent="0.2">
      <c r="F227" s="18"/>
      <c r="G227" s="18"/>
      <c r="H227" s="21"/>
      <c r="I227" s="1"/>
      <c r="J227" s="1"/>
      <c r="K227" s="12"/>
      <c r="L227" s="21"/>
      <c r="M227" s="63"/>
      <c r="N227" s="21"/>
      <c r="O227" s="63"/>
      <c r="P227" s="323"/>
      <c r="Q227" s="21"/>
      <c r="R227" s="21"/>
      <c r="S227" s="21"/>
      <c r="T227" s="21"/>
      <c r="U227" s="21"/>
      <c r="V227" s="1"/>
      <c r="W227" s="1"/>
      <c r="X227" s="1"/>
      <c r="Y227" s="1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</row>
    <row r="228" spans="6:47" x14ac:dyDescent="0.2">
      <c r="F228" s="18"/>
      <c r="G228" s="18"/>
      <c r="H228" s="21"/>
      <c r="I228" s="1"/>
      <c r="J228" s="1"/>
      <c r="K228" s="12"/>
      <c r="L228" s="21"/>
      <c r="M228" s="63"/>
      <c r="N228" s="21"/>
      <c r="O228" s="63"/>
      <c r="P228" s="323"/>
      <c r="Q228" s="21"/>
      <c r="R228" s="21"/>
      <c r="S228" s="21"/>
      <c r="T228" s="21"/>
      <c r="U228" s="21"/>
      <c r="V228" s="1"/>
      <c r="W228" s="1"/>
      <c r="X228" s="1"/>
      <c r="Y228" s="1"/>
    </row>
    <row r="229" spans="6:47" x14ac:dyDescent="0.2">
      <c r="F229" s="18"/>
      <c r="G229" s="18"/>
      <c r="H229" s="21"/>
      <c r="I229" s="1"/>
      <c r="J229" s="1"/>
      <c r="K229" s="12"/>
      <c r="L229" s="21"/>
      <c r="M229" s="63"/>
      <c r="N229" s="21"/>
      <c r="O229" s="63"/>
      <c r="P229" s="323"/>
      <c r="Q229" s="21"/>
      <c r="R229" s="21"/>
      <c r="S229" s="21"/>
      <c r="T229" s="21"/>
      <c r="U229" s="21"/>
      <c r="V229" s="1"/>
      <c r="W229" s="1"/>
      <c r="X229" s="1"/>
      <c r="Y229" s="1"/>
    </row>
    <row r="230" spans="6:47" x14ac:dyDescent="0.2">
      <c r="F230" s="18"/>
      <c r="G230" s="18"/>
      <c r="H230" s="21"/>
      <c r="I230" s="1"/>
      <c r="J230" s="1"/>
      <c r="K230" s="12"/>
      <c r="L230" s="21"/>
      <c r="M230" s="63"/>
      <c r="N230" s="21"/>
      <c r="O230" s="63"/>
      <c r="P230" s="323"/>
      <c r="Q230" s="21"/>
      <c r="R230" s="21"/>
      <c r="S230" s="21"/>
      <c r="T230" s="21"/>
      <c r="U230" s="21"/>
      <c r="V230" s="1"/>
      <c r="W230" s="1"/>
      <c r="X230" s="1"/>
      <c r="Y230" s="1"/>
    </row>
    <row r="231" spans="6:47" x14ac:dyDescent="0.2">
      <c r="F231" s="18"/>
      <c r="G231" s="18"/>
      <c r="H231" s="21"/>
      <c r="I231" s="1"/>
      <c r="J231" s="1"/>
      <c r="K231" s="12"/>
      <c r="L231" s="21"/>
      <c r="M231" s="63"/>
      <c r="N231" s="21"/>
      <c r="O231" s="63"/>
      <c r="P231" s="323"/>
      <c r="Q231" s="21"/>
      <c r="R231" s="21"/>
      <c r="S231" s="21"/>
      <c r="T231" s="21"/>
      <c r="U231" s="21"/>
      <c r="V231" s="1"/>
      <c r="W231" s="1"/>
      <c r="X231" s="1"/>
      <c r="Y231" s="1"/>
    </row>
    <row r="232" spans="6:47" x14ac:dyDescent="0.2">
      <c r="F232" s="18"/>
      <c r="G232" s="18"/>
      <c r="H232" s="21"/>
      <c r="I232" s="1"/>
      <c r="J232" s="1"/>
      <c r="K232" s="12"/>
      <c r="L232" s="21"/>
      <c r="M232" s="63"/>
      <c r="N232" s="21"/>
      <c r="O232" s="63"/>
      <c r="P232" s="323"/>
      <c r="Q232" s="21"/>
      <c r="R232" s="21"/>
      <c r="S232" s="21"/>
      <c r="T232" s="21"/>
      <c r="U232" s="21"/>
      <c r="V232" s="1"/>
      <c r="W232" s="1"/>
      <c r="X232" s="1"/>
      <c r="Y232" s="1"/>
    </row>
    <row r="233" spans="6:47" x14ac:dyDescent="0.2">
      <c r="F233" s="18"/>
      <c r="G233" s="18"/>
      <c r="H233" s="21"/>
      <c r="I233" s="1"/>
      <c r="J233" s="1"/>
      <c r="K233" s="12"/>
      <c r="L233" s="21"/>
      <c r="M233" s="63"/>
      <c r="N233" s="21"/>
      <c r="O233" s="63"/>
      <c r="P233" s="323"/>
      <c r="Q233" s="21"/>
      <c r="R233" s="21"/>
      <c r="S233" s="21"/>
      <c r="T233" s="21"/>
      <c r="U233" s="21"/>
      <c r="V233" s="1"/>
      <c r="W233" s="1"/>
      <c r="X233" s="1"/>
      <c r="Y233" s="1"/>
    </row>
    <row r="234" spans="6:47" x14ac:dyDescent="0.2">
      <c r="F234" s="18"/>
      <c r="G234" s="18"/>
      <c r="H234" s="21"/>
      <c r="I234" s="1"/>
      <c r="J234" s="1"/>
      <c r="K234" s="12"/>
      <c r="L234" s="21"/>
      <c r="M234" s="63"/>
      <c r="N234" s="21"/>
      <c r="O234" s="63"/>
      <c r="P234" s="323"/>
      <c r="Q234" s="21"/>
      <c r="R234" s="21"/>
      <c r="S234" s="21"/>
      <c r="T234" s="21"/>
      <c r="U234" s="21"/>
      <c r="V234" s="1"/>
      <c r="W234" s="1"/>
      <c r="X234" s="1"/>
      <c r="Y234" s="1"/>
    </row>
    <row r="235" spans="6:47" x14ac:dyDescent="0.2">
      <c r="F235" s="18"/>
      <c r="G235" s="18"/>
      <c r="H235" s="21"/>
      <c r="I235" s="1"/>
      <c r="J235" s="1"/>
      <c r="K235" s="12"/>
      <c r="L235" s="21"/>
      <c r="M235" s="63"/>
      <c r="N235" s="21"/>
      <c r="O235" s="63"/>
      <c r="P235" s="323"/>
      <c r="Q235" s="21"/>
      <c r="R235" s="21"/>
      <c r="S235" s="21"/>
      <c r="T235" s="21"/>
      <c r="U235" s="21"/>
      <c r="V235" s="1"/>
      <c r="W235" s="1"/>
      <c r="X235" s="1"/>
      <c r="Y235" s="1"/>
    </row>
    <row r="236" spans="6:47" x14ac:dyDescent="0.2">
      <c r="F236" s="18"/>
      <c r="G236" s="18"/>
      <c r="H236" s="21"/>
      <c r="I236" s="1"/>
      <c r="J236" s="1"/>
      <c r="K236" s="12"/>
      <c r="L236" s="21"/>
      <c r="M236" s="63"/>
      <c r="N236" s="21"/>
      <c r="O236" s="63"/>
      <c r="P236" s="323"/>
      <c r="Q236" s="21"/>
      <c r="R236" s="21"/>
      <c r="S236" s="21"/>
      <c r="T236" s="21"/>
      <c r="U236" s="21"/>
      <c r="V236" s="1"/>
      <c r="W236" s="1"/>
      <c r="X236" s="1"/>
      <c r="Y236" s="1"/>
    </row>
    <row r="237" spans="6:47" x14ac:dyDescent="0.2">
      <c r="F237" s="18"/>
      <c r="G237" s="18"/>
      <c r="H237" s="21"/>
      <c r="I237" s="1"/>
      <c r="J237" s="1"/>
      <c r="K237" s="12"/>
      <c r="L237" s="21"/>
      <c r="M237" s="63"/>
      <c r="N237" s="21"/>
      <c r="O237" s="63"/>
      <c r="P237" s="323"/>
      <c r="Q237" s="21"/>
      <c r="R237" s="21"/>
      <c r="S237" s="21"/>
      <c r="T237" s="21"/>
      <c r="U237" s="21"/>
      <c r="V237" s="1"/>
      <c r="W237" s="1"/>
      <c r="X237" s="1"/>
      <c r="Y237" s="1"/>
    </row>
    <row r="238" spans="6:47" x14ac:dyDescent="0.2">
      <c r="F238" s="18"/>
      <c r="G238" s="18"/>
      <c r="H238" s="21"/>
      <c r="I238" s="1"/>
      <c r="J238" s="1"/>
      <c r="K238" s="12"/>
      <c r="L238" s="21"/>
      <c r="M238" s="63"/>
      <c r="N238" s="21"/>
      <c r="O238" s="63"/>
      <c r="P238" s="323"/>
      <c r="Q238" s="21"/>
      <c r="R238" s="21"/>
      <c r="S238" s="21"/>
      <c r="T238" s="21"/>
      <c r="U238" s="21"/>
      <c r="V238" s="1"/>
      <c r="W238" s="1"/>
      <c r="X238" s="1"/>
      <c r="Y238" s="1"/>
    </row>
    <row r="239" spans="6:47" x14ac:dyDescent="0.2">
      <c r="F239" s="18"/>
      <c r="G239" s="18"/>
      <c r="H239" s="21"/>
      <c r="I239" s="1"/>
      <c r="J239" s="1"/>
      <c r="K239" s="12"/>
      <c r="L239" s="21"/>
      <c r="M239" s="63"/>
      <c r="N239" s="21"/>
      <c r="O239" s="63"/>
      <c r="P239" s="323"/>
      <c r="Q239" s="21"/>
      <c r="R239" s="21"/>
      <c r="S239" s="21"/>
      <c r="T239" s="21"/>
      <c r="U239" s="21"/>
      <c r="V239" s="1"/>
      <c r="W239" s="1"/>
      <c r="X239" s="1"/>
      <c r="Y239" s="1"/>
    </row>
    <row r="240" spans="6:47" x14ac:dyDescent="0.2">
      <c r="F240" s="18"/>
      <c r="G240" s="18"/>
      <c r="H240" s="21"/>
      <c r="I240" s="1"/>
      <c r="J240" s="1"/>
      <c r="K240" s="12"/>
      <c r="L240" s="21"/>
      <c r="M240" s="63"/>
      <c r="N240" s="21"/>
      <c r="O240" s="63"/>
      <c r="P240" s="323"/>
      <c r="Q240" s="21"/>
      <c r="R240" s="21"/>
      <c r="S240" s="21"/>
      <c r="T240" s="21"/>
      <c r="U240" s="21"/>
      <c r="V240" s="1"/>
      <c r="W240" s="1"/>
      <c r="X240" s="1"/>
      <c r="Y240" s="1"/>
    </row>
    <row r="241" spans="6:25" x14ac:dyDescent="0.2">
      <c r="F241" s="18"/>
      <c r="G241" s="18"/>
      <c r="H241" s="21"/>
      <c r="I241" s="1"/>
      <c r="J241" s="1"/>
      <c r="K241" s="12"/>
      <c r="L241" s="21"/>
      <c r="M241" s="63"/>
      <c r="N241" s="21"/>
      <c r="O241" s="63"/>
      <c r="P241" s="323"/>
      <c r="Q241" s="21"/>
      <c r="R241" s="21"/>
      <c r="S241" s="21"/>
      <c r="T241" s="21"/>
      <c r="U241" s="21"/>
      <c r="V241" s="1"/>
      <c r="W241" s="1"/>
      <c r="X241" s="1"/>
      <c r="Y241" s="1"/>
    </row>
    <row r="242" spans="6:25" x14ac:dyDescent="0.2">
      <c r="F242" s="18"/>
      <c r="G242" s="18"/>
      <c r="H242" s="21"/>
      <c r="I242" s="1"/>
      <c r="J242" s="1"/>
      <c r="K242" s="12"/>
      <c r="L242" s="21"/>
      <c r="M242" s="63"/>
      <c r="N242" s="21"/>
      <c r="O242" s="63"/>
      <c r="P242" s="323"/>
      <c r="Q242" s="21"/>
      <c r="R242" s="21"/>
      <c r="S242" s="21"/>
      <c r="T242" s="21"/>
      <c r="U242" s="21"/>
      <c r="V242" s="1"/>
      <c r="W242" s="1"/>
      <c r="X242" s="1"/>
      <c r="Y242" s="1"/>
    </row>
    <row r="243" spans="6:25" x14ac:dyDescent="0.2">
      <c r="F243" s="18"/>
      <c r="G243" s="18"/>
      <c r="H243" s="21"/>
      <c r="I243" s="1"/>
      <c r="J243" s="1"/>
      <c r="K243" s="12"/>
      <c r="L243" s="21"/>
      <c r="M243" s="63"/>
      <c r="N243" s="21"/>
      <c r="O243" s="63"/>
      <c r="P243" s="323"/>
      <c r="Q243" s="21"/>
      <c r="R243" s="21"/>
      <c r="S243" s="21"/>
      <c r="T243" s="21"/>
      <c r="U243" s="21"/>
      <c r="V243" s="1"/>
      <c r="W243" s="1"/>
      <c r="X243" s="1"/>
      <c r="Y243" s="1"/>
    </row>
    <row r="244" spans="6:25" x14ac:dyDescent="0.2">
      <c r="F244" s="18"/>
      <c r="G244" s="18"/>
      <c r="H244" s="21"/>
      <c r="I244" s="1"/>
      <c r="J244" s="1"/>
      <c r="K244" s="12"/>
      <c r="L244" s="21"/>
      <c r="M244" s="63"/>
      <c r="N244" s="21"/>
      <c r="O244" s="63"/>
      <c r="P244" s="323"/>
      <c r="Q244" s="21"/>
      <c r="R244" s="21"/>
      <c r="S244" s="21"/>
      <c r="T244" s="21"/>
      <c r="U244" s="21"/>
      <c r="V244" s="1"/>
      <c r="W244" s="1"/>
      <c r="X244" s="1"/>
      <c r="Y244" s="1"/>
    </row>
    <row r="245" spans="6:25" x14ac:dyDescent="0.2">
      <c r="F245" s="18"/>
      <c r="G245" s="18"/>
      <c r="H245" s="21"/>
      <c r="I245" s="1"/>
      <c r="J245" s="1"/>
      <c r="K245" s="12"/>
      <c r="L245" s="21"/>
      <c r="M245" s="63"/>
      <c r="N245" s="21"/>
      <c r="O245" s="63"/>
      <c r="P245" s="323"/>
      <c r="Q245" s="21"/>
      <c r="R245" s="21"/>
      <c r="S245" s="21"/>
      <c r="T245" s="21"/>
      <c r="U245" s="21"/>
      <c r="V245" s="1"/>
      <c r="W245" s="1"/>
      <c r="X245" s="1"/>
      <c r="Y245" s="1"/>
    </row>
    <row r="246" spans="6:25" x14ac:dyDescent="0.2">
      <c r="F246" s="18"/>
      <c r="G246" s="18"/>
      <c r="H246" s="21"/>
      <c r="I246" s="1"/>
      <c r="J246" s="1"/>
      <c r="K246" s="12"/>
      <c r="L246" s="21"/>
      <c r="M246" s="63"/>
      <c r="N246" s="21"/>
      <c r="O246" s="63"/>
      <c r="P246" s="323"/>
      <c r="Q246" s="21"/>
      <c r="R246" s="21"/>
      <c r="S246" s="21"/>
      <c r="T246" s="21"/>
      <c r="U246" s="21"/>
      <c r="V246" s="1"/>
      <c r="W246" s="1"/>
      <c r="X246" s="1"/>
      <c r="Y246" s="1"/>
    </row>
    <row r="247" spans="6:25" x14ac:dyDescent="0.2">
      <c r="F247" s="18"/>
      <c r="G247" s="18"/>
      <c r="H247" s="21"/>
      <c r="I247" s="1"/>
      <c r="J247" s="1"/>
      <c r="K247" s="12"/>
      <c r="L247" s="21"/>
      <c r="M247" s="63"/>
      <c r="N247" s="21"/>
      <c r="O247" s="63"/>
      <c r="P247" s="323"/>
      <c r="Q247" s="21"/>
      <c r="R247" s="21"/>
      <c r="S247" s="21"/>
      <c r="T247" s="21"/>
      <c r="U247" s="21"/>
      <c r="V247" s="1"/>
      <c r="W247" s="1"/>
      <c r="X247" s="1"/>
      <c r="Y247" s="1"/>
    </row>
    <row r="248" spans="6:25" x14ac:dyDescent="0.2">
      <c r="F248" s="18"/>
      <c r="G248" s="18"/>
      <c r="H248" s="21"/>
      <c r="I248" s="1"/>
      <c r="J248" s="1"/>
      <c r="K248" s="12"/>
      <c r="L248" s="21"/>
      <c r="M248" s="63"/>
      <c r="N248" s="21"/>
      <c r="O248" s="63"/>
      <c r="P248" s="323"/>
      <c r="Q248" s="21"/>
      <c r="R248" s="21"/>
      <c r="S248" s="21"/>
      <c r="T248" s="21"/>
      <c r="U248" s="21"/>
      <c r="V248" s="1"/>
      <c r="W248" s="1"/>
      <c r="X248" s="1"/>
      <c r="Y248" s="1"/>
    </row>
    <row r="249" spans="6:25" x14ac:dyDescent="0.2">
      <c r="F249" s="18"/>
      <c r="G249" s="18"/>
      <c r="H249" s="21"/>
      <c r="I249" s="1"/>
      <c r="J249" s="1"/>
      <c r="K249" s="12"/>
      <c r="L249" s="21"/>
      <c r="M249" s="63"/>
      <c r="N249" s="21"/>
      <c r="O249" s="63"/>
      <c r="P249" s="323"/>
      <c r="Q249" s="21"/>
      <c r="R249" s="21"/>
      <c r="S249" s="21"/>
      <c r="T249" s="21"/>
      <c r="U249" s="21"/>
      <c r="V249" s="1"/>
      <c r="W249" s="1"/>
      <c r="X249" s="1"/>
      <c r="Y249" s="1"/>
    </row>
    <row r="250" spans="6:25" x14ac:dyDescent="0.2">
      <c r="F250" s="18"/>
      <c r="G250" s="18"/>
      <c r="H250" s="21"/>
      <c r="I250" s="1"/>
      <c r="J250" s="1"/>
      <c r="K250" s="12"/>
      <c r="L250" s="21"/>
      <c r="M250" s="63"/>
      <c r="N250" s="21"/>
      <c r="O250" s="63"/>
      <c r="P250" s="323"/>
      <c r="Q250" s="21"/>
      <c r="R250" s="21"/>
      <c r="S250" s="21"/>
      <c r="T250" s="21"/>
      <c r="U250" s="21"/>
      <c r="V250" s="1"/>
      <c r="W250" s="1"/>
      <c r="X250" s="1"/>
      <c r="Y250" s="1"/>
    </row>
    <row r="251" spans="6:25" x14ac:dyDescent="0.2">
      <c r="F251" s="18"/>
      <c r="G251" s="18"/>
      <c r="H251" s="21"/>
      <c r="I251" s="1"/>
      <c r="J251" s="1"/>
      <c r="K251" s="12"/>
      <c r="L251" s="21"/>
      <c r="M251" s="63"/>
      <c r="N251" s="21"/>
      <c r="O251" s="63"/>
      <c r="P251" s="323"/>
      <c r="Q251" s="21"/>
      <c r="R251" s="21"/>
      <c r="S251" s="21"/>
      <c r="T251" s="21"/>
      <c r="U251" s="21"/>
      <c r="V251" s="1"/>
      <c r="W251" s="1"/>
      <c r="X251" s="1"/>
      <c r="Y251" s="1"/>
    </row>
    <row r="252" spans="6:25" x14ac:dyDescent="0.2">
      <c r="F252" s="18"/>
      <c r="G252" s="18"/>
      <c r="H252" s="21"/>
      <c r="I252" s="1"/>
      <c r="J252" s="1"/>
      <c r="K252" s="12"/>
      <c r="L252" s="21"/>
      <c r="M252" s="63"/>
      <c r="N252" s="21"/>
      <c r="O252" s="63"/>
      <c r="P252" s="323"/>
      <c r="Q252" s="21"/>
      <c r="R252" s="21"/>
      <c r="S252" s="21"/>
      <c r="T252" s="21"/>
      <c r="U252" s="21"/>
      <c r="V252" s="1"/>
      <c r="W252" s="1"/>
      <c r="X252" s="1"/>
      <c r="Y252" s="1"/>
    </row>
    <row r="253" spans="6:25" x14ac:dyDescent="0.2">
      <c r="F253" s="18"/>
      <c r="G253" s="18"/>
      <c r="H253" s="21"/>
      <c r="I253" s="1"/>
      <c r="J253" s="1"/>
      <c r="K253" s="12"/>
      <c r="L253" s="21"/>
      <c r="M253" s="63"/>
      <c r="N253" s="21"/>
      <c r="O253" s="63"/>
      <c r="P253" s="323"/>
      <c r="Q253" s="21"/>
      <c r="R253" s="21"/>
      <c r="S253" s="21"/>
      <c r="T253" s="21"/>
      <c r="U253" s="21"/>
      <c r="V253" s="1"/>
      <c r="W253" s="1"/>
      <c r="X253" s="1"/>
      <c r="Y253" s="1"/>
    </row>
    <row r="254" spans="6:25" x14ac:dyDescent="0.2">
      <c r="F254" s="18"/>
      <c r="G254" s="18"/>
      <c r="H254" s="21"/>
      <c r="I254" s="1"/>
      <c r="J254" s="1"/>
      <c r="K254" s="12"/>
      <c r="L254" s="21"/>
      <c r="M254" s="63"/>
      <c r="N254" s="21"/>
      <c r="O254" s="63"/>
      <c r="P254" s="323"/>
      <c r="Q254" s="21"/>
      <c r="R254" s="21"/>
      <c r="S254" s="21"/>
      <c r="T254" s="21"/>
      <c r="U254" s="21"/>
      <c r="V254" s="1"/>
      <c r="W254" s="1"/>
      <c r="X254" s="1"/>
      <c r="Y254" s="1"/>
    </row>
    <row r="255" spans="6:25" x14ac:dyDescent="0.2">
      <c r="F255" s="18"/>
      <c r="G255" s="18"/>
      <c r="H255" s="21"/>
      <c r="I255" s="1"/>
      <c r="J255" s="1"/>
      <c r="K255" s="12"/>
      <c r="L255" s="21"/>
      <c r="M255" s="63"/>
      <c r="N255" s="21"/>
      <c r="O255" s="63"/>
      <c r="P255" s="323"/>
      <c r="Q255" s="21"/>
      <c r="R255" s="21"/>
      <c r="S255" s="21"/>
      <c r="T255" s="21"/>
      <c r="U255" s="21"/>
      <c r="V255" s="1"/>
      <c r="W255" s="1"/>
      <c r="X255" s="1"/>
      <c r="Y255" s="1"/>
    </row>
    <row r="256" spans="6:25" x14ac:dyDescent="0.2">
      <c r="F256" s="18"/>
      <c r="G256" s="18"/>
      <c r="H256" s="21"/>
      <c r="I256" s="1"/>
      <c r="J256" s="1"/>
      <c r="K256" s="12"/>
      <c r="L256" s="21"/>
      <c r="M256" s="63"/>
      <c r="N256" s="21"/>
      <c r="O256" s="63"/>
      <c r="P256" s="323"/>
      <c r="Q256" s="21"/>
      <c r="R256" s="21"/>
      <c r="S256" s="21"/>
      <c r="T256" s="21"/>
      <c r="U256" s="21"/>
      <c r="V256" s="1"/>
      <c r="W256" s="1"/>
      <c r="X256" s="1"/>
      <c r="Y256" s="1"/>
    </row>
    <row r="257" spans="6:25" x14ac:dyDescent="0.2">
      <c r="F257" s="18"/>
      <c r="G257" s="18"/>
      <c r="H257" s="21"/>
      <c r="I257" s="1"/>
      <c r="J257" s="1"/>
      <c r="K257" s="12"/>
      <c r="L257" s="21"/>
      <c r="M257" s="63"/>
      <c r="N257" s="21"/>
      <c r="O257" s="63"/>
      <c r="P257" s="323"/>
      <c r="Q257" s="21"/>
      <c r="R257" s="21"/>
      <c r="S257" s="21"/>
      <c r="T257" s="21"/>
      <c r="U257" s="21"/>
      <c r="V257" s="1"/>
      <c r="W257" s="1"/>
      <c r="X257" s="1"/>
      <c r="Y257" s="1"/>
    </row>
    <row r="258" spans="6:25" x14ac:dyDescent="0.2">
      <c r="F258" s="18"/>
      <c r="G258" s="18"/>
      <c r="H258" s="21"/>
      <c r="I258" s="1"/>
      <c r="J258" s="1"/>
      <c r="K258" s="12"/>
      <c r="L258" s="21"/>
      <c r="M258" s="63"/>
      <c r="N258" s="21"/>
      <c r="O258" s="63"/>
      <c r="P258" s="323"/>
      <c r="Q258" s="21"/>
      <c r="R258" s="21"/>
      <c r="S258" s="21"/>
      <c r="T258" s="21"/>
      <c r="U258" s="21"/>
      <c r="V258" s="1"/>
      <c r="W258" s="1"/>
      <c r="X258" s="1"/>
      <c r="Y258" s="1"/>
    </row>
    <row r="259" spans="6:25" x14ac:dyDescent="0.2">
      <c r="F259" s="18"/>
      <c r="G259" s="18"/>
      <c r="H259" s="21"/>
      <c r="I259" s="1"/>
      <c r="J259" s="1"/>
      <c r="K259" s="12"/>
      <c r="L259" s="21"/>
      <c r="M259" s="63"/>
      <c r="N259" s="21"/>
      <c r="O259" s="63"/>
      <c r="P259" s="323"/>
      <c r="Q259" s="21"/>
      <c r="R259" s="21"/>
      <c r="S259" s="21"/>
      <c r="T259" s="21"/>
      <c r="U259" s="21"/>
      <c r="V259" s="1"/>
      <c r="W259" s="1"/>
      <c r="X259" s="1"/>
      <c r="Y259" s="1"/>
    </row>
    <row r="260" spans="6:25" x14ac:dyDescent="0.2">
      <c r="F260" s="18"/>
      <c r="G260" s="18"/>
      <c r="H260" s="21"/>
      <c r="I260" s="1"/>
      <c r="J260" s="1"/>
      <c r="K260" s="12"/>
      <c r="L260" s="21"/>
      <c r="M260" s="63"/>
      <c r="N260" s="21"/>
      <c r="O260" s="63"/>
      <c r="P260" s="323"/>
      <c r="Q260" s="21"/>
      <c r="R260" s="21"/>
      <c r="S260" s="21"/>
      <c r="T260" s="21"/>
      <c r="U260" s="21"/>
      <c r="V260" s="1"/>
      <c r="W260" s="1"/>
      <c r="X260" s="1"/>
      <c r="Y260" s="1"/>
    </row>
    <row r="261" spans="6:25" x14ac:dyDescent="0.2">
      <c r="F261" s="18"/>
      <c r="G261" s="18"/>
      <c r="H261" s="21"/>
      <c r="I261" s="1"/>
      <c r="J261" s="1"/>
      <c r="K261" s="12"/>
      <c r="L261" s="21"/>
      <c r="M261" s="63"/>
      <c r="N261" s="21"/>
      <c r="O261" s="63"/>
      <c r="P261" s="323"/>
      <c r="Q261" s="21"/>
      <c r="R261" s="21"/>
      <c r="S261" s="21"/>
      <c r="T261" s="21"/>
      <c r="U261" s="21"/>
      <c r="V261" s="1"/>
      <c r="W261" s="1"/>
      <c r="X261" s="1"/>
      <c r="Y261" s="1"/>
    </row>
    <row r="262" spans="6:25" x14ac:dyDescent="0.2">
      <c r="F262" s="18"/>
      <c r="G262" s="18"/>
      <c r="H262" s="21"/>
      <c r="I262" s="1"/>
      <c r="J262" s="1"/>
      <c r="K262" s="12"/>
      <c r="L262" s="21"/>
      <c r="M262" s="63"/>
      <c r="N262" s="21"/>
      <c r="O262" s="63"/>
      <c r="P262" s="323"/>
      <c r="Q262" s="21"/>
      <c r="R262" s="21"/>
      <c r="S262" s="21"/>
      <c r="T262" s="21"/>
      <c r="U262" s="21"/>
      <c r="V262" s="1"/>
      <c r="W262" s="1"/>
      <c r="X262" s="1"/>
      <c r="Y262" s="1"/>
    </row>
    <row r="263" spans="6:25" x14ac:dyDescent="0.2">
      <c r="F263" s="18"/>
      <c r="G263" s="18"/>
      <c r="H263" s="21"/>
      <c r="I263" s="1"/>
      <c r="J263" s="1"/>
      <c r="K263" s="12"/>
      <c r="L263" s="21"/>
      <c r="M263" s="63"/>
      <c r="N263" s="21"/>
      <c r="O263" s="63"/>
      <c r="P263" s="323"/>
      <c r="Q263" s="21"/>
      <c r="R263" s="21"/>
      <c r="S263" s="21"/>
      <c r="T263" s="21"/>
      <c r="U263" s="21"/>
      <c r="V263" s="1"/>
      <c r="W263" s="1"/>
      <c r="X263" s="1"/>
      <c r="Y263" s="1"/>
    </row>
    <row r="264" spans="6:25" x14ac:dyDescent="0.2">
      <c r="F264" s="18"/>
      <c r="G264" s="18"/>
      <c r="H264" s="21"/>
      <c r="I264" s="1"/>
      <c r="J264" s="1"/>
      <c r="K264" s="12"/>
      <c r="L264" s="21"/>
      <c r="M264" s="63"/>
      <c r="N264" s="21"/>
      <c r="O264" s="63"/>
      <c r="P264" s="323"/>
      <c r="Q264" s="21"/>
      <c r="R264" s="21"/>
      <c r="S264" s="21"/>
      <c r="T264" s="21"/>
      <c r="U264" s="21"/>
      <c r="V264" s="1"/>
      <c r="W264" s="1"/>
      <c r="X264" s="1"/>
      <c r="Y264" s="1"/>
    </row>
    <row r="265" spans="6:25" x14ac:dyDescent="0.2">
      <c r="F265" s="18"/>
      <c r="G265" s="18"/>
      <c r="H265" s="21"/>
      <c r="I265" s="1"/>
      <c r="J265" s="1"/>
      <c r="K265" s="12"/>
      <c r="L265" s="21"/>
      <c r="M265" s="63"/>
      <c r="N265" s="21"/>
      <c r="O265" s="63"/>
      <c r="P265" s="323"/>
      <c r="Q265" s="21"/>
      <c r="R265" s="21"/>
      <c r="S265" s="21"/>
      <c r="T265" s="21"/>
      <c r="U265" s="21"/>
      <c r="V265" s="1"/>
      <c r="W265" s="1"/>
      <c r="X265" s="1"/>
      <c r="Y265" s="1"/>
    </row>
    <row r="266" spans="6:25" x14ac:dyDescent="0.2">
      <c r="F266" s="18"/>
      <c r="G266" s="18"/>
      <c r="H266" s="21"/>
      <c r="I266" s="1"/>
      <c r="J266" s="1"/>
      <c r="K266" s="12"/>
      <c r="L266" s="21"/>
      <c r="M266" s="63"/>
      <c r="N266" s="21"/>
      <c r="O266" s="63"/>
      <c r="P266" s="323"/>
      <c r="Q266" s="21"/>
      <c r="R266" s="21"/>
      <c r="S266" s="21"/>
      <c r="T266" s="21"/>
      <c r="U266" s="21"/>
      <c r="V266" s="1"/>
      <c r="W266" s="1"/>
      <c r="X266" s="1"/>
      <c r="Y266" s="1"/>
    </row>
    <row r="267" spans="6:25" x14ac:dyDescent="0.2">
      <c r="F267" s="18"/>
      <c r="G267" s="18"/>
      <c r="H267" s="21"/>
      <c r="I267" s="1"/>
      <c r="J267" s="1"/>
      <c r="K267" s="12"/>
      <c r="L267" s="21"/>
      <c r="M267" s="63"/>
      <c r="N267" s="21"/>
      <c r="O267" s="63"/>
      <c r="P267" s="323"/>
      <c r="Q267" s="21"/>
      <c r="R267" s="21"/>
      <c r="S267" s="21"/>
      <c r="T267" s="21"/>
      <c r="U267" s="21"/>
      <c r="V267" s="1"/>
      <c r="W267" s="1"/>
      <c r="X267" s="1"/>
      <c r="Y267" s="1"/>
    </row>
    <row r="268" spans="6:25" x14ac:dyDescent="0.2">
      <c r="F268" s="18"/>
      <c r="G268" s="18"/>
      <c r="H268" s="21"/>
      <c r="I268" s="1"/>
      <c r="J268" s="1"/>
      <c r="K268" s="12"/>
      <c r="L268" s="21"/>
      <c r="M268" s="63"/>
      <c r="N268" s="21"/>
      <c r="O268" s="63"/>
      <c r="P268" s="323"/>
      <c r="Q268" s="21"/>
      <c r="R268" s="21"/>
      <c r="S268" s="21"/>
      <c r="T268" s="21"/>
      <c r="U268" s="21"/>
      <c r="V268" s="1"/>
      <c r="W268" s="1"/>
      <c r="X268" s="1"/>
      <c r="Y268" s="1"/>
    </row>
    <row r="269" spans="6:25" x14ac:dyDescent="0.2">
      <c r="F269" s="18"/>
      <c r="G269" s="18"/>
      <c r="H269" s="21"/>
      <c r="I269" s="1"/>
      <c r="J269" s="1"/>
      <c r="K269" s="12"/>
      <c r="L269" s="21"/>
      <c r="M269" s="63"/>
      <c r="N269" s="21"/>
      <c r="O269" s="63"/>
      <c r="P269" s="323"/>
      <c r="Q269" s="21"/>
      <c r="R269" s="21"/>
      <c r="S269" s="21"/>
      <c r="T269" s="21"/>
      <c r="U269" s="21"/>
      <c r="V269" s="1"/>
      <c r="W269" s="1"/>
      <c r="X269" s="1"/>
      <c r="Y269" s="1"/>
    </row>
    <row r="270" spans="6:25" x14ac:dyDescent="0.2">
      <c r="F270" s="18"/>
      <c r="G270" s="18"/>
      <c r="H270" s="21"/>
      <c r="I270" s="1"/>
      <c r="J270" s="1"/>
      <c r="K270" s="12"/>
      <c r="L270" s="21"/>
      <c r="M270" s="63"/>
      <c r="N270" s="21"/>
      <c r="O270" s="63"/>
      <c r="P270" s="323"/>
      <c r="Q270" s="21"/>
      <c r="R270" s="21"/>
      <c r="S270" s="21"/>
      <c r="T270" s="21"/>
      <c r="U270" s="21"/>
      <c r="V270" s="1"/>
      <c r="W270" s="1"/>
      <c r="X270" s="1"/>
      <c r="Y270" s="1"/>
    </row>
    <row r="271" spans="6:25" x14ac:dyDescent="0.2">
      <c r="F271" s="18"/>
      <c r="G271" s="18"/>
      <c r="H271" s="21"/>
      <c r="I271" s="1"/>
      <c r="J271" s="1"/>
      <c r="K271" s="12"/>
      <c r="L271" s="21"/>
      <c r="M271" s="63"/>
      <c r="N271" s="21"/>
      <c r="O271" s="63"/>
      <c r="P271" s="323"/>
      <c r="Q271" s="21"/>
      <c r="R271" s="21"/>
      <c r="S271" s="21"/>
      <c r="T271" s="21"/>
      <c r="U271" s="21"/>
      <c r="V271" s="1"/>
      <c r="W271" s="1"/>
      <c r="X271" s="1"/>
      <c r="Y271" s="1"/>
    </row>
    <row r="272" spans="6:25" x14ac:dyDescent="0.2">
      <c r="F272" s="18"/>
      <c r="G272" s="18"/>
      <c r="H272" s="21"/>
      <c r="I272" s="1"/>
      <c r="J272" s="1"/>
      <c r="K272" s="12"/>
      <c r="L272" s="21"/>
      <c r="M272" s="63"/>
      <c r="N272" s="21"/>
      <c r="O272" s="63"/>
      <c r="P272" s="323"/>
      <c r="Q272" s="21"/>
      <c r="R272" s="21"/>
      <c r="S272" s="21"/>
      <c r="T272" s="21"/>
      <c r="U272" s="21"/>
      <c r="V272" s="1"/>
      <c r="W272" s="1"/>
      <c r="X272" s="1"/>
      <c r="Y272" s="1"/>
    </row>
    <row r="273" spans="6:25" x14ac:dyDescent="0.2">
      <c r="F273" s="18"/>
      <c r="G273" s="18"/>
      <c r="H273" s="21"/>
      <c r="I273" s="1"/>
      <c r="J273" s="1"/>
      <c r="K273" s="12"/>
      <c r="L273" s="21"/>
      <c r="M273" s="63"/>
      <c r="N273" s="21"/>
      <c r="O273" s="63"/>
      <c r="P273" s="323"/>
      <c r="Q273" s="21"/>
      <c r="R273" s="21"/>
      <c r="S273" s="21"/>
      <c r="T273" s="21"/>
      <c r="U273" s="21"/>
      <c r="V273" s="1"/>
      <c r="W273" s="1"/>
      <c r="X273" s="1"/>
      <c r="Y273" s="1"/>
    </row>
    <row r="274" spans="6:25" x14ac:dyDescent="0.2">
      <c r="F274" s="18"/>
      <c r="G274" s="18"/>
      <c r="H274" s="21"/>
      <c r="I274" s="1"/>
      <c r="J274" s="1"/>
      <c r="K274" s="12"/>
      <c r="L274" s="21"/>
      <c r="M274" s="63"/>
      <c r="N274" s="21"/>
      <c r="O274" s="63"/>
      <c r="P274" s="323"/>
      <c r="Q274" s="21"/>
      <c r="R274" s="21"/>
      <c r="S274" s="21"/>
      <c r="T274" s="21"/>
      <c r="U274" s="21"/>
      <c r="V274" s="1"/>
      <c r="W274" s="1"/>
      <c r="X274" s="1"/>
      <c r="Y274" s="1"/>
    </row>
    <row r="275" spans="6:25" x14ac:dyDescent="0.2">
      <c r="F275" s="18"/>
      <c r="G275" s="18"/>
      <c r="H275" s="21"/>
      <c r="I275" s="1"/>
      <c r="J275" s="1"/>
      <c r="K275" s="12"/>
      <c r="L275" s="21"/>
      <c r="M275" s="63"/>
      <c r="N275" s="21"/>
      <c r="O275" s="63"/>
      <c r="P275" s="323"/>
      <c r="Q275" s="21"/>
      <c r="R275" s="21"/>
      <c r="S275" s="21"/>
      <c r="T275" s="21"/>
      <c r="U275" s="21"/>
      <c r="V275" s="1"/>
      <c r="W275" s="1"/>
      <c r="X275" s="1"/>
      <c r="Y275" s="1"/>
    </row>
    <row r="276" spans="6:25" x14ac:dyDescent="0.2">
      <c r="F276" s="18"/>
      <c r="G276" s="18"/>
      <c r="H276" s="21"/>
      <c r="I276" s="1"/>
      <c r="J276" s="1"/>
      <c r="K276" s="12"/>
      <c r="L276" s="21"/>
      <c r="M276" s="63"/>
      <c r="N276" s="21"/>
      <c r="O276" s="63"/>
      <c r="P276" s="323"/>
      <c r="Q276" s="21"/>
      <c r="R276" s="21"/>
      <c r="S276" s="21"/>
      <c r="T276" s="21"/>
      <c r="U276" s="21"/>
      <c r="V276" s="1"/>
      <c r="W276" s="1"/>
      <c r="X276" s="1"/>
      <c r="Y276" s="1"/>
    </row>
    <row r="277" spans="6:25" x14ac:dyDescent="0.2">
      <c r="F277" s="18"/>
      <c r="G277" s="18"/>
      <c r="H277" s="21"/>
      <c r="I277" s="1"/>
      <c r="J277" s="1"/>
      <c r="K277" s="12"/>
      <c r="L277" s="21"/>
      <c r="M277" s="63"/>
      <c r="N277" s="21"/>
      <c r="O277" s="63"/>
      <c r="P277" s="323"/>
      <c r="Q277" s="21"/>
      <c r="R277" s="21"/>
      <c r="S277" s="21"/>
      <c r="T277" s="21"/>
      <c r="U277" s="21"/>
      <c r="V277" s="1"/>
      <c r="W277" s="1"/>
      <c r="X277" s="1"/>
      <c r="Y277" s="1"/>
    </row>
    <row r="278" spans="6:25" x14ac:dyDescent="0.2">
      <c r="F278" s="18"/>
      <c r="G278" s="18"/>
      <c r="H278" s="21"/>
      <c r="I278" s="1"/>
      <c r="J278" s="1"/>
      <c r="K278" s="12"/>
      <c r="L278" s="21"/>
      <c r="M278" s="63"/>
      <c r="N278" s="21"/>
      <c r="O278" s="63"/>
      <c r="P278" s="323"/>
      <c r="Q278" s="21"/>
      <c r="R278" s="21"/>
      <c r="S278" s="21"/>
      <c r="T278" s="21"/>
      <c r="U278" s="21"/>
      <c r="V278" s="1"/>
      <c r="W278" s="1"/>
      <c r="X278" s="1"/>
      <c r="Y278" s="1"/>
    </row>
    <row r="279" spans="6:25" x14ac:dyDescent="0.2">
      <c r="F279" s="18"/>
      <c r="G279" s="18"/>
      <c r="H279" s="21"/>
      <c r="I279" s="1"/>
      <c r="J279" s="1"/>
      <c r="K279" s="12"/>
      <c r="L279" s="21"/>
      <c r="M279" s="63"/>
      <c r="N279" s="21"/>
      <c r="O279" s="63"/>
      <c r="P279" s="323"/>
      <c r="Q279" s="21"/>
      <c r="R279" s="21"/>
      <c r="S279" s="21"/>
      <c r="T279" s="21"/>
      <c r="U279" s="21"/>
      <c r="V279" s="1"/>
      <c r="W279" s="1"/>
      <c r="X279" s="1"/>
      <c r="Y279" s="1"/>
    </row>
    <row r="280" spans="6:25" x14ac:dyDescent="0.2">
      <c r="F280" s="18"/>
      <c r="G280" s="18"/>
      <c r="H280" s="21"/>
      <c r="I280" s="1"/>
      <c r="J280" s="1"/>
      <c r="K280" s="12"/>
      <c r="L280" s="21"/>
      <c r="M280" s="63"/>
      <c r="N280" s="21"/>
      <c r="O280" s="63"/>
      <c r="P280" s="323"/>
      <c r="Q280" s="21"/>
      <c r="R280" s="21"/>
      <c r="S280" s="21"/>
      <c r="T280" s="21"/>
      <c r="U280" s="21"/>
      <c r="V280" s="1"/>
      <c r="W280" s="1"/>
      <c r="X280" s="1"/>
      <c r="Y280" s="1"/>
    </row>
    <row r="281" spans="6:25" x14ac:dyDescent="0.2">
      <c r="F281" s="18"/>
      <c r="G281" s="18"/>
      <c r="H281" s="21"/>
      <c r="I281" s="1"/>
      <c r="J281" s="1"/>
      <c r="K281" s="12"/>
      <c r="L281" s="21"/>
      <c r="M281" s="63"/>
      <c r="N281" s="21"/>
      <c r="O281" s="63"/>
      <c r="P281" s="323"/>
      <c r="Q281" s="21"/>
      <c r="R281" s="21"/>
      <c r="S281" s="21"/>
      <c r="T281" s="21"/>
      <c r="U281" s="21"/>
      <c r="V281" s="1"/>
      <c r="W281" s="1"/>
      <c r="X281" s="1"/>
      <c r="Y281" s="1"/>
    </row>
    <row r="282" spans="6:25" x14ac:dyDescent="0.2">
      <c r="F282" s="18"/>
      <c r="G282" s="18"/>
      <c r="H282" s="21"/>
      <c r="I282" s="1"/>
      <c r="J282" s="1"/>
      <c r="K282" s="12"/>
      <c r="L282" s="21"/>
      <c r="M282" s="63"/>
      <c r="N282" s="21"/>
      <c r="O282" s="63"/>
      <c r="P282" s="323"/>
      <c r="Q282" s="21"/>
      <c r="R282" s="21"/>
      <c r="S282" s="21"/>
      <c r="T282" s="21"/>
      <c r="U282" s="21"/>
      <c r="V282" s="1"/>
      <c r="W282" s="1"/>
      <c r="X282" s="1"/>
      <c r="Y282" s="1"/>
    </row>
    <row r="283" spans="6:25" x14ac:dyDescent="0.2">
      <c r="F283" s="18"/>
      <c r="G283" s="18"/>
      <c r="H283" s="21"/>
      <c r="I283" s="1"/>
      <c r="J283" s="1"/>
      <c r="K283" s="12"/>
      <c r="L283" s="21"/>
      <c r="M283" s="63"/>
      <c r="N283" s="21"/>
      <c r="O283" s="63"/>
      <c r="P283" s="323"/>
      <c r="Q283" s="21"/>
      <c r="R283" s="21"/>
      <c r="S283" s="21"/>
      <c r="T283" s="21"/>
      <c r="U283" s="21"/>
      <c r="V283" s="1"/>
      <c r="W283" s="1"/>
      <c r="X283" s="1"/>
      <c r="Y283" s="1"/>
    </row>
    <row r="284" spans="6:25" x14ac:dyDescent="0.2">
      <c r="F284" s="18"/>
      <c r="G284" s="18"/>
      <c r="H284" s="21"/>
      <c r="I284" s="1"/>
      <c r="J284" s="1"/>
      <c r="K284" s="12"/>
      <c r="L284" s="21"/>
      <c r="M284" s="63"/>
      <c r="N284" s="21"/>
      <c r="O284" s="63"/>
      <c r="P284" s="323"/>
      <c r="Q284" s="21"/>
      <c r="R284" s="21"/>
      <c r="S284" s="21"/>
      <c r="T284" s="21"/>
      <c r="U284" s="21"/>
      <c r="V284" s="1"/>
      <c r="W284" s="1"/>
      <c r="X284" s="1"/>
      <c r="Y284" s="1"/>
    </row>
    <row r="285" spans="6:25" x14ac:dyDescent="0.2">
      <c r="F285" s="18"/>
      <c r="G285" s="18"/>
      <c r="H285" s="21"/>
      <c r="I285" s="1"/>
      <c r="J285" s="1"/>
      <c r="K285" s="12"/>
      <c r="L285" s="21"/>
      <c r="M285" s="63"/>
      <c r="N285" s="21"/>
      <c r="O285" s="63"/>
      <c r="P285" s="323"/>
      <c r="Q285" s="21"/>
      <c r="R285" s="21"/>
      <c r="S285" s="21"/>
      <c r="T285" s="21"/>
      <c r="U285" s="21"/>
      <c r="V285" s="1"/>
      <c r="W285" s="1"/>
      <c r="X285" s="1"/>
      <c r="Y285" s="1"/>
    </row>
    <row r="286" spans="6:25" x14ac:dyDescent="0.2">
      <c r="F286" s="18"/>
      <c r="G286" s="18"/>
      <c r="H286" s="21"/>
      <c r="I286" s="1"/>
      <c r="J286" s="1"/>
      <c r="K286" s="12"/>
      <c r="L286" s="21"/>
      <c r="M286" s="63"/>
      <c r="N286" s="21"/>
      <c r="O286" s="63"/>
      <c r="P286" s="323"/>
      <c r="Q286" s="21"/>
      <c r="R286" s="21"/>
      <c r="S286" s="21"/>
      <c r="T286" s="21"/>
      <c r="U286" s="21"/>
      <c r="V286" s="1"/>
      <c r="W286" s="1"/>
      <c r="X286" s="1"/>
      <c r="Y286" s="1"/>
    </row>
    <row r="287" spans="6:25" x14ac:dyDescent="0.2">
      <c r="F287" s="18"/>
      <c r="G287" s="18"/>
      <c r="H287" s="21"/>
      <c r="I287" s="1"/>
      <c r="J287" s="1"/>
      <c r="K287" s="12"/>
      <c r="L287" s="21"/>
      <c r="M287" s="63"/>
      <c r="N287" s="21"/>
      <c r="O287" s="63"/>
      <c r="P287" s="323"/>
      <c r="Q287" s="21"/>
      <c r="R287" s="21"/>
      <c r="S287" s="21"/>
      <c r="T287" s="21"/>
      <c r="U287" s="21"/>
      <c r="V287" s="1"/>
      <c r="W287" s="1"/>
      <c r="X287" s="1"/>
      <c r="Y287" s="1"/>
    </row>
    <row r="288" spans="6:25" x14ac:dyDescent="0.2">
      <c r="F288" s="18"/>
      <c r="G288" s="18"/>
      <c r="H288" s="21"/>
      <c r="I288" s="1"/>
      <c r="J288" s="1"/>
      <c r="K288" s="12"/>
      <c r="L288" s="21"/>
      <c r="M288" s="63"/>
      <c r="N288" s="21"/>
      <c r="O288" s="63"/>
      <c r="P288" s="323"/>
      <c r="Q288" s="21"/>
      <c r="R288" s="21"/>
      <c r="S288" s="21"/>
      <c r="T288" s="21"/>
      <c r="U288" s="21"/>
      <c r="V288" s="1"/>
      <c r="W288" s="1"/>
      <c r="X288" s="1"/>
      <c r="Y288" s="1"/>
    </row>
    <row r="289" spans="6:25" x14ac:dyDescent="0.2">
      <c r="F289" s="18"/>
      <c r="G289" s="18"/>
      <c r="H289" s="21"/>
      <c r="I289" s="1"/>
      <c r="J289" s="1"/>
      <c r="K289" s="12"/>
      <c r="L289" s="21"/>
      <c r="M289" s="63"/>
      <c r="N289" s="21"/>
      <c r="O289" s="63"/>
      <c r="P289" s="323"/>
      <c r="Q289" s="21"/>
      <c r="R289" s="21"/>
      <c r="S289" s="21"/>
      <c r="T289" s="21"/>
      <c r="U289" s="21"/>
      <c r="V289" s="1"/>
      <c r="W289" s="1"/>
      <c r="X289" s="1"/>
      <c r="Y289" s="1"/>
    </row>
    <row r="290" spans="6:25" x14ac:dyDescent="0.2">
      <c r="F290" s="18"/>
      <c r="G290" s="18"/>
      <c r="H290" s="21"/>
      <c r="I290" s="1"/>
      <c r="J290" s="1"/>
      <c r="K290" s="12"/>
      <c r="L290" s="21"/>
      <c r="M290" s="63"/>
      <c r="N290" s="21"/>
      <c r="O290" s="63"/>
      <c r="P290" s="323"/>
      <c r="Q290" s="21"/>
      <c r="R290" s="21"/>
      <c r="S290" s="21"/>
      <c r="T290" s="21"/>
      <c r="U290" s="21"/>
      <c r="V290" s="1"/>
      <c r="W290" s="1"/>
      <c r="X290" s="1"/>
      <c r="Y290" s="1"/>
    </row>
    <row r="291" spans="6:25" x14ac:dyDescent="0.2">
      <c r="F291" s="18"/>
      <c r="G291" s="18"/>
      <c r="H291" s="21"/>
      <c r="I291" s="1"/>
      <c r="J291" s="1"/>
      <c r="K291" s="12"/>
      <c r="L291" s="21"/>
      <c r="M291" s="63"/>
      <c r="N291" s="21"/>
      <c r="O291" s="63"/>
      <c r="P291" s="323"/>
      <c r="Q291" s="21"/>
      <c r="R291" s="21"/>
      <c r="S291" s="21"/>
      <c r="T291" s="21"/>
      <c r="U291" s="21"/>
      <c r="V291" s="1"/>
      <c r="W291" s="1"/>
      <c r="X291" s="1"/>
      <c r="Y291" s="1"/>
    </row>
    <row r="292" spans="6:25" x14ac:dyDescent="0.2">
      <c r="F292" s="18"/>
      <c r="G292" s="18"/>
      <c r="H292" s="21"/>
      <c r="I292" s="1"/>
      <c r="J292" s="1"/>
      <c r="K292" s="12"/>
      <c r="L292" s="21"/>
      <c r="M292" s="63"/>
      <c r="N292" s="21"/>
      <c r="O292" s="63"/>
      <c r="P292" s="323"/>
      <c r="Q292" s="21"/>
      <c r="R292" s="21"/>
      <c r="S292" s="21"/>
      <c r="T292" s="21"/>
      <c r="U292" s="21"/>
      <c r="V292" s="1"/>
      <c r="W292" s="1"/>
      <c r="X292" s="1"/>
      <c r="Y292" s="1"/>
    </row>
    <row r="293" spans="6:25" x14ac:dyDescent="0.2">
      <c r="F293" s="18"/>
      <c r="G293" s="18"/>
      <c r="H293" s="21"/>
      <c r="I293" s="1"/>
      <c r="J293" s="1"/>
      <c r="K293" s="12"/>
      <c r="L293" s="21"/>
      <c r="M293" s="63"/>
      <c r="N293" s="21"/>
      <c r="O293" s="63"/>
      <c r="P293" s="323"/>
      <c r="Q293" s="21"/>
      <c r="R293" s="21"/>
      <c r="S293" s="21"/>
      <c r="T293" s="21"/>
      <c r="U293" s="21"/>
      <c r="V293" s="1"/>
      <c r="W293" s="1"/>
      <c r="X293" s="1"/>
      <c r="Y293" s="1"/>
    </row>
    <row r="294" spans="6:25" x14ac:dyDescent="0.2">
      <c r="F294" s="18"/>
      <c r="G294" s="18"/>
      <c r="H294" s="21"/>
      <c r="I294" s="1"/>
      <c r="J294" s="1"/>
      <c r="K294" s="12"/>
      <c r="L294" s="21"/>
      <c r="M294" s="63"/>
      <c r="N294" s="21"/>
      <c r="O294" s="63"/>
      <c r="P294" s="323"/>
      <c r="Q294" s="21"/>
      <c r="R294" s="21"/>
      <c r="S294" s="21"/>
      <c r="T294" s="21"/>
      <c r="U294" s="21"/>
      <c r="V294" s="1"/>
      <c r="W294" s="1"/>
      <c r="X294" s="1"/>
      <c r="Y294" s="1"/>
    </row>
    <row r="295" spans="6:25" x14ac:dyDescent="0.2">
      <c r="F295" s="18"/>
      <c r="G295" s="18"/>
      <c r="H295" s="21"/>
      <c r="I295" s="1"/>
      <c r="J295" s="1"/>
      <c r="K295" s="12"/>
      <c r="L295" s="21"/>
      <c r="M295" s="63"/>
      <c r="N295" s="21"/>
      <c r="O295" s="63"/>
      <c r="P295" s="323"/>
      <c r="Q295" s="21"/>
      <c r="R295" s="21"/>
      <c r="S295" s="21"/>
      <c r="T295" s="21"/>
      <c r="U295" s="21"/>
      <c r="V295" s="1"/>
      <c r="W295" s="1"/>
      <c r="X295" s="1"/>
      <c r="Y295" s="1"/>
    </row>
    <row r="296" spans="6:25" x14ac:dyDescent="0.2">
      <c r="F296" s="18"/>
      <c r="G296" s="18"/>
      <c r="H296" s="21"/>
      <c r="I296" s="1"/>
      <c r="J296" s="1"/>
      <c r="K296" s="12"/>
      <c r="L296" s="21"/>
      <c r="M296" s="63"/>
      <c r="N296" s="21"/>
      <c r="O296" s="63"/>
      <c r="P296" s="323"/>
      <c r="Q296" s="21"/>
      <c r="R296" s="21"/>
      <c r="S296" s="21"/>
      <c r="T296" s="21"/>
      <c r="U296" s="21"/>
      <c r="V296" s="1"/>
      <c r="W296" s="1"/>
      <c r="X296" s="1"/>
      <c r="Y296" s="1"/>
    </row>
    <row r="297" spans="6:25" x14ac:dyDescent="0.2">
      <c r="F297" s="18"/>
      <c r="G297" s="18"/>
      <c r="H297" s="21"/>
      <c r="I297" s="1"/>
      <c r="J297" s="1"/>
      <c r="K297" s="12"/>
      <c r="L297" s="21"/>
      <c r="M297" s="63"/>
      <c r="N297" s="21"/>
      <c r="O297" s="63"/>
      <c r="P297" s="323"/>
      <c r="Q297" s="21"/>
      <c r="R297" s="21"/>
      <c r="S297" s="21"/>
      <c r="T297" s="21"/>
      <c r="U297" s="21"/>
      <c r="V297" s="1"/>
      <c r="W297" s="1"/>
      <c r="X297" s="1"/>
      <c r="Y297" s="1"/>
    </row>
    <row r="298" spans="6:25" x14ac:dyDescent="0.2">
      <c r="F298" s="18"/>
      <c r="G298" s="18"/>
      <c r="H298" s="21"/>
      <c r="I298" s="1"/>
      <c r="J298" s="1"/>
      <c r="K298" s="12"/>
      <c r="L298" s="21"/>
      <c r="M298" s="63"/>
      <c r="N298" s="21"/>
      <c r="O298" s="63"/>
      <c r="P298" s="323"/>
      <c r="Q298" s="21"/>
      <c r="R298" s="21"/>
      <c r="S298" s="21"/>
      <c r="T298" s="21"/>
      <c r="U298" s="21"/>
      <c r="V298" s="1"/>
      <c r="W298" s="1"/>
      <c r="X298" s="1"/>
      <c r="Y298" s="1"/>
    </row>
    <row r="299" spans="6:25" x14ac:dyDescent="0.2">
      <c r="F299" s="18"/>
      <c r="G299" s="18"/>
      <c r="H299" s="21"/>
      <c r="I299" s="1"/>
      <c r="J299" s="1"/>
      <c r="K299" s="12"/>
      <c r="L299" s="21"/>
      <c r="M299" s="63"/>
      <c r="N299" s="21"/>
      <c r="O299" s="63"/>
      <c r="P299" s="323"/>
      <c r="Q299" s="21"/>
      <c r="R299" s="21"/>
      <c r="S299" s="21"/>
      <c r="T299" s="21"/>
      <c r="U299" s="21"/>
      <c r="V299" s="1"/>
      <c r="W299" s="1"/>
      <c r="X299" s="1"/>
      <c r="Y299" s="1"/>
    </row>
    <row r="300" spans="6:25" x14ac:dyDescent="0.2">
      <c r="F300" s="18"/>
      <c r="G300" s="18"/>
      <c r="H300" s="21"/>
      <c r="I300" s="1"/>
      <c r="J300" s="1"/>
      <c r="K300" s="12"/>
      <c r="L300" s="21"/>
      <c r="M300" s="63"/>
      <c r="N300" s="21"/>
      <c r="O300" s="63"/>
      <c r="P300" s="323"/>
      <c r="Q300" s="21"/>
      <c r="R300" s="21"/>
      <c r="S300" s="21"/>
      <c r="T300" s="21"/>
      <c r="U300" s="21"/>
      <c r="V300" s="1"/>
      <c r="W300" s="1"/>
      <c r="X300" s="1"/>
      <c r="Y300" s="1"/>
    </row>
    <row r="301" spans="6:25" x14ac:dyDescent="0.2">
      <c r="F301" s="18"/>
      <c r="G301" s="18"/>
      <c r="H301" s="21"/>
      <c r="I301" s="1"/>
      <c r="J301" s="1"/>
      <c r="K301" s="12"/>
      <c r="L301" s="21"/>
      <c r="M301" s="63"/>
      <c r="N301" s="21"/>
      <c r="O301" s="63"/>
      <c r="P301" s="323"/>
      <c r="Q301" s="21"/>
      <c r="R301" s="21"/>
      <c r="S301" s="21"/>
      <c r="T301" s="21"/>
      <c r="U301" s="21"/>
      <c r="V301" s="1"/>
      <c r="W301" s="1"/>
      <c r="X301" s="1"/>
      <c r="Y301" s="1"/>
    </row>
    <row r="302" spans="6:25" x14ac:dyDescent="0.2">
      <c r="F302" s="18"/>
      <c r="G302" s="18"/>
      <c r="H302" s="21"/>
      <c r="I302" s="1"/>
      <c r="J302" s="1"/>
      <c r="K302" s="12"/>
      <c r="L302" s="21"/>
      <c r="M302" s="63"/>
      <c r="N302" s="21"/>
      <c r="O302" s="63"/>
      <c r="P302" s="323"/>
      <c r="Q302" s="21"/>
      <c r="R302" s="21"/>
      <c r="S302" s="21"/>
      <c r="T302" s="21"/>
      <c r="U302" s="21"/>
      <c r="V302" s="1"/>
      <c r="W302" s="1"/>
      <c r="X302" s="1"/>
      <c r="Y302" s="1"/>
    </row>
    <row r="303" spans="6:25" x14ac:dyDescent="0.2">
      <c r="F303" s="18"/>
      <c r="G303" s="18"/>
      <c r="H303" s="21"/>
      <c r="I303" s="1"/>
      <c r="J303" s="1"/>
      <c r="K303" s="12"/>
      <c r="L303" s="21"/>
      <c r="M303" s="63"/>
      <c r="N303" s="21"/>
      <c r="O303" s="63"/>
      <c r="P303" s="323"/>
      <c r="Q303" s="21"/>
      <c r="R303" s="21"/>
      <c r="S303" s="21"/>
      <c r="T303" s="21"/>
      <c r="U303" s="21"/>
      <c r="V303" s="1"/>
      <c r="W303" s="1"/>
      <c r="X303" s="1"/>
      <c r="Y303" s="1"/>
    </row>
    <row r="304" spans="6:25" x14ac:dyDescent="0.2">
      <c r="F304" s="18"/>
      <c r="G304" s="18"/>
      <c r="H304" s="21"/>
      <c r="I304" s="1"/>
      <c r="J304" s="1"/>
      <c r="K304" s="12"/>
      <c r="L304" s="21"/>
      <c r="M304" s="63"/>
      <c r="N304" s="21"/>
      <c r="O304" s="63"/>
      <c r="P304" s="323"/>
      <c r="Q304" s="21"/>
      <c r="R304" s="21"/>
      <c r="S304" s="21"/>
      <c r="T304" s="21"/>
      <c r="U304" s="21"/>
      <c r="V304" s="1"/>
      <c r="W304" s="1"/>
      <c r="X304" s="1"/>
      <c r="Y304" s="1"/>
    </row>
    <row r="305" spans="6:25" x14ac:dyDescent="0.2">
      <c r="F305" s="18"/>
      <c r="G305" s="18"/>
      <c r="H305" s="21"/>
      <c r="I305" s="1"/>
      <c r="J305" s="1"/>
      <c r="K305" s="12"/>
      <c r="L305" s="21"/>
      <c r="M305" s="63"/>
      <c r="N305" s="21"/>
      <c r="O305" s="63"/>
      <c r="P305" s="323"/>
      <c r="Q305" s="21"/>
      <c r="R305" s="21"/>
      <c r="S305" s="21"/>
      <c r="T305" s="21"/>
      <c r="U305" s="21"/>
      <c r="V305" s="1"/>
      <c r="W305" s="1"/>
      <c r="X305" s="1"/>
      <c r="Y305" s="1"/>
    </row>
    <row r="306" spans="6:25" x14ac:dyDescent="0.2">
      <c r="F306" s="18"/>
      <c r="G306" s="18"/>
      <c r="H306" s="21"/>
      <c r="I306" s="1"/>
      <c r="J306" s="1"/>
      <c r="K306" s="12"/>
      <c r="L306" s="21"/>
      <c r="M306" s="63"/>
      <c r="N306" s="21"/>
      <c r="O306" s="63"/>
      <c r="P306" s="323"/>
      <c r="Q306" s="21"/>
      <c r="R306" s="21"/>
      <c r="S306" s="21"/>
      <c r="T306" s="21"/>
      <c r="U306" s="21"/>
      <c r="V306" s="1"/>
      <c r="W306" s="1"/>
      <c r="X306" s="1"/>
      <c r="Y306" s="1"/>
    </row>
    <row r="307" spans="6:25" x14ac:dyDescent="0.2">
      <c r="F307" s="18"/>
      <c r="G307" s="18"/>
      <c r="H307" s="21"/>
      <c r="I307" s="1"/>
      <c r="J307" s="1"/>
      <c r="K307" s="12"/>
      <c r="L307" s="21"/>
      <c r="M307" s="63"/>
      <c r="N307" s="21"/>
      <c r="O307" s="63"/>
      <c r="P307" s="323"/>
      <c r="Q307" s="21"/>
      <c r="R307" s="21"/>
      <c r="S307" s="21"/>
      <c r="T307" s="21"/>
      <c r="U307" s="21"/>
      <c r="V307" s="1"/>
      <c r="W307" s="1"/>
      <c r="X307" s="1"/>
      <c r="Y307" s="1"/>
    </row>
    <row r="308" spans="6:25" x14ac:dyDescent="0.2">
      <c r="F308" s="18"/>
      <c r="G308" s="18"/>
      <c r="H308" s="21"/>
      <c r="I308" s="1"/>
      <c r="J308" s="1"/>
      <c r="K308" s="12"/>
      <c r="L308" s="21"/>
      <c r="M308" s="63"/>
      <c r="N308" s="21"/>
      <c r="O308" s="63"/>
      <c r="P308" s="323"/>
      <c r="Q308" s="21"/>
      <c r="R308" s="21"/>
      <c r="S308" s="21"/>
      <c r="T308" s="21"/>
      <c r="U308" s="21"/>
      <c r="V308" s="1"/>
      <c r="W308" s="1"/>
      <c r="X308" s="1"/>
      <c r="Y308" s="1"/>
    </row>
    <row r="309" spans="6:25" x14ac:dyDescent="0.2">
      <c r="F309" s="18"/>
      <c r="G309" s="18"/>
      <c r="H309" s="21"/>
      <c r="I309" s="1"/>
      <c r="J309" s="1"/>
      <c r="K309" s="12"/>
      <c r="L309" s="21"/>
      <c r="M309" s="63"/>
      <c r="N309" s="21"/>
      <c r="O309" s="63"/>
      <c r="P309" s="323"/>
      <c r="Q309" s="21"/>
      <c r="R309" s="21"/>
      <c r="S309" s="21"/>
      <c r="T309" s="21"/>
      <c r="U309" s="21"/>
      <c r="V309" s="1"/>
      <c r="W309" s="1"/>
      <c r="X309" s="1"/>
      <c r="Y309" s="1"/>
    </row>
    <row r="310" spans="6:25" x14ac:dyDescent="0.2">
      <c r="F310" s="18"/>
      <c r="G310" s="18"/>
      <c r="H310" s="21"/>
      <c r="I310" s="1"/>
      <c r="J310" s="1"/>
      <c r="K310" s="12"/>
      <c r="L310" s="21"/>
      <c r="M310" s="63"/>
      <c r="N310" s="21"/>
      <c r="O310" s="63"/>
      <c r="P310" s="323"/>
      <c r="Q310" s="21"/>
      <c r="R310" s="21"/>
      <c r="S310" s="21"/>
      <c r="T310" s="21"/>
      <c r="U310" s="21"/>
      <c r="V310" s="1"/>
      <c r="W310" s="1"/>
      <c r="X310" s="1"/>
      <c r="Y310" s="1"/>
    </row>
    <row r="311" spans="6:25" x14ac:dyDescent="0.2">
      <c r="F311" s="18"/>
      <c r="G311" s="18"/>
      <c r="H311" s="21"/>
      <c r="I311" s="1"/>
      <c r="J311" s="1"/>
      <c r="K311" s="12"/>
      <c r="L311" s="21"/>
      <c r="M311" s="63"/>
      <c r="N311" s="21"/>
      <c r="O311" s="63"/>
      <c r="P311" s="323"/>
      <c r="Q311" s="21"/>
      <c r="R311" s="21"/>
      <c r="S311" s="21"/>
      <c r="T311" s="21"/>
      <c r="U311" s="21"/>
      <c r="V311" s="1"/>
      <c r="W311" s="1"/>
      <c r="X311" s="1"/>
      <c r="Y311" s="1"/>
    </row>
    <row r="312" spans="6:25" x14ac:dyDescent="0.2">
      <c r="F312" s="18"/>
      <c r="G312" s="18"/>
      <c r="H312" s="21"/>
      <c r="I312" s="1"/>
      <c r="J312" s="1"/>
      <c r="K312" s="12"/>
      <c r="L312" s="21"/>
      <c r="M312" s="63"/>
      <c r="N312" s="21"/>
      <c r="O312" s="63"/>
      <c r="P312" s="323"/>
      <c r="Q312" s="21"/>
      <c r="R312" s="21"/>
      <c r="S312" s="21"/>
      <c r="T312" s="21"/>
      <c r="U312" s="21"/>
      <c r="V312" s="1"/>
      <c r="W312" s="1"/>
      <c r="X312" s="1"/>
      <c r="Y312" s="1"/>
    </row>
    <row r="313" spans="6:25" x14ac:dyDescent="0.2">
      <c r="F313" s="18"/>
      <c r="G313" s="18"/>
      <c r="H313" s="21"/>
      <c r="I313" s="1"/>
      <c r="J313" s="1"/>
      <c r="K313" s="12"/>
      <c r="L313" s="21"/>
      <c r="M313" s="63"/>
      <c r="N313" s="21"/>
      <c r="O313" s="63"/>
      <c r="P313" s="323"/>
      <c r="Q313" s="21"/>
      <c r="R313" s="21"/>
      <c r="S313" s="21"/>
      <c r="T313" s="21"/>
      <c r="U313" s="21"/>
      <c r="V313" s="1"/>
      <c r="W313" s="1"/>
      <c r="X313" s="1"/>
      <c r="Y313" s="1"/>
    </row>
    <row r="314" spans="6:25" x14ac:dyDescent="0.2">
      <c r="F314" s="18"/>
      <c r="G314" s="18"/>
      <c r="H314" s="21"/>
      <c r="I314" s="1"/>
      <c r="J314" s="1"/>
      <c r="K314" s="12"/>
      <c r="L314" s="21"/>
      <c r="M314" s="63"/>
      <c r="N314" s="21"/>
      <c r="O314" s="63"/>
      <c r="P314" s="323"/>
      <c r="Q314" s="21"/>
      <c r="R314" s="21"/>
      <c r="S314" s="21"/>
      <c r="T314" s="21"/>
      <c r="U314" s="21"/>
      <c r="V314" s="1"/>
      <c r="W314" s="1"/>
      <c r="X314" s="1"/>
      <c r="Y314" s="1"/>
    </row>
    <row r="315" spans="6:25" x14ac:dyDescent="0.2">
      <c r="F315" s="18"/>
      <c r="G315" s="18"/>
      <c r="H315" s="21"/>
      <c r="I315" s="1"/>
      <c r="J315" s="1"/>
      <c r="K315" s="12"/>
      <c r="L315" s="21"/>
      <c r="M315" s="63"/>
      <c r="N315" s="21"/>
      <c r="O315" s="63"/>
      <c r="P315" s="323"/>
      <c r="Q315" s="21"/>
      <c r="R315" s="21"/>
      <c r="S315" s="21"/>
      <c r="T315" s="21"/>
      <c r="U315" s="21"/>
      <c r="V315" s="1"/>
      <c r="W315" s="1"/>
      <c r="X315" s="1"/>
      <c r="Y315" s="1"/>
    </row>
    <row r="316" spans="6:25" x14ac:dyDescent="0.2">
      <c r="F316" s="18"/>
      <c r="G316" s="18"/>
      <c r="H316" s="21"/>
      <c r="I316" s="1"/>
      <c r="J316" s="1"/>
      <c r="K316" s="12"/>
      <c r="L316" s="21"/>
      <c r="M316" s="63"/>
      <c r="N316" s="21"/>
      <c r="O316" s="63"/>
      <c r="P316" s="323"/>
      <c r="Q316" s="21"/>
      <c r="R316" s="21"/>
      <c r="S316" s="21"/>
      <c r="T316" s="21"/>
      <c r="U316" s="21"/>
      <c r="V316" s="1"/>
      <c r="W316" s="1"/>
      <c r="X316" s="1"/>
      <c r="Y316" s="1"/>
    </row>
    <row r="317" spans="6:25" x14ac:dyDescent="0.2">
      <c r="F317" s="18"/>
      <c r="G317" s="18"/>
      <c r="H317" s="21"/>
      <c r="I317" s="1"/>
      <c r="J317" s="1"/>
      <c r="K317" s="12"/>
      <c r="L317" s="21"/>
      <c r="M317" s="63"/>
      <c r="N317" s="21"/>
      <c r="O317" s="63"/>
      <c r="P317" s="323"/>
      <c r="Q317" s="21"/>
      <c r="R317" s="21"/>
      <c r="S317" s="21"/>
      <c r="T317" s="21"/>
      <c r="U317" s="21"/>
      <c r="V317" s="1"/>
      <c r="W317" s="1"/>
      <c r="X317" s="1"/>
      <c r="Y317" s="1"/>
    </row>
    <row r="318" spans="6:25" x14ac:dyDescent="0.2">
      <c r="F318" s="18"/>
      <c r="G318" s="18"/>
      <c r="H318" s="21"/>
      <c r="I318" s="1"/>
      <c r="J318" s="1"/>
      <c r="K318" s="12"/>
      <c r="L318" s="21"/>
      <c r="M318" s="63"/>
      <c r="N318" s="21"/>
      <c r="O318" s="63"/>
      <c r="P318" s="323"/>
      <c r="Q318" s="21"/>
      <c r="R318" s="21"/>
      <c r="S318" s="21"/>
      <c r="T318" s="21"/>
      <c r="U318" s="21"/>
      <c r="V318" s="1"/>
      <c r="W318" s="1"/>
      <c r="X318" s="1"/>
      <c r="Y318" s="1"/>
    </row>
    <row r="319" spans="6:25" x14ac:dyDescent="0.2">
      <c r="F319" s="18"/>
      <c r="G319" s="18"/>
      <c r="H319" s="21"/>
      <c r="I319" s="1"/>
      <c r="J319" s="1"/>
      <c r="K319" s="12"/>
      <c r="L319" s="21"/>
      <c r="M319" s="63"/>
      <c r="N319" s="21"/>
      <c r="O319" s="63"/>
      <c r="P319" s="323"/>
      <c r="Q319" s="21"/>
      <c r="R319" s="21"/>
      <c r="S319" s="21"/>
      <c r="T319" s="21"/>
      <c r="U319" s="21"/>
      <c r="V319" s="1"/>
      <c r="W319" s="1"/>
      <c r="X319" s="1"/>
      <c r="Y319" s="1"/>
    </row>
    <row r="320" spans="6:25" x14ac:dyDescent="0.2">
      <c r="F320" s="18"/>
      <c r="G320" s="18"/>
      <c r="H320" s="21"/>
      <c r="I320" s="1"/>
      <c r="J320" s="1"/>
      <c r="K320" s="12"/>
      <c r="L320" s="21"/>
      <c r="M320" s="63"/>
      <c r="N320" s="21"/>
      <c r="O320" s="63"/>
      <c r="P320" s="323"/>
      <c r="Q320" s="21"/>
      <c r="R320" s="21"/>
      <c r="S320" s="21"/>
      <c r="T320" s="21"/>
      <c r="U320" s="21"/>
      <c r="V320" s="1"/>
      <c r="W320" s="1"/>
      <c r="X320" s="1"/>
      <c r="Y320" s="1"/>
    </row>
    <row r="321" spans="6:25" x14ac:dyDescent="0.2">
      <c r="F321" s="18"/>
      <c r="G321" s="18"/>
      <c r="H321" s="21"/>
      <c r="I321" s="1"/>
      <c r="J321" s="1"/>
      <c r="K321" s="12"/>
      <c r="L321" s="21"/>
      <c r="M321" s="63"/>
      <c r="N321" s="21"/>
      <c r="O321" s="63"/>
      <c r="P321" s="323"/>
      <c r="Q321" s="21"/>
      <c r="R321" s="21"/>
      <c r="S321" s="21"/>
      <c r="T321" s="21"/>
      <c r="U321" s="21"/>
      <c r="V321" s="1"/>
      <c r="W321" s="1"/>
      <c r="X321" s="1"/>
      <c r="Y321" s="1"/>
    </row>
    <row r="322" spans="6:25" x14ac:dyDescent="0.2">
      <c r="F322" s="18"/>
      <c r="G322" s="18"/>
      <c r="H322" s="21"/>
      <c r="I322" s="1"/>
      <c r="J322" s="1"/>
      <c r="K322" s="12"/>
      <c r="L322" s="21"/>
      <c r="M322" s="63"/>
      <c r="N322" s="21"/>
      <c r="O322" s="63"/>
      <c r="P322" s="323"/>
      <c r="Q322" s="21"/>
      <c r="R322" s="21"/>
      <c r="S322" s="21"/>
      <c r="T322" s="21"/>
      <c r="U322" s="21"/>
      <c r="V322" s="1"/>
      <c r="W322" s="1"/>
      <c r="X322" s="1"/>
      <c r="Y322" s="1"/>
    </row>
    <row r="323" spans="6:25" x14ac:dyDescent="0.2">
      <c r="F323" s="18"/>
      <c r="G323" s="18"/>
      <c r="H323" s="21"/>
      <c r="I323" s="1"/>
      <c r="J323" s="1"/>
      <c r="K323" s="12"/>
      <c r="L323" s="21"/>
      <c r="M323" s="63"/>
      <c r="N323" s="21"/>
      <c r="O323" s="63"/>
      <c r="P323" s="323"/>
      <c r="Q323" s="21"/>
      <c r="R323" s="21"/>
      <c r="S323" s="21"/>
      <c r="T323" s="21"/>
      <c r="U323" s="21"/>
      <c r="V323" s="1"/>
      <c r="W323" s="1"/>
      <c r="X323" s="1"/>
      <c r="Y323" s="1"/>
    </row>
    <row r="324" spans="6:25" x14ac:dyDescent="0.2">
      <c r="F324" s="18"/>
      <c r="G324" s="18"/>
      <c r="H324" s="21"/>
      <c r="I324" s="1"/>
      <c r="J324" s="1"/>
      <c r="K324" s="12"/>
      <c r="L324" s="21"/>
      <c r="M324" s="63"/>
      <c r="N324" s="21"/>
      <c r="O324" s="63"/>
      <c r="P324" s="323"/>
      <c r="Q324" s="21"/>
      <c r="R324" s="21"/>
      <c r="S324" s="21"/>
      <c r="T324" s="21"/>
      <c r="U324" s="21"/>
      <c r="V324" s="1"/>
      <c r="W324" s="1"/>
      <c r="X324" s="1"/>
      <c r="Y324" s="1"/>
    </row>
    <row r="325" spans="6:25" x14ac:dyDescent="0.2">
      <c r="F325" s="18"/>
      <c r="G325" s="18"/>
      <c r="H325" s="21"/>
      <c r="I325" s="1"/>
      <c r="J325" s="1"/>
      <c r="K325" s="12"/>
      <c r="L325" s="21"/>
      <c r="M325" s="63"/>
      <c r="N325" s="21"/>
      <c r="O325" s="63"/>
      <c r="P325" s="323"/>
      <c r="Q325" s="21"/>
      <c r="R325" s="21"/>
      <c r="S325" s="21"/>
      <c r="T325" s="21"/>
      <c r="U325" s="21"/>
      <c r="V325" s="1"/>
      <c r="W325" s="1"/>
      <c r="X325" s="1"/>
      <c r="Y325" s="1"/>
    </row>
    <row r="326" spans="6:25" x14ac:dyDescent="0.2">
      <c r="F326" s="18"/>
      <c r="G326" s="18"/>
      <c r="H326" s="21"/>
      <c r="I326" s="1"/>
      <c r="J326" s="1"/>
      <c r="K326" s="12"/>
      <c r="L326" s="21"/>
      <c r="M326" s="63"/>
      <c r="N326" s="21"/>
      <c r="O326" s="63"/>
      <c r="P326" s="323"/>
      <c r="Q326" s="21"/>
      <c r="R326" s="21"/>
      <c r="S326" s="21"/>
      <c r="T326" s="21"/>
      <c r="U326" s="21"/>
      <c r="V326" s="1"/>
      <c r="W326" s="1"/>
      <c r="X326" s="1"/>
      <c r="Y326" s="1"/>
    </row>
    <row r="327" spans="6:25" x14ac:dyDescent="0.2">
      <c r="F327" s="18"/>
      <c r="G327" s="18"/>
      <c r="H327" s="21"/>
      <c r="I327" s="1"/>
      <c r="J327" s="1"/>
      <c r="K327" s="12"/>
      <c r="L327" s="21"/>
      <c r="M327" s="63"/>
      <c r="N327" s="21"/>
      <c r="O327" s="63"/>
      <c r="P327" s="323"/>
      <c r="Q327" s="21"/>
      <c r="R327" s="21"/>
      <c r="S327" s="21"/>
      <c r="T327" s="21"/>
      <c r="U327" s="21"/>
      <c r="V327" s="1"/>
      <c r="W327" s="1"/>
      <c r="X327" s="1"/>
      <c r="Y327" s="1"/>
    </row>
    <row r="328" spans="6:25" x14ac:dyDescent="0.2">
      <c r="F328" s="18"/>
      <c r="G328" s="18"/>
      <c r="H328" s="21"/>
      <c r="I328" s="1"/>
      <c r="J328" s="1"/>
      <c r="K328" s="12"/>
      <c r="L328" s="21"/>
      <c r="M328" s="63"/>
      <c r="N328" s="21"/>
      <c r="O328" s="63"/>
      <c r="P328" s="323"/>
      <c r="Q328" s="21"/>
      <c r="R328" s="21"/>
      <c r="S328" s="21"/>
      <c r="T328" s="21"/>
      <c r="U328" s="21"/>
      <c r="V328" s="1"/>
      <c r="W328" s="1"/>
      <c r="X328" s="1"/>
      <c r="Y328" s="1"/>
    </row>
    <row r="329" spans="6:25" x14ac:dyDescent="0.2">
      <c r="F329" s="18"/>
      <c r="G329" s="18"/>
      <c r="H329" s="21"/>
      <c r="I329" s="1"/>
      <c r="J329" s="1"/>
      <c r="K329" s="12"/>
      <c r="L329" s="21"/>
      <c r="M329" s="63"/>
      <c r="N329" s="21"/>
      <c r="O329" s="63"/>
      <c r="P329" s="323"/>
      <c r="Q329" s="21"/>
      <c r="R329" s="21"/>
      <c r="S329" s="21"/>
      <c r="T329" s="21"/>
      <c r="U329" s="21"/>
      <c r="V329" s="1"/>
      <c r="W329" s="1"/>
      <c r="X329" s="1"/>
      <c r="Y329" s="1"/>
    </row>
    <row r="330" spans="6:25" x14ac:dyDescent="0.2">
      <c r="F330" s="18"/>
      <c r="G330" s="18"/>
      <c r="H330" s="21"/>
      <c r="I330" s="1"/>
      <c r="J330" s="1"/>
      <c r="K330" s="12"/>
      <c r="L330" s="21"/>
      <c r="M330" s="63"/>
      <c r="N330" s="21"/>
      <c r="O330" s="63"/>
      <c r="P330" s="323"/>
      <c r="Q330" s="21"/>
      <c r="R330" s="21"/>
      <c r="S330" s="21"/>
      <c r="T330" s="21"/>
      <c r="U330" s="21"/>
      <c r="V330" s="1"/>
      <c r="W330" s="1"/>
      <c r="X330" s="1"/>
      <c r="Y330" s="1"/>
    </row>
    <row r="331" spans="6:25" x14ac:dyDescent="0.2">
      <c r="F331" s="18"/>
      <c r="G331" s="18"/>
      <c r="H331" s="21"/>
      <c r="I331" s="1"/>
      <c r="J331" s="1"/>
      <c r="K331" s="12"/>
      <c r="L331" s="21"/>
      <c r="M331" s="63"/>
      <c r="N331" s="21"/>
      <c r="O331" s="63"/>
      <c r="P331" s="323"/>
      <c r="Q331" s="21"/>
      <c r="R331" s="21"/>
      <c r="S331" s="21"/>
      <c r="T331" s="21"/>
      <c r="U331" s="21"/>
      <c r="V331" s="1"/>
      <c r="W331" s="1"/>
      <c r="X331" s="1"/>
      <c r="Y331" s="1"/>
    </row>
    <row r="332" spans="6:25" x14ac:dyDescent="0.2">
      <c r="F332" s="18"/>
      <c r="G332" s="18"/>
      <c r="H332" s="21"/>
      <c r="I332" s="1"/>
      <c r="J332" s="1"/>
      <c r="K332" s="12"/>
      <c r="L332" s="21"/>
      <c r="M332" s="63"/>
      <c r="N332" s="21"/>
      <c r="O332" s="63"/>
      <c r="P332" s="323"/>
      <c r="Q332" s="21"/>
      <c r="R332" s="21"/>
      <c r="S332" s="21"/>
      <c r="T332" s="21"/>
      <c r="U332" s="21"/>
      <c r="V332" s="1"/>
      <c r="W332" s="1"/>
      <c r="X332" s="1"/>
      <c r="Y332" s="1"/>
    </row>
    <row r="333" spans="6:25" x14ac:dyDescent="0.2">
      <c r="F333" s="18"/>
      <c r="G333" s="18"/>
      <c r="H333" s="21"/>
      <c r="I333" s="1"/>
      <c r="J333" s="1"/>
      <c r="K333" s="12"/>
      <c r="L333" s="21"/>
      <c r="M333" s="63"/>
      <c r="N333" s="21"/>
      <c r="O333" s="63"/>
      <c r="P333" s="323"/>
      <c r="Q333" s="21"/>
      <c r="R333" s="21"/>
      <c r="S333" s="21"/>
      <c r="T333" s="21"/>
      <c r="U333" s="21"/>
      <c r="V333" s="1"/>
      <c r="W333" s="1"/>
      <c r="X333" s="1"/>
      <c r="Y333" s="1"/>
    </row>
    <row r="334" spans="6:25" x14ac:dyDescent="0.2">
      <c r="F334" s="18"/>
      <c r="G334" s="18"/>
      <c r="H334" s="21"/>
      <c r="I334" s="1"/>
      <c r="J334" s="1"/>
      <c r="K334" s="12"/>
      <c r="L334" s="21"/>
      <c r="M334" s="63"/>
      <c r="N334" s="21"/>
      <c r="O334" s="63"/>
      <c r="P334" s="323"/>
      <c r="Q334" s="21"/>
      <c r="R334" s="21"/>
      <c r="S334" s="21"/>
      <c r="T334" s="21"/>
      <c r="U334" s="21"/>
      <c r="V334" s="1"/>
      <c r="W334" s="1"/>
      <c r="X334" s="1"/>
      <c r="Y334" s="1"/>
    </row>
    <row r="335" spans="6:25" x14ac:dyDescent="0.2">
      <c r="F335" s="18"/>
      <c r="G335" s="18"/>
      <c r="H335" s="21"/>
      <c r="I335" s="1"/>
      <c r="J335" s="1"/>
      <c r="K335" s="12"/>
      <c r="L335" s="21"/>
      <c r="M335" s="63"/>
      <c r="N335" s="21"/>
      <c r="O335" s="63"/>
      <c r="P335" s="323"/>
      <c r="Q335" s="21"/>
      <c r="R335" s="21"/>
      <c r="S335" s="21"/>
      <c r="T335" s="21"/>
      <c r="U335" s="21"/>
      <c r="V335" s="1"/>
      <c r="W335" s="1"/>
      <c r="X335" s="1"/>
      <c r="Y335" s="1"/>
    </row>
    <row r="336" spans="6:25" x14ac:dyDescent="0.2">
      <c r="F336" s="18"/>
      <c r="G336" s="18"/>
      <c r="H336" s="21"/>
      <c r="I336" s="1"/>
      <c r="J336" s="1"/>
      <c r="K336" s="12"/>
      <c r="L336" s="21"/>
      <c r="M336" s="63"/>
      <c r="N336" s="21"/>
      <c r="O336" s="63"/>
      <c r="P336" s="323"/>
      <c r="Q336" s="21"/>
      <c r="R336" s="21"/>
      <c r="S336" s="21"/>
      <c r="T336" s="21"/>
      <c r="U336" s="21"/>
      <c r="V336" s="1"/>
      <c r="W336" s="1"/>
      <c r="X336" s="1"/>
      <c r="Y336" s="1"/>
    </row>
    <row r="337" spans="6:25" x14ac:dyDescent="0.2">
      <c r="F337" s="18"/>
      <c r="G337" s="18"/>
      <c r="H337" s="21"/>
      <c r="I337" s="1"/>
      <c r="J337" s="1"/>
      <c r="K337" s="12"/>
      <c r="L337" s="21"/>
      <c r="M337" s="63"/>
      <c r="N337" s="21"/>
      <c r="O337" s="63"/>
      <c r="P337" s="323"/>
      <c r="Q337" s="21"/>
      <c r="R337" s="21"/>
      <c r="S337" s="21"/>
      <c r="T337" s="21"/>
      <c r="U337" s="21"/>
      <c r="V337" s="1"/>
      <c r="W337" s="1"/>
      <c r="X337" s="1"/>
      <c r="Y337" s="1"/>
    </row>
    <row r="338" spans="6:25" x14ac:dyDescent="0.2">
      <c r="F338" s="18"/>
      <c r="G338" s="18"/>
      <c r="H338" s="21"/>
      <c r="I338" s="1"/>
      <c r="J338" s="1"/>
      <c r="K338" s="12"/>
      <c r="L338" s="21"/>
      <c r="M338" s="63"/>
      <c r="N338" s="21"/>
      <c r="O338" s="63"/>
      <c r="P338" s="323"/>
      <c r="Q338" s="21"/>
      <c r="R338" s="21"/>
      <c r="S338" s="21"/>
      <c r="T338" s="21"/>
      <c r="U338" s="21"/>
      <c r="V338" s="1"/>
      <c r="W338" s="1"/>
      <c r="X338" s="1"/>
      <c r="Y338" s="1"/>
    </row>
    <row r="339" spans="6:25" x14ac:dyDescent="0.2">
      <c r="F339" s="18"/>
      <c r="G339" s="18"/>
      <c r="H339" s="21"/>
      <c r="I339" s="1"/>
      <c r="J339" s="1"/>
      <c r="K339" s="12"/>
      <c r="L339" s="21"/>
      <c r="M339" s="63"/>
      <c r="N339" s="21"/>
      <c r="O339" s="63"/>
      <c r="P339" s="323"/>
      <c r="Q339" s="21"/>
      <c r="R339" s="21"/>
      <c r="S339" s="21"/>
      <c r="T339" s="21"/>
      <c r="U339" s="21"/>
      <c r="V339" s="1"/>
      <c r="W339" s="1"/>
      <c r="X339" s="1"/>
      <c r="Y339" s="1"/>
    </row>
    <row r="340" spans="6:25" x14ac:dyDescent="0.2">
      <c r="F340" s="18"/>
      <c r="G340" s="18"/>
      <c r="H340" s="21"/>
      <c r="I340" s="1"/>
      <c r="J340" s="1"/>
      <c r="K340" s="12"/>
      <c r="L340" s="21"/>
      <c r="M340" s="63"/>
      <c r="N340" s="21"/>
      <c r="O340" s="63"/>
      <c r="P340" s="323"/>
      <c r="Q340" s="21"/>
      <c r="R340" s="21"/>
      <c r="S340" s="21"/>
      <c r="T340" s="21"/>
      <c r="U340" s="21"/>
      <c r="V340" s="1"/>
      <c r="W340" s="1"/>
      <c r="X340" s="1"/>
      <c r="Y340" s="1"/>
    </row>
    <row r="341" spans="6:25" x14ac:dyDescent="0.2">
      <c r="F341" s="18"/>
      <c r="G341" s="18"/>
      <c r="H341" s="21"/>
      <c r="I341" s="1"/>
      <c r="J341" s="1"/>
      <c r="K341" s="12"/>
      <c r="L341" s="21"/>
      <c r="M341" s="63"/>
      <c r="N341" s="21"/>
      <c r="O341" s="63"/>
      <c r="P341" s="323"/>
      <c r="Q341" s="21"/>
      <c r="R341" s="21"/>
      <c r="S341" s="21"/>
      <c r="T341" s="21"/>
      <c r="U341" s="21"/>
      <c r="V341" s="1"/>
      <c r="W341" s="1"/>
      <c r="X341" s="1"/>
      <c r="Y341" s="1"/>
    </row>
    <row r="342" spans="6:25" x14ac:dyDescent="0.2">
      <c r="F342" s="18"/>
      <c r="G342" s="18"/>
      <c r="H342" s="21"/>
      <c r="I342" s="1"/>
      <c r="J342" s="1"/>
      <c r="K342" s="12"/>
      <c r="L342" s="21"/>
      <c r="M342" s="63"/>
      <c r="N342" s="21"/>
      <c r="O342" s="63"/>
      <c r="P342" s="323"/>
      <c r="Q342" s="21"/>
      <c r="R342" s="21"/>
      <c r="S342" s="21"/>
      <c r="T342" s="21"/>
      <c r="U342" s="21"/>
      <c r="V342" s="1"/>
      <c r="W342" s="1"/>
      <c r="X342" s="1"/>
      <c r="Y342" s="1"/>
    </row>
    <row r="343" spans="6:25" x14ac:dyDescent="0.2">
      <c r="F343" s="18"/>
      <c r="G343" s="18"/>
      <c r="H343" s="21"/>
      <c r="I343" s="1"/>
      <c r="J343" s="1"/>
      <c r="K343" s="12"/>
      <c r="L343" s="21"/>
      <c r="M343" s="63"/>
      <c r="N343" s="21"/>
      <c r="O343" s="63"/>
      <c r="P343" s="323"/>
      <c r="Q343" s="21"/>
      <c r="R343" s="21"/>
      <c r="S343" s="21"/>
      <c r="T343" s="21"/>
      <c r="U343" s="21"/>
      <c r="V343" s="1"/>
      <c r="W343" s="1"/>
      <c r="X343" s="1"/>
      <c r="Y343" s="1"/>
    </row>
    <row r="344" spans="6:25" x14ac:dyDescent="0.2">
      <c r="F344" s="18"/>
      <c r="G344" s="18"/>
      <c r="H344" s="21"/>
      <c r="I344" s="1"/>
      <c r="J344" s="1"/>
      <c r="K344" s="12"/>
      <c r="L344" s="21"/>
      <c r="M344" s="63"/>
      <c r="N344" s="21"/>
      <c r="O344" s="63"/>
      <c r="P344" s="323"/>
      <c r="Q344" s="21"/>
      <c r="R344" s="21"/>
      <c r="S344" s="21"/>
      <c r="T344" s="21"/>
      <c r="U344" s="21"/>
      <c r="V344" s="1"/>
      <c r="W344" s="1"/>
      <c r="X344" s="1"/>
      <c r="Y344" s="1"/>
    </row>
    <row r="345" spans="6:25" x14ac:dyDescent="0.2">
      <c r="F345" s="18"/>
      <c r="G345" s="18"/>
      <c r="H345" s="21"/>
      <c r="I345" s="1"/>
      <c r="J345" s="1"/>
      <c r="K345" s="12"/>
      <c r="L345" s="21"/>
      <c r="M345" s="63"/>
      <c r="N345" s="21"/>
      <c r="O345" s="63"/>
      <c r="P345" s="323"/>
      <c r="Q345" s="21"/>
      <c r="R345" s="21"/>
      <c r="S345" s="21"/>
      <c r="T345" s="21"/>
      <c r="U345" s="21"/>
      <c r="V345" s="1"/>
      <c r="W345" s="1"/>
      <c r="X345" s="1"/>
      <c r="Y345" s="1"/>
    </row>
    <row r="346" spans="6:25" x14ac:dyDescent="0.2">
      <c r="F346" s="18"/>
      <c r="G346" s="18"/>
      <c r="H346" s="21"/>
      <c r="I346" s="1"/>
      <c r="J346" s="1"/>
      <c r="K346" s="12"/>
      <c r="L346" s="21"/>
      <c r="M346" s="63"/>
      <c r="N346" s="21"/>
      <c r="O346" s="63"/>
      <c r="P346" s="323"/>
      <c r="Q346" s="21"/>
      <c r="R346" s="21"/>
      <c r="S346" s="21"/>
      <c r="T346" s="21"/>
      <c r="U346" s="21"/>
      <c r="V346" s="1"/>
      <c r="W346" s="1"/>
      <c r="X346" s="1"/>
      <c r="Y346" s="1"/>
    </row>
    <row r="347" spans="6:25" x14ac:dyDescent="0.2">
      <c r="F347" s="18"/>
      <c r="G347" s="18"/>
      <c r="H347" s="21"/>
      <c r="I347" s="1"/>
      <c r="J347" s="1"/>
      <c r="K347" s="12"/>
      <c r="L347" s="21"/>
      <c r="M347" s="63"/>
      <c r="N347" s="21"/>
      <c r="O347" s="63"/>
      <c r="P347" s="323"/>
      <c r="Q347" s="21"/>
      <c r="R347" s="21"/>
      <c r="S347" s="21"/>
      <c r="T347" s="21"/>
      <c r="U347" s="21"/>
      <c r="V347" s="1"/>
      <c r="W347" s="1"/>
      <c r="X347" s="1"/>
      <c r="Y347" s="1"/>
    </row>
    <row r="348" spans="6:25" x14ac:dyDescent="0.2">
      <c r="F348" s="18"/>
      <c r="G348" s="18"/>
      <c r="H348" s="21"/>
      <c r="I348" s="1"/>
      <c r="J348" s="1"/>
      <c r="K348" s="12"/>
      <c r="L348" s="21"/>
      <c r="M348" s="63"/>
      <c r="N348" s="21"/>
      <c r="O348" s="63"/>
      <c r="P348" s="323"/>
      <c r="Q348" s="21"/>
      <c r="R348" s="21"/>
      <c r="S348" s="21"/>
      <c r="T348" s="21"/>
      <c r="U348" s="21"/>
      <c r="V348" s="1"/>
      <c r="W348" s="1"/>
      <c r="X348" s="1"/>
      <c r="Y348" s="1"/>
    </row>
    <row r="349" spans="6:25" x14ac:dyDescent="0.2">
      <c r="F349" s="18"/>
      <c r="G349" s="18"/>
      <c r="H349" s="21"/>
      <c r="I349" s="1"/>
      <c r="J349" s="1"/>
      <c r="K349" s="12"/>
      <c r="L349" s="21"/>
      <c r="M349" s="63"/>
      <c r="N349" s="21"/>
      <c r="O349" s="63"/>
      <c r="P349" s="323"/>
      <c r="Q349" s="21"/>
      <c r="R349" s="21"/>
      <c r="S349" s="21"/>
      <c r="T349" s="21"/>
      <c r="U349" s="21"/>
      <c r="V349" s="1"/>
      <c r="W349" s="1"/>
      <c r="X349" s="1"/>
      <c r="Y349" s="1"/>
    </row>
    <row r="350" spans="6:25" x14ac:dyDescent="0.2">
      <c r="F350" s="18"/>
      <c r="G350" s="18"/>
      <c r="H350" s="21"/>
      <c r="I350" s="1"/>
      <c r="J350" s="1"/>
      <c r="K350" s="12"/>
      <c r="L350" s="21"/>
      <c r="M350" s="63"/>
      <c r="N350" s="21"/>
      <c r="O350" s="63"/>
      <c r="P350" s="323"/>
      <c r="Q350" s="21"/>
      <c r="R350" s="21"/>
      <c r="S350" s="21"/>
      <c r="T350" s="21"/>
      <c r="U350" s="21"/>
      <c r="V350" s="1"/>
      <c r="W350" s="1"/>
      <c r="X350" s="1"/>
      <c r="Y350" s="1"/>
    </row>
    <row r="351" spans="6:25" x14ac:dyDescent="0.2">
      <c r="F351" s="18"/>
      <c r="G351" s="18"/>
      <c r="H351" s="21"/>
      <c r="I351" s="1"/>
      <c r="J351" s="1"/>
      <c r="K351" s="12"/>
      <c r="L351" s="21"/>
      <c r="M351" s="63"/>
      <c r="N351" s="21"/>
      <c r="O351" s="63"/>
      <c r="P351" s="323"/>
      <c r="Q351" s="21"/>
      <c r="R351" s="21"/>
      <c r="S351" s="21"/>
      <c r="T351" s="21"/>
      <c r="U351" s="21"/>
      <c r="V351" s="1"/>
      <c r="W351" s="1"/>
      <c r="X351" s="1"/>
      <c r="Y351" s="1"/>
    </row>
    <row r="352" spans="6:25" x14ac:dyDescent="0.2">
      <c r="F352" s="18"/>
      <c r="G352" s="18"/>
      <c r="H352" s="21"/>
      <c r="I352" s="1"/>
      <c r="J352" s="1"/>
      <c r="K352" s="12"/>
      <c r="L352" s="21"/>
      <c r="M352" s="63"/>
      <c r="N352" s="21"/>
      <c r="O352" s="63"/>
      <c r="P352" s="323"/>
      <c r="Q352" s="21"/>
      <c r="R352" s="21"/>
      <c r="S352" s="21"/>
      <c r="T352" s="21"/>
      <c r="U352" s="21"/>
      <c r="V352" s="1"/>
      <c r="W352" s="1"/>
      <c r="X352" s="1"/>
      <c r="Y352" s="1"/>
    </row>
    <row r="353" spans="6:25" x14ac:dyDescent="0.2">
      <c r="F353" s="18"/>
      <c r="G353" s="18"/>
      <c r="H353" s="21"/>
      <c r="I353" s="1"/>
      <c r="J353" s="1"/>
      <c r="K353" s="12"/>
      <c r="L353" s="21"/>
      <c r="M353" s="63"/>
      <c r="N353" s="21"/>
      <c r="O353" s="63"/>
      <c r="P353" s="323"/>
      <c r="Q353" s="21"/>
      <c r="R353" s="21"/>
      <c r="S353" s="21"/>
      <c r="T353" s="21"/>
      <c r="U353" s="21"/>
      <c r="V353" s="1"/>
      <c r="W353" s="1"/>
      <c r="X353" s="1"/>
      <c r="Y353" s="1"/>
    </row>
    <row r="354" spans="6:25" x14ac:dyDescent="0.2">
      <c r="F354" s="18"/>
      <c r="G354" s="18"/>
      <c r="H354" s="21"/>
      <c r="I354" s="1"/>
      <c r="J354" s="1"/>
      <c r="K354" s="12"/>
      <c r="L354" s="21"/>
      <c r="M354" s="63"/>
      <c r="N354" s="21"/>
      <c r="O354" s="63"/>
      <c r="P354" s="323"/>
      <c r="Q354" s="21"/>
      <c r="R354" s="21"/>
      <c r="S354" s="21"/>
      <c r="T354" s="21"/>
      <c r="U354" s="21"/>
      <c r="V354" s="1"/>
      <c r="W354" s="1"/>
      <c r="X354" s="1"/>
      <c r="Y354" s="1"/>
    </row>
    <row r="355" spans="6:25" x14ac:dyDescent="0.2">
      <c r="F355" s="18"/>
      <c r="G355" s="18"/>
      <c r="H355" s="21"/>
      <c r="I355" s="1"/>
      <c r="J355" s="1"/>
      <c r="K355" s="12"/>
      <c r="L355" s="21"/>
      <c r="M355" s="63"/>
      <c r="N355" s="21"/>
      <c r="O355" s="63"/>
      <c r="P355" s="323"/>
      <c r="Q355" s="21"/>
      <c r="R355" s="21"/>
      <c r="S355" s="21"/>
      <c r="T355" s="21"/>
      <c r="U355" s="21"/>
      <c r="V355" s="1"/>
      <c r="W355" s="1"/>
      <c r="X355" s="1"/>
      <c r="Y355" s="1"/>
    </row>
    <row r="356" spans="6:25" x14ac:dyDescent="0.2">
      <c r="F356" s="18"/>
      <c r="G356" s="18"/>
      <c r="H356" s="21"/>
      <c r="I356" s="1"/>
      <c r="J356" s="1"/>
      <c r="K356" s="12"/>
      <c r="L356" s="21"/>
      <c r="M356" s="63"/>
      <c r="N356" s="21"/>
      <c r="O356" s="63"/>
      <c r="P356" s="323"/>
      <c r="Q356" s="21"/>
      <c r="R356" s="21"/>
      <c r="S356" s="21"/>
      <c r="T356" s="21"/>
      <c r="U356" s="21"/>
      <c r="V356" s="1"/>
      <c r="W356" s="1"/>
      <c r="X356" s="1"/>
      <c r="Y356" s="1"/>
    </row>
    <row r="357" spans="6:25" x14ac:dyDescent="0.2">
      <c r="F357" s="18"/>
      <c r="G357" s="18"/>
      <c r="H357" s="21"/>
      <c r="I357" s="1"/>
      <c r="J357" s="1"/>
      <c r="K357" s="12"/>
      <c r="L357" s="21"/>
      <c r="M357" s="63"/>
      <c r="N357" s="21"/>
      <c r="O357" s="63"/>
      <c r="P357" s="323"/>
      <c r="Q357" s="21"/>
      <c r="R357" s="21"/>
      <c r="S357" s="21"/>
      <c r="T357" s="21"/>
      <c r="U357" s="21"/>
      <c r="V357" s="1"/>
      <c r="W357" s="1"/>
      <c r="X357" s="1"/>
      <c r="Y357" s="1"/>
    </row>
    <row r="358" spans="6:25" x14ac:dyDescent="0.2">
      <c r="F358" s="18"/>
      <c r="G358" s="18"/>
      <c r="H358" s="21"/>
      <c r="I358" s="1"/>
      <c r="J358" s="1"/>
      <c r="K358" s="12"/>
      <c r="L358" s="21"/>
      <c r="M358" s="63"/>
      <c r="N358" s="21"/>
      <c r="O358" s="63"/>
      <c r="P358" s="323"/>
      <c r="Q358" s="21"/>
      <c r="R358" s="21"/>
      <c r="S358" s="21"/>
      <c r="T358" s="21"/>
      <c r="U358" s="21"/>
      <c r="V358" s="1"/>
      <c r="W358" s="1"/>
      <c r="X358" s="1"/>
      <c r="Y358" s="1"/>
    </row>
    <row r="359" spans="6:25" x14ac:dyDescent="0.2">
      <c r="F359" s="18"/>
      <c r="G359" s="18"/>
      <c r="H359" s="21"/>
      <c r="I359" s="1"/>
      <c r="J359" s="1"/>
      <c r="K359" s="12"/>
      <c r="L359" s="21"/>
      <c r="M359" s="63"/>
      <c r="N359" s="21"/>
      <c r="O359" s="63"/>
      <c r="P359" s="323"/>
      <c r="Q359" s="21"/>
      <c r="R359" s="21"/>
      <c r="S359" s="21"/>
      <c r="T359" s="21"/>
      <c r="U359" s="21"/>
      <c r="V359" s="1"/>
      <c r="W359" s="1"/>
      <c r="X359" s="1"/>
      <c r="Y359" s="1"/>
    </row>
    <row r="360" spans="6:25" x14ac:dyDescent="0.2">
      <c r="F360" s="18"/>
      <c r="G360" s="18"/>
      <c r="H360" s="21"/>
      <c r="I360" s="1"/>
      <c r="J360" s="1"/>
      <c r="K360" s="12"/>
      <c r="L360" s="21"/>
      <c r="M360" s="63"/>
      <c r="N360" s="21"/>
      <c r="O360" s="63"/>
      <c r="P360" s="323"/>
      <c r="Q360" s="21"/>
      <c r="R360" s="21"/>
      <c r="S360" s="21"/>
      <c r="T360" s="21"/>
      <c r="U360" s="21"/>
      <c r="V360" s="1"/>
      <c r="W360" s="1"/>
      <c r="X360" s="1"/>
      <c r="Y360" s="1"/>
    </row>
    <row r="361" spans="6:25" x14ac:dyDescent="0.2">
      <c r="F361" s="18"/>
      <c r="G361" s="18"/>
      <c r="H361" s="21"/>
      <c r="I361" s="1"/>
      <c r="J361" s="1"/>
      <c r="K361" s="12"/>
      <c r="L361" s="21"/>
      <c r="M361" s="63"/>
      <c r="N361" s="21"/>
      <c r="O361" s="63"/>
      <c r="P361" s="323"/>
      <c r="Q361" s="21"/>
      <c r="R361" s="21"/>
      <c r="S361" s="21"/>
      <c r="T361" s="21"/>
      <c r="U361" s="21"/>
      <c r="V361" s="1"/>
      <c r="W361" s="1"/>
      <c r="X361" s="1"/>
      <c r="Y361" s="1"/>
    </row>
    <row r="362" spans="6:25" x14ac:dyDescent="0.2">
      <c r="F362" s="18"/>
      <c r="G362" s="18"/>
      <c r="H362" s="21"/>
      <c r="I362" s="1"/>
      <c r="J362" s="1"/>
      <c r="K362" s="12"/>
      <c r="L362" s="21"/>
      <c r="M362" s="63"/>
      <c r="N362" s="21"/>
      <c r="O362" s="63"/>
      <c r="P362" s="323"/>
      <c r="Q362" s="21"/>
      <c r="R362" s="21"/>
      <c r="S362" s="21"/>
      <c r="T362" s="21"/>
      <c r="U362" s="21"/>
      <c r="V362" s="1"/>
      <c r="W362" s="1"/>
      <c r="X362" s="1"/>
      <c r="Y362" s="1"/>
    </row>
    <row r="363" spans="6:25" x14ac:dyDescent="0.2">
      <c r="F363" s="18"/>
      <c r="G363" s="18"/>
      <c r="H363" s="21"/>
      <c r="I363" s="1"/>
      <c r="J363" s="1"/>
      <c r="K363" s="12"/>
      <c r="L363" s="21"/>
      <c r="M363" s="63"/>
      <c r="N363" s="21"/>
      <c r="O363" s="63"/>
      <c r="P363" s="323"/>
      <c r="Q363" s="21"/>
      <c r="R363" s="21"/>
      <c r="S363" s="21"/>
      <c r="T363" s="21"/>
      <c r="U363" s="21"/>
      <c r="V363" s="1"/>
      <c r="W363" s="1"/>
      <c r="X363" s="1"/>
      <c r="Y363" s="1"/>
    </row>
    <row r="364" spans="6:25" x14ac:dyDescent="0.2">
      <c r="F364" s="18"/>
      <c r="G364" s="18"/>
      <c r="H364" s="21"/>
      <c r="I364" s="1"/>
      <c r="J364" s="1"/>
      <c r="K364" s="12"/>
      <c r="L364" s="21"/>
      <c r="M364" s="63"/>
      <c r="N364" s="21"/>
      <c r="O364" s="63"/>
      <c r="P364" s="323"/>
      <c r="Q364" s="21"/>
      <c r="R364" s="21"/>
      <c r="S364" s="21"/>
      <c r="T364" s="21"/>
      <c r="U364" s="21"/>
      <c r="V364" s="1"/>
      <c r="W364" s="1"/>
      <c r="X364" s="1"/>
      <c r="Y364" s="1"/>
    </row>
    <row r="365" spans="6:25" x14ac:dyDescent="0.2">
      <c r="F365" s="18"/>
      <c r="G365" s="18"/>
      <c r="H365" s="21"/>
      <c r="I365" s="1"/>
      <c r="J365" s="1"/>
      <c r="K365" s="12"/>
      <c r="L365" s="21"/>
      <c r="M365" s="63"/>
      <c r="N365" s="21"/>
      <c r="O365" s="63"/>
      <c r="P365" s="323"/>
      <c r="Q365" s="21"/>
      <c r="R365" s="21"/>
      <c r="S365" s="21"/>
      <c r="T365" s="21"/>
      <c r="U365" s="21"/>
      <c r="V365" s="1"/>
      <c r="W365" s="1"/>
      <c r="X365" s="1"/>
      <c r="Y365" s="1"/>
    </row>
    <row r="366" spans="6:25" x14ac:dyDescent="0.2">
      <c r="F366" s="18"/>
      <c r="G366" s="18"/>
      <c r="H366" s="21"/>
      <c r="I366" s="1"/>
      <c r="J366" s="1"/>
      <c r="K366" s="12"/>
      <c r="L366" s="21"/>
      <c r="M366" s="63"/>
      <c r="N366" s="21"/>
      <c r="O366" s="63"/>
      <c r="P366" s="323"/>
      <c r="Q366" s="21"/>
      <c r="R366" s="21"/>
      <c r="S366" s="21"/>
      <c r="T366" s="21"/>
      <c r="U366" s="21"/>
      <c r="V366" s="1"/>
      <c r="W366" s="1"/>
      <c r="X366" s="1"/>
      <c r="Y366" s="1"/>
    </row>
    <row r="367" spans="6:25" x14ac:dyDescent="0.2">
      <c r="F367" s="18"/>
      <c r="G367" s="18"/>
      <c r="H367" s="21"/>
      <c r="I367" s="1"/>
      <c r="J367" s="1"/>
      <c r="K367" s="12"/>
      <c r="L367" s="21"/>
      <c r="M367" s="63"/>
      <c r="N367" s="21"/>
      <c r="O367" s="63"/>
      <c r="P367" s="323"/>
      <c r="Q367" s="21"/>
      <c r="R367" s="21"/>
      <c r="S367" s="21"/>
      <c r="T367" s="21"/>
      <c r="U367" s="21"/>
      <c r="V367" s="1"/>
      <c r="W367" s="1"/>
      <c r="X367" s="1"/>
      <c r="Y367" s="1"/>
    </row>
    <row r="368" spans="6:25" x14ac:dyDescent="0.2">
      <c r="F368" s="18"/>
      <c r="G368" s="18"/>
      <c r="H368" s="21"/>
      <c r="I368" s="1"/>
      <c r="J368" s="1"/>
      <c r="K368" s="12"/>
      <c r="L368" s="21"/>
      <c r="M368" s="63"/>
      <c r="N368" s="21"/>
      <c r="O368" s="63"/>
      <c r="P368" s="323"/>
      <c r="Q368" s="21"/>
      <c r="R368" s="21"/>
      <c r="S368" s="21"/>
      <c r="T368" s="21"/>
      <c r="U368" s="21"/>
      <c r="V368" s="1"/>
      <c r="W368" s="1"/>
      <c r="X368" s="1"/>
      <c r="Y368" s="1"/>
    </row>
    <row r="369" spans="6:25" x14ac:dyDescent="0.2">
      <c r="F369" s="18"/>
      <c r="G369" s="18"/>
      <c r="H369" s="21"/>
      <c r="I369" s="1"/>
      <c r="J369" s="1"/>
      <c r="K369" s="12"/>
      <c r="L369" s="21"/>
      <c r="M369" s="63"/>
      <c r="N369" s="21"/>
      <c r="O369" s="63"/>
      <c r="P369" s="323"/>
      <c r="Q369" s="21"/>
      <c r="R369" s="21"/>
      <c r="S369" s="21"/>
      <c r="T369" s="21"/>
      <c r="U369" s="21"/>
      <c r="V369" s="1"/>
      <c r="W369" s="1"/>
      <c r="X369" s="1"/>
      <c r="Y369" s="1"/>
    </row>
    <row r="370" spans="6:25" x14ac:dyDescent="0.2">
      <c r="F370" s="18"/>
      <c r="G370" s="18"/>
      <c r="H370" s="21"/>
      <c r="I370" s="1"/>
      <c r="J370" s="1"/>
      <c r="K370" s="12"/>
      <c r="L370" s="21"/>
      <c r="M370" s="63"/>
      <c r="N370" s="21"/>
      <c r="O370" s="63"/>
      <c r="P370" s="323"/>
      <c r="Q370" s="21"/>
      <c r="R370" s="21"/>
      <c r="S370" s="21"/>
      <c r="T370" s="21"/>
      <c r="U370" s="21"/>
      <c r="V370" s="1"/>
      <c r="W370" s="1"/>
      <c r="X370" s="1"/>
      <c r="Y370" s="1"/>
    </row>
    <row r="371" spans="6:25" x14ac:dyDescent="0.2">
      <c r="F371" s="18"/>
      <c r="G371" s="18"/>
      <c r="H371" s="21"/>
      <c r="I371" s="1"/>
      <c r="J371" s="1"/>
      <c r="K371" s="12"/>
      <c r="L371" s="21"/>
      <c r="M371" s="63"/>
      <c r="N371" s="21"/>
      <c r="O371" s="63"/>
      <c r="P371" s="323"/>
      <c r="Q371" s="21"/>
      <c r="R371" s="21"/>
      <c r="S371" s="21"/>
      <c r="T371" s="21"/>
      <c r="U371" s="21"/>
      <c r="V371" s="1"/>
      <c r="W371" s="1"/>
      <c r="X371" s="1"/>
      <c r="Y371" s="1"/>
    </row>
    <row r="372" spans="6:25" x14ac:dyDescent="0.2">
      <c r="F372" s="19"/>
      <c r="G372" s="19"/>
    </row>
    <row r="373" spans="6:25" x14ac:dyDescent="0.2">
      <c r="F373" s="19"/>
      <c r="G373" s="19"/>
    </row>
    <row r="374" spans="6:25" x14ac:dyDescent="0.2">
      <c r="F374" s="19"/>
      <c r="G374" s="19"/>
    </row>
    <row r="375" spans="6:25" x14ac:dyDescent="0.2">
      <c r="F375" s="19"/>
      <c r="G375" s="19"/>
    </row>
    <row r="376" spans="6:25" x14ac:dyDescent="0.2">
      <c r="F376" s="19"/>
      <c r="G376" s="19"/>
    </row>
    <row r="377" spans="6:25" x14ac:dyDescent="0.2">
      <c r="F377" s="19"/>
      <c r="G377" s="19"/>
    </row>
    <row r="378" spans="6:25" x14ac:dyDescent="0.2">
      <c r="F378" s="19"/>
      <c r="G378" s="19"/>
    </row>
    <row r="379" spans="6:25" x14ac:dyDescent="0.2">
      <c r="F379" s="19"/>
      <c r="G379" s="19"/>
    </row>
    <row r="380" spans="6:25" x14ac:dyDescent="0.2">
      <c r="F380" s="19"/>
      <c r="G380" s="19"/>
    </row>
    <row r="381" spans="6:25" x14ac:dyDescent="0.2">
      <c r="F381" s="19"/>
      <c r="G381" s="19"/>
    </row>
    <row r="382" spans="6:25" x14ac:dyDescent="0.2">
      <c r="F382" s="19"/>
      <c r="G382" s="19"/>
    </row>
    <row r="383" spans="6:25" x14ac:dyDescent="0.2">
      <c r="F383" s="19"/>
      <c r="G383" s="19"/>
    </row>
    <row r="384" spans="6:25" x14ac:dyDescent="0.2">
      <c r="F384" s="19"/>
      <c r="G384" s="19"/>
    </row>
    <row r="385" spans="6:7" x14ac:dyDescent="0.2">
      <c r="F385" s="19"/>
      <c r="G385" s="19"/>
    </row>
    <row r="386" spans="6:7" x14ac:dyDescent="0.2">
      <c r="F386" s="19"/>
      <c r="G386" s="19"/>
    </row>
    <row r="387" spans="6:7" x14ac:dyDescent="0.2">
      <c r="F387" s="19"/>
      <c r="G387" s="19"/>
    </row>
    <row r="388" spans="6:7" x14ac:dyDescent="0.2">
      <c r="F388" s="19"/>
      <c r="G388" s="19"/>
    </row>
    <row r="389" spans="6:7" x14ac:dyDescent="0.2">
      <c r="F389" s="19"/>
      <c r="G389" s="19"/>
    </row>
    <row r="390" spans="6:7" x14ac:dyDescent="0.2">
      <c r="F390" s="19"/>
      <c r="G390" s="19"/>
    </row>
    <row r="391" spans="6:7" x14ac:dyDescent="0.2">
      <c r="F391" s="19"/>
      <c r="G391" s="19"/>
    </row>
    <row r="392" spans="6:7" x14ac:dyDescent="0.2">
      <c r="F392" s="19"/>
      <c r="G392" s="19"/>
    </row>
    <row r="393" spans="6:7" x14ac:dyDescent="0.2">
      <c r="F393" s="19"/>
      <c r="G393" s="19"/>
    </row>
    <row r="394" spans="6:7" x14ac:dyDescent="0.2">
      <c r="F394" s="19"/>
      <c r="G394" s="19"/>
    </row>
    <row r="395" spans="6:7" x14ac:dyDescent="0.2">
      <c r="F395" s="19"/>
      <c r="G395" s="19"/>
    </row>
    <row r="396" spans="6:7" x14ac:dyDescent="0.2">
      <c r="F396" s="19"/>
      <c r="G396" s="19"/>
    </row>
    <row r="397" spans="6:7" x14ac:dyDescent="0.2">
      <c r="F397" s="19"/>
      <c r="G397" s="19"/>
    </row>
    <row r="398" spans="6:7" x14ac:dyDescent="0.2">
      <c r="F398" s="19"/>
      <c r="G398" s="19"/>
    </row>
    <row r="399" spans="6:7" x14ac:dyDescent="0.2">
      <c r="F399" s="19"/>
      <c r="G399" s="19"/>
    </row>
    <row r="400" spans="6:7" x14ac:dyDescent="0.2">
      <c r="F400" s="19"/>
      <c r="G400" s="19"/>
    </row>
    <row r="401" spans="6:7" x14ac:dyDescent="0.2">
      <c r="F401" s="19"/>
      <c r="G401" s="19"/>
    </row>
    <row r="402" spans="6:7" x14ac:dyDescent="0.2">
      <c r="F402" s="19"/>
      <c r="G402" s="19"/>
    </row>
    <row r="403" spans="6:7" x14ac:dyDescent="0.2">
      <c r="F403" s="19"/>
      <c r="G403" s="19"/>
    </row>
    <row r="404" spans="6:7" x14ac:dyDescent="0.2">
      <c r="F404" s="19"/>
      <c r="G404" s="19"/>
    </row>
    <row r="405" spans="6:7" x14ac:dyDescent="0.2">
      <c r="F405" s="19"/>
      <c r="G405" s="19"/>
    </row>
    <row r="406" spans="6:7" x14ac:dyDescent="0.2">
      <c r="F406" s="19"/>
      <c r="G406" s="19"/>
    </row>
    <row r="407" spans="6:7" x14ac:dyDescent="0.2">
      <c r="F407" s="19"/>
      <c r="G407" s="19"/>
    </row>
    <row r="408" spans="6:7" x14ac:dyDescent="0.2">
      <c r="F408" s="19"/>
      <c r="G408" s="19"/>
    </row>
    <row r="409" spans="6:7" x14ac:dyDescent="0.2">
      <c r="F409" s="19"/>
      <c r="G409" s="19"/>
    </row>
    <row r="410" spans="6:7" x14ac:dyDescent="0.2">
      <c r="F410" s="19"/>
      <c r="G410" s="19"/>
    </row>
    <row r="411" spans="6:7" x14ac:dyDescent="0.2">
      <c r="F411" s="19"/>
      <c r="G411" s="19"/>
    </row>
    <row r="412" spans="6:7" x14ac:dyDescent="0.2">
      <c r="F412" s="19"/>
      <c r="G412" s="19"/>
    </row>
    <row r="413" spans="6:7" x14ac:dyDescent="0.2">
      <c r="F413" s="19"/>
      <c r="G413" s="19"/>
    </row>
    <row r="414" spans="6:7" x14ac:dyDescent="0.2">
      <c r="F414" s="19"/>
      <c r="G414" s="19"/>
    </row>
    <row r="415" spans="6:7" x14ac:dyDescent="0.2">
      <c r="F415" s="19"/>
      <c r="G415" s="19"/>
    </row>
    <row r="416" spans="6:7" x14ac:dyDescent="0.2">
      <c r="F416" s="19"/>
      <c r="G416" s="19"/>
    </row>
    <row r="417" spans="6:7" x14ac:dyDescent="0.2">
      <c r="F417" s="19"/>
      <c r="G417" s="19"/>
    </row>
    <row r="418" spans="6:7" x14ac:dyDescent="0.2">
      <c r="F418" s="19"/>
      <c r="G418" s="19"/>
    </row>
    <row r="419" spans="6:7" x14ac:dyDescent="0.2">
      <c r="F419" s="19"/>
      <c r="G419" s="19"/>
    </row>
    <row r="420" spans="6:7" x14ac:dyDescent="0.2">
      <c r="F420" s="19"/>
      <c r="G420" s="19"/>
    </row>
    <row r="421" spans="6:7" x14ac:dyDescent="0.2">
      <c r="F421" s="19"/>
      <c r="G421" s="19"/>
    </row>
    <row r="422" spans="6:7" x14ac:dyDescent="0.2">
      <c r="F422" s="19"/>
      <c r="G422" s="19"/>
    </row>
    <row r="423" spans="6:7" x14ac:dyDescent="0.2">
      <c r="F423" s="19"/>
      <c r="G423" s="19"/>
    </row>
    <row r="424" spans="6:7" x14ac:dyDescent="0.2">
      <c r="F424" s="19"/>
      <c r="G424" s="19"/>
    </row>
    <row r="425" spans="6:7" x14ac:dyDescent="0.2">
      <c r="F425" s="19"/>
      <c r="G425" s="19"/>
    </row>
    <row r="426" spans="6:7" x14ac:dyDescent="0.2">
      <c r="F426" s="19"/>
      <c r="G426" s="19"/>
    </row>
    <row r="427" spans="6:7" x14ac:dyDescent="0.2">
      <c r="F427" s="19"/>
      <c r="G427" s="19"/>
    </row>
    <row r="428" spans="6:7" x14ac:dyDescent="0.2">
      <c r="F428" s="19"/>
      <c r="G428" s="19"/>
    </row>
    <row r="429" spans="6:7" x14ac:dyDescent="0.2">
      <c r="F429" s="19"/>
      <c r="G429" s="19"/>
    </row>
    <row r="430" spans="6:7" x14ac:dyDescent="0.2">
      <c r="F430" s="19"/>
      <c r="G430" s="19"/>
    </row>
    <row r="431" spans="6:7" x14ac:dyDescent="0.2">
      <c r="F431" s="19"/>
      <c r="G431" s="19"/>
    </row>
    <row r="432" spans="6:7" x14ac:dyDescent="0.2">
      <c r="F432" s="19"/>
      <c r="G432" s="19"/>
    </row>
    <row r="433" spans="6:7" x14ac:dyDescent="0.2">
      <c r="F433" s="19"/>
      <c r="G433" s="19"/>
    </row>
    <row r="434" spans="6:7" x14ac:dyDescent="0.2">
      <c r="F434" s="19"/>
      <c r="G434" s="19"/>
    </row>
    <row r="435" spans="6:7" x14ac:dyDescent="0.2">
      <c r="F435" s="19"/>
      <c r="G435" s="19"/>
    </row>
    <row r="436" spans="6:7" x14ac:dyDescent="0.2">
      <c r="F436" s="19"/>
      <c r="G436" s="19"/>
    </row>
    <row r="437" spans="6:7" x14ac:dyDescent="0.2">
      <c r="F437" s="19"/>
      <c r="G437" s="19"/>
    </row>
    <row r="438" spans="6:7" x14ac:dyDescent="0.2">
      <c r="F438" s="19"/>
      <c r="G438" s="19"/>
    </row>
    <row r="439" spans="6:7" x14ac:dyDescent="0.2">
      <c r="F439" s="19"/>
      <c r="G439" s="19"/>
    </row>
    <row r="440" spans="6:7" x14ac:dyDescent="0.2">
      <c r="F440" s="19"/>
      <c r="G440" s="19"/>
    </row>
    <row r="441" spans="6:7" x14ac:dyDescent="0.2">
      <c r="F441" s="19"/>
      <c r="G441" s="19"/>
    </row>
    <row r="442" spans="6:7" x14ac:dyDescent="0.2">
      <c r="F442" s="19"/>
      <c r="G442" s="19"/>
    </row>
    <row r="443" spans="6:7" x14ac:dyDescent="0.2">
      <c r="F443" s="19"/>
      <c r="G443" s="19"/>
    </row>
    <row r="444" spans="6:7" x14ac:dyDescent="0.2">
      <c r="F444" s="19"/>
      <c r="G444" s="19"/>
    </row>
    <row r="445" spans="6:7" x14ac:dyDescent="0.2">
      <c r="F445" s="19"/>
      <c r="G445" s="19"/>
    </row>
    <row r="446" spans="6:7" x14ac:dyDescent="0.2">
      <c r="F446" s="19"/>
      <c r="G446" s="19"/>
    </row>
    <row r="447" spans="6:7" x14ac:dyDescent="0.2">
      <c r="F447" s="19"/>
      <c r="G447" s="19"/>
    </row>
    <row r="448" spans="6:7" x14ac:dyDescent="0.2">
      <c r="F448" s="19"/>
      <c r="G448" s="19"/>
    </row>
    <row r="449" spans="6:7" x14ac:dyDescent="0.2">
      <c r="F449" s="19"/>
      <c r="G449" s="19"/>
    </row>
    <row r="450" spans="6:7" x14ac:dyDescent="0.2">
      <c r="F450" s="19"/>
      <c r="G450" s="19"/>
    </row>
    <row r="451" spans="6:7" x14ac:dyDescent="0.2">
      <c r="F451" s="19"/>
      <c r="G451" s="19"/>
    </row>
    <row r="452" spans="6:7" x14ac:dyDescent="0.2">
      <c r="F452" s="19"/>
      <c r="G452" s="19"/>
    </row>
    <row r="453" spans="6:7" x14ac:dyDescent="0.2">
      <c r="F453" s="19"/>
      <c r="G453" s="19"/>
    </row>
    <row r="454" spans="6:7" x14ac:dyDescent="0.2">
      <c r="F454" s="19"/>
      <c r="G454" s="19"/>
    </row>
    <row r="455" spans="6:7" x14ac:dyDescent="0.2">
      <c r="F455" s="19"/>
      <c r="G455" s="19"/>
    </row>
    <row r="456" spans="6:7" x14ac:dyDescent="0.2">
      <c r="F456" s="19"/>
      <c r="G456" s="19"/>
    </row>
    <row r="457" spans="6:7" x14ac:dyDescent="0.2">
      <c r="F457" s="19"/>
      <c r="G457" s="19"/>
    </row>
    <row r="458" spans="6:7" x14ac:dyDescent="0.2">
      <c r="F458" s="19"/>
      <c r="G458" s="19"/>
    </row>
    <row r="459" spans="6:7" x14ac:dyDescent="0.2">
      <c r="F459" s="19"/>
      <c r="G459" s="19"/>
    </row>
    <row r="460" spans="6:7" x14ac:dyDescent="0.2">
      <c r="F460" s="19"/>
      <c r="G460" s="19"/>
    </row>
    <row r="461" spans="6:7" x14ac:dyDescent="0.2">
      <c r="F461" s="19"/>
      <c r="G461" s="19"/>
    </row>
    <row r="462" spans="6:7" x14ac:dyDescent="0.2">
      <c r="F462" s="19"/>
      <c r="G462" s="19"/>
    </row>
    <row r="463" spans="6:7" x14ac:dyDescent="0.2">
      <c r="F463" s="19"/>
      <c r="G463" s="19"/>
    </row>
    <row r="464" spans="6:7" x14ac:dyDescent="0.2">
      <c r="F464" s="19"/>
      <c r="G464" s="19"/>
    </row>
    <row r="465" spans="6:7" x14ac:dyDescent="0.2">
      <c r="F465" s="19"/>
      <c r="G465" s="19"/>
    </row>
    <row r="466" spans="6:7" x14ac:dyDescent="0.2">
      <c r="F466" s="19"/>
      <c r="G466" s="19"/>
    </row>
    <row r="467" spans="6:7" x14ac:dyDescent="0.2">
      <c r="F467" s="19"/>
      <c r="G467" s="19"/>
    </row>
    <row r="468" spans="6:7" x14ac:dyDescent="0.2">
      <c r="F468" s="19"/>
      <c r="G468" s="19"/>
    </row>
    <row r="469" spans="6:7" x14ac:dyDescent="0.2">
      <c r="F469" s="19"/>
      <c r="G469" s="19"/>
    </row>
    <row r="470" spans="6:7" x14ac:dyDescent="0.2">
      <c r="F470" s="19"/>
      <c r="G470" s="19"/>
    </row>
    <row r="471" spans="6:7" x14ac:dyDescent="0.2">
      <c r="F471" s="19"/>
      <c r="G471" s="19"/>
    </row>
    <row r="472" spans="6:7" x14ac:dyDescent="0.2">
      <c r="F472" s="19"/>
      <c r="G472" s="19"/>
    </row>
    <row r="473" spans="6:7" x14ac:dyDescent="0.2">
      <c r="F473" s="19"/>
      <c r="G473" s="19"/>
    </row>
    <row r="474" spans="6:7" x14ac:dyDescent="0.2">
      <c r="F474" s="19"/>
      <c r="G474" s="19"/>
    </row>
    <row r="475" spans="6:7" x14ac:dyDescent="0.2">
      <c r="F475" s="19"/>
      <c r="G475" s="19"/>
    </row>
    <row r="476" spans="6:7" x14ac:dyDescent="0.2">
      <c r="F476" s="19"/>
      <c r="G476" s="19"/>
    </row>
    <row r="477" spans="6:7" x14ac:dyDescent="0.2">
      <c r="F477" s="19"/>
      <c r="G477" s="19"/>
    </row>
    <row r="478" spans="6:7" x14ac:dyDescent="0.2">
      <c r="F478" s="19"/>
      <c r="G478" s="19"/>
    </row>
    <row r="479" spans="6:7" x14ac:dyDescent="0.2">
      <c r="F479" s="19"/>
      <c r="G479" s="19"/>
    </row>
    <row r="480" spans="6:7" x14ac:dyDescent="0.2">
      <c r="F480" s="19"/>
      <c r="G480" s="19"/>
    </row>
    <row r="481" spans="6:7" x14ac:dyDescent="0.2">
      <c r="F481" s="19"/>
      <c r="G481" s="19"/>
    </row>
    <row r="482" spans="6:7" x14ac:dyDescent="0.2">
      <c r="F482" s="19"/>
      <c r="G482" s="19"/>
    </row>
    <row r="483" spans="6:7" x14ac:dyDescent="0.2">
      <c r="F483" s="19"/>
      <c r="G483" s="19"/>
    </row>
    <row r="484" spans="6:7" x14ac:dyDescent="0.2">
      <c r="F484" s="19"/>
      <c r="G484" s="19"/>
    </row>
    <row r="485" spans="6:7" x14ac:dyDescent="0.2">
      <c r="F485" s="19"/>
      <c r="G485" s="19"/>
    </row>
    <row r="486" spans="6:7" x14ac:dyDescent="0.2">
      <c r="F486" s="19"/>
      <c r="G486" s="19"/>
    </row>
    <row r="487" spans="6:7" x14ac:dyDescent="0.2">
      <c r="F487" s="19"/>
      <c r="G487" s="19"/>
    </row>
    <row r="488" spans="6:7" x14ac:dyDescent="0.2">
      <c r="F488" s="19"/>
      <c r="G488" s="19"/>
    </row>
    <row r="489" spans="6:7" x14ac:dyDescent="0.2">
      <c r="F489" s="19"/>
      <c r="G489" s="19"/>
    </row>
    <row r="490" spans="6:7" x14ac:dyDescent="0.2">
      <c r="F490" s="19"/>
      <c r="G490" s="19"/>
    </row>
    <row r="491" spans="6:7" x14ac:dyDescent="0.2">
      <c r="F491" s="19"/>
      <c r="G491" s="19"/>
    </row>
    <row r="492" spans="6:7" x14ac:dyDescent="0.2">
      <c r="F492" s="19"/>
      <c r="G492" s="19"/>
    </row>
    <row r="493" spans="6:7" x14ac:dyDescent="0.2">
      <c r="F493" s="19"/>
      <c r="G493" s="19"/>
    </row>
    <row r="494" spans="6:7" x14ac:dyDescent="0.2">
      <c r="F494" s="19"/>
      <c r="G494" s="19"/>
    </row>
    <row r="495" spans="6:7" x14ac:dyDescent="0.2">
      <c r="F495" s="19"/>
      <c r="G495" s="19"/>
    </row>
    <row r="496" spans="6:7" x14ac:dyDescent="0.2">
      <c r="F496" s="19"/>
      <c r="G496" s="19"/>
    </row>
    <row r="497" spans="6:7" x14ac:dyDescent="0.2">
      <c r="F497" s="19"/>
      <c r="G497" s="19"/>
    </row>
    <row r="498" spans="6:7" x14ac:dyDescent="0.2">
      <c r="F498" s="19"/>
      <c r="G498" s="19"/>
    </row>
    <row r="499" spans="6:7" x14ac:dyDescent="0.2">
      <c r="F499" s="19"/>
      <c r="G499" s="19"/>
    </row>
    <row r="500" spans="6:7" x14ac:dyDescent="0.2">
      <c r="F500" s="19"/>
      <c r="G500" s="19"/>
    </row>
    <row r="501" spans="6:7" x14ac:dyDescent="0.2">
      <c r="F501" s="19"/>
      <c r="G501" s="19"/>
    </row>
    <row r="502" spans="6:7" x14ac:dyDescent="0.2">
      <c r="F502" s="19"/>
      <c r="G502" s="19"/>
    </row>
    <row r="503" spans="6:7" x14ac:dyDescent="0.2">
      <c r="F503" s="19"/>
      <c r="G503" s="19"/>
    </row>
    <row r="504" spans="6:7" x14ac:dyDescent="0.2">
      <c r="F504" s="19"/>
      <c r="G504" s="19"/>
    </row>
    <row r="505" spans="6:7" x14ac:dyDescent="0.2">
      <c r="F505" s="19"/>
      <c r="G505" s="19"/>
    </row>
    <row r="506" spans="6:7" x14ac:dyDescent="0.2">
      <c r="F506" s="19"/>
      <c r="G506" s="19"/>
    </row>
    <row r="507" spans="6:7" x14ac:dyDescent="0.2">
      <c r="F507" s="19"/>
      <c r="G507" s="19"/>
    </row>
    <row r="508" spans="6:7" x14ac:dyDescent="0.2">
      <c r="F508" s="19"/>
      <c r="G508" s="19"/>
    </row>
    <row r="509" spans="6:7" x14ac:dyDescent="0.2">
      <c r="F509" s="19"/>
      <c r="G509" s="19"/>
    </row>
    <row r="510" spans="6:7" x14ac:dyDescent="0.2">
      <c r="F510" s="19"/>
      <c r="G510" s="19"/>
    </row>
    <row r="511" spans="6:7" x14ac:dyDescent="0.2">
      <c r="F511" s="19"/>
      <c r="G511" s="19"/>
    </row>
    <row r="512" spans="6:7" x14ac:dyDescent="0.2">
      <c r="F512" s="19"/>
      <c r="G512" s="19"/>
    </row>
    <row r="513" spans="6:7" x14ac:dyDescent="0.2">
      <c r="F513" s="19"/>
      <c r="G513" s="19"/>
    </row>
    <row r="514" spans="6:7" x14ac:dyDescent="0.2">
      <c r="F514" s="19"/>
      <c r="G514" s="19"/>
    </row>
    <row r="515" spans="6:7" x14ac:dyDescent="0.2">
      <c r="F515" s="19"/>
      <c r="G515" s="19"/>
    </row>
    <row r="516" spans="6:7" x14ac:dyDescent="0.2">
      <c r="F516" s="19"/>
      <c r="G516" s="19"/>
    </row>
    <row r="517" spans="6:7" x14ac:dyDescent="0.2">
      <c r="F517" s="19"/>
      <c r="G517" s="19"/>
    </row>
    <row r="518" spans="6:7" x14ac:dyDescent="0.2">
      <c r="F518" s="19"/>
      <c r="G518" s="19"/>
    </row>
    <row r="519" spans="6:7" x14ac:dyDescent="0.2">
      <c r="F519" s="19"/>
      <c r="G519" s="19"/>
    </row>
    <row r="520" spans="6:7" x14ac:dyDescent="0.2">
      <c r="F520" s="19"/>
      <c r="G520" s="19"/>
    </row>
    <row r="521" spans="6:7" x14ac:dyDescent="0.2">
      <c r="F521" s="19"/>
      <c r="G521" s="19"/>
    </row>
    <row r="522" spans="6:7" x14ac:dyDescent="0.2">
      <c r="F522" s="19"/>
      <c r="G522" s="19"/>
    </row>
    <row r="523" spans="6:7" x14ac:dyDescent="0.2">
      <c r="F523" s="19"/>
      <c r="G523" s="19"/>
    </row>
    <row r="524" spans="6:7" x14ac:dyDescent="0.2">
      <c r="F524" s="19"/>
      <c r="G524" s="19"/>
    </row>
    <row r="525" spans="6:7" x14ac:dyDescent="0.2">
      <c r="F525" s="19"/>
      <c r="G525" s="19"/>
    </row>
    <row r="526" spans="6:7" x14ac:dyDescent="0.2">
      <c r="F526" s="19"/>
      <c r="G526" s="19"/>
    </row>
    <row r="527" spans="6:7" x14ac:dyDescent="0.2">
      <c r="F527" s="19"/>
      <c r="G527" s="19"/>
    </row>
    <row r="528" spans="6:7" x14ac:dyDescent="0.2">
      <c r="F528" s="19"/>
      <c r="G528" s="19"/>
    </row>
    <row r="529" spans="6:7" x14ac:dyDescent="0.2">
      <c r="F529" s="19"/>
      <c r="G529" s="19"/>
    </row>
    <row r="530" spans="6:7" x14ac:dyDescent="0.2">
      <c r="F530" s="19"/>
      <c r="G530" s="19"/>
    </row>
    <row r="531" spans="6:7" x14ac:dyDescent="0.2">
      <c r="F531" s="19"/>
      <c r="G531" s="19"/>
    </row>
    <row r="532" spans="6:7" x14ac:dyDescent="0.2">
      <c r="F532" s="19"/>
      <c r="G532" s="19"/>
    </row>
    <row r="533" spans="6:7" x14ac:dyDescent="0.2">
      <c r="F533" s="19"/>
      <c r="G533" s="19"/>
    </row>
    <row r="534" spans="6:7" x14ac:dyDescent="0.2">
      <c r="F534" s="19"/>
      <c r="G534" s="19"/>
    </row>
    <row r="535" spans="6:7" x14ac:dyDescent="0.2">
      <c r="F535" s="19"/>
      <c r="G535" s="19"/>
    </row>
    <row r="536" spans="6:7" x14ac:dyDescent="0.2">
      <c r="F536" s="19"/>
      <c r="G536" s="19"/>
    </row>
    <row r="537" spans="6:7" x14ac:dyDescent="0.2">
      <c r="F537" s="19"/>
      <c r="G537" s="19"/>
    </row>
    <row r="538" spans="6:7" x14ac:dyDescent="0.2">
      <c r="F538" s="19"/>
      <c r="G538" s="19"/>
    </row>
    <row r="539" spans="6:7" x14ac:dyDescent="0.2">
      <c r="F539" s="19"/>
      <c r="G539" s="19"/>
    </row>
    <row r="540" spans="6:7" x14ac:dyDescent="0.2">
      <c r="F540" s="19"/>
      <c r="G540" s="19"/>
    </row>
    <row r="541" spans="6:7" x14ac:dyDescent="0.2">
      <c r="F541" s="19"/>
      <c r="G541" s="19"/>
    </row>
    <row r="542" spans="6:7" x14ac:dyDescent="0.2">
      <c r="F542" s="19"/>
      <c r="G542" s="19"/>
    </row>
    <row r="543" spans="6:7" x14ac:dyDescent="0.2">
      <c r="F543" s="19"/>
      <c r="G543" s="19"/>
    </row>
    <row r="544" spans="6:7" x14ac:dyDescent="0.2">
      <c r="F544" s="19"/>
      <c r="G544" s="19"/>
    </row>
    <row r="545" spans="6:7" x14ac:dyDescent="0.2">
      <c r="F545" s="19"/>
      <c r="G545" s="19"/>
    </row>
    <row r="546" spans="6:7" x14ac:dyDescent="0.2">
      <c r="F546" s="19"/>
      <c r="G546" s="19"/>
    </row>
    <row r="547" spans="6:7" x14ac:dyDescent="0.2">
      <c r="F547" s="19"/>
      <c r="G547" s="19"/>
    </row>
    <row r="548" spans="6:7" x14ac:dyDescent="0.2">
      <c r="F548" s="19"/>
      <c r="G548" s="19"/>
    </row>
    <row r="549" spans="6:7" x14ac:dyDescent="0.2">
      <c r="F549" s="19"/>
      <c r="G549" s="19"/>
    </row>
    <row r="550" spans="6:7" x14ac:dyDescent="0.2">
      <c r="F550" s="19"/>
      <c r="G550" s="19"/>
    </row>
    <row r="551" spans="6:7" x14ac:dyDescent="0.2">
      <c r="F551" s="19"/>
      <c r="G551" s="19"/>
    </row>
    <row r="552" spans="6:7" x14ac:dyDescent="0.2">
      <c r="F552" s="19"/>
      <c r="G552" s="19"/>
    </row>
    <row r="553" spans="6:7" x14ac:dyDescent="0.2">
      <c r="F553" s="19"/>
      <c r="G553" s="19"/>
    </row>
    <row r="554" spans="6:7" x14ac:dyDescent="0.2">
      <c r="F554" s="19"/>
      <c r="G554" s="19"/>
    </row>
    <row r="555" spans="6:7" x14ac:dyDescent="0.2">
      <c r="F555" s="19"/>
      <c r="G555" s="19"/>
    </row>
    <row r="556" spans="6:7" x14ac:dyDescent="0.2">
      <c r="F556" s="19"/>
      <c r="G556" s="19"/>
    </row>
    <row r="557" spans="6:7" x14ac:dyDescent="0.2">
      <c r="F557" s="19"/>
      <c r="G557" s="19"/>
    </row>
    <row r="558" spans="6:7" x14ac:dyDescent="0.2">
      <c r="F558" s="19"/>
      <c r="G558" s="19"/>
    </row>
    <row r="559" spans="6:7" x14ac:dyDescent="0.2">
      <c r="F559" s="19"/>
      <c r="G559" s="19"/>
    </row>
    <row r="560" spans="6:7" x14ac:dyDescent="0.2">
      <c r="F560" s="19"/>
      <c r="G560" s="19"/>
    </row>
    <row r="561" spans="6:7" x14ac:dyDescent="0.2">
      <c r="F561" s="19"/>
      <c r="G561" s="19"/>
    </row>
    <row r="562" spans="6:7" x14ac:dyDescent="0.2">
      <c r="F562" s="19"/>
      <c r="G562" s="19"/>
    </row>
    <row r="563" spans="6:7" x14ac:dyDescent="0.2">
      <c r="F563" s="19"/>
      <c r="G563" s="19"/>
    </row>
    <row r="564" spans="6:7" x14ac:dyDescent="0.2">
      <c r="F564" s="19"/>
      <c r="G564" s="19"/>
    </row>
    <row r="565" spans="6:7" x14ac:dyDescent="0.2">
      <c r="F565" s="19"/>
      <c r="G565" s="19"/>
    </row>
    <row r="566" spans="6:7" x14ac:dyDescent="0.2">
      <c r="F566" s="19"/>
      <c r="G566" s="19"/>
    </row>
    <row r="567" spans="6:7" x14ac:dyDescent="0.2">
      <c r="F567" s="19"/>
      <c r="G567" s="19"/>
    </row>
    <row r="568" spans="6:7" x14ac:dyDescent="0.2">
      <c r="F568" s="19"/>
      <c r="G568" s="19"/>
    </row>
    <row r="569" spans="6:7" x14ac:dyDescent="0.2">
      <c r="F569" s="19"/>
      <c r="G569" s="19"/>
    </row>
    <row r="570" spans="6:7" x14ac:dyDescent="0.2">
      <c r="F570" s="19"/>
      <c r="G570" s="19"/>
    </row>
    <row r="571" spans="6:7" x14ac:dyDescent="0.2">
      <c r="F571" s="19"/>
      <c r="G571" s="19"/>
    </row>
    <row r="572" spans="6:7" x14ac:dyDescent="0.2">
      <c r="F572" s="19"/>
      <c r="G572" s="19"/>
    </row>
    <row r="573" spans="6:7" x14ac:dyDescent="0.2">
      <c r="F573" s="19"/>
      <c r="G573" s="19"/>
    </row>
    <row r="574" spans="6:7" x14ac:dyDescent="0.2">
      <c r="F574" s="19"/>
      <c r="G574" s="19"/>
    </row>
    <row r="575" spans="6:7" x14ac:dyDescent="0.2">
      <c r="F575" s="19"/>
      <c r="G575" s="19"/>
    </row>
    <row r="576" spans="6:7" x14ac:dyDescent="0.2">
      <c r="F576" s="19"/>
      <c r="G576" s="19"/>
    </row>
    <row r="577" spans="6:7" x14ac:dyDescent="0.2">
      <c r="F577" s="19"/>
      <c r="G577" s="19"/>
    </row>
    <row r="578" spans="6:7" x14ac:dyDescent="0.2">
      <c r="F578" s="19"/>
      <c r="G578" s="19"/>
    </row>
    <row r="579" spans="6:7" x14ac:dyDescent="0.2">
      <c r="F579" s="19"/>
      <c r="G579" s="19"/>
    </row>
    <row r="580" spans="6:7" x14ac:dyDescent="0.2">
      <c r="F580" s="19"/>
      <c r="G580" s="19"/>
    </row>
    <row r="581" spans="6:7" x14ac:dyDescent="0.2">
      <c r="F581" s="19"/>
      <c r="G581" s="19"/>
    </row>
    <row r="582" spans="6:7" x14ac:dyDescent="0.2">
      <c r="F582" s="19"/>
      <c r="G582" s="19"/>
    </row>
    <row r="583" spans="6:7" x14ac:dyDescent="0.2">
      <c r="F583" s="19"/>
      <c r="G583" s="19"/>
    </row>
    <row r="584" spans="6:7" x14ac:dyDescent="0.2">
      <c r="F584" s="19"/>
      <c r="G584" s="19"/>
    </row>
    <row r="585" spans="6:7" x14ac:dyDescent="0.2">
      <c r="F585" s="19"/>
      <c r="G585" s="19"/>
    </row>
    <row r="586" spans="6:7" x14ac:dyDescent="0.2">
      <c r="F586" s="19"/>
      <c r="G586" s="19"/>
    </row>
    <row r="587" spans="6:7" x14ac:dyDescent="0.2">
      <c r="F587" s="19"/>
      <c r="G587" s="19"/>
    </row>
    <row r="588" spans="6:7" x14ac:dyDescent="0.2">
      <c r="F588" s="19"/>
      <c r="G588" s="19"/>
    </row>
    <row r="589" spans="6:7" x14ac:dyDescent="0.2">
      <c r="F589" s="19"/>
      <c r="G589" s="19"/>
    </row>
    <row r="590" spans="6:7" x14ac:dyDescent="0.2">
      <c r="F590" s="19"/>
      <c r="G590" s="19"/>
    </row>
    <row r="591" spans="6:7" x14ac:dyDescent="0.2">
      <c r="F591" s="19"/>
      <c r="G591" s="19"/>
    </row>
    <row r="592" spans="6:7" x14ac:dyDescent="0.2">
      <c r="F592" s="19"/>
      <c r="G592" s="19"/>
    </row>
    <row r="593" spans="6:7" x14ac:dyDescent="0.2">
      <c r="F593" s="19"/>
      <c r="G593" s="19"/>
    </row>
    <row r="594" spans="6:7" x14ac:dyDescent="0.2">
      <c r="F594" s="19"/>
      <c r="G594" s="19"/>
    </row>
    <row r="595" spans="6:7" x14ac:dyDescent="0.2">
      <c r="F595" s="19"/>
      <c r="G595" s="19"/>
    </row>
    <row r="596" spans="6:7" x14ac:dyDescent="0.2">
      <c r="F596" s="19"/>
      <c r="G596" s="19"/>
    </row>
    <row r="597" spans="6:7" x14ac:dyDescent="0.2">
      <c r="F597" s="19"/>
      <c r="G597" s="19"/>
    </row>
    <row r="598" spans="6:7" x14ac:dyDescent="0.2">
      <c r="F598" s="19"/>
      <c r="G598" s="19"/>
    </row>
    <row r="599" spans="6:7" x14ac:dyDescent="0.2">
      <c r="F599" s="19"/>
      <c r="G599" s="19"/>
    </row>
    <row r="600" spans="6:7" x14ac:dyDescent="0.2">
      <c r="F600" s="19"/>
      <c r="G600" s="19"/>
    </row>
    <row r="601" spans="6:7" x14ac:dyDescent="0.2">
      <c r="F601" s="19"/>
      <c r="G601" s="19"/>
    </row>
    <row r="602" spans="6:7" x14ac:dyDescent="0.2">
      <c r="F602" s="19"/>
      <c r="G602" s="19"/>
    </row>
    <row r="603" spans="6:7" x14ac:dyDescent="0.2">
      <c r="F603" s="19"/>
      <c r="G603" s="19"/>
    </row>
    <row r="604" spans="6:7" x14ac:dyDescent="0.2">
      <c r="F604" s="19"/>
      <c r="G604" s="19"/>
    </row>
    <row r="605" spans="6:7" x14ac:dyDescent="0.2">
      <c r="F605" s="19"/>
      <c r="G605" s="19"/>
    </row>
    <row r="606" spans="6:7" x14ac:dyDescent="0.2">
      <c r="F606" s="19"/>
      <c r="G606" s="19"/>
    </row>
    <row r="607" spans="6:7" x14ac:dyDescent="0.2">
      <c r="F607" s="19"/>
      <c r="G607" s="19"/>
    </row>
    <row r="608" spans="6:7" x14ac:dyDescent="0.2">
      <c r="F608" s="19"/>
      <c r="G608" s="19"/>
    </row>
    <row r="609" spans="6:7" x14ac:dyDescent="0.2">
      <c r="F609" s="19"/>
      <c r="G609" s="19"/>
    </row>
    <row r="610" spans="6:7" x14ac:dyDescent="0.2">
      <c r="F610" s="19"/>
      <c r="G610" s="19"/>
    </row>
    <row r="611" spans="6:7" x14ac:dyDescent="0.2">
      <c r="F611" s="19"/>
      <c r="G611" s="19"/>
    </row>
    <row r="612" spans="6:7" x14ac:dyDescent="0.2">
      <c r="F612" s="19"/>
      <c r="G612" s="19"/>
    </row>
    <row r="613" spans="6:7" x14ac:dyDescent="0.2">
      <c r="F613" s="19"/>
      <c r="G613" s="19"/>
    </row>
    <row r="614" spans="6:7" x14ac:dyDescent="0.2">
      <c r="F614" s="19"/>
      <c r="G614" s="19"/>
    </row>
    <row r="615" spans="6:7" x14ac:dyDescent="0.2">
      <c r="F615" s="19"/>
      <c r="G615" s="19"/>
    </row>
    <row r="616" spans="6:7" x14ac:dyDescent="0.2">
      <c r="F616" s="19"/>
      <c r="G616" s="19"/>
    </row>
    <row r="617" spans="6:7" x14ac:dyDescent="0.2">
      <c r="F617" s="19"/>
      <c r="G617" s="19"/>
    </row>
    <row r="618" spans="6:7" x14ac:dyDescent="0.2">
      <c r="F618" s="19"/>
      <c r="G618" s="19"/>
    </row>
    <row r="619" spans="6:7" x14ac:dyDescent="0.2">
      <c r="F619" s="19"/>
      <c r="G619" s="19"/>
    </row>
    <row r="620" spans="6:7" x14ac:dyDescent="0.2">
      <c r="F620" s="19"/>
      <c r="G620" s="19"/>
    </row>
    <row r="621" spans="6:7" x14ac:dyDescent="0.2">
      <c r="F621" s="19"/>
      <c r="G621" s="19"/>
    </row>
    <row r="622" spans="6:7" x14ac:dyDescent="0.2">
      <c r="F622" s="19"/>
      <c r="G622" s="19"/>
    </row>
    <row r="623" spans="6:7" x14ac:dyDescent="0.2">
      <c r="F623" s="19"/>
      <c r="G623" s="19"/>
    </row>
    <row r="624" spans="6:7" x14ac:dyDescent="0.2">
      <c r="F624" s="19"/>
      <c r="G624" s="19"/>
    </row>
    <row r="625" spans="6:7" x14ac:dyDescent="0.2">
      <c r="F625" s="19"/>
      <c r="G625" s="19"/>
    </row>
    <row r="626" spans="6:7" x14ac:dyDescent="0.2">
      <c r="F626" s="19"/>
      <c r="G626" s="19"/>
    </row>
    <row r="627" spans="6:7" x14ac:dyDescent="0.2">
      <c r="F627" s="19"/>
      <c r="G627" s="19"/>
    </row>
    <row r="628" spans="6:7" x14ac:dyDescent="0.2">
      <c r="F628" s="19"/>
      <c r="G628" s="19"/>
    </row>
    <row r="629" spans="6:7" x14ac:dyDescent="0.2">
      <c r="F629" s="19"/>
      <c r="G629" s="19"/>
    </row>
    <row r="630" spans="6:7" x14ac:dyDescent="0.2">
      <c r="F630" s="19"/>
      <c r="G630" s="19"/>
    </row>
    <row r="631" spans="6:7" x14ac:dyDescent="0.2">
      <c r="F631" s="19"/>
      <c r="G631" s="19"/>
    </row>
    <row r="632" spans="6:7" x14ac:dyDescent="0.2">
      <c r="F632" s="19"/>
      <c r="G632" s="19"/>
    </row>
    <row r="633" spans="6:7" x14ac:dyDescent="0.2">
      <c r="F633" s="19"/>
      <c r="G633" s="19"/>
    </row>
    <row r="634" spans="6:7" x14ac:dyDescent="0.2">
      <c r="F634" s="19"/>
      <c r="G634" s="19"/>
    </row>
    <row r="635" spans="6:7" x14ac:dyDescent="0.2">
      <c r="F635" s="19"/>
      <c r="G635" s="19"/>
    </row>
    <row r="636" spans="6:7" x14ac:dyDescent="0.2">
      <c r="F636" s="19"/>
      <c r="G636" s="19"/>
    </row>
    <row r="637" spans="6:7" x14ac:dyDescent="0.2">
      <c r="F637" s="19"/>
      <c r="G637" s="19"/>
    </row>
    <row r="638" spans="6:7" x14ac:dyDescent="0.2">
      <c r="F638" s="19"/>
      <c r="G638" s="19"/>
    </row>
    <row r="639" spans="6:7" x14ac:dyDescent="0.2">
      <c r="F639" s="19"/>
      <c r="G639" s="19"/>
    </row>
    <row r="640" spans="6:7" x14ac:dyDescent="0.2">
      <c r="F640" s="19"/>
      <c r="G640" s="19"/>
    </row>
    <row r="641" spans="6:7" x14ac:dyDescent="0.2">
      <c r="F641" s="19"/>
      <c r="G641" s="19"/>
    </row>
    <row r="642" spans="6:7" x14ac:dyDescent="0.2">
      <c r="F642" s="19"/>
      <c r="G642" s="19"/>
    </row>
    <row r="643" spans="6:7" x14ac:dyDescent="0.2">
      <c r="F643" s="19"/>
      <c r="G643" s="19"/>
    </row>
    <row r="644" spans="6:7" x14ac:dyDescent="0.2">
      <c r="F644" s="19"/>
      <c r="G644" s="19"/>
    </row>
    <row r="645" spans="6:7" x14ac:dyDescent="0.2">
      <c r="F645" s="19"/>
      <c r="G645" s="19"/>
    </row>
    <row r="646" spans="6:7" x14ac:dyDescent="0.2">
      <c r="F646" s="19"/>
      <c r="G646" s="19"/>
    </row>
    <row r="647" spans="6:7" x14ac:dyDescent="0.2">
      <c r="F647" s="19"/>
      <c r="G647" s="19"/>
    </row>
    <row r="648" spans="6:7" x14ac:dyDescent="0.2">
      <c r="F648" s="19"/>
      <c r="G648" s="19"/>
    </row>
    <row r="649" spans="6:7" x14ac:dyDescent="0.2">
      <c r="F649" s="19"/>
      <c r="G649" s="19"/>
    </row>
    <row r="650" spans="6:7" x14ac:dyDescent="0.2">
      <c r="F650" s="19"/>
      <c r="G650" s="19"/>
    </row>
    <row r="651" spans="6:7" x14ac:dyDescent="0.2">
      <c r="F651" s="19"/>
      <c r="G651" s="19"/>
    </row>
    <row r="652" spans="6:7" x14ac:dyDescent="0.2">
      <c r="F652" s="19"/>
      <c r="G652" s="19"/>
    </row>
    <row r="653" spans="6:7" x14ac:dyDescent="0.2">
      <c r="F653" s="19"/>
      <c r="G653" s="19"/>
    </row>
    <row r="654" spans="6:7" x14ac:dyDescent="0.2">
      <c r="F654" s="19"/>
      <c r="G654" s="19"/>
    </row>
    <row r="655" spans="6:7" x14ac:dyDescent="0.2">
      <c r="F655" s="19"/>
      <c r="G655" s="19"/>
    </row>
    <row r="656" spans="6:7" x14ac:dyDescent="0.2">
      <c r="F656" s="19"/>
      <c r="G656" s="19"/>
    </row>
    <row r="657" spans="6:7" x14ac:dyDescent="0.2">
      <c r="F657" s="19"/>
      <c r="G657" s="19"/>
    </row>
    <row r="658" spans="6:7" x14ac:dyDescent="0.2">
      <c r="F658" s="19"/>
      <c r="G658" s="19"/>
    </row>
    <row r="659" spans="6:7" x14ac:dyDescent="0.2">
      <c r="F659" s="19"/>
      <c r="G659" s="19"/>
    </row>
    <row r="660" spans="6:7" x14ac:dyDescent="0.2">
      <c r="F660" s="19"/>
      <c r="G660" s="19"/>
    </row>
    <row r="661" spans="6:7" x14ac:dyDescent="0.2">
      <c r="F661" s="19"/>
      <c r="G661" s="19"/>
    </row>
    <row r="662" spans="6:7" x14ac:dyDescent="0.2">
      <c r="F662" s="19"/>
      <c r="G662" s="19"/>
    </row>
    <row r="663" spans="6:7" x14ac:dyDescent="0.2">
      <c r="F663" s="19"/>
      <c r="G663" s="19"/>
    </row>
    <row r="664" spans="6:7" x14ac:dyDescent="0.2">
      <c r="F664" s="19"/>
      <c r="G664" s="19"/>
    </row>
    <row r="665" spans="6:7" x14ac:dyDescent="0.2">
      <c r="F665" s="19"/>
      <c r="G665" s="19"/>
    </row>
    <row r="666" spans="6:7" x14ac:dyDescent="0.2">
      <c r="F666" s="19"/>
      <c r="G666" s="19"/>
    </row>
    <row r="667" spans="6:7" x14ac:dyDescent="0.2">
      <c r="F667" s="19"/>
      <c r="G667" s="19"/>
    </row>
    <row r="668" spans="6:7" x14ac:dyDescent="0.2">
      <c r="F668" s="19"/>
      <c r="G668" s="19"/>
    </row>
    <row r="669" spans="6:7" x14ac:dyDescent="0.2">
      <c r="F669" s="19"/>
      <c r="G669" s="19"/>
    </row>
    <row r="670" spans="6:7" x14ac:dyDescent="0.2">
      <c r="F670" s="19"/>
      <c r="G670" s="19"/>
    </row>
    <row r="671" spans="6:7" x14ac:dyDescent="0.2">
      <c r="F671" s="19"/>
      <c r="G671" s="19"/>
    </row>
    <row r="672" spans="6:7" x14ac:dyDescent="0.2">
      <c r="F672" s="19"/>
      <c r="G672" s="19"/>
    </row>
    <row r="673" spans="6:7" x14ac:dyDescent="0.2">
      <c r="F673" s="19"/>
      <c r="G673" s="19"/>
    </row>
    <row r="674" spans="6:7" x14ac:dyDescent="0.2">
      <c r="F674" s="19"/>
      <c r="G674" s="19"/>
    </row>
    <row r="675" spans="6:7" x14ac:dyDescent="0.2">
      <c r="F675" s="19"/>
      <c r="G675" s="19"/>
    </row>
    <row r="676" spans="6:7" x14ac:dyDescent="0.2">
      <c r="F676" s="19"/>
      <c r="G676" s="19"/>
    </row>
    <row r="677" spans="6:7" x14ac:dyDescent="0.2">
      <c r="F677" s="19"/>
      <c r="G677" s="19"/>
    </row>
    <row r="678" spans="6:7" x14ac:dyDescent="0.2">
      <c r="F678" s="19"/>
      <c r="G678" s="19"/>
    </row>
    <row r="679" spans="6:7" x14ac:dyDescent="0.2">
      <c r="F679" s="19"/>
      <c r="G679" s="19"/>
    </row>
    <row r="680" spans="6:7" x14ac:dyDescent="0.2">
      <c r="F680" s="19"/>
      <c r="G680" s="19"/>
    </row>
    <row r="681" spans="6:7" x14ac:dyDescent="0.2">
      <c r="F681" s="19"/>
      <c r="G681" s="19"/>
    </row>
    <row r="682" spans="6:7" x14ac:dyDescent="0.2">
      <c r="F682" s="19"/>
      <c r="G682" s="19"/>
    </row>
    <row r="683" spans="6:7" x14ac:dyDescent="0.2">
      <c r="F683" s="19"/>
      <c r="G683" s="19"/>
    </row>
    <row r="684" spans="6:7" x14ac:dyDescent="0.2">
      <c r="F684" s="19"/>
      <c r="G684" s="19"/>
    </row>
    <row r="685" spans="6:7" x14ac:dyDescent="0.2">
      <c r="F685" s="19"/>
      <c r="G685" s="19"/>
    </row>
    <row r="686" spans="6:7" x14ac:dyDescent="0.2">
      <c r="F686" s="19"/>
      <c r="G686" s="19"/>
    </row>
    <row r="687" spans="6:7" x14ac:dyDescent="0.2">
      <c r="F687" s="19"/>
      <c r="G687" s="19"/>
    </row>
    <row r="688" spans="6:7" x14ac:dyDescent="0.2">
      <c r="F688" s="19"/>
      <c r="G688" s="19"/>
    </row>
    <row r="689" spans="6:7" x14ac:dyDescent="0.2">
      <c r="F689" s="19"/>
      <c r="G689" s="19"/>
    </row>
    <row r="690" spans="6:7" x14ac:dyDescent="0.2">
      <c r="F690" s="19"/>
      <c r="G690" s="19"/>
    </row>
    <row r="691" spans="6:7" x14ac:dyDescent="0.2">
      <c r="F691" s="19"/>
      <c r="G691" s="19"/>
    </row>
    <row r="692" spans="6:7" x14ac:dyDescent="0.2">
      <c r="F692" s="19"/>
      <c r="G692" s="19"/>
    </row>
    <row r="693" spans="6:7" x14ac:dyDescent="0.2">
      <c r="F693" s="19"/>
      <c r="G693" s="19"/>
    </row>
    <row r="694" spans="6:7" x14ac:dyDescent="0.2">
      <c r="F694" s="19"/>
      <c r="G694" s="19"/>
    </row>
    <row r="695" spans="6:7" x14ac:dyDescent="0.2">
      <c r="F695" s="19"/>
      <c r="G695" s="19"/>
    </row>
    <row r="696" spans="6:7" x14ac:dyDescent="0.2">
      <c r="F696" s="19"/>
      <c r="G696" s="19"/>
    </row>
    <row r="697" spans="6:7" x14ac:dyDescent="0.2">
      <c r="F697" s="19"/>
      <c r="G697" s="19"/>
    </row>
    <row r="698" spans="6:7" x14ac:dyDescent="0.2">
      <c r="F698" s="19"/>
      <c r="G698" s="19"/>
    </row>
    <row r="699" spans="6:7" x14ac:dyDescent="0.2">
      <c r="F699" s="19"/>
      <c r="G699" s="19"/>
    </row>
    <row r="700" spans="6:7" x14ac:dyDescent="0.2">
      <c r="F700" s="19"/>
      <c r="G700" s="19"/>
    </row>
    <row r="701" spans="6:7" x14ac:dyDescent="0.2">
      <c r="F701" s="19"/>
      <c r="G701" s="19"/>
    </row>
    <row r="702" spans="6:7" x14ac:dyDescent="0.2">
      <c r="F702" s="19"/>
      <c r="G702" s="19"/>
    </row>
    <row r="703" spans="6:7" x14ac:dyDescent="0.2">
      <c r="F703" s="19"/>
      <c r="G703" s="19"/>
    </row>
    <row r="704" spans="6:7" x14ac:dyDescent="0.2">
      <c r="F704" s="19"/>
      <c r="G704" s="19"/>
    </row>
    <row r="705" spans="6:7" x14ac:dyDescent="0.2">
      <c r="F705" s="19"/>
      <c r="G705" s="19"/>
    </row>
    <row r="706" spans="6:7" x14ac:dyDescent="0.2">
      <c r="F706" s="19"/>
      <c r="G706" s="19"/>
    </row>
    <row r="707" spans="6:7" x14ac:dyDescent="0.2">
      <c r="F707" s="19"/>
      <c r="G707" s="19"/>
    </row>
    <row r="708" spans="6:7" x14ac:dyDescent="0.2">
      <c r="F708" s="19"/>
      <c r="G708" s="19"/>
    </row>
    <row r="709" spans="6:7" x14ac:dyDescent="0.2">
      <c r="F709" s="19"/>
      <c r="G709" s="19"/>
    </row>
    <row r="710" spans="6:7" x14ac:dyDescent="0.2">
      <c r="F710" s="19"/>
      <c r="G710" s="19"/>
    </row>
    <row r="711" spans="6:7" x14ac:dyDescent="0.2">
      <c r="F711" s="19"/>
      <c r="G711" s="19"/>
    </row>
    <row r="712" spans="6:7" x14ac:dyDescent="0.2">
      <c r="F712" s="19"/>
      <c r="G712" s="19"/>
    </row>
    <row r="713" spans="6:7" x14ac:dyDescent="0.2">
      <c r="F713" s="19"/>
      <c r="G713" s="19"/>
    </row>
    <row r="714" spans="6:7" x14ac:dyDescent="0.2">
      <c r="F714" s="19"/>
      <c r="G714" s="19"/>
    </row>
    <row r="715" spans="6:7" x14ac:dyDescent="0.2">
      <c r="F715" s="19"/>
      <c r="G715" s="19"/>
    </row>
    <row r="716" spans="6:7" x14ac:dyDescent="0.2">
      <c r="F716" s="19"/>
      <c r="G716" s="19"/>
    </row>
    <row r="717" spans="6:7" x14ac:dyDescent="0.2">
      <c r="F717" s="19"/>
      <c r="G717" s="19"/>
    </row>
    <row r="718" spans="6:7" x14ac:dyDescent="0.2">
      <c r="F718" s="19"/>
      <c r="G718" s="19"/>
    </row>
    <row r="719" spans="6:7" x14ac:dyDescent="0.2">
      <c r="F719" s="19"/>
      <c r="G719" s="19"/>
    </row>
    <row r="720" spans="6:7" x14ac:dyDescent="0.2">
      <c r="F720" s="19"/>
      <c r="G720" s="19"/>
    </row>
    <row r="721" spans="6:7" x14ac:dyDescent="0.2">
      <c r="F721" s="19"/>
      <c r="G721" s="19"/>
    </row>
    <row r="722" spans="6:7" x14ac:dyDescent="0.2">
      <c r="F722" s="19"/>
      <c r="G722" s="19"/>
    </row>
    <row r="723" spans="6:7" x14ac:dyDescent="0.2">
      <c r="F723" s="19"/>
      <c r="G723" s="19"/>
    </row>
    <row r="724" spans="6:7" x14ac:dyDescent="0.2">
      <c r="F724" s="19"/>
      <c r="G724" s="19"/>
    </row>
    <row r="725" spans="6:7" x14ac:dyDescent="0.2">
      <c r="F725" s="19"/>
      <c r="G725" s="19"/>
    </row>
    <row r="726" spans="6:7" x14ac:dyDescent="0.2">
      <c r="F726" s="19"/>
      <c r="G726" s="19"/>
    </row>
    <row r="727" spans="6:7" x14ac:dyDescent="0.2">
      <c r="F727" s="19"/>
      <c r="G727" s="19"/>
    </row>
    <row r="728" spans="6:7" x14ac:dyDescent="0.2">
      <c r="F728" s="19"/>
      <c r="G728" s="19"/>
    </row>
    <row r="729" spans="6:7" x14ac:dyDescent="0.2">
      <c r="F729" s="19"/>
      <c r="G729" s="19"/>
    </row>
    <row r="730" spans="6:7" x14ac:dyDescent="0.2">
      <c r="F730" s="19"/>
      <c r="G730" s="19"/>
    </row>
    <row r="731" spans="6:7" x14ac:dyDescent="0.2">
      <c r="F731" s="19"/>
      <c r="G731" s="19"/>
    </row>
    <row r="732" spans="6:7" x14ac:dyDescent="0.2">
      <c r="F732" s="19"/>
      <c r="G732" s="19"/>
    </row>
    <row r="733" spans="6:7" x14ac:dyDescent="0.2">
      <c r="F733" s="19"/>
      <c r="G733" s="19"/>
    </row>
    <row r="734" spans="6:7" x14ac:dyDescent="0.2">
      <c r="F734" s="19"/>
      <c r="G734" s="19"/>
    </row>
    <row r="735" spans="6:7" x14ac:dyDescent="0.2">
      <c r="F735" s="19"/>
      <c r="G735" s="19"/>
    </row>
    <row r="736" spans="6:7" x14ac:dyDescent="0.2">
      <c r="F736" s="19"/>
      <c r="G736" s="19"/>
    </row>
    <row r="737" spans="6:7" x14ac:dyDescent="0.2">
      <c r="F737" s="19"/>
      <c r="G737" s="19"/>
    </row>
    <row r="738" spans="6:7" x14ac:dyDescent="0.2">
      <c r="F738" s="19"/>
      <c r="G738" s="19"/>
    </row>
    <row r="739" spans="6:7" x14ac:dyDescent="0.2">
      <c r="F739" s="19"/>
      <c r="G739" s="19"/>
    </row>
    <row r="740" spans="6:7" x14ac:dyDescent="0.2">
      <c r="F740" s="19"/>
      <c r="G740" s="19"/>
    </row>
    <row r="741" spans="6:7" x14ac:dyDescent="0.2">
      <c r="F741" s="19"/>
      <c r="G741" s="19"/>
    </row>
    <row r="742" spans="6:7" x14ac:dyDescent="0.2">
      <c r="F742" s="19"/>
      <c r="G742" s="19"/>
    </row>
    <row r="743" spans="6:7" x14ac:dyDescent="0.2">
      <c r="F743" s="19"/>
      <c r="G743" s="19"/>
    </row>
    <row r="744" spans="6:7" x14ac:dyDescent="0.2">
      <c r="F744" s="19"/>
      <c r="G744" s="19"/>
    </row>
    <row r="745" spans="6:7" x14ac:dyDescent="0.2">
      <c r="F745" s="19"/>
      <c r="G745" s="19"/>
    </row>
    <row r="746" spans="6:7" x14ac:dyDescent="0.2">
      <c r="F746" s="19"/>
      <c r="G746" s="19"/>
    </row>
    <row r="747" spans="6:7" x14ac:dyDescent="0.2">
      <c r="F747" s="19"/>
      <c r="G747" s="19"/>
    </row>
    <row r="748" spans="6:7" x14ac:dyDescent="0.2">
      <c r="F748" s="19"/>
      <c r="G748" s="19"/>
    </row>
    <row r="749" spans="6:7" x14ac:dyDescent="0.2">
      <c r="F749" s="19"/>
      <c r="G749" s="19"/>
    </row>
    <row r="750" spans="6:7" x14ac:dyDescent="0.2">
      <c r="F750" s="19"/>
      <c r="G750" s="19"/>
    </row>
    <row r="751" spans="6:7" x14ac:dyDescent="0.2">
      <c r="F751" s="19"/>
      <c r="G751" s="19"/>
    </row>
    <row r="752" spans="6:7" x14ac:dyDescent="0.2">
      <c r="F752" s="19"/>
      <c r="G752" s="19"/>
    </row>
    <row r="753" spans="6:7" x14ac:dyDescent="0.2">
      <c r="F753" s="19"/>
      <c r="G753" s="19"/>
    </row>
    <row r="754" spans="6:7" x14ac:dyDescent="0.2">
      <c r="F754" s="19"/>
      <c r="G754" s="19"/>
    </row>
    <row r="755" spans="6:7" x14ac:dyDescent="0.2">
      <c r="F755" s="19"/>
      <c r="G755" s="19"/>
    </row>
    <row r="756" spans="6:7" x14ac:dyDescent="0.2">
      <c r="F756" s="19"/>
      <c r="G756" s="19"/>
    </row>
    <row r="757" spans="6:7" x14ac:dyDescent="0.2">
      <c r="F757" s="19"/>
      <c r="G757" s="19"/>
    </row>
    <row r="758" spans="6:7" x14ac:dyDescent="0.2">
      <c r="F758" s="19"/>
      <c r="G758" s="19"/>
    </row>
    <row r="759" spans="6:7" x14ac:dyDescent="0.2">
      <c r="F759" s="19"/>
      <c r="G759" s="19"/>
    </row>
    <row r="760" spans="6:7" x14ac:dyDescent="0.2">
      <c r="F760" s="19"/>
      <c r="G760" s="19"/>
    </row>
    <row r="761" spans="6:7" x14ac:dyDescent="0.2">
      <c r="F761" s="19"/>
      <c r="G761" s="19"/>
    </row>
    <row r="762" spans="6:7" x14ac:dyDescent="0.2">
      <c r="F762" s="19"/>
      <c r="G762" s="19"/>
    </row>
    <row r="763" spans="6:7" x14ac:dyDescent="0.2">
      <c r="F763" s="19"/>
      <c r="G763" s="19"/>
    </row>
    <row r="764" spans="6:7" x14ac:dyDescent="0.2">
      <c r="F764" s="19"/>
      <c r="G764" s="19"/>
    </row>
    <row r="765" spans="6:7" x14ac:dyDescent="0.2">
      <c r="F765" s="19"/>
      <c r="G765" s="19"/>
    </row>
    <row r="766" spans="6:7" x14ac:dyDescent="0.2">
      <c r="F766" s="19"/>
      <c r="G766" s="19"/>
    </row>
    <row r="767" spans="6:7" x14ac:dyDescent="0.2">
      <c r="F767" s="19"/>
      <c r="G767" s="19"/>
    </row>
    <row r="768" spans="6:7" x14ac:dyDescent="0.2">
      <c r="F768" s="19"/>
      <c r="G768" s="19"/>
    </row>
    <row r="769" spans="6:7" x14ac:dyDescent="0.2">
      <c r="F769" s="19"/>
      <c r="G769" s="19"/>
    </row>
    <row r="770" spans="6:7" x14ac:dyDescent="0.2">
      <c r="F770" s="19"/>
      <c r="G770" s="19"/>
    </row>
    <row r="771" spans="6:7" x14ac:dyDescent="0.2">
      <c r="F771" s="19"/>
      <c r="G771" s="19"/>
    </row>
    <row r="772" spans="6:7" x14ac:dyDescent="0.2">
      <c r="F772" s="19"/>
      <c r="G772" s="19"/>
    </row>
    <row r="773" spans="6:7" x14ac:dyDescent="0.2">
      <c r="F773" s="19"/>
      <c r="G773" s="19"/>
    </row>
    <row r="774" spans="6:7" x14ac:dyDescent="0.2">
      <c r="F774" s="19"/>
      <c r="G774" s="19"/>
    </row>
    <row r="775" spans="6:7" x14ac:dyDescent="0.2">
      <c r="F775" s="19"/>
      <c r="G775" s="19"/>
    </row>
    <row r="776" spans="6:7" x14ac:dyDescent="0.2">
      <c r="F776" s="19"/>
      <c r="G776" s="19"/>
    </row>
    <row r="777" spans="6:7" x14ac:dyDescent="0.2">
      <c r="F777" s="19"/>
      <c r="G777" s="19"/>
    </row>
    <row r="778" spans="6:7" x14ac:dyDescent="0.2">
      <c r="F778" s="19"/>
      <c r="G778" s="19"/>
    </row>
    <row r="779" spans="6:7" x14ac:dyDescent="0.2">
      <c r="F779" s="19"/>
      <c r="G779" s="19"/>
    </row>
    <row r="780" spans="6:7" x14ac:dyDescent="0.2">
      <c r="F780" s="19"/>
      <c r="G780" s="19"/>
    </row>
    <row r="781" spans="6:7" x14ac:dyDescent="0.2">
      <c r="F781" s="19"/>
      <c r="G781" s="19"/>
    </row>
    <row r="782" spans="6:7" x14ac:dyDescent="0.2">
      <c r="F782" s="19"/>
      <c r="G782" s="19"/>
    </row>
    <row r="783" spans="6:7" x14ac:dyDescent="0.2">
      <c r="F783" s="19"/>
      <c r="G783" s="19"/>
    </row>
    <row r="784" spans="6:7" x14ac:dyDescent="0.2">
      <c r="F784" s="19"/>
      <c r="G784" s="19"/>
    </row>
    <row r="785" spans="6:7" x14ac:dyDescent="0.2">
      <c r="F785" s="19"/>
      <c r="G785" s="19"/>
    </row>
    <row r="786" spans="6:7" x14ac:dyDescent="0.2">
      <c r="F786" s="19"/>
      <c r="G786" s="19"/>
    </row>
    <row r="787" spans="6:7" x14ac:dyDescent="0.2">
      <c r="F787" s="19"/>
      <c r="G787" s="19"/>
    </row>
    <row r="788" spans="6:7" x14ac:dyDescent="0.2">
      <c r="F788" s="19"/>
      <c r="G788" s="19"/>
    </row>
    <row r="789" spans="6:7" x14ac:dyDescent="0.2">
      <c r="F789" s="19"/>
      <c r="G789" s="19"/>
    </row>
    <row r="790" spans="6:7" x14ac:dyDescent="0.2">
      <c r="F790" s="19"/>
      <c r="G790" s="19"/>
    </row>
    <row r="791" spans="6:7" x14ac:dyDescent="0.2">
      <c r="F791" s="19"/>
      <c r="G791" s="19"/>
    </row>
    <row r="792" spans="6:7" x14ac:dyDescent="0.2">
      <c r="F792" s="19"/>
      <c r="G792" s="19"/>
    </row>
    <row r="793" spans="6:7" x14ac:dyDescent="0.2">
      <c r="F793" s="19"/>
      <c r="G793" s="19"/>
    </row>
    <row r="794" spans="6:7" x14ac:dyDescent="0.2">
      <c r="F794" s="19"/>
      <c r="G794" s="19"/>
    </row>
    <row r="795" spans="6:7" x14ac:dyDescent="0.2">
      <c r="F795" s="19"/>
      <c r="G795" s="19"/>
    </row>
    <row r="796" spans="6:7" x14ac:dyDescent="0.2">
      <c r="F796" s="19"/>
      <c r="G796" s="19"/>
    </row>
    <row r="797" spans="6:7" x14ac:dyDescent="0.2">
      <c r="F797" s="19"/>
      <c r="G797" s="19"/>
    </row>
    <row r="798" spans="6:7" x14ac:dyDescent="0.2">
      <c r="F798" s="19"/>
      <c r="G798" s="19"/>
    </row>
    <row r="799" spans="6:7" x14ac:dyDescent="0.2">
      <c r="F799" s="19"/>
      <c r="G799" s="19"/>
    </row>
    <row r="800" spans="6:7" x14ac:dyDescent="0.2">
      <c r="F800" s="19"/>
      <c r="G800" s="19"/>
    </row>
    <row r="801" spans="6:7" x14ac:dyDescent="0.2">
      <c r="F801" s="19"/>
      <c r="G801" s="19"/>
    </row>
    <row r="802" spans="6:7" x14ac:dyDescent="0.2">
      <c r="F802" s="19"/>
      <c r="G802" s="19"/>
    </row>
    <row r="803" spans="6:7" x14ac:dyDescent="0.2">
      <c r="F803" s="19"/>
      <c r="G803" s="19"/>
    </row>
    <row r="804" spans="6:7" x14ac:dyDescent="0.2">
      <c r="F804" s="19"/>
      <c r="G804" s="19"/>
    </row>
    <row r="805" spans="6:7" x14ac:dyDescent="0.2">
      <c r="F805" s="19"/>
      <c r="G805" s="19"/>
    </row>
    <row r="806" spans="6:7" x14ac:dyDescent="0.2">
      <c r="F806" s="19"/>
      <c r="G806" s="19"/>
    </row>
    <row r="807" spans="6:7" x14ac:dyDescent="0.2">
      <c r="F807" s="19"/>
      <c r="G807" s="19"/>
    </row>
    <row r="808" spans="6:7" x14ac:dyDescent="0.2">
      <c r="F808" s="19"/>
      <c r="G808" s="19"/>
    </row>
    <row r="809" spans="6:7" x14ac:dyDescent="0.2">
      <c r="F809" s="19"/>
      <c r="G809" s="19"/>
    </row>
    <row r="810" spans="6:7" x14ac:dyDescent="0.2">
      <c r="F810" s="19"/>
      <c r="G810" s="19"/>
    </row>
    <row r="811" spans="6:7" x14ac:dyDescent="0.2">
      <c r="F811" s="19"/>
      <c r="G811" s="19"/>
    </row>
    <row r="812" spans="6:7" x14ac:dyDescent="0.2">
      <c r="F812" s="19"/>
      <c r="G812" s="19"/>
    </row>
    <row r="813" spans="6:7" x14ac:dyDescent="0.2">
      <c r="F813" s="19"/>
      <c r="G813" s="19"/>
    </row>
    <row r="814" spans="6:7" x14ac:dyDescent="0.2">
      <c r="F814" s="19"/>
      <c r="G814" s="19"/>
    </row>
    <row r="815" spans="6:7" x14ac:dyDescent="0.2">
      <c r="F815" s="19"/>
      <c r="G815" s="19"/>
    </row>
    <row r="816" spans="6:7" x14ac:dyDescent="0.2">
      <c r="F816" s="19"/>
      <c r="G816" s="19"/>
    </row>
    <row r="817" spans="6:7" x14ac:dyDescent="0.2">
      <c r="F817" s="19"/>
      <c r="G817" s="19"/>
    </row>
    <row r="818" spans="6:7" x14ac:dyDescent="0.2">
      <c r="F818" s="19"/>
      <c r="G818" s="19"/>
    </row>
    <row r="819" spans="6:7" x14ac:dyDescent="0.2">
      <c r="F819" s="19"/>
      <c r="G819" s="19"/>
    </row>
    <row r="820" spans="6:7" x14ac:dyDescent="0.2">
      <c r="F820" s="19"/>
      <c r="G820" s="19"/>
    </row>
    <row r="821" spans="6:7" x14ac:dyDescent="0.2">
      <c r="F821" s="19"/>
      <c r="G821" s="19"/>
    </row>
    <row r="822" spans="6:7" x14ac:dyDescent="0.2">
      <c r="F822" s="19"/>
      <c r="G822" s="19"/>
    </row>
    <row r="823" spans="6:7" x14ac:dyDescent="0.2">
      <c r="F823" s="19"/>
      <c r="G823" s="19"/>
    </row>
    <row r="824" spans="6:7" x14ac:dyDescent="0.2">
      <c r="F824" s="19"/>
      <c r="G824" s="19"/>
    </row>
    <row r="825" spans="6:7" x14ac:dyDescent="0.2">
      <c r="F825" s="19"/>
      <c r="G825" s="19"/>
    </row>
    <row r="826" spans="6:7" x14ac:dyDescent="0.2">
      <c r="F826" s="19"/>
      <c r="G826" s="19"/>
    </row>
    <row r="827" spans="6:7" x14ac:dyDescent="0.2">
      <c r="F827" s="19"/>
      <c r="G827" s="19"/>
    </row>
    <row r="828" spans="6:7" x14ac:dyDescent="0.2">
      <c r="F828" s="19"/>
      <c r="G828" s="19"/>
    </row>
    <row r="829" spans="6:7" x14ac:dyDescent="0.2">
      <c r="F829" s="19"/>
      <c r="G829" s="19"/>
    </row>
    <row r="830" spans="6:7" x14ac:dyDescent="0.2">
      <c r="F830" s="19"/>
      <c r="G830" s="19"/>
    </row>
    <row r="831" spans="6:7" x14ac:dyDescent="0.2">
      <c r="F831" s="19"/>
      <c r="G831" s="19"/>
    </row>
    <row r="832" spans="6:7" x14ac:dyDescent="0.2">
      <c r="F832" s="19"/>
      <c r="G832" s="19"/>
    </row>
    <row r="833" spans="6:7" x14ac:dyDescent="0.2">
      <c r="F833" s="19"/>
      <c r="G833" s="19"/>
    </row>
    <row r="834" spans="6:7" x14ac:dyDescent="0.2">
      <c r="F834" s="19"/>
      <c r="G834" s="19"/>
    </row>
    <row r="835" spans="6:7" x14ac:dyDescent="0.2">
      <c r="F835" s="19"/>
      <c r="G835" s="19"/>
    </row>
    <row r="836" spans="6:7" x14ac:dyDescent="0.2">
      <c r="F836" s="19"/>
      <c r="G836" s="19"/>
    </row>
    <row r="837" spans="6:7" x14ac:dyDescent="0.2">
      <c r="F837" s="19"/>
      <c r="G837" s="19"/>
    </row>
    <row r="838" spans="6:7" x14ac:dyDescent="0.2">
      <c r="F838" s="19"/>
      <c r="G838" s="19"/>
    </row>
    <row r="839" spans="6:7" x14ac:dyDescent="0.2">
      <c r="F839" s="19"/>
      <c r="G839" s="19"/>
    </row>
    <row r="840" spans="6:7" x14ac:dyDescent="0.2">
      <c r="F840" s="19"/>
      <c r="G840" s="19"/>
    </row>
    <row r="841" spans="6:7" x14ac:dyDescent="0.2">
      <c r="F841" s="19"/>
      <c r="G841" s="19"/>
    </row>
    <row r="842" spans="6:7" x14ac:dyDescent="0.2">
      <c r="F842" s="19"/>
      <c r="G842" s="19"/>
    </row>
    <row r="843" spans="6:7" x14ac:dyDescent="0.2">
      <c r="F843" s="19"/>
      <c r="G843" s="19"/>
    </row>
    <row r="844" spans="6:7" x14ac:dyDescent="0.2">
      <c r="F844" s="19"/>
      <c r="G844" s="19"/>
    </row>
    <row r="845" spans="6:7" x14ac:dyDescent="0.2">
      <c r="F845" s="19"/>
      <c r="G845" s="19"/>
    </row>
    <row r="846" spans="6:7" x14ac:dyDescent="0.2">
      <c r="F846" s="19"/>
      <c r="G846" s="19"/>
    </row>
    <row r="847" spans="6:7" x14ac:dyDescent="0.2">
      <c r="F847" s="19"/>
      <c r="G847" s="19"/>
    </row>
    <row r="848" spans="6:7" x14ac:dyDescent="0.2">
      <c r="F848" s="19"/>
      <c r="G848" s="19"/>
    </row>
    <row r="849" spans="6:7" x14ac:dyDescent="0.2">
      <c r="F849" s="19"/>
      <c r="G849" s="19"/>
    </row>
    <row r="850" spans="6:7" x14ac:dyDescent="0.2">
      <c r="F850" s="19"/>
      <c r="G850" s="19"/>
    </row>
    <row r="851" spans="6:7" x14ac:dyDescent="0.2">
      <c r="F851" s="19"/>
      <c r="G851" s="19"/>
    </row>
    <row r="852" spans="6:7" x14ac:dyDescent="0.2">
      <c r="F852" s="19"/>
      <c r="G852" s="19"/>
    </row>
    <row r="853" spans="6:7" x14ac:dyDescent="0.2">
      <c r="F853" s="19"/>
      <c r="G853" s="19"/>
    </row>
    <row r="854" spans="6:7" x14ac:dyDescent="0.2">
      <c r="F854" s="19"/>
      <c r="G854" s="19"/>
    </row>
    <row r="855" spans="6:7" x14ac:dyDescent="0.2">
      <c r="F855" s="19"/>
      <c r="G855" s="19"/>
    </row>
    <row r="856" spans="6:7" x14ac:dyDescent="0.2">
      <c r="F856" s="19"/>
      <c r="G856" s="19"/>
    </row>
    <row r="857" spans="6:7" x14ac:dyDescent="0.2">
      <c r="F857" s="19"/>
      <c r="G857" s="19"/>
    </row>
    <row r="858" spans="6:7" x14ac:dyDescent="0.2">
      <c r="F858" s="19"/>
      <c r="G858" s="19"/>
    </row>
    <row r="859" spans="6:7" x14ac:dyDescent="0.2">
      <c r="F859" s="19"/>
      <c r="G859" s="19"/>
    </row>
    <row r="860" spans="6:7" x14ac:dyDescent="0.2">
      <c r="F860" s="19"/>
      <c r="G860" s="19"/>
    </row>
    <row r="861" spans="6:7" x14ac:dyDescent="0.2">
      <c r="F861" s="19"/>
      <c r="G861" s="19"/>
    </row>
    <row r="862" spans="6:7" x14ac:dyDescent="0.2">
      <c r="F862" s="19"/>
      <c r="G862" s="19"/>
    </row>
    <row r="863" spans="6:7" x14ac:dyDescent="0.2">
      <c r="F863" s="19"/>
      <c r="G863" s="19"/>
    </row>
    <row r="864" spans="6:7" x14ac:dyDescent="0.2">
      <c r="F864" s="19"/>
      <c r="G864" s="19"/>
    </row>
    <row r="865" spans="6:7" x14ac:dyDescent="0.2">
      <c r="F865" s="19"/>
      <c r="G865" s="19"/>
    </row>
    <row r="866" spans="6:7" x14ac:dyDescent="0.2">
      <c r="F866" s="19"/>
      <c r="G866" s="19"/>
    </row>
    <row r="867" spans="6:7" x14ac:dyDescent="0.2">
      <c r="F867" s="19"/>
      <c r="G867" s="19"/>
    </row>
    <row r="868" spans="6:7" x14ac:dyDescent="0.2">
      <c r="F868" s="19"/>
      <c r="G868" s="19"/>
    </row>
    <row r="869" spans="6:7" x14ac:dyDescent="0.2">
      <c r="F869" s="19"/>
      <c r="G869" s="19"/>
    </row>
    <row r="870" spans="6:7" x14ac:dyDescent="0.2">
      <c r="F870" s="19"/>
      <c r="G870" s="19"/>
    </row>
    <row r="871" spans="6:7" x14ac:dyDescent="0.2">
      <c r="F871" s="19"/>
      <c r="G871" s="19"/>
    </row>
    <row r="872" spans="6:7" x14ac:dyDescent="0.2">
      <c r="F872" s="19"/>
      <c r="G872" s="19"/>
    </row>
    <row r="873" spans="6:7" x14ac:dyDescent="0.2">
      <c r="F873" s="19"/>
      <c r="G873" s="19"/>
    </row>
    <row r="874" spans="6:7" x14ac:dyDescent="0.2">
      <c r="F874" s="19"/>
      <c r="G874" s="19"/>
    </row>
    <row r="875" spans="6:7" x14ac:dyDescent="0.2">
      <c r="F875" s="19"/>
      <c r="G875" s="19"/>
    </row>
    <row r="876" spans="6:7" x14ac:dyDescent="0.2">
      <c r="F876" s="19"/>
      <c r="G876" s="19"/>
    </row>
    <row r="877" spans="6:7" x14ac:dyDescent="0.2">
      <c r="F877" s="19"/>
      <c r="G877" s="19"/>
    </row>
    <row r="878" spans="6:7" x14ac:dyDescent="0.2">
      <c r="F878" s="19"/>
      <c r="G878" s="19"/>
    </row>
    <row r="879" spans="6:7" x14ac:dyDescent="0.2">
      <c r="F879" s="19"/>
      <c r="G879" s="19"/>
    </row>
    <row r="880" spans="6:7" x14ac:dyDescent="0.2">
      <c r="F880" s="19"/>
      <c r="G880" s="19"/>
    </row>
    <row r="881" spans="6:7" x14ac:dyDescent="0.2">
      <c r="F881" s="19"/>
      <c r="G881" s="19"/>
    </row>
    <row r="882" spans="6:7" x14ac:dyDescent="0.2">
      <c r="F882" s="19"/>
      <c r="G882" s="19"/>
    </row>
    <row r="883" spans="6:7" x14ac:dyDescent="0.2">
      <c r="F883" s="19"/>
      <c r="G883" s="19"/>
    </row>
    <row r="884" spans="6:7" x14ac:dyDescent="0.2">
      <c r="F884" s="19"/>
      <c r="G884" s="19"/>
    </row>
    <row r="885" spans="6:7" x14ac:dyDescent="0.2">
      <c r="F885" s="19"/>
      <c r="G885" s="19"/>
    </row>
    <row r="886" spans="6:7" x14ac:dyDescent="0.2">
      <c r="F886" s="19"/>
      <c r="G886" s="19"/>
    </row>
    <row r="887" spans="6:7" x14ac:dyDescent="0.2">
      <c r="F887" s="19"/>
      <c r="G887" s="19"/>
    </row>
    <row r="888" spans="6:7" x14ac:dyDescent="0.2">
      <c r="F888" s="19"/>
      <c r="G888" s="19"/>
    </row>
    <row r="889" spans="6:7" x14ac:dyDescent="0.2">
      <c r="F889" s="19"/>
      <c r="G889" s="19"/>
    </row>
    <row r="890" spans="6:7" x14ac:dyDescent="0.2">
      <c r="F890" s="19"/>
      <c r="G890" s="19"/>
    </row>
    <row r="891" spans="6:7" x14ac:dyDescent="0.2">
      <c r="F891" s="19"/>
      <c r="G891" s="19"/>
    </row>
    <row r="892" spans="6:7" x14ac:dyDescent="0.2">
      <c r="F892" s="19"/>
      <c r="G892" s="19"/>
    </row>
    <row r="893" spans="6:7" x14ac:dyDescent="0.2">
      <c r="F893" s="19"/>
      <c r="G893" s="19"/>
    </row>
    <row r="894" spans="6:7" x14ac:dyDescent="0.2">
      <c r="F894" s="19"/>
      <c r="G894" s="19"/>
    </row>
    <row r="895" spans="6:7" x14ac:dyDescent="0.2">
      <c r="F895" s="19"/>
      <c r="G895" s="19"/>
    </row>
    <row r="896" spans="6:7" x14ac:dyDescent="0.2">
      <c r="F896" s="19"/>
      <c r="G896" s="19"/>
    </row>
    <row r="897" spans="6:7" x14ac:dyDescent="0.2">
      <c r="F897" s="19"/>
      <c r="G897" s="19"/>
    </row>
    <row r="898" spans="6:7" x14ac:dyDescent="0.2">
      <c r="F898" s="19"/>
      <c r="G898" s="19"/>
    </row>
    <row r="899" spans="6:7" x14ac:dyDescent="0.2">
      <c r="F899" s="19"/>
      <c r="G899" s="19"/>
    </row>
    <row r="900" spans="6:7" x14ac:dyDescent="0.2">
      <c r="F900" s="19"/>
      <c r="G900" s="19"/>
    </row>
    <row r="901" spans="6:7" x14ac:dyDescent="0.2">
      <c r="F901" s="19"/>
      <c r="G901" s="19"/>
    </row>
    <row r="902" spans="6:7" x14ac:dyDescent="0.2">
      <c r="F902" s="19"/>
      <c r="G902" s="19"/>
    </row>
    <row r="903" spans="6:7" x14ac:dyDescent="0.2">
      <c r="F903" s="19"/>
      <c r="G903" s="19"/>
    </row>
    <row r="904" spans="6:7" x14ac:dyDescent="0.2">
      <c r="F904" s="19"/>
      <c r="G904" s="19"/>
    </row>
    <row r="905" spans="6:7" x14ac:dyDescent="0.2">
      <c r="F905" s="19"/>
      <c r="G905" s="19"/>
    </row>
    <row r="906" spans="6:7" x14ac:dyDescent="0.2">
      <c r="F906" s="19"/>
      <c r="G906" s="19"/>
    </row>
    <row r="907" spans="6:7" x14ac:dyDescent="0.2">
      <c r="F907" s="19"/>
      <c r="G907" s="19"/>
    </row>
    <row r="908" spans="6:7" x14ac:dyDescent="0.2">
      <c r="F908" s="19"/>
      <c r="G908" s="19"/>
    </row>
    <row r="909" spans="6:7" x14ac:dyDescent="0.2">
      <c r="F909" s="19"/>
      <c r="G909" s="19"/>
    </row>
    <row r="910" spans="6:7" x14ac:dyDescent="0.2">
      <c r="F910" s="19"/>
      <c r="G910" s="19"/>
    </row>
    <row r="911" spans="6:7" x14ac:dyDescent="0.2">
      <c r="F911" s="19"/>
      <c r="G911" s="19"/>
    </row>
    <row r="912" spans="6:7" x14ac:dyDescent="0.2">
      <c r="F912" s="19"/>
      <c r="G912" s="19"/>
    </row>
    <row r="913" spans="6:7" x14ac:dyDescent="0.2">
      <c r="F913" s="19"/>
      <c r="G913" s="19"/>
    </row>
    <row r="914" spans="6:7" x14ac:dyDescent="0.2">
      <c r="F914" s="19"/>
      <c r="G914" s="19"/>
    </row>
    <row r="915" spans="6:7" x14ac:dyDescent="0.2">
      <c r="F915" s="19"/>
      <c r="G915" s="19"/>
    </row>
    <row r="916" spans="6:7" x14ac:dyDescent="0.2">
      <c r="F916" s="19"/>
      <c r="G916" s="19"/>
    </row>
    <row r="917" spans="6:7" x14ac:dyDescent="0.2">
      <c r="F917" s="19"/>
      <c r="G917" s="19"/>
    </row>
    <row r="918" spans="6:7" x14ac:dyDescent="0.2">
      <c r="F918" s="19"/>
      <c r="G918" s="19"/>
    </row>
    <row r="919" spans="6:7" x14ac:dyDescent="0.2">
      <c r="F919" s="19"/>
      <c r="G919" s="19"/>
    </row>
    <row r="920" spans="6:7" x14ac:dyDescent="0.2">
      <c r="F920" s="19"/>
      <c r="G920" s="19"/>
    </row>
    <row r="921" spans="6:7" x14ac:dyDescent="0.2">
      <c r="F921" s="19"/>
      <c r="G921" s="19"/>
    </row>
    <row r="922" spans="6:7" x14ac:dyDescent="0.2">
      <c r="F922" s="19"/>
      <c r="G922" s="19"/>
    </row>
    <row r="923" spans="6:7" x14ac:dyDescent="0.2">
      <c r="F923" s="19"/>
      <c r="G923" s="19"/>
    </row>
    <row r="924" spans="6:7" x14ac:dyDescent="0.2">
      <c r="F924" s="19"/>
      <c r="G924" s="19"/>
    </row>
    <row r="925" spans="6:7" x14ac:dyDescent="0.2">
      <c r="F925" s="19"/>
      <c r="G925" s="19"/>
    </row>
    <row r="926" spans="6:7" x14ac:dyDescent="0.2">
      <c r="F926" s="19"/>
      <c r="G926" s="19"/>
    </row>
    <row r="927" spans="6:7" x14ac:dyDescent="0.2">
      <c r="F927" s="19"/>
      <c r="G927" s="19"/>
    </row>
    <row r="928" spans="6:7" x14ac:dyDescent="0.2">
      <c r="F928" s="19"/>
      <c r="G928" s="19"/>
    </row>
    <row r="929" spans="6:7" x14ac:dyDescent="0.2">
      <c r="F929" s="19"/>
      <c r="G929" s="19"/>
    </row>
    <row r="930" spans="6:7" x14ac:dyDescent="0.2">
      <c r="F930" s="19"/>
      <c r="G930" s="19"/>
    </row>
    <row r="931" spans="6:7" x14ac:dyDescent="0.2">
      <c r="F931" s="19"/>
      <c r="G931" s="19"/>
    </row>
    <row r="932" spans="6:7" x14ac:dyDescent="0.2">
      <c r="F932" s="19"/>
      <c r="G932" s="19"/>
    </row>
    <row r="933" spans="6:7" x14ac:dyDescent="0.2">
      <c r="F933" s="19"/>
      <c r="G933" s="19"/>
    </row>
    <row r="934" spans="6:7" x14ac:dyDescent="0.2">
      <c r="F934" s="19"/>
      <c r="G934" s="19"/>
    </row>
    <row r="935" spans="6:7" x14ac:dyDescent="0.2">
      <c r="F935" s="19"/>
      <c r="G935" s="19"/>
    </row>
    <row r="936" spans="6:7" x14ac:dyDescent="0.2">
      <c r="F936" s="19"/>
      <c r="G936" s="19"/>
    </row>
    <row r="937" spans="6:7" x14ac:dyDescent="0.2">
      <c r="F937" s="19"/>
      <c r="G937" s="19"/>
    </row>
    <row r="938" spans="6:7" x14ac:dyDescent="0.2">
      <c r="F938" s="19"/>
      <c r="G938" s="19"/>
    </row>
    <row r="939" spans="6:7" x14ac:dyDescent="0.2">
      <c r="F939" s="19"/>
      <c r="G939" s="19"/>
    </row>
    <row r="940" spans="6:7" x14ac:dyDescent="0.2">
      <c r="F940" s="19"/>
      <c r="G940" s="19"/>
    </row>
    <row r="941" spans="6:7" x14ac:dyDescent="0.2">
      <c r="F941" s="19"/>
      <c r="G941" s="19"/>
    </row>
    <row r="942" spans="6:7" x14ac:dyDescent="0.2">
      <c r="F942" s="19"/>
      <c r="G942" s="19"/>
    </row>
    <row r="943" spans="6:7" x14ac:dyDescent="0.2">
      <c r="F943" s="19"/>
      <c r="G943" s="19"/>
    </row>
    <row r="944" spans="6:7" x14ac:dyDescent="0.2">
      <c r="F944" s="19"/>
      <c r="G944" s="19"/>
    </row>
    <row r="945" spans="6:7" x14ac:dyDescent="0.2">
      <c r="F945" s="19"/>
      <c r="G945" s="19"/>
    </row>
    <row r="946" spans="6:7" x14ac:dyDescent="0.2">
      <c r="F946" s="19"/>
      <c r="G946" s="19"/>
    </row>
    <row r="947" spans="6:7" x14ac:dyDescent="0.2">
      <c r="F947" s="19"/>
      <c r="G947" s="19"/>
    </row>
    <row r="948" spans="6:7" x14ac:dyDescent="0.2">
      <c r="F948" s="19"/>
      <c r="G948" s="19"/>
    </row>
    <row r="949" spans="6:7" x14ac:dyDescent="0.2">
      <c r="F949" s="19"/>
      <c r="G949" s="19"/>
    </row>
    <row r="950" spans="6:7" x14ac:dyDescent="0.2">
      <c r="F950" s="19"/>
      <c r="G950" s="19"/>
    </row>
    <row r="951" spans="6:7" x14ac:dyDescent="0.2">
      <c r="F951" s="19"/>
      <c r="G951" s="19"/>
    </row>
    <row r="952" spans="6:7" x14ac:dyDescent="0.2">
      <c r="F952" s="19"/>
      <c r="G952" s="19"/>
    </row>
    <row r="953" spans="6:7" x14ac:dyDescent="0.2">
      <c r="F953" s="19"/>
      <c r="G953" s="19"/>
    </row>
    <row r="954" spans="6:7" x14ac:dyDescent="0.2">
      <c r="F954" s="19"/>
      <c r="G954" s="19"/>
    </row>
    <row r="955" spans="6:7" x14ac:dyDescent="0.2">
      <c r="F955" s="19"/>
      <c r="G955" s="19"/>
    </row>
    <row r="956" spans="6:7" x14ac:dyDescent="0.2">
      <c r="F956" s="19"/>
      <c r="G956" s="19"/>
    </row>
    <row r="957" spans="6:7" x14ac:dyDescent="0.2">
      <c r="F957" s="19"/>
      <c r="G957" s="19"/>
    </row>
    <row r="958" spans="6:7" x14ac:dyDescent="0.2">
      <c r="F958" s="19"/>
      <c r="G958" s="19"/>
    </row>
    <row r="959" spans="6:7" x14ac:dyDescent="0.2">
      <c r="F959" s="19"/>
      <c r="G959" s="19"/>
    </row>
    <row r="960" spans="6:7" x14ac:dyDescent="0.2">
      <c r="F960" s="19"/>
      <c r="G960" s="19"/>
    </row>
    <row r="961" spans="6:7" x14ac:dyDescent="0.2">
      <c r="F961" s="19"/>
      <c r="G961" s="19"/>
    </row>
    <row r="962" spans="6:7" x14ac:dyDescent="0.2">
      <c r="F962" s="19"/>
      <c r="G962" s="19"/>
    </row>
    <row r="963" spans="6:7" x14ac:dyDescent="0.2">
      <c r="F963" s="19"/>
      <c r="G963" s="19"/>
    </row>
    <row r="964" spans="6:7" x14ac:dyDescent="0.2">
      <c r="F964" s="19"/>
      <c r="G964" s="19"/>
    </row>
    <row r="965" spans="6:7" x14ac:dyDescent="0.2">
      <c r="F965" s="19"/>
      <c r="G965" s="19"/>
    </row>
    <row r="966" spans="6:7" x14ac:dyDescent="0.2">
      <c r="F966" s="19"/>
      <c r="G966" s="19"/>
    </row>
    <row r="967" spans="6:7" x14ac:dyDescent="0.2">
      <c r="F967" s="19"/>
      <c r="G967" s="19"/>
    </row>
    <row r="968" spans="6:7" x14ac:dyDescent="0.2">
      <c r="F968" s="19"/>
      <c r="G968" s="19"/>
    </row>
    <row r="969" spans="6:7" x14ac:dyDescent="0.2">
      <c r="F969" s="19"/>
      <c r="G969" s="19"/>
    </row>
    <row r="970" spans="6:7" x14ac:dyDescent="0.2">
      <c r="F970" s="19"/>
      <c r="G970" s="19"/>
    </row>
    <row r="971" spans="6:7" x14ac:dyDescent="0.2">
      <c r="F971" s="19"/>
      <c r="G971" s="19"/>
    </row>
    <row r="972" spans="6:7" x14ac:dyDescent="0.2">
      <c r="F972" s="19"/>
      <c r="G972" s="19"/>
    </row>
    <row r="973" spans="6:7" x14ac:dyDescent="0.2">
      <c r="F973" s="19"/>
      <c r="G973" s="19"/>
    </row>
    <row r="974" spans="6:7" x14ac:dyDescent="0.2">
      <c r="F974" s="19"/>
      <c r="G974" s="19"/>
    </row>
    <row r="975" spans="6:7" x14ac:dyDescent="0.2">
      <c r="F975" s="19"/>
      <c r="G975" s="19"/>
    </row>
    <row r="976" spans="6:7" x14ac:dyDescent="0.2">
      <c r="F976" s="19"/>
      <c r="G976" s="19"/>
    </row>
    <row r="977" spans="6:7" x14ac:dyDescent="0.2">
      <c r="F977" s="19"/>
      <c r="G977" s="19"/>
    </row>
    <row r="978" spans="6:7" x14ac:dyDescent="0.2">
      <c r="F978" s="19"/>
      <c r="G978" s="19"/>
    </row>
    <row r="979" spans="6:7" x14ac:dyDescent="0.2">
      <c r="F979" s="19"/>
      <c r="G979" s="19"/>
    </row>
    <row r="980" spans="6:7" x14ac:dyDescent="0.2">
      <c r="F980" s="19"/>
      <c r="G980" s="19"/>
    </row>
    <row r="981" spans="6:7" x14ac:dyDescent="0.2">
      <c r="F981" s="19"/>
      <c r="G981" s="19"/>
    </row>
    <row r="982" spans="6:7" x14ac:dyDescent="0.2">
      <c r="F982" s="19"/>
      <c r="G982" s="19"/>
    </row>
    <row r="983" spans="6:7" x14ac:dyDescent="0.2">
      <c r="F983" s="19"/>
      <c r="G983" s="19"/>
    </row>
    <row r="984" spans="6:7" x14ac:dyDescent="0.2">
      <c r="F984" s="19"/>
      <c r="G984" s="19"/>
    </row>
    <row r="985" spans="6:7" x14ac:dyDescent="0.2">
      <c r="F985" s="19"/>
      <c r="G985" s="19"/>
    </row>
    <row r="986" spans="6:7" x14ac:dyDescent="0.2">
      <c r="F986" s="19"/>
      <c r="G986" s="19"/>
    </row>
    <row r="987" spans="6:7" x14ac:dyDescent="0.2">
      <c r="F987" s="19"/>
      <c r="G987" s="19"/>
    </row>
    <row r="988" spans="6:7" x14ac:dyDescent="0.2">
      <c r="F988" s="19"/>
      <c r="G988" s="19"/>
    </row>
    <row r="989" spans="6:7" x14ac:dyDescent="0.2">
      <c r="F989" s="19"/>
      <c r="G989" s="19"/>
    </row>
    <row r="990" spans="6:7" x14ac:dyDescent="0.2">
      <c r="F990" s="19"/>
      <c r="G990" s="19"/>
    </row>
    <row r="991" spans="6:7" x14ac:dyDescent="0.2">
      <c r="F991" s="19"/>
      <c r="G991" s="19"/>
    </row>
    <row r="992" spans="6:7" x14ac:dyDescent="0.2">
      <c r="F992" s="19"/>
      <c r="G992" s="19"/>
    </row>
    <row r="993" spans="6:7" x14ac:dyDescent="0.2">
      <c r="F993" s="19"/>
      <c r="G993" s="19"/>
    </row>
    <row r="994" spans="6:7" x14ac:dyDescent="0.2">
      <c r="F994" s="19"/>
      <c r="G994" s="19"/>
    </row>
    <row r="995" spans="6:7" x14ac:dyDescent="0.2">
      <c r="F995" s="19"/>
      <c r="G995" s="19"/>
    </row>
    <row r="996" spans="6:7" x14ac:dyDescent="0.2">
      <c r="F996" s="19"/>
      <c r="G996" s="19"/>
    </row>
    <row r="997" spans="6:7" x14ac:dyDescent="0.2">
      <c r="F997" s="19"/>
      <c r="G997" s="19"/>
    </row>
    <row r="998" spans="6:7" x14ac:dyDescent="0.2">
      <c r="F998" s="19"/>
      <c r="G998" s="19"/>
    </row>
    <row r="999" spans="6:7" x14ac:dyDescent="0.2">
      <c r="F999" s="19"/>
      <c r="G999" s="19"/>
    </row>
    <row r="1000" spans="6:7" x14ac:dyDescent="0.2">
      <c r="F1000" s="19"/>
      <c r="G1000" s="19"/>
    </row>
    <row r="1001" spans="6:7" x14ac:dyDescent="0.2">
      <c r="F1001" s="19"/>
      <c r="G1001" s="19"/>
    </row>
    <row r="1002" spans="6:7" x14ac:dyDescent="0.2">
      <c r="F1002" s="19"/>
      <c r="G1002" s="19"/>
    </row>
    <row r="1003" spans="6:7" x14ac:dyDescent="0.2">
      <c r="F1003" s="19"/>
      <c r="G1003" s="19"/>
    </row>
    <row r="1004" spans="6:7" x14ac:dyDescent="0.2">
      <c r="F1004" s="19"/>
      <c r="G1004" s="19"/>
    </row>
    <row r="1005" spans="6:7" x14ac:dyDescent="0.2">
      <c r="F1005" s="19"/>
      <c r="G1005" s="19"/>
    </row>
    <row r="1006" spans="6:7" x14ac:dyDescent="0.2">
      <c r="F1006" s="19"/>
      <c r="G1006" s="19"/>
    </row>
    <row r="1007" spans="6:7" x14ac:dyDescent="0.2">
      <c r="F1007" s="19"/>
      <c r="G1007" s="19"/>
    </row>
    <row r="1008" spans="6:7" x14ac:dyDescent="0.2">
      <c r="F1008" s="19"/>
      <c r="G1008" s="19"/>
    </row>
    <row r="1009" spans="6:7" x14ac:dyDescent="0.2">
      <c r="F1009" s="19"/>
      <c r="G1009" s="19"/>
    </row>
    <row r="1010" spans="6:7" x14ac:dyDescent="0.2">
      <c r="F1010" s="19"/>
      <c r="G1010" s="19"/>
    </row>
    <row r="1011" spans="6:7" x14ac:dyDescent="0.2">
      <c r="F1011" s="19"/>
      <c r="G1011" s="19"/>
    </row>
    <row r="1012" spans="6:7" x14ac:dyDescent="0.2">
      <c r="F1012" s="19"/>
      <c r="G1012" s="19"/>
    </row>
    <row r="1013" spans="6:7" x14ac:dyDescent="0.2">
      <c r="F1013" s="19"/>
      <c r="G1013" s="19"/>
    </row>
    <row r="1014" spans="6:7" x14ac:dyDescent="0.2">
      <c r="F1014" s="19"/>
      <c r="G1014" s="19"/>
    </row>
    <row r="1015" spans="6:7" x14ac:dyDescent="0.2">
      <c r="F1015" s="19"/>
      <c r="G1015" s="19"/>
    </row>
    <row r="1016" spans="6:7" x14ac:dyDescent="0.2">
      <c r="F1016" s="19"/>
      <c r="G1016" s="19"/>
    </row>
    <row r="1017" spans="6:7" x14ac:dyDescent="0.2">
      <c r="F1017" s="19"/>
      <c r="G1017" s="19"/>
    </row>
    <row r="1018" spans="6:7" x14ac:dyDescent="0.2">
      <c r="F1018" s="19"/>
      <c r="G1018" s="19"/>
    </row>
    <row r="1019" spans="6:7" x14ac:dyDescent="0.2">
      <c r="F1019" s="19"/>
      <c r="G1019" s="19"/>
    </row>
    <row r="1020" spans="6:7" x14ac:dyDescent="0.2">
      <c r="F1020" s="19"/>
      <c r="G1020" s="19"/>
    </row>
    <row r="1021" spans="6:7" x14ac:dyDescent="0.2">
      <c r="F1021" s="19"/>
      <c r="G1021" s="19"/>
    </row>
    <row r="1022" spans="6:7" x14ac:dyDescent="0.2">
      <c r="F1022" s="19"/>
      <c r="G1022" s="19"/>
    </row>
    <row r="1023" spans="6:7" x14ac:dyDescent="0.2">
      <c r="F1023" s="19"/>
      <c r="G1023" s="19"/>
    </row>
    <row r="1024" spans="6:7" x14ac:dyDescent="0.2">
      <c r="F1024" s="19"/>
      <c r="G1024" s="19"/>
    </row>
    <row r="1025" spans="6:7" x14ac:dyDescent="0.2">
      <c r="F1025" s="19"/>
      <c r="G1025" s="19"/>
    </row>
    <row r="1026" spans="6:7" x14ac:dyDescent="0.2">
      <c r="F1026" s="19"/>
      <c r="G1026" s="19"/>
    </row>
    <row r="1027" spans="6:7" x14ac:dyDescent="0.2">
      <c r="F1027" s="19"/>
      <c r="G1027" s="19"/>
    </row>
    <row r="1028" spans="6:7" x14ac:dyDescent="0.2">
      <c r="F1028" s="19"/>
      <c r="G1028" s="19"/>
    </row>
    <row r="1029" spans="6:7" x14ac:dyDescent="0.2">
      <c r="F1029" s="19"/>
      <c r="G1029" s="19"/>
    </row>
    <row r="1030" spans="6:7" x14ac:dyDescent="0.2">
      <c r="F1030" s="19"/>
      <c r="G1030" s="19"/>
    </row>
    <row r="1031" spans="6:7" x14ac:dyDescent="0.2">
      <c r="F1031" s="19"/>
      <c r="G1031" s="19"/>
    </row>
    <row r="1032" spans="6:7" x14ac:dyDescent="0.2">
      <c r="F1032" s="19"/>
      <c r="G1032" s="19"/>
    </row>
    <row r="1033" spans="6:7" x14ac:dyDescent="0.2">
      <c r="F1033" s="19"/>
      <c r="G1033" s="19"/>
    </row>
    <row r="1034" spans="6:7" x14ac:dyDescent="0.2">
      <c r="F1034" s="19"/>
      <c r="G1034" s="19"/>
    </row>
    <row r="1035" spans="6:7" x14ac:dyDescent="0.2">
      <c r="F1035" s="19"/>
      <c r="G1035" s="19"/>
    </row>
    <row r="1036" spans="6:7" x14ac:dyDescent="0.2">
      <c r="F1036" s="19"/>
      <c r="G1036" s="19"/>
    </row>
    <row r="1037" spans="6:7" x14ac:dyDescent="0.2">
      <c r="F1037" s="19"/>
      <c r="G1037" s="19"/>
    </row>
    <row r="1038" spans="6:7" x14ac:dyDescent="0.2">
      <c r="F1038" s="19"/>
      <c r="G1038" s="19"/>
    </row>
    <row r="1039" spans="6:7" x14ac:dyDescent="0.2">
      <c r="F1039" s="19"/>
      <c r="G1039" s="19"/>
    </row>
    <row r="1040" spans="6:7" x14ac:dyDescent="0.2">
      <c r="F1040" s="19"/>
      <c r="G1040" s="19"/>
    </row>
    <row r="1041" spans="6:7" x14ac:dyDescent="0.2">
      <c r="F1041" s="19"/>
      <c r="G1041" s="19"/>
    </row>
    <row r="1042" spans="6:7" x14ac:dyDescent="0.2">
      <c r="F1042" s="19"/>
      <c r="G1042" s="19"/>
    </row>
    <row r="1043" spans="6:7" x14ac:dyDescent="0.2">
      <c r="F1043" s="19"/>
      <c r="G1043" s="19"/>
    </row>
    <row r="1044" spans="6:7" x14ac:dyDescent="0.2">
      <c r="F1044" s="19"/>
      <c r="G1044" s="19"/>
    </row>
    <row r="1045" spans="6:7" x14ac:dyDescent="0.2">
      <c r="F1045" s="19"/>
      <c r="G1045" s="19"/>
    </row>
    <row r="1046" spans="6:7" x14ac:dyDescent="0.2">
      <c r="F1046" s="19"/>
      <c r="G1046" s="19"/>
    </row>
    <row r="1047" spans="6:7" x14ac:dyDescent="0.2">
      <c r="F1047" s="19"/>
      <c r="G1047" s="19"/>
    </row>
    <row r="1048" spans="6:7" x14ac:dyDescent="0.2">
      <c r="F1048" s="19"/>
      <c r="G1048" s="19"/>
    </row>
    <row r="1049" spans="6:7" x14ac:dyDescent="0.2">
      <c r="F1049" s="19"/>
      <c r="G1049" s="19"/>
    </row>
    <row r="1050" spans="6:7" x14ac:dyDescent="0.2">
      <c r="F1050" s="19"/>
      <c r="G1050" s="19"/>
    </row>
    <row r="1051" spans="6:7" x14ac:dyDescent="0.2">
      <c r="F1051" s="19"/>
      <c r="G1051" s="19"/>
    </row>
    <row r="1052" spans="6:7" x14ac:dyDescent="0.2">
      <c r="F1052" s="19"/>
      <c r="G1052" s="19"/>
    </row>
    <row r="1053" spans="6:7" x14ac:dyDescent="0.2">
      <c r="F1053" s="19"/>
      <c r="G1053" s="19"/>
    </row>
    <row r="1054" spans="6:7" x14ac:dyDescent="0.2">
      <c r="F1054" s="19"/>
      <c r="G1054" s="19"/>
    </row>
    <row r="1055" spans="6:7" x14ac:dyDescent="0.2">
      <c r="F1055" s="19"/>
      <c r="G1055" s="19"/>
    </row>
    <row r="1056" spans="6:7" x14ac:dyDescent="0.2">
      <c r="F1056" s="19"/>
      <c r="G1056" s="19"/>
    </row>
    <row r="1057" spans="6:7" x14ac:dyDescent="0.2">
      <c r="F1057" s="19"/>
      <c r="G1057" s="19"/>
    </row>
    <row r="1058" spans="6:7" x14ac:dyDescent="0.2">
      <c r="F1058" s="19"/>
      <c r="G1058" s="19"/>
    </row>
    <row r="1059" spans="6:7" x14ac:dyDescent="0.2">
      <c r="F1059" s="19"/>
      <c r="G1059" s="19"/>
    </row>
    <row r="1060" spans="6:7" x14ac:dyDescent="0.2">
      <c r="F1060" s="19"/>
      <c r="G1060" s="19"/>
    </row>
    <row r="1061" spans="6:7" x14ac:dyDescent="0.2">
      <c r="F1061" s="19"/>
      <c r="G1061" s="19"/>
    </row>
    <row r="1062" spans="6:7" x14ac:dyDescent="0.2">
      <c r="F1062" s="19"/>
      <c r="G1062" s="19"/>
    </row>
    <row r="1063" spans="6:7" x14ac:dyDescent="0.2">
      <c r="F1063" s="19"/>
      <c r="G1063" s="19"/>
    </row>
    <row r="1064" spans="6:7" x14ac:dyDescent="0.2">
      <c r="F1064" s="19"/>
      <c r="G1064" s="19"/>
    </row>
    <row r="1065" spans="6:7" x14ac:dyDescent="0.2">
      <c r="F1065" s="19"/>
      <c r="G1065" s="19"/>
    </row>
    <row r="1066" spans="6:7" x14ac:dyDescent="0.2">
      <c r="F1066" s="19"/>
      <c r="G1066" s="19"/>
    </row>
    <row r="1067" spans="6:7" x14ac:dyDescent="0.2">
      <c r="F1067" s="19"/>
      <c r="G1067" s="19"/>
    </row>
    <row r="1068" spans="6:7" x14ac:dyDescent="0.2">
      <c r="F1068" s="19"/>
      <c r="G1068" s="19"/>
    </row>
    <row r="1069" spans="6:7" x14ac:dyDescent="0.2">
      <c r="F1069" s="19"/>
      <c r="G1069" s="19"/>
    </row>
    <row r="1070" spans="6:7" x14ac:dyDescent="0.2">
      <c r="F1070" s="19"/>
      <c r="G1070" s="19"/>
    </row>
    <row r="1071" spans="6:7" x14ac:dyDescent="0.2">
      <c r="F1071" s="19"/>
      <c r="G1071" s="19"/>
    </row>
    <row r="1072" spans="6:7" x14ac:dyDescent="0.2">
      <c r="F1072" s="19"/>
      <c r="G1072" s="19"/>
    </row>
    <row r="1073" spans="6:7" x14ac:dyDescent="0.2">
      <c r="F1073" s="19"/>
      <c r="G1073" s="19"/>
    </row>
    <row r="1074" spans="6:7" x14ac:dyDescent="0.2">
      <c r="F1074" s="19"/>
      <c r="G1074" s="19"/>
    </row>
    <row r="1075" spans="6:7" x14ac:dyDescent="0.2">
      <c r="F1075" s="19"/>
      <c r="G1075" s="19"/>
    </row>
    <row r="1076" spans="6:7" x14ac:dyDescent="0.2">
      <c r="F1076" s="19"/>
      <c r="G1076" s="19"/>
    </row>
    <row r="1077" spans="6:7" x14ac:dyDescent="0.2">
      <c r="F1077" s="19"/>
      <c r="G1077" s="19"/>
    </row>
    <row r="1078" spans="6:7" x14ac:dyDescent="0.2">
      <c r="F1078" s="19"/>
      <c r="G1078" s="19"/>
    </row>
    <row r="1079" spans="6:7" x14ac:dyDescent="0.2">
      <c r="F1079" s="19"/>
      <c r="G1079" s="19"/>
    </row>
    <row r="1080" spans="6:7" x14ac:dyDescent="0.2">
      <c r="F1080" s="19"/>
      <c r="G1080" s="19"/>
    </row>
    <row r="1081" spans="6:7" x14ac:dyDescent="0.2">
      <c r="F1081" s="19"/>
      <c r="G1081" s="19"/>
    </row>
    <row r="1082" spans="6:7" x14ac:dyDescent="0.2">
      <c r="F1082" s="19"/>
      <c r="G1082" s="19"/>
    </row>
    <row r="1083" spans="6:7" x14ac:dyDescent="0.2">
      <c r="F1083" s="19"/>
      <c r="G1083" s="19"/>
    </row>
    <row r="1084" spans="6:7" x14ac:dyDescent="0.2">
      <c r="F1084" s="19"/>
      <c r="G1084" s="19"/>
    </row>
    <row r="1085" spans="6:7" x14ac:dyDescent="0.2">
      <c r="F1085" s="19"/>
      <c r="G1085" s="19"/>
    </row>
    <row r="1086" spans="6:7" x14ac:dyDescent="0.2">
      <c r="F1086" s="19"/>
      <c r="G1086" s="19"/>
    </row>
    <row r="1087" spans="6:7" x14ac:dyDescent="0.2">
      <c r="F1087" s="19"/>
      <c r="G1087" s="19"/>
    </row>
    <row r="1088" spans="6:7" x14ac:dyDescent="0.2">
      <c r="F1088" s="19"/>
      <c r="G1088" s="19"/>
    </row>
    <row r="1089" spans="6:7" x14ac:dyDescent="0.2">
      <c r="F1089" s="19"/>
      <c r="G1089" s="19"/>
    </row>
    <row r="1090" spans="6:7" x14ac:dyDescent="0.2">
      <c r="F1090" s="19"/>
      <c r="G1090" s="19"/>
    </row>
    <row r="1091" spans="6:7" x14ac:dyDescent="0.2">
      <c r="F1091" s="19"/>
      <c r="G1091" s="19"/>
    </row>
    <row r="1092" spans="6:7" x14ac:dyDescent="0.2">
      <c r="F1092" s="19"/>
      <c r="G1092" s="19"/>
    </row>
    <row r="1093" spans="6:7" x14ac:dyDescent="0.2">
      <c r="F1093" s="19"/>
      <c r="G1093" s="19"/>
    </row>
    <row r="1094" spans="6:7" x14ac:dyDescent="0.2">
      <c r="F1094" s="19"/>
      <c r="G1094" s="19"/>
    </row>
    <row r="1095" spans="6:7" x14ac:dyDescent="0.2">
      <c r="F1095" s="19"/>
      <c r="G1095" s="19"/>
    </row>
    <row r="1096" spans="6:7" x14ac:dyDescent="0.2">
      <c r="F1096" s="19"/>
      <c r="G1096" s="19"/>
    </row>
    <row r="1097" spans="6:7" x14ac:dyDescent="0.2">
      <c r="F1097" s="19"/>
      <c r="G1097" s="19"/>
    </row>
    <row r="1098" spans="6:7" x14ac:dyDescent="0.2">
      <c r="F1098" s="19"/>
      <c r="G1098" s="19"/>
    </row>
    <row r="1099" spans="6:7" x14ac:dyDescent="0.2">
      <c r="F1099" s="19"/>
      <c r="G1099" s="19"/>
    </row>
    <row r="1100" spans="6:7" x14ac:dyDescent="0.2">
      <c r="F1100" s="19"/>
      <c r="G1100" s="19"/>
    </row>
    <row r="1101" spans="6:7" x14ac:dyDescent="0.2">
      <c r="F1101" s="19"/>
      <c r="G1101" s="19"/>
    </row>
    <row r="1102" spans="6:7" x14ac:dyDescent="0.2">
      <c r="F1102" s="19"/>
      <c r="G1102" s="19"/>
    </row>
    <row r="1103" spans="6:7" x14ac:dyDescent="0.2">
      <c r="F1103" s="19"/>
      <c r="G1103" s="19"/>
    </row>
    <row r="1104" spans="6:7" x14ac:dyDescent="0.2">
      <c r="F1104" s="19"/>
      <c r="G1104" s="19"/>
    </row>
    <row r="1105" spans="6:7" x14ac:dyDescent="0.2">
      <c r="F1105" s="19"/>
      <c r="G1105" s="19"/>
    </row>
    <row r="1106" spans="6:7" x14ac:dyDescent="0.2">
      <c r="F1106" s="19"/>
      <c r="G1106" s="19"/>
    </row>
    <row r="1107" spans="6:7" x14ac:dyDescent="0.2">
      <c r="F1107" s="19"/>
      <c r="G1107" s="19"/>
    </row>
    <row r="1108" spans="6:7" x14ac:dyDescent="0.2">
      <c r="F1108" s="19"/>
      <c r="G1108" s="19"/>
    </row>
    <row r="1109" spans="6:7" x14ac:dyDescent="0.2">
      <c r="F1109" s="19"/>
      <c r="G1109" s="19"/>
    </row>
    <row r="1110" spans="6:7" x14ac:dyDescent="0.2">
      <c r="F1110" s="19"/>
      <c r="G1110" s="19"/>
    </row>
    <row r="1111" spans="6:7" x14ac:dyDescent="0.2">
      <c r="F1111" s="19"/>
      <c r="G1111" s="19"/>
    </row>
    <row r="1112" spans="6:7" x14ac:dyDescent="0.2">
      <c r="F1112" s="19"/>
      <c r="G1112" s="19"/>
    </row>
    <row r="1113" spans="6:7" x14ac:dyDescent="0.2">
      <c r="F1113" s="19"/>
      <c r="G1113" s="19"/>
    </row>
    <row r="1114" spans="6:7" x14ac:dyDescent="0.2">
      <c r="F1114" s="19"/>
      <c r="G1114" s="19"/>
    </row>
    <row r="1115" spans="6:7" x14ac:dyDescent="0.2">
      <c r="F1115" s="19"/>
      <c r="G1115" s="19"/>
    </row>
    <row r="1116" spans="6:7" x14ac:dyDescent="0.2">
      <c r="F1116" s="19"/>
      <c r="G1116" s="19"/>
    </row>
    <row r="1117" spans="6:7" x14ac:dyDescent="0.2">
      <c r="F1117" s="19"/>
      <c r="G1117" s="19"/>
    </row>
    <row r="1118" spans="6:7" x14ac:dyDescent="0.2">
      <c r="F1118" s="19"/>
      <c r="G1118" s="19"/>
    </row>
    <row r="1119" spans="6:7" x14ac:dyDescent="0.2">
      <c r="F1119" s="19"/>
      <c r="G1119" s="19"/>
    </row>
    <row r="1120" spans="6:7" x14ac:dyDescent="0.2">
      <c r="F1120" s="19"/>
      <c r="G1120" s="19"/>
    </row>
    <row r="1121" spans="6:7" x14ac:dyDescent="0.2">
      <c r="F1121" s="19"/>
      <c r="G1121" s="19"/>
    </row>
    <row r="1122" spans="6:7" x14ac:dyDescent="0.2">
      <c r="F1122" s="19"/>
      <c r="G1122" s="19"/>
    </row>
    <row r="1123" spans="6:7" x14ac:dyDescent="0.2">
      <c r="F1123" s="19"/>
      <c r="G1123" s="19"/>
    </row>
    <row r="1124" spans="6:7" x14ac:dyDescent="0.2">
      <c r="F1124" s="19"/>
      <c r="G1124" s="19"/>
    </row>
    <row r="1125" spans="6:7" x14ac:dyDescent="0.2">
      <c r="F1125" s="19"/>
      <c r="G1125" s="19"/>
    </row>
    <row r="1126" spans="6:7" x14ac:dyDescent="0.2">
      <c r="F1126" s="19"/>
      <c r="G1126" s="19"/>
    </row>
    <row r="1127" spans="6:7" x14ac:dyDescent="0.2">
      <c r="F1127" s="19"/>
      <c r="G1127" s="19"/>
    </row>
    <row r="1128" spans="6:7" x14ac:dyDescent="0.2">
      <c r="F1128" s="19"/>
      <c r="G1128" s="19"/>
    </row>
    <row r="1129" spans="6:7" x14ac:dyDescent="0.2">
      <c r="F1129" s="19"/>
      <c r="G1129" s="19"/>
    </row>
    <row r="1130" spans="6:7" x14ac:dyDescent="0.2">
      <c r="F1130" s="19"/>
      <c r="G1130" s="19"/>
    </row>
    <row r="1131" spans="6:7" x14ac:dyDescent="0.2">
      <c r="F1131" s="19"/>
      <c r="G1131" s="19"/>
    </row>
    <row r="1132" spans="6:7" x14ac:dyDescent="0.2">
      <c r="F1132" s="19"/>
      <c r="G1132" s="19"/>
    </row>
    <row r="1133" spans="6:7" x14ac:dyDescent="0.2">
      <c r="F1133" s="19"/>
      <c r="G1133" s="19"/>
    </row>
    <row r="1134" spans="6:7" x14ac:dyDescent="0.2">
      <c r="F1134" s="19"/>
      <c r="G1134" s="19"/>
    </row>
    <row r="1135" spans="6:7" x14ac:dyDescent="0.2">
      <c r="F1135" s="19"/>
      <c r="G1135" s="19"/>
    </row>
    <row r="1136" spans="6:7" x14ac:dyDescent="0.2">
      <c r="F1136" s="19"/>
      <c r="G1136" s="19"/>
    </row>
    <row r="1137" spans="6:7" x14ac:dyDescent="0.2">
      <c r="F1137" s="19"/>
      <c r="G1137" s="19"/>
    </row>
    <row r="1138" spans="6:7" x14ac:dyDescent="0.2">
      <c r="F1138" s="19"/>
      <c r="G1138" s="19"/>
    </row>
    <row r="1139" spans="6:7" x14ac:dyDescent="0.2">
      <c r="F1139" s="19"/>
      <c r="G1139" s="19"/>
    </row>
    <row r="1140" spans="6:7" x14ac:dyDescent="0.2">
      <c r="F1140" s="19"/>
      <c r="G1140" s="19"/>
    </row>
    <row r="1141" spans="6:7" x14ac:dyDescent="0.2">
      <c r="F1141" s="19"/>
      <c r="G1141" s="19"/>
    </row>
    <row r="1142" spans="6:7" x14ac:dyDescent="0.2">
      <c r="F1142" s="19"/>
      <c r="G1142" s="19"/>
    </row>
    <row r="1143" spans="6:7" x14ac:dyDescent="0.2">
      <c r="F1143" s="19"/>
      <c r="G1143" s="19"/>
    </row>
    <row r="1144" spans="6:7" x14ac:dyDescent="0.2">
      <c r="F1144" s="19"/>
      <c r="G1144" s="19"/>
    </row>
    <row r="1145" spans="6:7" x14ac:dyDescent="0.2">
      <c r="F1145" s="19"/>
      <c r="G1145" s="19"/>
    </row>
    <row r="1146" spans="6:7" x14ac:dyDescent="0.2">
      <c r="F1146" s="19"/>
      <c r="G1146" s="19"/>
    </row>
    <row r="1147" spans="6:7" x14ac:dyDescent="0.2">
      <c r="F1147" s="19"/>
      <c r="G1147" s="19"/>
    </row>
    <row r="1148" spans="6:7" x14ac:dyDescent="0.2">
      <c r="F1148" s="19"/>
      <c r="G1148" s="19"/>
    </row>
    <row r="1149" spans="6:7" x14ac:dyDescent="0.2">
      <c r="F1149" s="19"/>
      <c r="G1149" s="19"/>
    </row>
    <row r="1150" spans="6:7" x14ac:dyDescent="0.2">
      <c r="F1150" s="19"/>
      <c r="G1150" s="19"/>
    </row>
    <row r="1151" spans="6:7" x14ac:dyDescent="0.2">
      <c r="F1151" s="19"/>
      <c r="G1151" s="19"/>
    </row>
    <row r="1152" spans="6:7" x14ac:dyDescent="0.2">
      <c r="F1152" s="19"/>
      <c r="G1152" s="19"/>
    </row>
    <row r="1153" spans="6:7" x14ac:dyDescent="0.2">
      <c r="F1153" s="19"/>
      <c r="G1153" s="19"/>
    </row>
    <row r="1154" spans="6:7" x14ac:dyDescent="0.2">
      <c r="F1154" s="19"/>
      <c r="G1154" s="19"/>
    </row>
    <row r="1155" spans="6:7" x14ac:dyDescent="0.2">
      <c r="F1155" s="19"/>
      <c r="G1155" s="19"/>
    </row>
    <row r="1156" spans="6:7" x14ac:dyDescent="0.2">
      <c r="F1156" s="19"/>
      <c r="G1156" s="19"/>
    </row>
    <row r="1157" spans="6:7" x14ac:dyDescent="0.2">
      <c r="F1157" s="19"/>
      <c r="G1157" s="19"/>
    </row>
    <row r="1158" spans="6:7" x14ac:dyDescent="0.2">
      <c r="F1158" s="19"/>
      <c r="G1158" s="19"/>
    </row>
    <row r="1159" spans="6:7" x14ac:dyDescent="0.2">
      <c r="F1159" s="19"/>
      <c r="G1159" s="19"/>
    </row>
    <row r="1160" spans="6:7" x14ac:dyDescent="0.2">
      <c r="F1160" s="19"/>
      <c r="G1160" s="19"/>
    </row>
    <row r="1161" spans="6:7" x14ac:dyDescent="0.2">
      <c r="F1161" s="19"/>
      <c r="G1161" s="19"/>
    </row>
    <row r="1162" spans="6:7" x14ac:dyDescent="0.2">
      <c r="F1162" s="19"/>
      <c r="G1162" s="19"/>
    </row>
    <row r="1163" spans="6:7" x14ac:dyDescent="0.2">
      <c r="F1163" s="19"/>
      <c r="G1163" s="19"/>
    </row>
    <row r="1164" spans="6:7" x14ac:dyDescent="0.2">
      <c r="F1164" s="19"/>
      <c r="G1164" s="19"/>
    </row>
    <row r="1165" spans="6:7" x14ac:dyDescent="0.2">
      <c r="F1165" s="19"/>
      <c r="G1165" s="19"/>
    </row>
    <row r="1166" spans="6:7" x14ac:dyDescent="0.2">
      <c r="F1166" s="19"/>
      <c r="G1166" s="19"/>
    </row>
    <row r="1167" spans="6:7" x14ac:dyDescent="0.2">
      <c r="F1167" s="19"/>
      <c r="G1167" s="19"/>
    </row>
    <row r="1168" spans="6:7" x14ac:dyDescent="0.2">
      <c r="F1168" s="19"/>
      <c r="G1168" s="19"/>
    </row>
    <row r="1169" spans="6:7" x14ac:dyDescent="0.2">
      <c r="F1169" s="19"/>
      <c r="G1169" s="19"/>
    </row>
    <row r="1170" spans="6:7" x14ac:dyDescent="0.2">
      <c r="F1170" s="19"/>
      <c r="G1170" s="19"/>
    </row>
    <row r="1171" spans="6:7" x14ac:dyDescent="0.2">
      <c r="F1171" s="19"/>
      <c r="G1171" s="19"/>
    </row>
    <row r="1172" spans="6:7" x14ac:dyDescent="0.2">
      <c r="F1172" s="19"/>
      <c r="G1172" s="19"/>
    </row>
    <row r="1173" spans="6:7" x14ac:dyDescent="0.2">
      <c r="F1173" s="19"/>
      <c r="G1173" s="19"/>
    </row>
    <row r="1174" spans="6:7" x14ac:dyDescent="0.2">
      <c r="F1174" s="19"/>
      <c r="G1174" s="19"/>
    </row>
    <row r="1175" spans="6:7" x14ac:dyDescent="0.2">
      <c r="F1175" s="19"/>
      <c r="G1175" s="19"/>
    </row>
    <row r="1176" spans="6:7" x14ac:dyDescent="0.2">
      <c r="F1176" s="19"/>
      <c r="G1176" s="19"/>
    </row>
    <row r="1177" spans="6:7" x14ac:dyDescent="0.2">
      <c r="F1177" s="19"/>
      <c r="G1177" s="19"/>
    </row>
    <row r="1178" spans="6:7" x14ac:dyDescent="0.2">
      <c r="F1178" s="19"/>
      <c r="G1178" s="19"/>
    </row>
    <row r="1179" spans="6:7" x14ac:dyDescent="0.2">
      <c r="F1179" s="19"/>
      <c r="G1179" s="19"/>
    </row>
    <row r="1180" spans="6:7" x14ac:dyDescent="0.2">
      <c r="F1180" s="19"/>
      <c r="G1180" s="19"/>
    </row>
    <row r="1181" spans="6:7" x14ac:dyDescent="0.2">
      <c r="F1181" s="19"/>
      <c r="G1181" s="19"/>
    </row>
    <row r="1182" spans="6:7" x14ac:dyDescent="0.2">
      <c r="F1182" s="19"/>
      <c r="G1182" s="19"/>
    </row>
    <row r="1183" spans="6:7" x14ac:dyDescent="0.2">
      <c r="F1183" s="19"/>
      <c r="G1183" s="19"/>
    </row>
    <row r="1184" spans="6:7" x14ac:dyDescent="0.2">
      <c r="F1184" s="19"/>
      <c r="G1184" s="19"/>
    </row>
    <row r="1185" spans="6:7" x14ac:dyDescent="0.2">
      <c r="F1185" s="19"/>
      <c r="G1185" s="19"/>
    </row>
    <row r="1186" spans="6:7" x14ac:dyDescent="0.2">
      <c r="F1186" s="19"/>
      <c r="G1186" s="19"/>
    </row>
    <row r="1187" spans="6:7" x14ac:dyDescent="0.2">
      <c r="F1187" s="19"/>
      <c r="G1187" s="19"/>
    </row>
    <row r="1188" spans="6:7" x14ac:dyDescent="0.2">
      <c r="F1188" s="19"/>
      <c r="G1188" s="19"/>
    </row>
    <row r="1189" spans="6:7" x14ac:dyDescent="0.2">
      <c r="F1189" s="19"/>
      <c r="G1189" s="19"/>
    </row>
    <row r="1190" spans="6:7" x14ac:dyDescent="0.2">
      <c r="F1190" s="19"/>
      <c r="G1190" s="19"/>
    </row>
    <row r="1191" spans="6:7" x14ac:dyDescent="0.2">
      <c r="F1191" s="19"/>
      <c r="G1191" s="19"/>
    </row>
    <row r="1192" spans="6:7" x14ac:dyDescent="0.2">
      <c r="F1192" s="19"/>
      <c r="G1192" s="19"/>
    </row>
    <row r="1193" spans="6:7" x14ac:dyDescent="0.2">
      <c r="F1193" s="19"/>
      <c r="G1193" s="19"/>
    </row>
    <row r="1194" spans="6:7" x14ac:dyDescent="0.2">
      <c r="F1194" s="19"/>
      <c r="G1194" s="19"/>
    </row>
    <row r="1195" spans="6:7" x14ac:dyDescent="0.2">
      <c r="F1195" s="19"/>
      <c r="G1195" s="19"/>
    </row>
    <row r="1196" spans="6:7" x14ac:dyDescent="0.2">
      <c r="F1196" s="19"/>
      <c r="G1196" s="19"/>
    </row>
    <row r="1197" spans="6:7" x14ac:dyDescent="0.2">
      <c r="F1197" s="19"/>
      <c r="G1197" s="19"/>
    </row>
    <row r="1198" spans="6:7" x14ac:dyDescent="0.2">
      <c r="F1198" s="19"/>
      <c r="G1198" s="19"/>
    </row>
    <row r="1199" spans="6:7" x14ac:dyDescent="0.2">
      <c r="F1199" s="19"/>
      <c r="G1199" s="19"/>
    </row>
    <row r="1200" spans="6:7" x14ac:dyDescent="0.2">
      <c r="F1200" s="19"/>
      <c r="G1200" s="19"/>
    </row>
    <row r="1201" spans="6:7" x14ac:dyDescent="0.2">
      <c r="F1201" s="19"/>
      <c r="G1201" s="19"/>
    </row>
    <row r="1202" spans="6:7" x14ac:dyDescent="0.2">
      <c r="F1202" s="19"/>
      <c r="G1202" s="19"/>
    </row>
    <row r="1203" spans="6:7" x14ac:dyDescent="0.2">
      <c r="F1203" s="19"/>
      <c r="G1203" s="19"/>
    </row>
    <row r="1204" spans="6:7" x14ac:dyDescent="0.2">
      <c r="F1204" s="19"/>
      <c r="G1204" s="19"/>
    </row>
    <row r="1205" spans="6:7" x14ac:dyDescent="0.2">
      <c r="F1205" s="19"/>
      <c r="G1205" s="19"/>
    </row>
    <row r="1206" spans="6:7" x14ac:dyDescent="0.2">
      <c r="F1206" s="19"/>
      <c r="G1206" s="19"/>
    </row>
    <row r="1207" spans="6:7" x14ac:dyDescent="0.2">
      <c r="F1207" s="19"/>
      <c r="G1207" s="19"/>
    </row>
    <row r="1208" spans="6:7" x14ac:dyDescent="0.2">
      <c r="F1208" s="19"/>
      <c r="G1208" s="19"/>
    </row>
    <row r="1209" spans="6:7" x14ac:dyDescent="0.2">
      <c r="F1209" s="19"/>
      <c r="G1209" s="19"/>
    </row>
    <row r="1210" spans="6:7" x14ac:dyDescent="0.2">
      <c r="F1210" s="19"/>
      <c r="G1210" s="19"/>
    </row>
    <row r="1211" spans="6:7" x14ac:dyDescent="0.2">
      <c r="F1211" s="19"/>
      <c r="G1211" s="19"/>
    </row>
    <row r="1212" spans="6:7" x14ac:dyDescent="0.2">
      <c r="F1212" s="19"/>
      <c r="G1212" s="19"/>
    </row>
    <row r="1213" spans="6:7" x14ac:dyDescent="0.2">
      <c r="F1213" s="19"/>
      <c r="G1213" s="19"/>
    </row>
    <row r="1214" spans="6:7" x14ac:dyDescent="0.2">
      <c r="F1214" s="19"/>
      <c r="G1214" s="19"/>
    </row>
    <row r="1215" spans="6:7" x14ac:dyDescent="0.2">
      <c r="F1215" s="19"/>
      <c r="G1215" s="19"/>
    </row>
    <row r="1216" spans="6:7" x14ac:dyDescent="0.2">
      <c r="F1216" s="19"/>
      <c r="G1216" s="19"/>
    </row>
    <row r="1217" spans="6:7" x14ac:dyDescent="0.2">
      <c r="F1217" s="19"/>
      <c r="G1217" s="19"/>
    </row>
    <row r="1218" spans="6:7" x14ac:dyDescent="0.2">
      <c r="F1218" s="19"/>
      <c r="G1218" s="19"/>
    </row>
    <row r="1219" spans="6:7" x14ac:dyDescent="0.2">
      <c r="F1219" s="19"/>
      <c r="G1219" s="19"/>
    </row>
    <row r="1220" spans="6:7" x14ac:dyDescent="0.2">
      <c r="F1220" s="19"/>
      <c r="G1220" s="19"/>
    </row>
    <row r="1221" spans="6:7" x14ac:dyDescent="0.2">
      <c r="F1221" s="19"/>
      <c r="G1221" s="19"/>
    </row>
    <row r="1222" spans="6:7" x14ac:dyDescent="0.2">
      <c r="F1222" s="19"/>
      <c r="G1222" s="19"/>
    </row>
    <row r="1223" spans="6:7" x14ac:dyDescent="0.2">
      <c r="F1223" s="19"/>
      <c r="G1223" s="19"/>
    </row>
    <row r="1224" spans="6:7" x14ac:dyDescent="0.2">
      <c r="F1224" s="19"/>
      <c r="G1224" s="19"/>
    </row>
    <row r="1225" spans="6:7" x14ac:dyDescent="0.2">
      <c r="F1225" s="19"/>
      <c r="G1225" s="19"/>
    </row>
    <row r="1226" spans="6:7" x14ac:dyDescent="0.2">
      <c r="F1226" s="19"/>
      <c r="G1226" s="19"/>
    </row>
    <row r="1227" spans="6:7" x14ac:dyDescent="0.2">
      <c r="F1227" s="19"/>
      <c r="G1227" s="19"/>
    </row>
    <row r="1228" spans="6:7" x14ac:dyDescent="0.2">
      <c r="F1228" s="19"/>
      <c r="G1228" s="19"/>
    </row>
    <row r="1229" spans="6:7" x14ac:dyDescent="0.2">
      <c r="F1229" s="19"/>
      <c r="G1229" s="19"/>
    </row>
    <row r="1230" spans="6:7" x14ac:dyDescent="0.2">
      <c r="F1230" s="19"/>
      <c r="G1230" s="19"/>
    </row>
    <row r="1231" spans="6:7" x14ac:dyDescent="0.2">
      <c r="F1231" s="19"/>
      <c r="G1231" s="19"/>
    </row>
    <row r="1232" spans="6:7" x14ac:dyDescent="0.2">
      <c r="F1232" s="19"/>
      <c r="G1232" s="19"/>
    </row>
    <row r="1233" spans="6:7" x14ac:dyDescent="0.2">
      <c r="F1233" s="19"/>
      <c r="G1233" s="19"/>
    </row>
    <row r="1234" spans="6:7" x14ac:dyDescent="0.2">
      <c r="F1234" s="19"/>
      <c r="G1234" s="19"/>
    </row>
    <row r="1235" spans="6:7" x14ac:dyDescent="0.2">
      <c r="F1235" s="19"/>
      <c r="G1235" s="19"/>
    </row>
    <row r="1236" spans="6:7" x14ac:dyDescent="0.2">
      <c r="F1236" s="19"/>
      <c r="G1236" s="19"/>
    </row>
    <row r="1237" spans="6:7" x14ac:dyDescent="0.2">
      <c r="F1237" s="19"/>
      <c r="G1237" s="19"/>
    </row>
    <row r="1238" spans="6:7" x14ac:dyDescent="0.2">
      <c r="F1238" s="19"/>
      <c r="G1238" s="19"/>
    </row>
    <row r="1239" spans="6:7" x14ac:dyDescent="0.2">
      <c r="F1239" s="19"/>
      <c r="G1239" s="19"/>
    </row>
    <row r="1240" spans="6:7" x14ac:dyDescent="0.2">
      <c r="F1240" s="19"/>
      <c r="G1240" s="19"/>
    </row>
    <row r="1241" spans="6:7" x14ac:dyDescent="0.2">
      <c r="F1241" s="19"/>
      <c r="G1241" s="19"/>
    </row>
    <row r="1242" spans="6:7" x14ac:dyDescent="0.2">
      <c r="F1242" s="19"/>
      <c r="G1242" s="19"/>
    </row>
    <row r="1243" spans="6:7" x14ac:dyDescent="0.2">
      <c r="F1243" s="19"/>
      <c r="G1243" s="19"/>
    </row>
    <row r="1244" spans="6:7" x14ac:dyDescent="0.2">
      <c r="F1244" s="19"/>
      <c r="G1244" s="19"/>
    </row>
    <row r="1245" spans="6:7" x14ac:dyDescent="0.2">
      <c r="F1245" s="19"/>
      <c r="G1245" s="19"/>
    </row>
    <row r="1246" spans="6:7" x14ac:dyDescent="0.2">
      <c r="F1246" s="19"/>
      <c r="G1246" s="19"/>
    </row>
    <row r="1247" spans="6:7" x14ac:dyDescent="0.2">
      <c r="F1247" s="19"/>
      <c r="G1247" s="19"/>
    </row>
    <row r="1248" spans="6:7" x14ac:dyDescent="0.2">
      <c r="F1248" s="19"/>
      <c r="G1248" s="19"/>
    </row>
    <row r="1249" spans="6:7" x14ac:dyDescent="0.2">
      <c r="F1249" s="19"/>
      <c r="G1249" s="19"/>
    </row>
    <row r="1250" spans="6:7" x14ac:dyDescent="0.2">
      <c r="F1250" s="19"/>
      <c r="G1250" s="19"/>
    </row>
    <row r="1251" spans="6:7" x14ac:dyDescent="0.2">
      <c r="F1251" s="19"/>
      <c r="G1251" s="19"/>
    </row>
    <row r="1252" spans="6:7" x14ac:dyDescent="0.2">
      <c r="F1252" s="19"/>
      <c r="G1252" s="19"/>
    </row>
    <row r="1253" spans="6:7" x14ac:dyDescent="0.2">
      <c r="F1253" s="19"/>
      <c r="G1253" s="19"/>
    </row>
    <row r="1254" spans="6:7" x14ac:dyDescent="0.2">
      <c r="F1254" s="19"/>
      <c r="G1254" s="19"/>
    </row>
    <row r="1255" spans="6:7" x14ac:dyDescent="0.2">
      <c r="F1255" s="19"/>
      <c r="G1255" s="19"/>
    </row>
    <row r="1256" spans="6:7" x14ac:dyDescent="0.2">
      <c r="F1256" s="19"/>
      <c r="G1256" s="19"/>
    </row>
    <row r="1257" spans="6:7" x14ac:dyDescent="0.2">
      <c r="F1257" s="19"/>
      <c r="G1257" s="19"/>
    </row>
    <row r="1258" spans="6:7" x14ac:dyDescent="0.2">
      <c r="F1258" s="19"/>
      <c r="G1258" s="19"/>
    </row>
    <row r="1259" spans="6:7" x14ac:dyDescent="0.2">
      <c r="F1259" s="19"/>
      <c r="G1259" s="19"/>
    </row>
    <row r="1260" spans="6:7" x14ac:dyDescent="0.2">
      <c r="F1260" s="19"/>
      <c r="G1260" s="19"/>
    </row>
    <row r="1261" spans="6:7" x14ac:dyDescent="0.2">
      <c r="F1261" s="19"/>
      <c r="G1261" s="19"/>
    </row>
    <row r="1262" spans="6:7" x14ac:dyDescent="0.2">
      <c r="F1262" s="19"/>
      <c r="G1262" s="19"/>
    </row>
    <row r="1263" spans="6:7" x14ac:dyDescent="0.2">
      <c r="F1263" s="19"/>
      <c r="G1263" s="19"/>
    </row>
    <row r="1264" spans="6:7" x14ac:dyDescent="0.2">
      <c r="F1264" s="19"/>
      <c r="G1264" s="19"/>
    </row>
    <row r="1265" spans="6:7" x14ac:dyDescent="0.2">
      <c r="F1265" s="19"/>
      <c r="G1265" s="19"/>
    </row>
    <row r="1266" spans="6:7" x14ac:dyDescent="0.2">
      <c r="F1266" s="19"/>
      <c r="G1266" s="19"/>
    </row>
    <row r="1267" spans="6:7" x14ac:dyDescent="0.2">
      <c r="F1267" s="19"/>
      <c r="G1267" s="19"/>
    </row>
    <row r="1268" spans="6:7" x14ac:dyDescent="0.2">
      <c r="F1268" s="19"/>
      <c r="G1268" s="19"/>
    </row>
    <row r="1269" spans="6:7" x14ac:dyDescent="0.2">
      <c r="F1269" s="19"/>
      <c r="G1269" s="19"/>
    </row>
    <row r="1270" spans="6:7" x14ac:dyDescent="0.2">
      <c r="F1270" s="19"/>
      <c r="G1270" s="19"/>
    </row>
    <row r="1271" spans="6:7" x14ac:dyDescent="0.2">
      <c r="F1271" s="19"/>
      <c r="G1271" s="19"/>
    </row>
    <row r="1272" spans="6:7" x14ac:dyDescent="0.2">
      <c r="F1272" s="19"/>
      <c r="G1272" s="19"/>
    </row>
    <row r="1273" spans="6:7" x14ac:dyDescent="0.2">
      <c r="F1273" s="19"/>
      <c r="G1273" s="19"/>
    </row>
    <row r="1274" spans="6:7" x14ac:dyDescent="0.2">
      <c r="F1274" s="19"/>
      <c r="G1274" s="19"/>
    </row>
    <row r="1275" spans="6:7" x14ac:dyDescent="0.2">
      <c r="F1275" s="19"/>
      <c r="G1275" s="19"/>
    </row>
    <row r="1276" spans="6:7" x14ac:dyDescent="0.2">
      <c r="F1276" s="19"/>
      <c r="G1276" s="19"/>
    </row>
    <row r="1277" spans="6:7" x14ac:dyDescent="0.2">
      <c r="F1277" s="19"/>
      <c r="G1277" s="19"/>
    </row>
    <row r="1278" spans="6:7" x14ac:dyDescent="0.2">
      <c r="F1278" s="19"/>
      <c r="G1278" s="19"/>
    </row>
    <row r="1279" spans="6:7" x14ac:dyDescent="0.2">
      <c r="F1279" s="19"/>
      <c r="G1279" s="19"/>
    </row>
    <row r="1280" spans="6:7" x14ac:dyDescent="0.2">
      <c r="F1280" s="19"/>
      <c r="G1280" s="19"/>
    </row>
    <row r="1281" spans="6:7" x14ac:dyDescent="0.2">
      <c r="F1281" s="19"/>
      <c r="G1281" s="19"/>
    </row>
    <row r="1282" spans="6:7" x14ac:dyDescent="0.2">
      <c r="F1282" s="19"/>
      <c r="G1282" s="19"/>
    </row>
    <row r="1283" spans="6:7" x14ac:dyDescent="0.2">
      <c r="F1283" s="19"/>
      <c r="G1283" s="19"/>
    </row>
    <row r="1284" spans="6:7" x14ac:dyDescent="0.2">
      <c r="F1284" s="19"/>
      <c r="G1284" s="19"/>
    </row>
    <row r="1285" spans="6:7" x14ac:dyDescent="0.2">
      <c r="F1285" s="19"/>
      <c r="G1285" s="19"/>
    </row>
    <row r="1286" spans="6:7" x14ac:dyDescent="0.2">
      <c r="F1286" s="19"/>
      <c r="G1286" s="19"/>
    </row>
    <row r="1287" spans="6:7" x14ac:dyDescent="0.2">
      <c r="F1287" s="19"/>
      <c r="G1287" s="19"/>
    </row>
    <row r="1288" spans="6:7" x14ac:dyDescent="0.2">
      <c r="F1288" s="19"/>
      <c r="G1288" s="19"/>
    </row>
    <row r="1289" spans="6:7" x14ac:dyDescent="0.2">
      <c r="F1289" s="19"/>
      <c r="G1289" s="19"/>
    </row>
    <row r="1290" spans="6:7" x14ac:dyDescent="0.2">
      <c r="F1290" s="19"/>
      <c r="G1290" s="19"/>
    </row>
    <row r="1291" spans="6:7" x14ac:dyDescent="0.2">
      <c r="F1291" s="19"/>
      <c r="G1291" s="19"/>
    </row>
    <row r="1292" spans="6:7" x14ac:dyDescent="0.2">
      <c r="F1292" s="19"/>
      <c r="G1292" s="19"/>
    </row>
    <row r="1293" spans="6:7" x14ac:dyDescent="0.2">
      <c r="F1293" s="19"/>
      <c r="G1293" s="19"/>
    </row>
    <row r="1294" spans="6:7" x14ac:dyDescent="0.2">
      <c r="F1294" s="19"/>
      <c r="G1294" s="19"/>
    </row>
    <row r="1295" spans="6:7" x14ac:dyDescent="0.2">
      <c r="F1295" s="19"/>
      <c r="G1295" s="19"/>
    </row>
    <row r="1296" spans="6:7" x14ac:dyDescent="0.2">
      <c r="F1296" s="19"/>
      <c r="G1296" s="19"/>
    </row>
    <row r="1297" spans="6:7" x14ac:dyDescent="0.2">
      <c r="F1297" s="19"/>
      <c r="G1297" s="19"/>
    </row>
    <row r="1298" spans="6:7" x14ac:dyDescent="0.2">
      <c r="F1298" s="19"/>
      <c r="G1298" s="19"/>
    </row>
    <row r="1299" spans="6:7" x14ac:dyDescent="0.2">
      <c r="F1299" s="19"/>
      <c r="G1299" s="19"/>
    </row>
    <row r="1300" spans="6:7" x14ac:dyDescent="0.2">
      <c r="F1300" s="19"/>
      <c r="G1300" s="19"/>
    </row>
    <row r="1301" spans="6:7" x14ac:dyDescent="0.2">
      <c r="F1301" s="19"/>
      <c r="G1301" s="19"/>
    </row>
    <row r="1302" spans="6:7" x14ac:dyDescent="0.2">
      <c r="F1302" s="19"/>
      <c r="G1302" s="19"/>
    </row>
    <row r="1303" spans="6:7" x14ac:dyDescent="0.2">
      <c r="F1303" s="19"/>
      <c r="G1303" s="19"/>
    </row>
    <row r="1304" spans="6:7" x14ac:dyDescent="0.2">
      <c r="F1304" s="19"/>
      <c r="G1304" s="19"/>
    </row>
    <row r="1305" spans="6:7" x14ac:dyDescent="0.2">
      <c r="F1305" s="19"/>
      <c r="G1305" s="19"/>
    </row>
    <row r="1306" spans="6:7" x14ac:dyDescent="0.2">
      <c r="F1306" s="19"/>
      <c r="G1306" s="19"/>
    </row>
    <row r="1307" spans="6:7" x14ac:dyDescent="0.2">
      <c r="F1307" s="19"/>
      <c r="G1307" s="19"/>
    </row>
    <row r="1308" spans="6:7" x14ac:dyDescent="0.2">
      <c r="F1308" s="19"/>
      <c r="G1308" s="19"/>
    </row>
    <row r="1309" spans="6:7" x14ac:dyDescent="0.2">
      <c r="F1309" s="19"/>
      <c r="G1309" s="19"/>
    </row>
    <row r="1310" spans="6:7" x14ac:dyDescent="0.2">
      <c r="F1310" s="19"/>
      <c r="G1310" s="19"/>
    </row>
    <row r="1311" spans="6:7" x14ac:dyDescent="0.2">
      <c r="F1311" s="19"/>
      <c r="G1311" s="19"/>
    </row>
    <row r="1312" spans="6:7" x14ac:dyDescent="0.2">
      <c r="F1312" s="19"/>
      <c r="G1312" s="19"/>
    </row>
    <row r="1313" spans="6:7" x14ac:dyDescent="0.2">
      <c r="F1313" s="19"/>
      <c r="G1313" s="19"/>
    </row>
    <row r="1314" spans="6:7" x14ac:dyDescent="0.2">
      <c r="F1314" s="19"/>
      <c r="G1314" s="19"/>
    </row>
    <row r="1315" spans="6:7" x14ac:dyDescent="0.2">
      <c r="F1315" s="19"/>
      <c r="G1315" s="19"/>
    </row>
    <row r="1316" spans="6:7" x14ac:dyDescent="0.2">
      <c r="F1316" s="19"/>
      <c r="G1316" s="19"/>
    </row>
    <row r="1317" spans="6:7" x14ac:dyDescent="0.2">
      <c r="F1317" s="19"/>
      <c r="G1317" s="19"/>
    </row>
    <row r="1318" spans="6:7" x14ac:dyDescent="0.2">
      <c r="F1318" s="19"/>
      <c r="G1318" s="19"/>
    </row>
    <row r="1319" spans="6:7" x14ac:dyDescent="0.2">
      <c r="F1319" s="19"/>
      <c r="G1319" s="19"/>
    </row>
    <row r="1320" spans="6:7" x14ac:dyDescent="0.2">
      <c r="F1320" s="19"/>
      <c r="G1320" s="19"/>
    </row>
    <row r="1321" spans="6:7" x14ac:dyDescent="0.2">
      <c r="F1321" s="19"/>
      <c r="G1321" s="19"/>
    </row>
    <row r="1322" spans="6:7" x14ac:dyDescent="0.2">
      <c r="F1322" s="19"/>
      <c r="G1322" s="19"/>
    </row>
    <row r="1323" spans="6:7" x14ac:dyDescent="0.2">
      <c r="F1323" s="19"/>
      <c r="G1323" s="19"/>
    </row>
    <row r="1324" spans="6:7" x14ac:dyDescent="0.2">
      <c r="F1324" s="19"/>
      <c r="G1324" s="19"/>
    </row>
    <row r="1325" spans="6:7" x14ac:dyDescent="0.2">
      <c r="F1325" s="19"/>
      <c r="G1325" s="19"/>
    </row>
    <row r="1326" spans="6:7" x14ac:dyDescent="0.2">
      <c r="F1326" s="19"/>
      <c r="G1326" s="19"/>
    </row>
    <row r="1327" spans="6:7" x14ac:dyDescent="0.2">
      <c r="F1327" s="19"/>
      <c r="G1327" s="19"/>
    </row>
    <row r="1328" spans="6:7" x14ac:dyDescent="0.2">
      <c r="F1328" s="19"/>
      <c r="G1328" s="19"/>
    </row>
    <row r="1329" spans="6:7" x14ac:dyDescent="0.2">
      <c r="F1329" s="19"/>
      <c r="G1329" s="19"/>
    </row>
    <row r="1330" spans="6:7" x14ac:dyDescent="0.2">
      <c r="F1330" s="19"/>
      <c r="G1330" s="19"/>
    </row>
    <row r="1331" spans="6:7" x14ac:dyDescent="0.2">
      <c r="F1331" s="19"/>
      <c r="G1331" s="19"/>
    </row>
    <row r="1332" spans="6:7" x14ac:dyDescent="0.2">
      <c r="F1332" s="19"/>
      <c r="G1332" s="19"/>
    </row>
    <row r="1333" spans="6:7" x14ac:dyDescent="0.2">
      <c r="F1333" s="19"/>
      <c r="G1333" s="19"/>
    </row>
    <row r="1334" spans="6:7" x14ac:dyDescent="0.2">
      <c r="F1334" s="19"/>
      <c r="G1334" s="19"/>
    </row>
    <row r="1335" spans="6:7" x14ac:dyDescent="0.2">
      <c r="F1335" s="19"/>
      <c r="G1335" s="19"/>
    </row>
    <row r="1336" spans="6:7" x14ac:dyDescent="0.2">
      <c r="F1336" s="19"/>
      <c r="G1336" s="19"/>
    </row>
    <row r="1337" spans="6:7" x14ac:dyDescent="0.2">
      <c r="F1337" s="19"/>
      <c r="G1337" s="19"/>
    </row>
    <row r="1338" spans="6:7" x14ac:dyDescent="0.2">
      <c r="F1338" s="19"/>
      <c r="G1338" s="19"/>
    </row>
    <row r="1339" spans="6:7" x14ac:dyDescent="0.2">
      <c r="F1339" s="19"/>
      <c r="G1339" s="19"/>
    </row>
    <row r="1340" spans="6:7" x14ac:dyDescent="0.2">
      <c r="F1340" s="19"/>
      <c r="G1340" s="19"/>
    </row>
    <row r="1341" spans="6:7" x14ac:dyDescent="0.2">
      <c r="F1341" s="19"/>
      <c r="G1341" s="19"/>
    </row>
    <row r="1342" spans="6:7" x14ac:dyDescent="0.2">
      <c r="F1342" s="19"/>
      <c r="G1342" s="19"/>
    </row>
    <row r="1343" spans="6:7" x14ac:dyDescent="0.2">
      <c r="F1343" s="19"/>
      <c r="G1343" s="19"/>
    </row>
    <row r="1344" spans="6:7" x14ac:dyDescent="0.2">
      <c r="F1344" s="19"/>
      <c r="G1344" s="19"/>
    </row>
    <row r="1345" spans="6:7" x14ac:dyDescent="0.2">
      <c r="F1345" s="19"/>
      <c r="G1345" s="19"/>
    </row>
    <row r="1346" spans="6:7" x14ac:dyDescent="0.2">
      <c r="F1346" s="19"/>
      <c r="G1346" s="19"/>
    </row>
    <row r="1347" spans="6:7" x14ac:dyDescent="0.2">
      <c r="F1347" s="19"/>
      <c r="G1347" s="19"/>
    </row>
    <row r="1348" spans="6:7" x14ac:dyDescent="0.2">
      <c r="F1348" s="19"/>
      <c r="G1348" s="19"/>
    </row>
    <row r="1349" spans="6:7" x14ac:dyDescent="0.2">
      <c r="F1349" s="19"/>
      <c r="G1349" s="19"/>
    </row>
    <row r="1350" spans="6:7" x14ac:dyDescent="0.2">
      <c r="F1350" s="19"/>
      <c r="G1350" s="19"/>
    </row>
    <row r="1351" spans="6:7" x14ac:dyDescent="0.2">
      <c r="F1351" s="19"/>
      <c r="G1351" s="19"/>
    </row>
    <row r="1352" spans="6:7" x14ac:dyDescent="0.2">
      <c r="F1352" s="19"/>
      <c r="G1352" s="19"/>
    </row>
    <row r="1353" spans="6:7" x14ac:dyDescent="0.2">
      <c r="F1353" s="19"/>
      <c r="G1353" s="19"/>
    </row>
    <row r="1354" spans="6:7" x14ac:dyDescent="0.2">
      <c r="F1354" s="19"/>
      <c r="G1354" s="19"/>
    </row>
    <row r="1355" spans="6:7" x14ac:dyDescent="0.2">
      <c r="F1355" s="19"/>
      <c r="G1355" s="19"/>
    </row>
    <row r="1356" spans="6:7" x14ac:dyDescent="0.2">
      <c r="F1356" s="19"/>
      <c r="G1356" s="19"/>
    </row>
    <row r="1357" spans="6:7" x14ac:dyDescent="0.2">
      <c r="F1357" s="19"/>
      <c r="G1357" s="19"/>
    </row>
    <row r="1358" spans="6:7" x14ac:dyDescent="0.2">
      <c r="F1358" s="19"/>
      <c r="G1358" s="19"/>
    </row>
    <row r="1359" spans="6:7" x14ac:dyDescent="0.2">
      <c r="F1359" s="19"/>
      <c r="G1359" s="19"/>
    </row>
    <row r="1360" spans="6:7" x14ac:dyDescent="0.2">
      <c r="F1360" s="19"/>
      <c r="G1360" s="19"/>
    </row>
    <row r="1361" spans="6:7" x14ac:dyDescent="0.2">
      <c r="F1361" s="19"/>
      <c r="G1361" s="19"/>
    </row>
    <row r="1362" spans="6:7" x14ac:dyDescent="0.2">
      <c r="F1362" s="19"/>
      <c r="G1362" s="19"/>
    </row>
    <row r="1363" spans="6:7" x14ac:dyDescent="0.2">
      <c r="F1363" s="19"/>
      <c r="G1363" s="19"/>
    </row>
    <row r="1364" spans="6:7" x14ac:dyDescent="0.2">
      <c r="F1364" s="19"/>
      <c r="G1364" s="19"/>
    </row>
    <row r="1365" spans="6:7" x14ac:dyDescent="0.2">
      <c r="F1365" s="19"/>
      <c r="G1365" s="19"/>
    </row>
    <row r="1366" spans="6:7" x14ac:dyDescent="0.2">
      <c r="F1366" s="19"/>
      <c r="G1366" s="19"/>
    </row>
    <row r="1367" spans="6:7" x14ac:dyDescent="0.2">
      <c r="F1367" s="19"/>
      <c r="G1367" s="19"/>
    </row>
    <row r="1368" spans="6:7" x14ac:dyDescent="0.2">
      <c r="F1368" s="19"/>
      <c r="G1368" s="19"/>
    </row>
    <row r="1369" spans="6:7" x14ac:dyDescent="0.2">
      <c r="F1369" s="19"/>
      <c r="G1369" s="19"/>
    </row>
    <row r="1370" spans="6:7" x14ac:dyDescent="0.2">
      <c r="F1370" s="19"/>
      <c r="G1370" s="19"/>
    </row>
    <row r="1371" spans="6:7" x14ac:dyDescent="0.2">
      <c r="F1371" s="19"/>
      <c r="G1371" s="19"/>
    </row>
    <row r="1372" spans="6:7" x14ac:dyDescent="0.2">
      <c r="F1372" s="19"/>
      <c r="G1372" s="19"/>
    </row>
    <row r="1373" spans="6:7" x14ac:dyDescent="0.2">
      <c r="F1373" s="19"/>
      <c r="G1373" s="19"/>
    </row>
    <row r="1374" spans="6:7" x14ac:dyDescent="0.2">
      <c r="F1374" s="19"/>
      <c r="G1374" s="19"/>
    </row>
    <row r="1375" spans="6:7" x14ac:dyDescent="0.2">
      <c r="F1375" s="19"/>
      <c r="G1375" s="19"/>
    </row>
    <row r="1376" spans="6:7" x14ac:dyDescent="0.2">
      <c r="F1376" s="19"/>
      <c r="G1376" s="19"/>
    </row>
    <row r="1377" spans="6:7" x14ac:dyDescent="0.2">
      <c r="F1377" s="19"/>
      <c r="G1377" s="19"/>
    </row>
    <row r="1378" spans="6:7" x14ac:dyDescent="0.2">
      <c r="F1378" s="19"/>
      <c r="G1378" s="19"/>
    </row>
    <row r="1379" spans="6:7" x14ac:dyDescent="0.2">
      <c r="F1379" s="19"/>
      <c r="G1379" s="19"/>
    </row>
    <row r="1380" spans="6:7" x14ac:dyDescent="0.2">
      <c r="F1380" s="19"/>
      <c r="G1380" s="19"/>
    </row>
    <row r="1381" spans="6:7" x14ac:dyDescent="0.2">
      <c r="F1381" s="19"/>
      <c r="G1381" s="19"/>
    </row>
    <row r="1382" spans="6:7" x14ac:dyDescent="0.2">
      <c r="F1382" s="19"/>
      <c r="G1382" s="19"/>
    </row>
    <row r="1383" spans="6:7" x14ac:dyDescent="0.2">
      <c r="F1383" s="19"/>
      <c r="G1383" s="19"/>
    </row>
    <row r="1384" spans="6:7" x14ac:dyDescent="0.2">
      <c r="F1384" s="19"/>
      <c r="G1384" s="19"/>
    </row>
    <row r="1385" spans="6:7" x14ac:dyDescent="0.2">
      <c r="F1385" s="19"/>
      <c r="G1385" s="19"/>
    </row>
    <row r="1386" spans="6:7" x14ac:dyDescent="0.2">
      <c r="F1386" s="19"/>
      <c r="G1386" s="19"/>
    </row>
    <row r="1387" spans="6:7" x14ac:dyDescent="0.2">
      <c r="F1387" s="19"/>
      <c r="G1387" s="19"/>
    </row>
    <row r="1388" spans="6:7" x14ac:dyDescent="0.2">
      <c r="F1388" s="19"/>
      <c r="G1388" s="19"/>
    </row>
    <row r="1389" spans="6:7" x14ac:dyDescent="0.2">
      <c r="F1389" s="19"/>
      <c r="G1389" s="19"/>
    </row>
    <row r="1390" spans="6:7" x14ac:dyDescent="0.2">
      <c r="F1390" s="19"/>
      <c r="G1390" s="19"/>
    </row>
    <row r="1391" spans="6:7" x14ac:dyDescent="0.2">
      <c r="F1391" s="19"/>
      <c r="G1391" s="19"/>
    </row>
    <row r="1392" spans="6:7" x14ac:dyDescent="0.2">
      <c r="F1392" s="19"/>
      <c r="G1392" s="19"/>
    </row>
    <row r="1393" spans="6:7" x14ac:dyDescent="0.2">
      <c r="F1393" s="19"/>
      <c r="G1393" s="19"/>
    </row>
    <row r="1394" spans="6:7" x14ac:dyDescent="0.2">
      <c r="F1394" s="19"/>
      <c r="G1394" s="19"/>
    </row>
    <row r="1395" spans="6:7" x14ac:dyDescent="0.2">
      <c r="F1395" s="19"/>
      <c r="G1395" s="19"/>
    </row>
    <row r="1396" spans="6:7" x14ac:dyDescent="0.2">
      <c r="F1396" s="19"/>
      <c r="G1396" s="19"/>
    </row>
    <row r="1397" spans="6:7" x14ac:dyDescent="0.2">
      <c r="F1397" s="19"/>
      <c r="G1397" s="19"/>
    </row>
    <row r="1398" spans="6:7" x14ac:dyDescent="0.2">
      <c r="F1398" s="19"/>
      <c r="G1398" s="19"/>
    </row>
    <row r="1399" spans="6:7" x14ac:dyDescent="0.2">
      <c r="F1399" s="19"/>
      <c r="G1399" s="19"/>
    </row>
    <row r="1400" spans="6:7" x14ac:dyDescent="0.2">
      <c r="F1400" s="19"/>
      <c r="G1400" s="19"/>
    </row>
    <row r="1401" spans="6:7" x14ac:dyDescent="0.2">
      <c r="F1401" s="19"/>
      <c r="G1401" s="19"/>
    </row>
    <row r="1402" spans="6:7" x14ac:dyDescent="0.2">
      <c r="F1402" s="19"/>
      <c r="G1402" s="19"/>
    </row>
    <row r="1403" spans="6:7" x14ac:dyDescent="0.2">
      <c r="F1403" s="19"/>
      <c r="G1403" s="19"/>
    </row>
    <row r="1404" spans="6:7" x14ac:dyDescent="0.2">
      <c r="F1404" s="19"/>
      <c r="G1404" s="19"/>
    </row>
    <row r="1405" spans="6:7" x14ac:dyDescent="0.2">
      <c r="F1405" s="19"/>
      <c r="G1405" s="19"/>
    </row>
    <row r="1406" spans="6:7" x14ac:dyDescent="0.2">
      <c r="F1406" s="19"/>
      <c r="G1406" s="19"/>
    </row>
    <row r="1407" spans="6:7" x14ac:dyDescent="0.2">
      <c r="F1407" s="19"/>
      <c r="G1407" s="19"/>
    </row>
    <row r="1408" spans="6:7" x14ac:dyDescent="0.2">
      <c r="F1408" s="19"/>
      <c r="G1408" s="19"/>
    </row>
    <row r="1409" spans="6:7" x14ac:dyDescent="0.2">
      <c r="F1409" s="19"/>
      <c r="G1409" s="19"/>
    </row>
    <row r="1410" spans="6:7" x14ac:dyDescent="0.2">
      <c r="F1410" s="19"/>
      <c r="G1410" s="19"/>
    </row>
    <row r="1411" spans="6:7" x14ac:dyDescent="0.2">
      <c r="F1411" s="19"/>
      <c r="G1411" s="19"/>
    </row>
    <row r="1412" spans="6:7" x14ac:dyDescent="0.2">
      <c r="F1412" s="19"/>
      <c r="G1412" s="19"/>
    </row>
    <row r="1413" spans="6:7" x14ac:dyDescent="0.2">
      <c r="F1413" s="19"/>
      <c r="G1413" s="19"/>
    </row>
    <row r="1414" spans="6:7" x14ac:dyDescent="0.2">
      <c r="F1414" s="19"/>
      <c r="G1414" s="19"/>
    </row>
    <row r="1415" spans="6:7" x14ac:dyDescent="0.2">
      <c r="F1415" s="19"/>
      <c r="G1415" s="19"/>
    </row>
    <row r="1416" spans="6:7" x14ac:dyDescent="0.2">
      <c r="F1416" s="19"/>
      <c r="G1416" s="19"/>
    </row>
    <row r="1417" spans="6:7" x14ac:dyDescent="0.2">
      <c r="F1417" s="19"/>
      <c r="G1417" s="19"/>
    </row>
    <row r="1418" spans="6:7" x14ac:dyDescent="0.2">
      <c r="F1418" s="19"/>
      <c r="G1418" s="19"/>
    </row>
    <row r="1419" spans="6:7" x14ac:dyDescent="0.2">
      <c r="F1419" s="19"/>
      <c r="G1419" s="19"/>
    </row>
    <row r="1420" spans="6:7" x14ac:dyDescent="0.2">
      <c r="F1420" s="19"/>
      <c r="G1420" s="19"/>
    </row>
    <row r="1421" spans="6:7" x14ac:dyDescent="0.2">
      <c r="F1421" s="19"/>
      <c r="G1421" s="19"/>
    </row>
    <row r="1422" spans="6:7" x14ac:dyDescent="0.2">
      <c r="F1422" s="19"/>
      <c r="G1422" s="19"/>
    </row>
    <row r="1423" spans="6:7" x14ac:dyDescent="0.2">
      <c r="F1423" s="19"/>
      <c r="G1423" s="19"/>
    </row>
    <row r="1424" spans="6:7" x14ac:dyDescent="0.2">
      <c r="F1424" s="19"/>
      <c r="G1424" s="19"/>
    </row>
    <row r="1425" spans="6:7" x14ac:dyDescent="0.2">
      <c r="F1425" s="19"/>
      <c r="G1425" s="19"/>
    </row>
    <row r="1426" spans="6:7" x14ac:dyDescent="0.2">
      <c r="F1426" s="19"/>
      <c r="G1426" s="19"/>
    </row>
    <row r="1427" spans="6:7" x14ac:dyDescent="0.2">
      <c r="F1427" s="19"/>
      <c r="G1427" s="19"/>
    </row>
    <row r="1428" spans="6:7" x14ac:dyDescent="0.2">
      <c r="F1428" s="19"/>
      <c r="G1428" s="19"/>
    </row>
    <row r="1429" spans="6:7" x14ac:dyDescent="0.2">
      <c r="F1429" s="19"/>
      <c r="G1429" s="19"/>
    </row>
    <row r="1430" spans="6:7" x14ac:dyDescent="0.2">
      <c r="F1430" s="19"/>
      <c r="G1430" s="19"/>
    </row>
    <row r="1431" spans="6:7" x14ac:dyDescent="0.2">
      <c r="F1431" s="19"/>
      <c r="G1431" s="19"/>
    </row>
    <row r="1432" spans="6:7" x14ac:dyDescent="0.2">
      <c r="F1432" s="19"/>
      <c r="G1432" s="19"/>
    </row>
    <row r="1433" spans="6:7" x14ac:dyDescent="0.2">
      <c r="F1433" s="19"/>
      <c r="G1433" s="19"/>
    </row>
    <row r="1434" spans="6:7" x14ac:dyDescent="0.2">
      <c r="F1434" s="19"/>
      <c r="G1434" s="19"/>
    </row>
    <row r="1435" spans="6:7" x14ac:dyDescent="0.2">
      <c r="F1435" s="19"/>
      <c r="G1435" s="19"/>
    </row>
    <row r="1436" spans="6:7" x14ac:dyDescent="0.2">
      <c r="F1436" s="19"/>
      <c r="G1436" s="19"/>
    </row>
    <row r="1437" spans="6:7" x14ac:dyDescent="0.2">
      <c r="F1437" s="19"/>
      <c r="G1437" s="19"/>
    </row>
    <row r="1438" spans="6:7" x14ac:dyDescent="0.2">
      <c r="F1438" s="19"/>
      <c r="G1438" s="19"/>
    </row>
    <row r="1439" spans="6:7" x14ac:dyDescent="0.2">
      <c r="F1439" s="19"/>
      <c r="G1439" s="19"/>
    </row>
    <row r="1440" spans="6:7" x14ac:dyDescent="0.2">
      <c r="F1440" s="19"/>
      <c r="G1440" s="19"/>
    </row>
    <row r="1441" spans="6:7" x14ac:dyDescent="0.2">
      <c r="F1441" s="19"/>
      <c r="G1441" s="19"/>
    </row>
    <row r="1442" spans="6:7" x14ac:dyDescent="0.2">
      <c r="F1442" s="19"/>
      <c r="G1442" s="19"/>
    </row>
    <row r="1443" spans="6:7" x14ac:dyDescent="0.2">
      <c r="F1443" s="19"/>
      <c r="G1443" s="19"/>
    </row>
    <row r="1444" spans="6:7" x14ac:dyDescent="0.2">
      <c r="F1444" s="19"/>
      <c r="G1444" s="19"/>
    </row>
    <row r="1445" spans="6:7" x14ac:dyDescent="0.2">
      <c r="F1445" s="19"/>
      <c r="G1445" s="19"/>
    </row>
    <row r="1446" spans="6:7" x14ac:dyDescent="0.2">
      <c r="F1446" s="19"/>
      <c r="G1446" s="19"/>
    </row>
    <row r="1447" spans="6:7" x14ac:dyDescent="0.2">
      <c r="F1447" s="19"/>
      <c r="G1447" s="19"/>
    </row>
    <row r="1448" spans="6:7" x14ac:dyDescent="0.2">
      <c r="F1448" s="19"/>
      <c r="G1448" s="19"/>
    </row>
    <row r="1449" spans="6:7" x14ac:dyDescent="0.2">
      <c r="F1449" s="19"/>
      <c r="G1449" s="19"/>
    </row>
    <row r="1450" spans="6:7" x14ac:dyDescent="0.2">
      <c r="F1450" s="19"/>
      <c r="G1450" s="19"/>
    </row>
    <row r="1451" spans="6:7" x14ac:dyDescent="0.2">
      <c r="F1451" s="19"/>
      <c r="G1451" s="19"/>
    </row>
    <row r="1452" spans="6:7" x14ac:dyDescent="0.2">
      <c r="F1452" s="19"/>
      <c r="G1452" s="19"/>
    </row>
    <row r="1453" spans="6:7" x14ac:dyDescent="0.2">
      <c r="F1453" s="19"/>
      <c r="G1453" s="19"/>
    </row>
    <row r="1454" spans="6:7" x14ac:dyDescent="0.2">
      <c r="F1454" s="19"/>
      <c r="G1454" s="19"/>
    </row>
    <row r="1455" spans="6:7" x14ac:dyDescent="0.2">
      <c r="F1455" s="19"/>
      <c r="G1455" s="19"/>
    </row>
    <row r="1456" spans="6:7" x14ac:dyDescent="0.2">
      <c r="F1456" s="19"/>
      <c r="G1456" s="19"/>
    </row>
    <row r="1457" spans="6:7" x14ac:dyDescent="0.2">
      <c r="F1457" s="19"/>
      <c r="G1457" s="19"/>
    </row>
    <row r="1458" spans="6:7" x14ac:dyDescent="0.2">
      <c r="F1458" s="19"/>
      <c r="G1458" s="19"/>
    </row>
    <row r="1459" spans="6:7" x14ac:dyDescent="0.2">
      <c r="F1459" s="19"/>
      <c r="G1459" s="19"/>
    </row>
    <row r="1460" spans="6:7" x14ac:dyDescent="0.2">
      <c r="F1460" s="19"/>
      <c r="G1460" s="19"/>
    </row>
    <row r="1461" spans="6:7" x14ac:dyDescent="0.2">
      <c r="F1461" s="19"/>
      <c r="G1461" s="19"/>
    </row>
    <row r="1462" spans="6:7" x14ac:dyDescent="0.2">
      <c r="F1462" s="19"/>
      <c r="G1462" s="19"/>
    </row>
    <row r="1463" spans="6:7" x14ac:dyDescent="0.2">
      <c r="F1463" s="19"/>
      <c r="G1463" s="19"/>
    </row>
    <row r="1464" spans="6:7" x14ac:dyDescent="0.2">
      <c r="F1464" s="19"/>
      <c r="G1464" s="19"/>
    </row>
    <row r="1465" spans="6:7" x14ac:dyDescent="0.2">
      <c r="F1465" s="19"/>
      <c r="G1465" s="19"/>
    </row>
    <row r="1466" spans="6:7" x14ac:dyDescent="0.2">
      <c r="F1466" s="19"/>
      <c r="G1466" s="19"/>
    </row>
    <row r="1467" spans="6:7" x14ac:dyDescent="0.2">
      <c r="F1467" s="19"/>
      <c r="G1467" s="19"/>
    </row>
    <row r="1468" spans="6:7" x14ac:dyDescent="0.2">
      <c r="F1468" s="19"/>
      <c r="G1468" s="19"/>
    </row>
    <row r="1469" spans="6:7" x14ac:dyDescent="0.2">
      <c r="F1469" s="19"/>
      <c r="G1469" s="19"/>
    </row>
    <row r="1470" spans="6:7" x14ac:dyDescent="0.2">
      <c r="F1470" s="19"/>
      <c r="G1470" s="19"/>
    </row>
    <row r="1471" spans="6:7" x14ac:dyDescent="0.2">
      <c r="F1471" s="19"/>
      <c r="G1471" s="19"/>
    </row>
    <row r="1472" spans="6:7" x14ac:dyDescent="0.2">
      <c r="F1472" s="19"/>
      <c r="G1472" s="19"/>
    </row>
    <row r="1473" spans="6:7" x14ac:dyDescent="0.2">
      <c r="F1473" s="19"/>
      <c r="G1473" s="19"/>
    </row>
    <row r="1474" spans="6:7" x14ac:dyDescent="0.2">
      <c r="F1474" s="19"/>
      <c r="G1474" s="19"/>
    </row>
    <row r="1475" spans="6:7" x14ac:dyDescent="0.2">
      <c r="F1475" s="19"/>
      <c r="G1475" s="19"/>
    </row>
    <row r="1476" spans="6:7" x14ac:dyDescent="0.2">
      <c r="F1476" s="19"/>
      <c r="G1476" s="19"/>
    </row>
    <row r="1477" spans="6:7" x14ac:dyDescent="0.2">
      <c r="F1477" s="19"/>
      <c r="G1477" s="19"/>
    </row>
    <row r="1478" spans="6:7" x14ac:dyDescent="0.2">
      <c r="F1478" s="19"/>
      <c r="G1478" s="19"/>
    </row>
    <row r="1479" spans="6:7" x14ac:dyDescent="0.2">
      <c r="F1479" s="19"/>
      <c r="G1479" s="19"/>
    </row>
    <row r="1480" spans="6:7" x14ac:dyDescent="0.2">
      <c r="F1480" s="19"/>
      <c r="G1480" s="19"/>
    </row>
    <row r="1481" spans="6:7" x14ac:dyDescent="0.2">
      <c r="F1481" s="19"/>
      <c r="G1481" s="19"/>
    </row>
    <row r="1482" spans="6:7" x14ac:dyDescent="0.2">
      <c r="F1482" s="19"/>
      <c r="G1482" s="19"/>
    </row>
    <row r="1483" spans="6:7" x14ac:dyDescent="0.2">
      <c r="F1483" s="19"/>
      <c r="G1483" s="19"/>
    </row>
    <row r="1484" spans="6:7" x14ac:dyDescent="0.2">
      <c r="F1484" s="19"/>
      <c r="G1484" s="19"/>
    </row>
    <row r="1485" spans="6:7" x14ac:dyDescent="0.2">
      <c r="F1485" s="19"/>
      <c r="G1485" s="19"/>
    </row>
    <row r="1486" spans="6:7" x14ac:dyDescent="0.2">
      <c r="F1486" s="19"/>
      <c r="G1486" s="19"/>
    </row>
    <row r="1487" spans="6:7" x14ac:dyDescent="0.2">
      <c r="F1487" s="19"/>
      <c r="G1487" s="19"/>
    </row>
    <row r="1488" spans="6:7" x14ac:dyDescent="0.2">
      <c r="F1488" s="19"/>
      <c r="G1488" s="19"/>
    </row>
    <row r="1489" spans="6:7" x14ac:dyDescent="0.2">
      <c r="F1489" s="19"/>
      <c r="G1489" s="19"/>
    </row>
    <row r="1490" spans="6:7" x14ac:dyDescent="0.2">
      <c r="F1490" s="19"/>
      <c r="G1490" s="19"/>
    </row>
    <row r="1491" spans="6:7" x14ac:dyDescent="0.2">
      <c r="F1491" s="19"/>
      <c r="G1491" s="19"/>
    </row>
    <row r="1492" spans="6:7" x14ac:dyDescent="0.2">
      <c r="F1492" s="19"/>
      <c r="G1492" s="19"/>
    </row>
    <row r="1493" spans="6:7" x14ac:dyDescent="0.2">
      <c r="F1493" s="19"/>
      <c r="G1493" s="19"/>
    </row>
    <row r="1494" spans="6:7" x14ac:dyDescent="0.2">
      <c r="F1494" s="19"/>
      <c r="G1494" s="19"/>
    </row>
    <row r="1495" spans="6:7" x14ac:dyDescent="0.2">
      <c r="F1495" s="19"/>
      <c r="G1495" s="19"/>
    </row>
    <row r="1496" spans="6:7" x14ac:dyDescent="0.2">
      <c r="F1496" s="19"/>
      <c r="G1496" s="19"/>
    </row>
    <row r="1497" spans="6:7" x14ac:dyDescent="0.2">
      <c r="F1497" s="19"/>
      <c r="G1497" s="19"/>
    </row>
    <row r="1498" spans="6:7" x14ac:dyDescent="0.2">
      <c r="F1498" s="19"/>
      <c r="G1498" s="19"/>
    </row>
    <row r="1499" spans="6:7" x14ac:dyDescent="0.2">
      <c r="F1499" s="19"/>
      <c r="G1499" s="19"/>
    </row>
    <row r="1500" spans="6:7" x14ac:dyDescent="0.2">
      <c r="F1500" s="19"/>
      <c r="G1500" s="19"/>
    </row>
    <row r="1501" spans="6:7" x14ac:dyDescent="0.2">
      <c r="F1501" s="19"/>
      <c r="G1501" s="19"/>
    </row>
    <row r="1502" spans="6:7" x14ac:dyDescent="0.2">
      <c r="F1502" s="19"/>
      <c r="G1502" s="19"/>
    </row>
    <row r="1503" spans="6:7" x14ac:dyDescent="0.2">
      <c r="F1503" s="19"/>
      <c r="G1503" s="19"/>
    </row>
    <row r="1504" spans="6:7" x14ac:dyDescent="0.2">
      <c r="F1504" s="19"/>
      <c r="G1504" s="19"/>
    </row>
    <row r="1505" spans="6:7" x14ac:dyDescent="0.2">
      <c r="F1505" s="19"/>
      <c r="G1505" s="19"/>
    </row>
    <row r="1506" spans="6:7" x14ac:dyDescent="0.2">
      <c r="F1506" s="19"/>
      <c r="G1506" s="19"/>
    </row>
    <row r="1507" spans="6:7" x14ac:dyDescent="0.2">
      <c r="F1507" s="19"/>
      <c r="G1507" s="19"/>
    </row>
    <row r="1508" spans="6:7" x14ac:dyDescent="0.2">
      <c r="F1508" s="19"/>
      <c r="G1508" s="19"/>
    </row>
    <row r="1509" spans="6:7" x14ac:dyDescent="0.2">
      <c r="F1509" s="19"/>
      <c r="G1509" s="19"/>
    </row>
    <row r="1510" spans="6:7" x14ac:dyDescent="0.2">
      <c r="F1510" s="19"/>
      <c r="G1510" s="19"/>
    </row>
    <row r="1511" spans="6:7" x14ac:dyDescent="0.2">
      <c r="F1511" s="19"/>
      <c r="G1511" s="19"/>
    </row>
    <row r="1512" spans="6:7" x14ac:dyDescent="0.2">
      <c r="F1512" s="19"/>
      <c r="G1512" s="19"/>
    </row>
    <row r="1513" spans="6:7" x14ac:dyDescent="0.2">
      <c r="F1513" s="19"/>
      <c r="G1513" s="19"/>
    </row>
    <row r="1514" spans="6:7" x14ac:dyDescent="0.2">
      <c r="F1514" s="19"/>
      <c r="G1514" s="19"/>
    </row>
    <row r="1515" spans="6:7" x14ac:dyDescent="0.2">
      <c r="F1515" s="19"/>
      <c r="G1515" s="19"/>
    </row>
    <row r="1516" spans="6:7" x14ac:dyDescent="0.2">
      <c r="F1516" s="19"/>
      <c r="G1516" s="19"/>
    </row>
    <row r="1517" spans="6:7" x14ac:dyDescent="0.2">
      <c r="F1517" s="19"/>
      <c r="G1517" s="19"/>
    </row>
    <row r="1518" spans="6:7" x14ac:dyDescent="0.2">
      <c r="F1518" s="19"/>
      <c r="G1518" s="19"/>
    </row>
    <row r="1519" spans="6:7" x14ac:dyDescent="0.2">
      <c r="F1519" s="19"/>
      <c r="G1519" s="19"/>
    </row>
    <row r="1520" spans="6:7" x14ac:dyDescent="0.2">
      <c r="F1520" s="19"/>
      <c r="G1520" s="19"/>
    </row>
    <row r="1521" spans="6:7" x14ac:dyDescent="0.2">
      <c r="F1521" s="19"/>
      <c r="G1521" s="19"/>
    </row>
    <row r="1522" spans="6:7" x14ac:dyDescent="0.2">
      <c r="F1522" s="19"/>
      <c r="G1522" s="19"/>
    </row>
    <row r="1523" spans="6:7" x14ac:dyDescent="0.2">
      <c r="F1523" s="19"/>
      <c r="G1523" s="19"/>
    </row>
    <row r="1524" spans="6:7" x14ac:dyDescent="0.2">
      <c r="F1524" s="19"/>
      <c r="G1524" s="19"/>
    </row>
    <row r="1525" spans="6:7" x14ac:dyDescent="0.2">
      <c r="F1525" s="19"/>
      <c r="G1525" s="19"/>
    </row>
    <row r="1526" spans="6:7" x14ac:dyDescent="0.2">
      <c r="F1526" s="19"/>
      <c r="G1526" s="19"/>
    </row>
    <row r="1527" spans="6:7" x14ac:dyDescent="0.2">
      <c r="F1527" s="19"/>
      <c r="G1527" s="19"/>
    </row>
    <row r="1528" spans="6:7" x14ac:dyDescent="0.2">
      <c r="F1528" s="19"/>
      <c r="G1528" s="19"/>
    </row>
    <row r="1529" spans="6:7" x14ac:dyDescent="0.2">
      <c r="F1529" s="19"/>
      <c r="G1529" s="19"/>
    </row>
    <row r="1530" spans="6:7" x14ac:dyDescent="0.2">
      <c r="F1530" s="19"/>
      <c r="G1530" s="19"/>
    </row>
    <row r="1531" spans="6:7" x14ac:dyDescent="0.2">
      <c r="F1531" s="19"/>
      <c r="G1531" s="19"/>
    </row>
    <row r="1532" spans="6:7" x14ac:dyDescent="0.2">
      <c r="F1532" s="19"/>
      <c r="G1532" s="19"/>
    </row>
    <row r="1533" spans="6:7" x14ac:dyDescent="0.2">
      <c r="F1533" s="19"/>
      <c r="G1533" s="19"/>
    </row>
    <row r="1534" spans="6:7" x14ac:dyDescent="0.2">
      <c r="F1534" s="19"/>
      <c r="G1534" s="19"/>
    </row>
    <row r="1535" spans="6:7" x14ac:dyDescent="0.2">
      <c r="F1535" s="19"/>
      <c r="G1535" s="19"/>
    </row>
    <row r="1536" spans="6:7" x14ac:dyDescent="0.2">
      <c r="F1536" s="19"/>
      <c r="G1536" s="19"/>
    </row>
    <row r="1537" spans="6:7" x14ac:dyDescent="0.2">
      <c r="F1537" s="19"/>
      <c r="G1537" s="19"/>
    </row>
    <row r="1538" spans="6:7" x14ac:dyDescent="0.2">
      <c r="F1538" s="19"/>
      <c r="G1538" s="19"/>
    </row>
    <row r="1539" spans="6:7" x14ac:dyDescent="0.2">
      <c r="F1539" s="19"/>
      <c r="G1539" s="19"/>
    </row>
    <row r="1540" spans="6:7" x14ac:dyDescent="0.2">
      <c r="F1540" s="19"/>
      <c r="G1540" s="19"/>
    </row>
    <row r="1541" spans="6:7" x14ac:dyDescent="0.2">
      <c r="F1541" s="19"/>
      <c r="G1541" s="19"/>
    </row>
    <row r="1542" spans="6:7" x14ac:dyDescent="0.2">
      <c r="F1542" s="19"/>
      <c r="G1542" s="19"/>
    </row>
    <row r="1543" spans="6:7" x14ac:dyDescent="0.2">
      <c r="F1543" s="19"/>
      <c r="G1543" s="19"/>
    </row>
    <row r="1544" spans="6:7" x14ac:dyDescent="0.2">
      <c r="F1544" s="19"/>
      <c r="G1544" s="19"/>
    </row>
    <row r="1545" spans="6:7" x14ac:dyDescent="0.2">
      <c r="F1545" s="19"/>
      <c r="G1545" s="19"/>
    </row>
    <row r="1546" spans="6:7" x14ac:dyDescent="0.2">
      <c r="F1546" s="19"/>
      <c r="G1546" s="19"/>
    </row>
    <row r="1547" spans="6:7" x14ac:dyDescent="0.2">
      <c r="F1547" s="19"/>
      <c r="G1547" s="19"/>
    </row>
    <row r="1548" spans="6:7" x14ac:dyDescent="0.2">
      <c r="F1548" s="19"/>
      <c r="G1548" s="19"/>
    </row>
    <row r="1549" spans="6:7" x14ac:dyDescent="0.2">
      <c r="F1549" s="19"/>
      <c r="G1549" s="19"/>
    </row>
    <row r="1550" spans="6:7" x14ac:dyDescent="0.2">
      <c r="F1550" s="19"/>
      <c r="G1550" s="19"/>
    </row>
    <row r="1551" spans="6:7" x14ac:dyDescent="0.2">
      <c r="F1551" s="19"/>
      <c r="G1551" s="19"/>
    </row>
    <row r="1552" spans="6:7" x14ac:dyDescent="0.2">
      <c r="F1552" s="19"/>
      <c r="G1552" s="19"/>
    </row>
    <row r="1553" spans="6:7" x14ac:dyDescent="0.2">
      <c r="F1553" s="19"/>
      <c r="G1553" s="19"/>
    </row>
    <row r="1554" spans="6:7" x14ac:dyDescent="0.2">
      <c r="F1554" s="19"/>
      <c r="G1554" s="19"/>
    </row>
    <row r="1555" spans="6:7" x14ac:dyDescent="0.2">
      <c r="F1555" s="19"/>
      <c r="G1555" s="19"/>
    </row>
    <row r="1556" spans="6:7" x14ac:dyDescent="0.2">
      <c r="F1556" s="19"/>
      <c r="G1556" s="19"/>
    </row>
    <row r="1557" spans="6:7" x14ac:dyDescent="0.2">
      <c r="F1557" s="19"/>
      <c r="G1557" s="19"/>
    </row>
    <row r="1558" spans="6:7" x14ac:dyDescent="0.2">
      <c r="F1558" s="19"/>
      <c r="G1558" s="19"/>
    </row>
    <row r="1559" spans="6:7" x14ac:dyDescent="0.2">
      <c r="F1559" s="19"/>
      <c r="G1559" s="19"/>
    </row>
    <row r="1560" spans="6:7" x14ac:dyDescent="0.2">
      <c r="F1560" s="19"/>
      <c r="G1560" s="19"/>
    </row>
    <row r="1561" spans="6:7" x14ac:dyDescent="0.2">
      <c r="F1561" s="19"/>
      <c r="G1561" s="19"/>
    </row>
    <row r="1562" spans="6:7" x14ac:dyDescent="0.2">
      <c r="F1562" s="19"/>
      <c r="G1562" s="19"/>
    </row>
    <row r="1563" spans="6:7" x14ac:dyDescent="0.2">
      <c r="F1563" s="19"/>
      <c r="G1563" s="19"/>
    </row>
    <row r="1564" spans="6:7" x14ac:dyDescent="0.2">
      <c r="F1564" s="19"/>
      <c r="G1564" s="19"/>
    </row>
    <row r="1565" spans="6:7" x14ac:dyDescent="0.2">
      <c r="F1565" s="19"/>
      <c r="G1565" s="19"/>
    </row>
    <row r="1566" spans="6:7" x14ac:dyDescent="0.2">
      <c r="F1566" s="19"/>
      <c r="G1566" s="19"/>
    </row>
    <row r="1567" spans="6:7" x14ac:dyDescent="0.2">
      <c r="F1567" s="19"/>
      <c r="G1567" s="19"/>
    </row>
    <row r="1568" spans="6:7" x14ac:dyDescent="0.2">
      <c r="F1568" s="19"/>
      <c r="G1568" s="19"/>
    </row>
    <row r="1569" spans="6:7" x14ac:dyDescent="0.2">
      <c r="F1569" s="19"/>
      <c r="G1569" s="19"/>
    </row>
    <row r="1570" spans="6:7" x14ac:dyDescent="0.2">
      <c r="F1570" s="19"/>
      <c r="G1570" s="19"/>
    </row>
    <row r="1571" spans="6:7" x14ac:dyDescent="0.2">
      <c r="F1571" s="19"/>
      <c r="G1571" s="19"/>
    </row>
    <row r="1572" spans="6:7" x14ac:dyDescent="0.2">
      <c r="F1572" s="19"/>
      <c r="G1572" s="19"/>
    </row>
    <row r="1573" spans="6:7" x14ac:dyDescent="0.2">
      <c r="F1573" s="19"/>
      <c r="G1573" s="19"/>
    </row>
    <row r="1574" spans="6:7" x14ac:dyDescent="0.2">
      <c r="F1574" s="19"/>
      <c r="G1574" s="19"/>
    </row>
    <row r="1575" spans="6:7" x14ac:dyDescent="0.2">
      <c r="F1575" s="19"/>
      <c r="G1575" s="19"/>
    </row>
    <row r="1576" spans="6:7" x14ac:dyDescent="0.2">
      <c r="F1576" s="19"/>
      <c r="G1576" s="19"/>
    </row>
    <row r="1577" spans="6:7" x14ac:dyDescent="0.2">
      <c r="F1577" s="19"/>
      <c r="G1577" s="19"/>
    </row>
    <row r="1578" spans="6:7" x14ac:dyDescent="0.2">
      <c r="F1578" s="19"/>
      <c r="G1578" s="19"/>
    </row>
    <row r="1579" spans="6:7" x14ac:dyDescent="0.2">
      <c r="F1579" s="19"/>
      <c r="G1579" s="19"/>
    </row>
    <row r="1580" spans="6:7" x14ac:dyDescent="0.2">
      <c r="F1580" s="19"/>
      <c r="G1580" s="19"/>
    </row>
    <row r="1581" spans="6:7" x14ac:dyDescent="0.2">
      <c r="F1581" s="19"/>
      <c r="G1581" s="19"/>
    </row>
    <row r="1582" spans="6:7" x14ac:dyDescent="0.2">
      <c r="F1582" s="19"/>
      <c r="G1582" s="19"/>
    </row>
    <row r="1583" spans="6:7" x14ac:dyDescent="0.2">
      <c r="F1583" s="19"/>
      <c r="G1583" s="19"/>
    </row>
    <row r="1584" spans="6:7" x14ac:dyDescent="0.2">
      <c r="F1584" s="19"/>
      <c r="G1584" s="19"/>
    </row>
    <row r="1585" spans="6:7" x14ac:dyDescent="0.2">
      <c r="F1585" s="19"/>
      <c r="G1585" s="19"/>
    </row>
    <row r="1586" spans="6:7" x14ac:dyDescent="0.2">
      <c r="F1586" s="19"/>
      <c r="G1586" s="19"/>
    </row>
    <row r="1587" spans="6:7" x14ac:dyDescent="0.2">
      <c r="F1587" s="19"/>
      <c r="G1587" s="19"/>
    </row>
    <row r="1588" spans="6:7" x14ac:dyDescent="0.2">
      <c r="F1588" s="19"/>
      <c r="G1588" s="19"/>
    </row>
    <row r="1589" spans="6:7" x14ac:dyDescent="0.2">
      <c r="F1589" s="19"/>
      <c r="G1589" s="19"/>
    </row>
    <row r="1590" spans="6:7" x14ac:dyDescent="0.2">
      <c r="F1590" s="19"/>
      <c r="G1590" s="19"/>
    </row>
    <row r="1591" spans="6:7" x14ac:dyDescent="0.2">
      <c r="F1591" s="19"/>
      <c r="G1591" s="19"/>
    </row>
    <row r="1592" spans="6:7" x14ac:dyDescent="0.2">
      <c r="F1592" s="19"/>
      <c r="G1592" s="19"/>
    </row>
    <row r="1593" spans="6:7" x14ac:dyDescent="0.2">
      <c r="F1593" s="19"/>
      <c r="G1593" s="19"/>
    </row>
    <row r="1594" spans="6:7" x14ac:dyDescent="0.2">
      <c r="F1594" s="19"/>
      <c r="G1594" s="19"/>
    </row>
    <row r="1595" spans="6:7" x14ac:dyDescent="0.2">
      <c r="F1595" s="19"/>
      <c r="G1595" s="19"/>
    </row>
    <row r="1596" spans="6:7" x14ac:dyDescent="0.2">
      <c r="F1596" s="19"/>
      <c r="G1596" s="19"/>
    </row>
    <row r="1597" spans="6:7" x14ac:dyDescent="0.2">
      <c r="F1597" s="19"/>
      <c r="G1597" s="19"/>
    </row>
    <row r="1598" spans="6:7" x14ac:dyDescent="0.2">
      <c r="F1598" s="19"/>
      <c r="G1598" s="19"/>
    </row>
    <row r="1599" spans="6:7" x14ac:dyDescent="0.2">
      <c r="F1599" s="19"/>
      <c r="G1599" s="19"/>
    </row>
    <row r="1600" spans="6:7" x14ac:dyDescent="0.2">
      <c r="F1600" s="19"/>
      <c r="G1600" s="19"/>
    </row>
    <row r="1601" spans="6:7" x14ac:dyDescent="0.2">
      <c r="F1601" s="19"/>
      <c r="G1601" s="19"/>
    </row>
    <row r="1602" spans="6:7" x14ac:dyDescent="0.2">
      <c r="F1602" s="19"/>
      <c r="G1602" s="19"/>
    </row>
    <row r="1603" spans="6:7" x14ac:dyDescent="0.2">
      <c r="F1603" s="19"/>
      <c r="G1603" s="19"/>
    </row>
    <row r="1604" spans="6:7" x14ac:dyDescent="0.2">
      <c r="F1604" s="19"/>
      <c r="G1604" s="19"/>
    </row>
    <row r="1605" spans="6:7" x14ac:dyDescent="0.2">
      <c r="F1605" s="19"/>
      <c r="G1605" s="19"/>
    </row>
    <row r="1606" spans="6:7" x14ac:dyDescent="0.2">
      <c r="F1606" s="19"/>
      <c r="G1606" s="19"/>
    </row>
    <row r="1607" spans="6:7" x14ac:dyDescent="0.2">
      <c r="F1607" s="19"/>
      <c r="G1607" s="19"/>
    </row>
    <row r="1608" spans="6:7" x14ac:dyDescent="0.2">
      <c r="F1608" s="19"/>
      <c r="G1608" s="19"/>
    </row>
    <row r="1609" spans="6:7" x14ac:dyDescent="0.2">
      <c r="F1609" s="19"/>
      <c r="G1609" s="19"/>
    </row>
    <row r="1610" spans="6:7" x14ac:dyDescent="0.2">
      <c r="F1610" s="19"/>
      <c r="G1610" s="19"/>
    </row>
    <row r="1611" spans="6:7" x14ac:dyDescent="0.2">
      <c r="F1611" s="19"/>
      <c r="G1611" s="19"/>
    </row>
    <row r="1612" spans="6:7" x14ac:dyDescent="0.2">
      <c r="F1612" s="19"/>
      <c r="G1612" s="19"/>
    </row>
    <row r="1613" spans="6:7" x14ac:dyDescent="0.2">
      <c r="F1613" s="19"/>
      <c r="G1613" s="19"/>
    </row>
    <row r="1614" spans="6:7" x14ac:dyDescent="0.2">
      <c r="F1614" s="19"/>
      <c r="G1614" s="19"/>
    </row>
    <row r="1615" spans="6:7" x14ac:dyDescent="0.2">
      <c r="F1615" s="19"/>
      <c r="G1615" s="19"/>
    </row>
    <row r="1616" spans="6:7" x14ac:dyDescent="0.2">
      <c r="F1616" s="19"/>
      <c r="G1616" s="19"/>
    </row>
    <row r="1617" spans="6:7" x14ac:dyDescent="0.2">
      <c r="F1617" s="19"/>
      <c r="G1617" s="19"/>
    </row>
    <row r="1618" spans="6:7" x14ac:dyDescent="0.2">
      <c r="F1618" s="19"/>
      <c r="G1618" s="19"/>
    </row>
    <row r="1619" spans="6:7" x14ac:dyDescent="0.2">
      <c r="F1619" s="19"/>
      <c r="G1619" s="19"/>
    </row>
    <row r="1620" spans="6:7" x14ac:dyDescent="0.2">
      <c r="F1620" s="19"/>
      <c r="G1620" s="19"/>
    </row>
    <row r="1621" spans="6:7" x14ac:dyDescent="0.2">
      <c r="F1621" s="19"/>
      <c r="G1621" s="19"/>
    </row>
    <row r="1622" spans="6:7" x14ac:dyDescent="0.2">
      <c r="F1622" s="19"/>
      <c r="G1622" s="19"/>
    </row>
    <row r="1623" spans="6:7" x14ac:dyDescent="0.2">
      <c r="F1623" s="19"/>
      <c r="G1623" s="19"/>
    </row>
    <row r="1624" spans="6:7" x14ac:dyDescent="0.2">
      <c r="F1624" s="19"/>
      <c r="G1624" s="19"/>
    </row>
    <row r="1625" spans="6:7" x14ac:dyDescent="0.2">
      <c r="F1625" s="19"/>
      <c r="G1625" s="19"/>
    </row>
    <row r="1626" spans="6:7" x14ac:dyDescent="0.2">
      <c r="F1626" s="19"/>
      <c r="G1626" s="19"/>
    </row>
    <row r="1627" spans="6:7" x14ac:dyDescent="0.2">
      <c r="F1627" s="19"/>
      <c r="G1627" s="19"/>
    </row>
    <row r="1628" spans="6:7" x14ac:dyDescent="0.2">
      <c r="F1628" s="19"/>
      <c r="G1628" s="19"/>
    </row>
    <row r="1629" spans="6:7" x14ac:dyDescent="0.2">
      <c r="F1629" s="19"/>
      <c r="G1629" s="19"/>
    </row>
    <row r="1630" spans="6:7" x14ac:dyDescent="0.2">
      <c r="F1630" s="19"/>
      <c r="G1630" s="19"/>
    </row>
    <row r="1631" spans="6:7" x14ac:dyDescent="0.2">
      <c r="F1631" s="19"/>
      <c r="G1631" s="19"/>
    </row>
    <row r="1632" spans="6:7" x14ac:dyDescent="0.2">
      <c r="F1632" s="19"/>
      <c r="G1632" s="19"/>
    </row>
    <row r="1633" spans="6:7" x14ac:dyDescent="0.2">
      <c r="F1633" s="19"/>
      <c r="G1633" s="19"/>
    </row>
    <row r="1634" spans="6:7" x14ac:dyDescent="0.2">
      <c r="F1634" s="19"/>
      <c r="G1634" s="19"/>
    </row>
    <row r="1635" spans="6:7" x14ac:dyDescent="0.2">
      <c r="F1635" s="19"/>
      <c r="G1635" s="19"/>
    </row>
    <row r="1636" spans="6:7" x14ac:dyDescent="0.2">
      <c r="F1636" s="19"/>
      <c r="G1636" s="19"/>
    </row>
    <row r="1637" spans="6:7" x14ac:dyDescent="0.2">
      <c r="F1637" s="19"/>
      <c r="G1637" s="19"/>
    </row>
    <row r="1638" spans="6:7" x14ac:dyDescent="0.2">
      <c r="F1638" s="19"/>
      <c r="G1638" s="19"/>
    </row>
    <row r="1639" spans="6:7" x14ac:dyDescent="0.2">
      <c r="F1639" s="19"/>
      <c r="G1639" s="19"/>
    </row>
    <row r="1640" spans="6:7" x14ac:dyDescent="0.2">
      <c r="F1640" s="19"/>
      <c r="G1640" s="19"/>
    </row>
    <row r="1641" spans="6:7" x14ac:dyDescent="0.2">
      <c r="F1641" s="19"/>
      <c r="G1641" s="19"/>
    </row>
    <row r="1642" spans="6:7" x14ac:dyDescent="0.2">
      <c r="F1642" s="19"/>
      <c r="G1642" s="19"/>
    </row>
    <row r="1643" spans="6:7" x14ac:dyDescent="0.2">
      <c r="F1643" s="19"/>
      <c r="G1643" s="19"/>
    </row>
    <row r="1644" spans="6:7" x14ac:dyDescent="0.2">
      <c r="F1644" s="19"/>
      <c r="G1644" s="19"/>
    </row>
    <row r="1645" spans="6:7" x14ac:dyDescent="0.2">
      <c r="F1645" s="19"/>
      <c r="G1645" s="19"/>
    </row>
    <row r="1646" spans="6:7" x14ac:dyDescent="0.2">
      <c r="F1646" s="19"/>
      <c r="G1646" s="19"/>
    </row>
    <row r="1647" spans="6:7" x14ac:dyDescent="0.2">
      <c r="F1647" s="19"/>
      <c r="G1647" s="19"/>
    </row>
    <row r="1648" spans="6:7" x14ac:dyDescent="0.2">
      <c r="F1648" s="19"/>
      <c r="G1648" s="19"/>
    </row>
    <row r="1649" spans="6:7" x14ac:dyDescent="0.2">
      <c r="F1649" s="19"/>
      <c r="G1649" s="19"/>
    </row>
    <row r="1650" spans="6:7" x14ac:dyDescent="0.2">
      <c r="F1650" s="19"/>
      <c r="G1650" s="19"/>
    </row>
    <row r="1651" spans="6:7" x14ac:dyDescent="0.2">
      <c r="F1651" s="19"/>
      <c r="G1651" s="19"/>
    </row>
    <row r="1652" spans="6:7" x14ac:dyDescent="0.2">
      <c r="F1652" s="19"/>
      <c r="G1652" s="19"/>
    </row>
    <row r="1653" spans="6:7" x14ac:dyDescent="0.2">
      <c r="F1653" s="19"/>
      <c r="G1653" s="19"/>
    </row>
    <row r="1654" spans="6:7" x14ac:dyDescent="0.2">
      <c r="F1654" s="19"/>
      <c r="G1654" s="19"/>
    </row>
    <row r="1655" spans="6:7" x14ac:dyDescent="0.2">
      <c r="F1655" s="19"/>
      <c r="G1655" s="19"/>
    </row>
    <row r="1656" spans="6:7" x14ac:dyDescent="0.2">
      <c r="F1656" s="19"/>
      <c r="G1656" s="19"/>
    </row>
    <row r="1657" spans="6:7" x14ac:dyDescent="0.2">
      <c r="F1657" s="19"/>
      <c r="G1657" s="19"/>
    </row>
    <row r="1658" spans="6:7" x14ac:dyDescent="0.2">
      <c r="F1658" s="19"/>
      <c r="G1658" s="19"/>
    </row>
    <row r="1659" spans="6:7" x14ac:dyDescent="0.2">
      <c r="F1659" s="19"/>
      <c r="G1659" s="19"/>
    </row>
    <row r="1660" spans="6:7" x14ac:dyDescent="0.2">
      <c r="F1660" s="19"/>
      <c r="G1660" s="19"/>
    </row>
    <row r="1661" spans="6:7" x14ac:dyDescent="0.2">
      <c r="F1661" s="19"/>
      <c r="G1661" s="19"/>
    </row>
    <row r="1662" spans="6:7" x14ac:dyDescent="0.2">
      <c r="F1662" s="19"/>
      <c r="G1662" s="19"/>
    </row>
    <row r="1663" spans="6:7" x14ac:dyDescent="0.2">
      <c r="F1663" s="19"/>
      <c r="G1663" s="19"/>
    </row>
    <row r="1664" spans="6:7" x14ac:dyDescent="0.2">
      <c r="F1664" s="19"/>
      <c r="G1664" s="19"/>
    </row>
    <row r="1665" spans="6:7" x14ac:dyDescent="0.2">
      <c r="F1665" s="19"/>
      <c r="G1665" s="19"/>
    </row>
    <row r="1666" spans="6:7" x14ac:dyDescent="0.2">
      <c r="F1666" s="19"/>
      <c r="G1666" s="19"/>
    </row>
    <row r="1667" spans="6:7" x14ac:dyDescent="0.2">
      <c r="F1667" s="19"/>
      <c r="G1667" s="19"/>
    </row>
    <row r="1668" spans="6:7" x14ac:dyDescent="0.2">
      <c r="F1668" s="19"/>
      <c r="G1668" s="19"/>
    </row>
    <row r="1669" spans="6:7" x14ac:dyDescent="0.2">
      <c r="F1669" s="19"/>
      <c r="G1669" s="19"/>
    </row>
    <row r="1670" spans="6:7" x14ac:dyDescent="0.2">
      <c r="F1670" s="19"/>
      <c r="G1670" s="19"/>
    </row>
    <row r="1671" spans="6:7" x14ac:dyDescent="0.2">
      <c r="F1671" s="19"/>
      <c r="G1671" s="19"/>
    </row>
    <row r="1672" spans="6:7" x14ac:dyDescent="0.2">
      <c r="F1672" s="19"/>
      <c r="G1672" s="19"/>
    </row>
    <row r="1673" spans="6:7" x14ac:dyDescent="0.2">
      <c r="F1673" s="19"/>
      <c r="G1673" s="19"/>
    </row>
    <row r="1674" spans="6:7" x14ac:dyDescent="0.2">
      <c r="F1674" s="19"/>
      <c r="G1674" s="19"/>
    </row>
    <row r="1675" spans="6:7" x14ac:dyDescent="0.2">
      <c r="F1675" s="19"/>
      <c r="G1675" s="19"/>
    </row>
    <row r="1676" spans="6:7" x14ac:dyDescent="0.2">
      <c r="F1676" s="19"/>
      <c r="G1676" s="19"/>
    </row>
    <row r="1677" spans="6:7" x14ac:dyDescent="0.2">
      <c r="F1677" s="19"/>
      <c r="G1677" s="19"/>
    </row>
    <row r="1678" spans="6:7" x14ac:dyDescent="0.2">
      <c r="F1678" s="19"/>
      <c r="G1678" s="19"/>
    </row>
    <row r="1679" spans="6:7" x14ac:dyDescent="0.2">
      <c r="F1679" s="19"/>
      <c r="G1679" s="19"/>
    </row>
    <row r="1680" spans="6:7" x14ac:dyDescent="0.2">
      <c r="F1680" s="19"/>
      <c r="G1680" s="19"/>
    </row>
    <row r="1681" spans="6:7" x14ac:dyDescent="0.2">
      <c r="F1681" s="19"/>
      <c r="G1681" s="19"/>
    </row>
    <row r="1682" spans="6:7" x14ac:dyDescent="0.2">
      <c r="F1682" s="19"/>
      <c r="G1682" s="19"/>
    </row>
    <row r="1683" spans="6:7" x14ac:dyDescent="0.2">
      <c r="F1683" s="19"/>
      <c r="G1683" s="19"/>
    </row>
    <row r="1684" spans="6:7" x14ac:dyDescent="0.2">
      <c r="F1684" s="19"/>
      <c r="G1684" s="19"/>
    </row>
    <row r="1685" spans="6:7" x14ac:dyDescent="0.2">
      <c r="F1685" s="19"/>
      <c r="G1685" s="19"/>
    </row>
    <row r="1686" spans="6:7" x14ac:dyDescent="0.2">
      <c r="F1686" s="19"/>
      <c r="G1686" s="19"/>
    </row>
    <row r="1687" spans="6:7" x14ac:dyDescent="0.2">
      <c r="F1687" s="19"/>
      <c r="G1687" s="19"/>
    </row>
    <row r="1688" spans="6:7" x14ac:dyDescent="0.2">
      <c r="F1688" s="19"/>
      <c r="G1688" s="19"/>
    </row>
    <row r="1689" spans="6:7" x14ac:dyDescent="0.2">
      <c r="F1689" s="19"/>
      <c r="G1689" s="19"/>
    </row>
    <row r="1690" spans="6:7" x14ac:dyDescent="0.2">
      <c r="F1690" s="19"/>
      <c r="G1690" s="19"/>
    </row>
    <row r="1691" spans="6:7" x14ac:dyDescent="0.2">
      <c r="F1691" s="19"/>
      <c r="G1691" s="19"/>
    </row>
    <row r="1692" spans="6:7" x14ac:dyDescent="0.2">
      <c r="F1692" s="19"/>
      <c r="G1692" s="19"/>
    </row>
    <row r="1693" spans="6:7" x14ac:dyDescent="0.2">
      <c r="F1693" s="19"/>
      <c r="G1693" s="19"/>
    </row>
    <row r="1694" spans="6:7" x14ac:dyDescent="0.2">
      <c r="F1694" s="19"/>
      <c r="G1694" s="19"/>
    </row>
    <row r="1695" spans="6:7" x14ac:dyDescent="0.2">
      <c r="F1695" s="19"/>
      <c r="G1695" s="19"/>
    </row>
    <row r="1696" spans="6:7" x14ac:dyDescent="0.2">
      <c r="F1696" s="19"/>
      <c r="G1696" s="19"/>
    </row>
    <row r="1697" spans="6:7" x14ac:dyDescent="0.2">
      <c r="F1697" s="19"/>
      <c r="G1697" s="19"/>
    </row>
    <row r="1698" spans="6:7" x14ac:dyDescent="0.2">
      <c r="F1698" s="19"/>
      <c r="G1698" s="19"/>
    </row>
    <row r="1699" spans="6:7" x14ac:dyDescent="0.2">
      <c r="F1699" s="19"/>
      <c r="G1699" s="19"/>
    </row>
    <row r="1700" spans="6:7" x14ac:dyDescent="0.2">
      <c r="F1700" s="19"/>
      <c r="G1700" s="19"/>
    </row>
    <row r="1701" spans="6:7" x14ac:dyDescent="0.2">
      <c r="F1701" s="19"/>
      <c r="G1701" s="19"/>
    </row>
    <row r="1702" spans="6:7" x14ac:dyDescent="0.2">
      <c r="F1702" s="19"/>
      <c r="G1702" s="19"/>
    </row>
    <row r="1703" spans="6:7" x14ac:dyDescent="0.2">
      <c r="F1703" s="19"/>
      <c r="G1703" s="19"/>
    </row>
    <row r="1704" spans="6:7" x14ac:dyDescent="0.2">
      <c r="F1704" s="19"/>
      <c r="G1704" s="19"/>
    </row>
    <row r="1705" spans="6:7" x14ac:dyDescent="0.2">
      <c r="F1705" s="19"/>
      <c r="G1705" s="19"/>
    </row>
    <row r="1706" spans="6:7" x14ac:dyDescent="0.2">
      <c r="F1706" s="19"/>
      <c r="G1706" s="19"/>
    </row>
    <row r="1707" spans="6:7" x14ac:dyDescent="0.2">
      <c r="F1707" s="19"/>
      <c r="G1707" s="19"/>
    </row>
    <row r="1708" spans="6:7" x14ac:dyDescent="0.2">
      <c r="F1708" s="19"/>
      <c r="G1708" s="19"/>
    </row>
    <row r="1709" spans="6:7" x14ac:dyDescent="0.2">
      <c r="F1709" s="19"/>
      <c r="G1709" s="19"/>
    </row>
    <row r="1710" spans="6:7" x14ac:dyDescent="0.2">
      <c r="F1710" s="19"/>
      <c r="G1710" s="19"/>
    </row>
    <row r="1711" spans="6:7" x14ac:dyDescent="0.2">
      <c r="F1711" s="19"/>
      <c r="G1711" s="19"/>
    </row>
    <row r="1712" spans="6:7" x14ac:dyDescent="0.2">
      <c r="F1712" s="19"/>
      <c r="G1712" s="19"/>
    </row>
    <row r="1713" spans="6:7" x14ac:dyDescent="0.2">
      <c r="F1713" s="19"/>
      <c r="G1713" s="19"/>
    </row>
    <row r="1714" spans="6:7" x14ac:dyDescent="0.2">
      <c r="F1714" s="19"/>
      <c r="G1714" s="19"/>
    </row>
    <row r="1715" spans="6:7" x14ac:dyDescent="0.2">
      <c r="F1715" s="19"/>
      <c r="G1715" s="19"/>
    </row>
    <row r="1716" spans="6:7" x14ac:dyDescent="0.2">
      <c r="F1716" s="19"/>
      <c r="G1716" s="19"/>
    </row>
    <row r="1717" spans="6:7" x14ac:dyDescent="0.2">
      <c r="F1717" s="19"/>
      <c r="G1717" s="19"/>
    </row>
    <row r="1718" spans="6:7" x14ac:dyDescent="0.2">
      <c r="F1718" s="19"/>
      <c r="G1718" s="19"/>
    </row>
    <row r="1719" spans="6:7" x14ac:dyDescent="0.2">
      <c r="F1719" s="19"/>
      <c r="G1719" s="19"/>
    </row>
    <row r="1720" spans="6:7" x14ac:dyDescent="0.2">
      <c r="F1720" s="19"/>
      <c r="G1720" s="19"/>
    </row>
    <row r="1721" spans="6:7" x14ac:dyDescent="0.2">
      <c r="F1721" s="19"/>
      <c r="G1721" s="19"/>
    </row>
    <row r="1722" spans="6:7" x14ac:dyDescent="0.2">
      <c r="F1722" s="19"/>
      <c r="G1722" s="19"/>
    </row>
    <row r="1723" spans="6:7" x14ac:dyDescent="0.2">
      <c r="F1723" s="19"/>
      <c r="G1723" s="19"/>
    </row>
    <row r="1724" spans="6:7" x14ac:dyDescent="0.2">
      <c r="F1724" s="19"/>
      <c r="G1724" s="19"/>
    </row>
    <row r="1725" spans="6:7" x14ac:dyDescent="0.2">
      <c r="F1725" s="19"/>
      <c r="G1725" s="19"/>
    </row>
    <row r="1726" spans="6:7" x14ac:dyDescent="0.2">
      <c r="F1726" s="19"/>
      <c r="G1726" s="19"/>
    </row>
    <row r="1727" spans="6:7" x14ac:dyDescent="0.2">
      <c r="F1727" s="19"/>
      <c r="G1727" s="19"/>
    </row>
    <row r="1728" spans="6:7" x14ac:dyDescent="0.2">
      <c r="F1728" s="19"/>
      <c r="G1728" s="19"/>
    </row>
    <row r="1729" spans="6:7" x14ac:dyDescent="0.2">
      <c r="F1729" s="19"/>
      <c r="G1729" s="19"/>
    </row>
    <row r="1730" spans="6:7" x14ac:dyDescent="0.2">
      <c r="F1730" s="19"/>
      <c r="G1730" s="19"/>
    </row>
    <row r="1731" spans="6:7" x14ac:dyDescent="0.2">
      <c r="F1731" s="19"/>
      <c r="G1731" s="19"/>
    </row>
    <row r="1732" spans="6:7" x14ac:dyDescent="0.2">
      <c r="F1732" s="19"/>
      <c r="G1732" s="19"/>
    </row>
    <row r="1733" spans="6:7" x14ac:dyDescent="0.2">
      <c r="F1733" s="19"/>
      <c r="G1733" s="19"/>
    </row>
    <row r="1734" spans="6:7" x14ac:dyDescent="0.2">
      <c r="F1734" s="19"/>
      <c r="G1734" s="19"/>
    </row>
    <row r="1735" spans="6:7" x14ac:dyDescent="0.2">
      <c r="F1735" s="19"/>
      <c r="G1735" s="19"/>
    </row>
    <row r="1736" spans="6:7" x14ac:dyDescent="0.2">
      <c r="F1736" s="19"/>
      <c r="G1736" s="19"/>
    </row>
    <row r="1737" spans="6:7" x14ac:dyDescent="0.2">
      <c r="F1737" s="19"/>
      <c r="G1737" s="19"/>
    </row>
    <row r="1738" spans="6:7" x14ac:dyDescent="0.2">
      <c r="F1738" s="19"/>
      <c r="G1738" s="19"/>
    </row>
    <row r="1739" spans="6:7" x14ac:dyDescent="0.2">
      <c r="F1739" s="19"/>
      <c r="G1739" s="19"/>
    </row>
    <row r="1740" spans="6:7" x14ac:dyDescent="0.2">
      <c r="F1740" s="19"/>
      <c r="G1740" s="19"/>
    </row>
    <row r="1741" spans="6:7" x14ac:dyDescent="0.2">
      <c r="F1741" s="19"/>
      <c r="G1741" s="19"/>
    </row>
    <row r="1742" spans="6:7" x14ac:dyDescent="0.2">
      <c r="F1742" s="19"/>
      <c r="G1742" s="19"/>
    </row>
    <row r="1743" spans="6:7" x14ac:dyDescent="0.2">
      <c r="F1743" s="19"/>
      <c r="G1743" s="19"/>
    </row>
    <row r="1744" spans="6:7" x14ac:dyDescent="0.2">
      <c r="F1744" s="19"/>
      <c r="G1744" s="19"/>
    </row>
    <row r="1745" spans="6:7" x14ac:dyDescent="0.2">
      <c r="F1745" s="19"/>
      <c r="G1745" s="19"/>
    </row>
    <row r="1746" spans="6:7" x14ac:dyDescent="0.2">
      <c r="F1746" s="19"/>
      <c r="G1746" s="19"/>
    </row>
    <row r="1747" spans="6:7" x14ac:dyDescent="0.2">
      <c r="F1747" s="19"/>
      <c r="G1747" s="19"/>
    </row>
    <row r="1748" spans="6:7" x14ac:dyDescent="0.2">
      <c r="F1748" s="19"/>
      <c r="G1748" s="19"/>
    </row>
    <row r="1749" spans="6:7" x14ac:dyDescent="0.2">
      <c r="F1749" s="19"/>
      <c r="G1749" s="19"/>
    </row>
    <row r="1750" spans="6:7" x14ac:dyDescent="0.2">
      <c r="F1750" s="19"/>
      <c r="G1750" s="19"/>
    </row>
    <row r="1751" spans="6:7" x14ac:dyDescent="0.2">
      <c r="F1751" s="19"/>
      <c r="G1751" s="19"/>
    </row>
    <row r="1752" spans="6:7" x14ac:dyDescent="0.2">
      <c r="F1752" s="19"/>
      <c r="G1752" s="19"/>
    </row>
    <row r="1753" spans="6:7" x14ac:dyDescent="0.2">
      <c r="F1753" s="19"/>
      <c r="G1753" s="19"/>
    </row>
    <row r="1754" spans="6:7" x14ac:dyDescent="0.2">
      <c r="F1754" s="19"/>
      <c r="G1754" s="19"/>
    </row>
    <row r="1755" spans="6:7" x14ac:dyDescent="0.2">
      <c r="F1755" s="19"/>
      <c r="G1755" s="19"/>
    </row>
    <row r="1756" spans="6:7" x14ac:dyDescent="0.2">
      <c r="F1756" s="19"/>
      <c r="G1756" s="19"/>
    </row>
    <row r="1757" spans="6:7" x14ac:dyDescent="0.2">
      <c r="F1757" s="19"/>
      <c r="G1757" s="19"/>
    </row>
    <row r="1758" spans="6:7" x14ac:dyDescent="0.2">
      <c r="F1758" s="19"/>
      <c r="G1758" s="19"/>
    </row>
    <row r="1759" spans="6:7" x14ac:dyDescent="0.2">
      <c r="F1759" s="19"/>
      <c r="G1759" s="19"/>
    </row>
    <row r="1760" spans="6:7" x14ac:dyDescent="0.2">
      <c r="F1760" s="19"/>
      <c r="G1760" s="19"/>
    </row>
    <row r="1761" spans="6:7" x14ac:dyDescent="0.2">
      <c r="F1761" s="19"/>
      <c r="G1761" s="19"/>
    </row>
    <row r="1762" spans="6:7" x14ac:dyDescent="0.2">
      <c r="F1762" s="19"/>
      <c r="G1762" s="19"/>
    </row>
    <row r="1763" spans="6:7" x14ac:dyDescent="0.2">
      <c r="F1763" s="19"/>
      <c r="G1763" s="19"/>
    </row>
    <row r="1764" spans="6:7" x14ac:dyDescent="0.2">
      <c r="F1764" s="19"/>
      <c r="G1764" s="19"/>
    </row>
    <row r="1765" spans="6:7" x14ac:dyDescent="0.2">
      <c r="F1765" s="19"/>
      <c r="G1765" s="19"/>
    </row>
    <row r="1766" spans="6:7" x14ac:dyDescent="0.2">
      <c r="F1766" s="19"/>
      <c r="G1766" s="19"/>
    </row>
    <row r="1767" spans="6:7" x14ac:dyDescent="0.2">
      <c r="F1767" s="19"/>
      <c r="G1767" s="19"/>
    </row>
    <row r="1768" spans="6:7" x14ac:dyDescent="0.2">
      <c r="F1768" s="19"/>
      <c r="G1768" s="19"/>
    </row>
    <row r="1769" spans="6:7" x14ac:dyDescent="0.2">
      <c r="F1769" s="19"/>
      <c r="G1769" s="19"/>
    </row>
    <row r="1770" spans="6:7" x14ac:dyDescent="0.2">
      <c r="F1770" s="19"/>
      <c r="G1770" s="19"/>
    </row>
    <row r="1771" spans="6:7" x14ac:dyDescent="0.2">
      <c r="F1771" s="19"/>
      <c r="G1771" s="19"/>
    </row>
    <row r="1772" spans="6:7" x14ac:dyDescent="0.2">
      <c r="F1772" s="19"/>
      <c r="G1772" s="19"/>
    </row>
    <row r="1773" spans="6:7" x14ac:dyDescent="0.2">
      <c r="F1773" s="19"/>
      <c r="G1773" s="19"/>
    </row>
    <row r="1774" spans="6:7" x14ac:dyDescent="0.2">
      <c r="F1774" s="19"/>
      <c r="G1774" s="19"/>
    </row>
    <row r="1775" spans="6:7" x14ac:dyDescent="0.2">
      <c r="F1775" s="19"/>
      <c r="G1775" s="19"/>
    </row>
    <row r="1776" spans="6:7" x14ac:dyDescent="0.2">
      <c r="F1776" s="19"/>
      <c r="G1776" s="19"/>
    </row>
    <row r="1777" spans="6:7" x14ac:dyDescent="0.2">
      <c r="F1777" s="19"/>
      <c r="G1777" s="19"/>
    </row>
    <row r="1778" spans="6:7" x14ac:dyDescent="0.2">
      <c r="F1778" s="19"/>
      <c r="G1778" s="19"/>
    </row>
    <row r="1779" spans="6:7" x14ac:dyDescent="0.2">
      <c r="F1779" s="19"/>
      <c r="G1779" s="19"/>
    </row>
    <row r="1780" spans="6:7" x14ac:dyDescent="0.2">
      <c r="F1780" s="19"/>
      <c r="G1780" s="19"/>
    </row>
    <row r="1781" spans="6:7" x14ac:dyDescent="0.2">
      <c r="F1781" s="19"/>
      <c r="G1781" s="19"/>
    </row>
    <row r="1782" spans="6:7" x14ac:dyDescent="0.2">
      <c r="F1782" s="19"/>
      <c r="G1782" s="19"/>
    </row>
    <row r="1783" spans="6:7" x14ac:dyDescent="0.2">
      <c r="F1783" s="19"/>
      <c r="G1783" s="19"/>
    </row>
    <row r="1784" spans="6:7" x14ac:dyDescent="0.2">
      <c r="F1784" s="19"/>
      <c r="G1784" s="19"/>
    </row>
    <row r="1785" spans="6:7" x14ac:dyDescent="0.2">
      <c r="F1785" s="19"/>
      <c r="G1785" s="19"/>
    </row>
    <row r="1786" spans="6:7" x14ac:dyDescent="0.2">
      <c r="F1786" s="19"/>
      <c r="G1786" s="19"/>
    </row>
    <row r="1787" spans="6:7" x14ac:dyDescent="0.2">
      <c r="F1787" s="19"/>
      <c r="G1787" s="19"/>
    </row>
    <row r="1788" spans="6:7" x14ac:dyDescent="0.2">
      <c r="F1788" s="19"/>
      <c r="G1788" s="19"/>
    </row>
    <row r="1789" spans="6:7" x14ac:dyDescent="0.2">
      <c r="F1789" s="19"/>
      <c r="G1789" s="19"/>
    </row>
    <row r="1790" spans="6:7" x14ac:dyDescent="0.2">
      <c r="F1790" s="19"/>
      <c r="G1790" s="19"/>
    </row>
    <row r="1791" spans="6:7" x14ac:dyDescent="0.2">
      <c r="F1791" s="19"/>
      <c r="G1791" s="19"/>
    </row>
    <row r="1792" spans="6:7" x14ac:dyDescent="0.2">
      <c r="F1792" s="19"/>
      <c r="G1792" s="19"/>
    </row>
    <row r="1793" spans="6:7" x14ac:dyDescent="0.2">
      <c r="F1793" s="19"/>
      <c r="G1793" s="19"/>
    </row>
    <row r="1794" spans="6:7" x14ac:dyDescent="0.2">
      <c r="F1794" s="19"/>
      <c r="G1794" s="19"/>
    </row>
    <row r="1795" spans="6:7" x14ac:dyDescent="0.2">
      <c r="F1795" s="19"/>
      <c r="G1795" s="19"/>
    </row>
    <row r="1796" spans="6:7" x14ac:dyDescent="0.2">
      <c r="F1796" s="19"/>
      <c r="G1796" s="19"/>
    </row>
    <row r="1797" spans="6:7" x14ac:dyDescent="0.2">
      <c r="F1797" s="19"/>
      <c r="G1797" s="19"/>
    </row>
    <row r="1798" spans="6:7" x14ac:dyDescent="0.2">
      <c r="F1798" s="19"/>
      <c r="G1798" s="19"/>
    </row>
    <row r="1799" spans="6:7" x14ac:dyDescent="0.2">
      <c r="F1799" s="19"/>
      <c r="G1799" s="19"/>
    </row>
    <row r="1800" spans="6:7" x14ac:dyDescent="0.2">
      <c r="F1800" s="19"/>
      <c r="G1800" s="19"/>
    </row>
    <row r="1801" spans="6:7" x14ac:dyDescent="0.2">
      <c r="F1801" s="19"/>
      <c r="G1801" s="19"/>
    </row>
    <row r="1802" spans="6:7" x14ac:dyDescent="0.2">
      <c r="F1802" s="19"/>
      <c r="G1802" s="19"/>
    </row>
    <row r="1803" spans="6:7" x14ac:dyDescent="0.2">
      <c r="F1803" s="19"/>
      <c r="G1803" s="19"/>
    </row>
    <row r="1804" spans="6:7" x14ac:dyDescent="0.2">
      <c r="F1804" s="19"/>
      <c r="G1804" s="19"/>
    </row>
    <row r="1805" spans="6:7" x14ac:dyDescent="0.2">
      <c r="F1805" s="19"/>
      <c r="G1805" s="19"/>
    </row>
    <row r="1806" spans="6:7" x14ac:dyDescent="0.2">
      <c r="F1806" s="19"/>
      <c r="G1806" s="19"/>
    </row>
    <row r="1807" spans="6:7" x14ac:dyDescent="0.2">
      <c r="F1807" s="19"/>
      <c r="G1807" s="19"/>
    </row>
    <row r="1808" spans="6:7" x14ac:dyDescent="0.2">
      <c r="F1808" s="19"/>
      <c r="G1808" s="19"/>
    </row>
    <row r="1809" spans="6:7" x14ac:dyDescent="0.2">
      <c r="F1809" s="19"/>
      <c r="G1809" s="19"/>
    </row>
    <row r="1810" spans="6:7" x14ac:dyDescent="0.2">
      <c r="F1810" s="19"/>
      <c r="G1810" s="19"/>
    </row>
    <row r="1811" spans="6:7" x14ac:dyDescent="0.2">
      <c r="F1811" s="19"/>
      <c r="G1811" s="19"/>
    </row>
    <row r="1812" spans="6:7" x14ac:dyDescent="0.2">
      <c r="F1812" s="19"/>
      <c r="G1812" s="19"/>
    </row>
    <row r="1813" spans="6:7" x14ac:dyDescent="0.2">
      <c r="F1813" s="19"/>
      <c r="G1813" s="19"/>
    </row>
    <row r="1814" spans="6:7" x14ac:dyDescent="0.2">
      <c r="F1814" s="19"/>
      <c r="G1814" s="19"/>
    </row>
    <row r="1815" spans="6:7" x14ac:dyDescent="0.2">
      <c r="F1815" s="19"/>
      <c r="G1815" s="19"/>
    </row>
    <row r="1816" spans="6:7" x14ac:dyDescent="0.2">
      <c r="F1816" s="19"/>
      <c r="G1816" s="19"/>
    </row>
    <row r="1817" spans="6:7" x14ac:dyDescent="0.2">
      <c r="F1817" s="19"/>
      <c r="G1817" s="19"/>
    </row>
    <row r="1818" spans="6:7" x14ac:dyDescent="0.2">
      <c r="F1818" s="19"/>
      <c r="G1818" s="19"/>
    </row>
    <row r="1819" spans="6:7" x14ac:dyDescent="0.2">
      <c r="F1819" s="19"/>
      <c r="G1819" s="19"/>
    </row>
    <row r="1820" spans="6:7" x14ac:dyDescent="0.2">
      <c r="F1820" s="19"/>
      <c r="G1820" s="19"/>
    </row>
    <row r="1821" spans="6:7" x14ac:dyDescent="0.2">
      <c r="F1821" s="19"/>
      <c r="G1821" s="19"/>
    </row>
    <row r="1822" spans="6:7" x14ac:dyDescent="0.2">
      <c r="F1822" s="19"/>
      <c r="G1822" s="19"/>
    </row>
    <row r="1823" spans="6:7" x14ac:dyDescent="0.2">
      <c r="F1823" s="19"/>
      <c r="G1823" s="19"/>
    </row>
    <row r="1824" spans="6:7" x14ac:dyDescent="0.2">
      <c r="F1824" s="19"/>
      <c r="G1824" s="19"/>
    </row>
    <row r="1825" spans="6:7" x14ac:dyDescent="0.2">
      <c r="F1825" s="19"/>
      <c r="G1825" s="19"/>
    </row>
    <row r="1826" spans="6:7" x14ac:dyDescent="0.2">
      <c r="F1826" s="19"/>
      <c r="G1826" s="19"/>
    </row>
    <row r="1827" spans="6:7" x14ac:dyDescent="0.2">
      <c r="F1827" s="19"/>
      <c r="G1827" s="19"/>
    </row>
    <row r="1828" spans="6:7" x14ac:dyDescent="0.2">
      <c r="F1828" s="19"/>
      <c r="G1828" s="19"/>
    </row>
    <row r="1829" spans="6:7" x14ac:dyDescent="0.2">
      <c r="F1829" s="19"/>
      <c r="G1829" s="19"/>
    </row>
    <row r="1830" spans="6:7" x14ac:dyDescent="0.2">
      <c r="F1830" s="19"/>
      <c r="G1830" s="19"/>
    </row>
    <row r="1831" spans="6:7" x14ac:dyDescent="0.2">
      <c r="F1831" s="19"/>
      <c r="G1831" s="19"/>
    </row>
    <row r="1832" spans="6:7" x14ac:dyDescent="0.2">
      <c r="F1832" s="19"/>
      <c r="G1832" s="19"/>
    </row>
    <row r="1833" spans="6:7" x14ac:dyDescent="0.2">
      <c r="F1833" s="19"/>
      <c r="G1833" s="19"/>
    </row>
    <row r="1834" spans="6:7" x14ac:dyDescent="0.2">
      <c r="F1834" s="19"/>
      <c r="G1834" s="19"/>
    </row>
    <row r="1835" spans="6:7" x14ac:dyDescent="0.2">
      <c r="F1835" s="19"/>
      <c r="G1835" s="19"/>
    </row>
    <row r="1836" spans="6:7" x14ac:dyDescent="0.2">
      <c r="F1836" s="19"/>
      <c r="G1836" s="19"/>
    </row>
    <row r="1837" spans="6:7" x14ac:dyDescent="0.2">
      <c r="F1837" s="19"/>
      <c r="G1837" s="19"/>
    </row>
    <row r="1838" spans="6:7" x14ac:dyDescent="0.2">
      <c r="F1838" s="19"/>
      <c r="G1838" s="19"/>
    </row>
    <row r="1839" spans="6:7" x14ac:dyDescent="0.2">
      <c r="F1839" s="19"/>
      <c r="G1839" s="19"/>
    </row>
    <row r="1840" spans="6:7" x14ac:dyDescent="0.2">
      <c r="F1840" s="19"/>
      <c r="G1840" s="19"/>
    </row>
    <row r="1841" spans="6:7" x14ac:dyDescent="0.2">
      <c r="F1841" s="19"/>
      <c r="G1841" s="19"/>
    </row>
    <row r="1842" spans="6:7" x14ac:dyDescent="0.2">
      <c r="F1842" s="19"/>
      <c r="G1842" s="19"/>
    </row>
    <row r="1843" spans="6:7" x14ac:dyDescent="0.2">
      <c r="F1843" s="19"/>
      <c r="G1843" s="19"/>
    </row>
    <row r="1844" spans="6:7" x14ac:dyDescent="0.2">
      <c r="F1844" s="19"/>
      <c r="G1844" s="19"/>
    </row>
    <row r="1845" spans="6:7" x14ac:dyDescent="0.2">
      <c r="F1845" s="19"/>
      <c r="G1845" s="19"/>
    </row>
    <row r="1846" spans="6:7" x14ac:dyDescent="0.2">
      <c r="F1846" s="19"/>
      <c r="G1846" s="19"/>
    </row>
    <row r="1847" spans="6:7" x14ac:dyDescent="0.2">
      <c r="F1847" s="19"/>
      <c r="G1847" s="19"/>
    </row>
    <row r="1848" spans="6:7" x14ac:dyDescent="0.2">
      <c r="F1848" s="19"/>
      <c r="G1848" s="19"/>
    </row>
    <row r="1849" spans="6:7" x14ac:dyDescent="0.2">
      <c r="F1849" s="19"/>
      <c r="G1849" s="19"/>
    </row>
    <row r="1850" spans="6:7" x14ac:dyDescent="0.2">
      <c r="F1850" s="19"/>
      <c r="G1850" s="19"/>
    </row>
    <row r="1851" spans="6:7" x14ac:dyDescent="0.2">
      <c r="F1851" s="19"/>
      <c r="G1851" s="19"/>
    </row>
    <row r="1852" spans="6:7" x14ac:dyDescent="0.2">
      <c r="F1852" s="19"/>
      <c r="G1852" s="19"/>
    </row>
    <row r="1853" spans="6:7" x14ac:dyDescent="0.2">
      <c r="F1853" s="19"/>
      <c r="G1853" s="19"/>
    </row>
    <row r="1854" spans="6:7" x14ac:dyDescent="0.2">
      <c r="F1854" s="19"/>
      <c r="G1854" s="19"/>
    </row>
    <row r="1855" spans="6:7" x14ac:dyDescent="0.2">
      <c r="F1855" s="19"/>
      <c r="G1855" s="19"/>
    </row>
    <row r="1856" spans="6:7" x14ac:dyDescent="0.2">
      <c r="F1856" s="19"/>
      <c r="G1856" s="19"/>
    </row>
    <row r="1857" spans="6:7" x14ac:dyDescent="0.2">
      <c r="F1857" s="19"/>
      <c r="G1857" s="19"/>
    </row>
    <row r="1858" spans="6:7" x14ac:dyDescent="0.2">
      <c r="F1858" s="19"/>
      <c r="G1858" s="19"/>
    </row>
    <row r="1859" spans="6:7" x14ac:dyDescent="0.2">
      <c r="F1859" s="19"/>
      <c r="G1859" s="19"/>
    </row>
    <row r="1860" spans="6:7" x14ac:dyDescent="0.2">
      <c r="F1860" s="19"/>
      <c r="G1860" s="19"/>
    </row>
    <row r="1861" spans="6:7" x14ac:dyDescent="0.2">
      <c r="F1861" s="19"/>
      <c r="G1861" s="19"/>
    </row>
    <row r="1862" spans="6:7" x14ac:dyDescent="0.2">
      <c r="F1862" s="19"/>
      <c r="G1862" s="19"/>
    </row>
    <row r="1863" spans="6:7" x14ac:dyDescent="0.2">
      <c r="F1863" s="19"/>
      <c r="G1863" s="19"/>
    </row>
    <row r="1864" spans="6:7" x14ac:dyDescent="0.2">
      <c r="F1864" s="19"/>
      <c r="G1864" s="19"/>
    </row>
    <row r="1865" spans="6:7" x14ac:dyDescent="0.2">
      <c r="F1865" s="19"/>
      <c r="G1865" s="19"/>
    </row>
    <row r="1866" spans="6:7" x14ac:dyDescent="0.2">
      <c r="F1866" s="19"/>
      <c r="G1866" s="19"/>
    </row>
    <row r="1867" spans="6:7" x14ac:dyDescent="0.2">
      <c r="F1867" s="19"/>
      <c r="G1867" s="19"/>
    </row>
    <row r="1868" spans="6:7" x14ac:dyDescent="0.2">
      <c r="F1868" s="19"/>
      <c r="G1868" s="19"/>
    </row>
    <row r="1869" spans="6:7" x14ac:dyDescent="0.2">
      <c r="F1869" s="19"/>
      <c r="G1869" s="19"/>
    </row>
    <row r="1870" spans="6:7" x14ac:dyDescent="0.2">
      <c r="F1870" s="19"/>
      <c r="G1870" s="19"/>
    </row>
    <row r="1871" spans="6:7" x14ac:dyDescent="0.2">
      <c r="F1871" s="19"/>
      <c r="G1871" s="19"/>
    </row>
    <row r="1872" spans="6:7" x14ac:dyDescent="0.2">
      <c r="F1872" s="19"/>
      <c r="G1872" s="19"/>
    </row>
    <row r="1873" spans="6:7" x14ac:dyDescent="0.2">
      <c r="F1873" s="19"/>
      <c r="G1873" s="19"/>
    </row>
    <row r="1874" spans="6:7" x14ac:dyDescent="0.2">
      <c r="F1874" s="19"/>
      <c r="G1874" s="19"/>
    </row>
    <row r="1875" spans="6:7" x14ac:dyDescent="0.2">
      <c r="F1875" s="19"/>
      <c r="G1875" s="19"/>
    </row>
    <row r="1876" spans="6:7" x14ac:dyDescent="0.2">
      <c r="F1876" s="19"/>
      <c r="G1876" s="19"/>
    </row>
    <row r="1877" spans="6:7" x14ac:dyDescent="0.2">
      <c r="F1877" s="19"/>
      <c r="G1877" s="19"/>
    </row>
    <row r="1878" spans="6:7" x14ac:dyDescent="0.2">
      <c r="F1878" s="19"/>
      <c r="G1878" s="19"/>
    </row>
    <row r="1879" spans="6:7" x14ac:dyDescent="0.2">
      <c r="F1879" s="19"/>
      <c r="G1879" s="19"/>
    </row>
    <row r="1880" spans="6:7" x14ac:dyDescent="0.2">
      <c r="F1880" s="19"/>
      <c r="G1880" s="19"/>
    </row>
    <row r="1881" spans="6:7" x14ac:dyDescent="0.2">
      <c r="F1881" s="19"/>
      <c r="G1881" s="19"/>
    </row>
    <row r="1882" spans="6:7" x14ac:dyDescent="0.2">
      <c r="F1882" s="19"/>
      <c r="G1882" s="19"/>
    </row>
    <row r="1883" spans="6:7" x14ac:dyDescent="0.2">
      <c r="F1883" s="19"/>
      <c r="G1883" s="19"/>
    </row>
    <row r="1884" spans="6:7" x14ac:dyDescent="0.2">
      <c r="F1884" s="19"/>
      <c r="G1884" s="19"/>
    </row>
    <row r="1885" spans="6:7" x14ac:dyDescent="0.2">
      <c r="F1885" s="19"/>
      <c r="G1885" s="19"/>
    </row>
    <row r="1886" spans="6:7" x14ac:dyDescent="0.2">
      <c r="F1886" s="19"/>
      <c r="G1886" s="19"/>
    </row>
    <row r="1887" spans="6:7" x14ac:dyDescent="0.2">
      <c r="F1887" s="19"/>
      <c r="G1887" s="19"/>
    </row>
    <row r="1888" spans="6:7" x14ac:dyDescent="0.2">
      <c r="F1888" s="19"/>
      <c r="G1888" s="19"/>
    </row>
    <row r="1889" spans="6:7" x14ac:dyDescent="0.2">
      <c r="F1889" s="19"/>
      <c r="G1889" s="19"/>
    </row>
    <row r="1890" spans="6:7" x14ac:dyDescent="0.2">
      <c r="F1890" s="19"/>
      <c r="G1890" s="19"/>
    </row>
    <row r="1891" spans="6:7" x14ac:dyDescent="0.2">
      <c r="F1891" s="19"/>
      <c r="G1891" s="19"/>
    </row>
    <row r="1892" spans="6:7" x14ac:dyDescent="0.2">
      <c r="F1892" s="19"/>
      <c r="G1892" s="19"/>
    </row>
    <row r="1893" spans="6:7" x14ac:dyDescent="0.2">
      <c r="F1893" s="19"/>
      <c r="G1893" s="19"/>
    </row>
    <row r="1894" spans="6:7" x14ac:dyDescent="0.2">
      <c r="F1894" s="19"/>
      <c r="G1894" s="19"/>
    </row>
    <row r="1895" spans="6:7" x14ac:dyDescent="0.2">
      <c r="F1895" s="19"/>
      <c r="G1895" s="19"/>
    </row>
    <row r="1896" spans="6:7" x14ac:dyDescent="0.2">
      <c r="F1896" s="19"/>
      <c r="G1896" s="19"/>
    </row>
    <row r="1897" spans="6:7" x14ac:dyDescent="0.2">
      <c r="F1897" s="19"/>
      <c r="G1897" s="19"/>
    </row>
    <row r="1898" spans="6:7" x14ac:dyDescent="0.2">
      <c r="F1898" s="19"/>
      <c r="G1898" s="19"/>
    </row>
    <row r="1899" spans="6:7" x14ac:dyDescent="0.2">
      <c r="F1899" s="19"/>
      <c r="G1899" s="19"/>
    </row>
    <row r="1900" spans="6:7" x14ac:dyDescent="0.2">
      <c r="F1900" s="19"/>
      <c r="G1900" s="19"/>
    </row>
    <row r="1901" spans="6:7" x14ac:dyDescent="0.2">
      <c r="F1901" s="19"/>
      <c r="G1901" s="19"/>
    </row>
    <row r="1902" spans="6:7" x14ac:dyDescent="0.2">
      <c r="F1902" s="19"/>
      <c r="G1902" s="19"/>
    </row>
    <row r="1903" spans="6:7" x14ac:dyDescent="0.2">
      <c r="F1903" s="19"/>
      <c r="G1903" s="19"/>
    </row>
    <row r="1904" spans="6:7" x14ac:dyDescent="0.2">
      <c r="F1904" s="19"/>
      <c r="G1904" s="19"/>
    </row>
    <row r="1905" spans="6:7" x14ac:dyDescent="0.2">
      <c r="F1905" s="19"/>
      <c r="G1905" s="19"/>
    </row>
    <row r="1906" spans="6:7" x14ac:dyDescent="0.2">
      <c r="F1906" s="19"/>
      <c r="G1906" s="19"/>
    </row>
    <row r="1907" spans="6:7" x14ac:dyDescent="0.2">
      <c r="F1907" s="19"/>
      <c r="G1907" s="19"/>
    </row>
    <row r="1908" spans="6:7" x14ac:dyDescent="0.2">
      <c r="F1908" s="19"/>
      <c r="G1908" s="19"/>
    </row>
    <row r="1909" spans="6:7" x14ac:dyDescent="0.2">
      <c r="F1909" s="19"/>
      <c r="G1909" s="19"/>
    </row>
    <row r="1910" spans="6:7" x14ac:dyDescent="0.2">
      <c r="F1910" s="19"/>
      <c r="G1910" s="19"/>
    </row>
    <row r="1911" spans="6:7" x14ac:dyDescent="0.2">
      <c r="F1911" s="19"/>
      <c r="G1911" s="19"/>
    </row>
    <row r="1912" spans="6:7" x14ac:dyDescent="0.2">
      <c r="F1912" s="19"/>
      <c r="G1912" s="19"/>
    </row>
    <row r="1913" spans="6:7" x14ac:dyDescent="0.2">
      <c r="F1913" s="19"/>
      <c r="G1913" s="19"/>
    </row>
    <row r="1914" spans="6:7" x14ac:dyDescent="0.2">
      <c r="F1914" s="19"/>
      <c r="G1914" s="19"/>
    </row>
    <row r="1915" spans="6:7" x14ac:dyDescent="0.2">
      <c r="F1915" s="19"/>
      <c r="G1915" s="19"/>
    </row>
    <row r="1916" spans="6:7" x14ac:dyDescent="0.2">
      <c r="F1916" s="19"/>
      <c r="G1916" s="19"/>
    </row>
    <row r="1917" spans="6:7" x14ac:dyDescent="0.2">
      <c r="F1917" s="19"/>
      <c r="G1917" s="19"/>
    </row>
    <row r="1918" spans="6:7" x14ac:dyDescent="0.2">
      <c r="F1918" s="19"/>
      <c r="G1918" s="19"/>
    </row>
    <row r="1919" spans="6:7" x14ac:dyDescent="0.2">
      <c r="F1919" s="19"/>
      <c r="G1919" s="19"/>
    </row>
    <row r="1920" spans="6:7" x14ac:dyDescent="0.2">
      <c r="F1920" s="19"/>
      <c r="G1920" s="19"/>
    </row>
    <row r="1921" spans="6:7" x14ac:dyDescent="0.2">
      <c r="F1921" s="19"/>
      <c r="G1921" s="19"/>
    </row>
    <row r="1922" spans="6:7" x14ac:dyDescent="0.2">
      <c r="F1922" s="19"/>
      <c r="G1922" s="19"/>
    </row>
    <row r="1923" spans="6:7" x14ac:dyDescent="0.2">
      <c r="F1923" s="19"/>
      <c r="G1923" s="19"/>
    </row>
    <row r="1924" spans="6:7" x14ac:dyDescent="0.2">
      <c r="F1924" s="19"/>
      <c r="G1924" s="19"/>
    </row>
    <row r="1925" spans="6:7" x14ac:dyDescent="0.2">
      <c r="F1925" s="19"/>
      <c r="G1925" s="19"/>
    </row>
    <row r="1926" spans="6:7" x14ac:dyDescent="0.2">
      <c r="F1926" s="19"/>
      <c r="G1926" s="19"/>
    </row>
    <row r="1927" spans="6:7" x14ac:dyDescent="0.2">
      <c r="F1927" s="19"/>
      <c r="G1927" s="19"/>
    </row>
    <row r="1928" spans="6:7" x14ac:dyDescent="0.2">
      <c r="F1928" s="19"/>
      <c r="G1928" s="19"/>
    </row>
    <row r="1929" spans="6:7" x14ac:dyDescent="0.2">
      <c r="F1929" s="19"/>
      <c r="G1929" s="19"/>
    </row>
    <row r="1930" spans="6:7" x14ac:dyDescent="0.2">
      <c r="F1930" s="19"/>
      <c r="G1930" s="19"/>
    </row>
    <row r="1931" spans="6:7" x14ac:dyDescent="0.2">
      <c r="F1931" s="19"/>
      <c r="G1931" s="19"/>
    </row>
    <row r="1932" spans="6:7" x14ac:dyDescent="0.2">
      <c r="F1932" s="19"/>
      <c r="G1932" s="19"/>
    </row>
    <row r="1933" spans="6:7" x14ac:dyDescent="0.2">
      <c r="F1933" s="19"/>
      <c r="G1933" s="19"/>
    </row>
    <row r="1934" spans="6:7" x14ac:dyDescent="0.2">
      <c r="F1934" s="19"/>
      <c r="G1934" s="19"/>
    </row>
    <row r="1935" spans="6:7" x14ac:dyDescent="0.2">
      <c r="F1935" s="19"/>
      <c r="G1935" s="19"/>
    </row>
    <row r="1936" spans="6:7" x14ac:dyDescent="0.2">
      <c r="F1936" s="19"/>
      <c r="G1936" s="19"/>
    </row>
    <row r="1937" spans="6:7" x14ac:dyDescent="0.2">
      <c r="F1937" s="19"/>
      <c r="G1937" s="19"/>
    </row>
    <row r="1938" spans="6:7" x14ac:dyDescent="0.2">
      <c r="F1938" s="19"/>
      <c r="G1938" s="19"/>
    </row>
    <row r="1939" spans="6:7" x14ac:dyDescent="0.2">
      <c r="F1939" s="19"/>
      <c r="G1939" s="19"/>
    </row>
    <row r="1940" spans="6:7" x14ac:dyDescent="0.2">
      <c r="F1940" s="19"/>
      <c r="G1940" s="19"/>
    </row>
    <row r="1941" spans="6:7" x14ac:dyDescent="0.2">
      <c r="F1941" s="19"/>
      <c r="G1941" s="19"/>
    </row>
    <row r="1942" spans="6:7" x14ac:dyDescent="0.2">
      <c r="F1942" s="19"/>
      <c r="G1942" s="19"/>
    </row>
    <row r="1943" spans="6:7" x14ac:dyDescent="0.2">
      <c r="F1943" s="19"/>
      <c r="G1943" s="19"/>
    </row>
    <row r="1944" spans="6:7" x14ac:dyDescent="0.2">
      <c r="F1944" s="19"/>
      <c r="G1944" s="19"/>
    </row>
    <row r="1945" spans="6:7" x14ac:dyDescent="0.2">
      <c r="F1945" s="19"/>
      <c r="G1945" s="19"/>
    </row>
    <row r="1946" spans="6:7" x14ac:dyDescent="0.2">
      <c r="F1946" s="19"/>
      <c r="G1946" s="19"/>
    </row>
    <row r="1947" spans="6:7" x14ac:dyDescent="0.2">
      <c r="F1947" s="19"/>
      <c r="G1947" s="19"/>
    </row>
    <row r="1948" spans="6:7" x14ac:dyDescent="0.2">
      <c r="F1948" s="19"/>
      <c r="G1948" s="19"/>
    </row>
    <row r="1949" spans="6:7" x14ac:dyDescent="0.2">
      <c r="F1949" s="19"/>
      <c r="G1949" s="19"/>
    </row>
    <row r="1950" spans="6:7" x14ac:dyDescent="0.2">
      <c r="F1950" s="19"/>
      <c r="G1950" s="19"/>
    </row>
    <row r="1951" spans="6:7" x14ac:dyDescent="0.2">
      <c r="F1951" s="19"/>
      <c r="G1951" s="19"/>
    </row>
    <row r="1952" spans="6:7" x14ac:dyDescent="0.2">
      <c r="F1952" s="19"/>
      <c r="G1952" s="19"/>
    </row>
    <row r="1953" spans="6:7" x14ac:dyDescent="0.2">
      <c r="F1953" s="19"/>
      <c r="G1953" s="19"/>
    </row>
    <row r="1954" spans="6:7" x14ac:dyDescent="0.2">
      <c r="F1954" s="19"/>
      <c r="G1954" s="19"/>
    </row>
    <row r="1955" spans="6:7" x14ac:dyDescent="0.2">
      <c r="F1955" s="19"/>
      <c r="G1955" s="19"/>
    </row>
    <row r="1956" spans="6:7" x14ac:dyDescent="0.2">
      <c r="F1956" s="19"/>
      <c r="G1956" s="19"/>
    </row>
    <row r="1957" spans="6:7" x14ac:dyDescent="0.2">
      <c r="F1957" s="19"/>
      <c r="G1957" s="19"/>
    </row>
    <row r="1958" spans="6:7" x14ac:dyDescent="0.2">
      <c r="F1958" s="19"/>
      <c r="G1958" s="19"/>
    </row>
    <row r="1959" spans="6:7" x14ac:dyDescent="0.2">
      <c r="F1959" s="19"/>
      <c r="G1959" s="19"/>
    </row>
    <row r="1960" spans="6:7" x14ac:dyDescent="0.2">
      <c r="F1960" s="19"/>
      <c r="G1960" s="19"/>
    </row>
    <row r="1961" spans="6:7" x14ac:dyDescent="0.2">
      <c r="F1961" s="19"/>
      <c r="G1961" s="19"/>
    </row>
    <row r="1962" spans="6:7" x14ac:dyDescent="0.2">
      <c r="F1962" s="19"/>
      <c r="G1962" s="19"/>
    </row>
    <row r="1963" spans="6:7" x14ac:dyDescent="0.2">
      <c r="F1963" s="19"/>
      <c r="G1963" s="19"/>
    </row>
    <row r="1964" spans="6:7" x14ac:dyDescent="0.2">
      <c r="F1964" s="19"/>
      <c r="G1964" s="19"/>
    </row>
    <row r="1965" spans="6:7" x14ac:dyDescent="0.2">
      <c r="F1965" s="19"/>
      <c r="G1965" s="19"/>
    </row>
    <row r="1966" spans="6:7" x14ac:dyDescent="0.2">
      <c r="F1966" s="19"/>
      <c r="G1966" s="19"/>
    </row>
    <row r="1967" spans="6:7" x14ac:dyDescent="0.2">
      <c r="F1967" s="19"/>
      <c r="G1967" s="19"/>
    </row>
    <row r="1968" spans="6:7" x14ac:dyDescent="0.2">
      <c r="F1968" s="19"/>
      <c r="G1968" s="19"/>
    </row>
    <row r="1969" spans="6:7" x14ac:dyDescent="0.2">
      <c r="F1969" s="19"/>
      <c r="G1969" s="19"/>
    </row>
    <row r="1970" spans="6:7" x14ac:dyDescent="0.2">
      <c r="F1970" s="19"/>
      <c r="G1970" s="19"/>
    </row>
    <row r="1971" spans="6:7" x14ac:dyDescent="0.2">
      <c r="F1971" s="19"/>
      <c r="G1971" s="19"/>
    </row>
    <row r="1972" spans="6:7" x14ac:dyDescent="0.2">
      <c r="F1972" s="19"/>
      <c r="G1972" s="19"/>
    </row>
    <row r="1973" spans="6:7" x14ac:dyDescent="0.2">
      <c r="F1973" s="19"/>
      <c r="G1973" s="19"/>
    </row>
    <row r="1974" spans="6:7" x14ac:dyDescent="0.2">
      <c r="F1974" s="19"/>
      <c r="G1974" s="19"/>
    </row>
    <row r="1975" spans="6:7" x14ac:dyDescent="0.2">
      <c r="F1975" s="19"/>
      <c r="G1975" s="19"/>
    </row>
    <row r="1976" spans="6:7" x14ac:dyDescent="0.2">
      <c r="F1976" s="19"/>
      <c r="G1976" s="19"/>
    </row>
    <row r="1977" spans="6:7" x14ac:dyDescent="0.2">
      <c r="F1977" s="19"/>
      <c r="G1977" s="19"/>
    </row>
    <row r="1978" spans="6:7" x14ac:dyDescent="0.2">
      <c r="F1978" s="19"/>
      <c r="G1978" s="19"/>
    </row>
    <row r="1979" spans="6:7" x14ac:dyDescent="0.2">
      <c r="F1979" s="19"/>
      <c r="G1979" s="19"/>
    </row>
    <row r="1980" spans="6:7" x14ac:dyDescent="0.2">
      <c r="F1980" s="19"/>
      <c r="G1980" s="19"/>
    </row>
    <row r="1981" spans="6:7" x14ac:dyDescent="0.2">
      <c r="F1981" s="19"/>
      <c r="G1981" s="19"/>
    </row>
    <row r="1982" spans="6:7" x14ac:dyDescent="0.2">
      <c r="F1982" s="19"/>
      <c r="G1982" s="19"/>
    </row>
    <row r="1983" spans="6:7" x14ac:dyDescent="0.2">
      <c r="F1983" s="19"/>
      <c r="G1983" s="19"/>
    </row>
    <row r="1984" spans="6:7" x14ac:dyDescent="0.2">
      <c r="F1984" s="19"/>
      <c r="G1984" s="19"/>
    </row>
    <row r="1985" spans="6:7" x14ac:dyDescent="0.2">
      <c r="F1985" s="19"/>
      <c r="G1985" s="19"/>
    </row>
    <row r="1986" spans="6:7" x14ac:dyDescent="0.2">
      <c r="F1986" s="19"/>
      <c r="G1986" s="19"/>
    </row>
    <row r="1987" spans="6:7" x14ac:dyDescent="0.2">
      <c r="F1987" s="19"/>
      <c r="G1987" s="19"/>
    </row>
    <row r="1988" spans="6:7" x14ac:dyDescent="0.2">
      <c r="F1988" s="19"/>
      <c r="G1988" s="19"/>
    </row>
    <row r="1989" spans="6:7" x14ac:dyDescent="0.2">
      <c r="F1989" s="19"/>
      <c r="G1989" s="19"/>
    </row>
    <row r="1990" spans="6:7" x14ac:dyDescent="0.2">
      <c r="F1990" s="19"/>
      <c r="G1990" s="19"/>
    </row>
    <row r="1991" spans="6:7" x14ac:dyDescent="0.2">
      <c r="F1991" s="19"/>
      <c r="G1991" s="19"/>
    </row>
    <row r="1992" spans="6:7" x14ac:dyDescent="0.2">
      <c r="F1992" s="19"/>
      <c r="G1992" s="19"/>
    </row>
    <row r="1993" spans="6:7" x14ac:dyDescent="0.2">
      <c r="F1993" s="19"/>
      <c r="G1993" s="19"/>
    </row>
    <row r="1994" spans="6:7" x14ac:dyDescent="0.2">
      <c r="F1994" s="19"/>
      <c r="G1994" s="19"/>
    </row>
    <row r="1995" spans="6:7" x14ac:dyDescent="0.2">
      <c r="F1995" s="19"/>
      <c r="G1995" s="19"/>
    </row>
    <row r="1996" spans="6:7" x14ac:dyDescent="0.2">
      <c r="F1996" s="19"/>
      <c r="G1996" s="19"/>
    </row>
    <row r="1997" spans="6:7" x14ac:dyDescent="0.2">
      <c r="F1997" s="19"/>
      <c r="G1997" s="19"/>
    </row>
    <row r="1998" spans="6:7" x14ac:dyDescent="0.2">
      <c r="F1998" s="19"/>
      <c r="G1998" s="19"/>
    </row>
    <row r="1999" spans="6:7" x14ac:dyDescent="0.2">
      <c r="F1999" s="19"/>
      <c r="G1999" s="19"/>
    </row>
    <row r="2000" spans="6:7" x14ac:dyDescent="0.2">
      <c r="F2000" s="19"/>
      <c r="G2000" s="19"/>
    </row>
    <row r="2001" spans="6:7" x14ac:dyDescent="0.2">
      <c r="F2001" s="19"/>
      <c r="G2001" s="19"/>
    </row>
    <row r="2002" spans="6:7" x14ac:dyDescent="0.2">
      <c r="F2002" s="19"/>
      <c r="G2002" s="19"/>
    </row>
    <row r="2003" spans="6:7" x14ac:dyDescent="0.2">
      <c r="F2003" s="19"/>
      <c r="G2003" s="19"/>
    </row>
    <row r="2004" spans="6:7" x14ac:dyDescent="0.2">
      <c r="F2004" s="19"/>
      <c r="G2004" s="19"/>
    </row>
    <row r="2005" spans="6:7" x14ac:dyDescent="0.2">
      <c r="F2005" s="19"/>
      <c r="G2005" s="19"/>
    </row>
    <row r="2006" spans="6:7" x14ac:dyDescent="0.2">
      <c r="F2006" s="19"/>
      <c r="G2006" s="19"/>
    </row>
    <row r="2007" spans="6:7" x14ac:dyDescent="0.2">
      <c r="F2007" s="19"/>
      <c r="G2007" s="19"/>
    </row>
    <row r="2008" spans="6:7" x14ac:dyDescent="0.2">
      <c r="F2008" s="19"/>
      <c r="G2008" s="19"/>
    </row>
    <row r="2009" spans="6:7" x14ac:dyDescent="0.2">
      <c r="F2009" s="19"/>
      <c r="G2009" s="19"/>
    </row>
    <row r="2010" spans="6:7" x14ac:dyDescent="0.2">
      <c r="F2010" s="19"/>
      <c r="G2010" s="19"/>
    </row>
    <row r="2011" spans="6:7" x14ac:dyDescent="0.2">
      <c r="F2011" s="19"/>
      <c r="G2011" s="19"/>
    </row>
    <row r="2012" spans="6:7" x14ac:dyDescent="0.2">
      <c r="F2012" s="19"/>
      <c r="G2012" s="19"/>
    </row>
    <row r="2013" spans="6:7" x14ac:dyDescent="0.2">
      <c r="F2013" s="19"/>
      <c r="G2013" s="19"/>
    </row>
    <row r="2014" spans="6:7" x14ac:dyDescent="0.2">
      <c r="F2014" s="19"/>
      <c r="G2014" s="19"/>
    </row>
    <row r="2015" spans="6:7" x14ac:dyDescent="0.2">
      <c r="F2015" s="19"/>
      <c r="G2015" s="19"/>
    </row>
    <row r="2016" spans="6:7" x14ac:dyDescent="0.2">
      <c r="F2016" s="19"/>
      <c r="G2016" s="19"/>
    </row>
    <row r="2017" spans="6:7" x14ac:dyDescent="0.2">
      <c r="F2017" s="19"/>
      <c r="G2017" s="19"/>
    </row>
    <row r="2018" spans="6:7" x14ac:dyDescent="0.2">
      <c r="F2018" s="19"/>
      <c r="G2018" s="19"/>
    </row>
    <row r="2019" spans="6:7" x14ac:dyDescent="0.2">
      <c r="F2019" s="19"/>
      <c r="G2019" s="19"/>
    </row>
    <row r="2020" spans="6:7" x14ac:dyDescent="0.2">
      <c r="F2020" s="19"/>
      <c r="G2020" s="19"/>
    </row>
    <row r="2021" spans="6:7" x14ac:dyDescent="0.2">
      <c r="F2021" s="19"/>
      <c r="G2021" s="19"/>
    </row>
    <row r="2022" spans="6:7" x14ac:dyDescent="0.2">
      <c r="F2022" s="19"/>
      <c r="G2022" s="19"/>
    </row>
    <row r="2023" spans="6:7" x14ac:dyDescent="0.2">
      <c r="F2023" s="19"/>
      <c r="G2023" s="19"/>
    </row>
    <row r="2024" spans="6:7" x14ac:dyDescent="0.2">
      <c r="F2024" s="19"/>
      <c r="G2024" s="19"/>
    </row>
    <row r="2025" spans="6:7" x14ac:dyDescent="0.2">
      <c r="F2025" s="19"/>
      <c r="G2025" s="19"/>
    </row>
    <row r="2026" spans="6:7" x14ac:dyDescent="0.2">
      <c r="F2026" s="19"/>
      <c r="G2026" s="19"/>
    </row>
    <row r="2027" spans="6:7" x14ac:dyDescent="0.2">
      <c r="F2027" s="19"/>
      <c r="G2027" s="19"/>
    </row>
    <row r="2028" spans="6:7" x14ac:dyDescent="0.2">
      <c r="F2028" s="19"/>
      <c r="G2028" s="19"/>
    </row>
    <row r="2029" spans="6:7" x14ac:dyDescent="0.2">
      <c r="F2029" s="19"/>
      <c r="G2029" s="19"/>
    </row>
    <row r="2030" spans="6:7" x14ac:dyDescent="0.2">
      <c r="F2030" s="19"/>
      <c r="G2030" s="19"/>
    </row>
    <row r="2031" spans="6:7" x14ac:dyDescent="0.2">
      <c r="F2031" s="19"/>
      <c r="G2031" s="19"/>
    </row>
    <row r="2032" spans="6:7" x14ac:dyDescent="0.2">
      <c r="F2032" s="19"/>
      <c r="G2032" s="19"/>
    </row>
    <row r="2033" spans="6:7" x14ac:dyDescent="0.2">
      <c r="F2033" s="19"/>
      <c r="G2033" s="19"/>
    </row>
    <row r="2034" spans="6:7" x14ac:dyDescent="0.2">
      <c r="F2034" s="19"/>
      <c r="G2034" s="19"/>
    </row>
    <row r="2035" spans="6:7" x14ac:dyDescent="0.2">
      <c r="F2035" s="19"/>
      <c r="G2035" s="19"/>
    </row>
    <row r="2036" spans="6:7" x14ac:dyDescent="0.2">
      <c r="F2036" s="19"/>
      <c r="G2036" s="19"/>
    </row>
    <row r="2037" spans="6:7" x14ac:dyDescent="0.2">
      <c r="F2037" s="19"/>
      <c r="G2037" s="19"/>
    </row>
    <row r="2038" spans="6:7" x14ac:dyDescent="0.2">
      <c r="F2038" s="19"/>
      <c r="G2038" s="19"/>
    </row>
    <row r="2039" spans="6:7" x14ac:dyDescent="0.2">
      <c r="F2039" s="19"/>
      <c r="G2039" s="19"/>
    </row>
    <row r="2040" spans="6:7" x14ac:dyDescent="0.2">
      <c r="F2040" s="19"/>
      <c r="G2040" s="19"/>
    </row>
    <row r="2041" spans="6:7" x14ac:dyDescent="0.2">
      <c r="F2041" s="19"/>
      <c r="G2041" s="19"/>
    </row>
    <row r="2042" spans="6:7" x14ac:dyDescent="0.2">
      <c r="F2042" s="19"/>
      <c r="G2042" s="19"/>
    </row>
    <row r="2043" spans="6:7" x14ac:dyDescent="0.2">
      <c r="F2043" s="19"/>
      <c r="G2043" s="19"/>
    </row>
    <row r="2044" spans="6:7" x14ac:dyDescent="0.2">
      <c r="F2044" s="19"/>
      <c r="G2044" s="19"/>
    </row>
    <row r="2045" spans="6:7" x14ac:dyDescent="0.2">
      <c r="F2045" s="19"/>
      <c r="G2045" s="19"/>
    </row>
    <row r="2046" spans="6:7" x14ac:dyDescent="0.2">
      <c r="F2046" s="19"/>
      <c r="G2046" s="19"/>
    </row>
    <row r="2047" spans="6:7" x14ac:dyDescent="0.2">
      <c r="F2047" s="19"/>
      <c r="G2047" s="19"/>
    </row>
    <row r="2048" spans="6:7" x14ac:dyDescent="0.2">
      <c r="F2048" s="19"/>
      <c r="G2048" s="19"/>
    </row>
    <row r="2049" spans="6:7" x14ac:dyDescent="0.2">
      <c r="F2049" s="19"/>
      <c r="G2049" s="19"/>
    </row>
    <row r="2050" spans="6:7" x14ac:dyDescent="0.2">
      <c r="F2050" s="19"/>
      <c r="G2050" s="19"/>
    </row>
    <row r="2051" spans="6:7" x14ac:dyDescent="0.2">
      <c r="F2051" s="19"/>
      <c r="G2051" s="19"/>
    </row>
    <row r="2052" spans="6:7" x14ac:dyDescent="0.2">
      <c r="F2052" s="19"/>
      <c r="G2052" s="19"/>
    </row>
    <row r="2053" spans="6:7" x14ac:dyDescent="0.2">
      <c r="F2053" s="19"/>
      <c r="G2053" s="19"/>
    </row>
    <row r="2054" spans="6:7" x14ac:dyDescent="0.2">
      <c r="F2054" s="19"/>
      <c r="G2054" s="19"/>
    </row>
    <row r="2055" spans="6:7" x14ac:dyDescent="0.2">
      <c r="F2055" s="19"/>
      <c r="G2055" s="19"/>
    </row>
    <row r="2056" spans="6:7" x14ac:dyDescent="0.2">
      <c r="F2056" s="19"/>
      <c r="G2056" s="19"/>
    </row>
    <row r="2057" spans="6:7" x14ac:dyDescent="0.2">
      <c r="F2057" s="19"/>
      <c r="G2057" s="19"/>
    </row>
    <row r="2058" spans="6:7" x14ac:dyDescent="0.2">
      <c r="F2058" s="19"/>
      <c r="G2058" s="19"/>
    </row>
    <row r="2059" spans="6:7" x14ac:dyDescent="0.2">
      <c r="F2059" s="19"/>
      <c r="G2059" s="19"/>
    </row>
    <row r="2060" spans="6:7" x14ac:dyDescent="0.2">
      <c r="F2060" s="19"/>
      <c r="G2060" s="19"/>
    </row>
    <row r="2061" spans="6:7" x14ac:dyDescent="0.2">
      <c r="F2061" s="19"/>
      <c r="G2061" s="19"/>
    </row>
    <row r="2062" spans="6:7" x14ac:dyDescent="0.2">
      <c r="F2062" s="19"/>
      <c r="G2062" s="19"/>
    </row>
    <row r="2063" spans="6:7" x14ac:dyDescent="0.2">
      <c r="F2063" s="19"/>
      <c r="G2063" s="19"/>
    </row>
    <row r="2064" spans="6:7" x14ac:dyDescent="0.2">
      <c r="F2064" s="19"/>
      <c r="G2064" s="19"/>
    </row>
    <row r="2065" spans="6:7" x14ac:dyDescent="0.2">
      <c r="F2065" s="19"/>
      <c r="G2065" s="19"/>
    </row>
    <row r="2066" spans="6:7" x14ac:dyDescent="0.2">
      <c r="F2066" s="19"/>
      <c r="G2066" s="19"/>
    </row>
    <row r="2067" spans="6:7" x14ac:dyDescent="0.2">
      <c r="F2067" s="19"/>
      <c r="G2067" s="19"/>
    </row>
    <row r="2068" spans="6:7" x14ac:dyDescent="0.2">
      <c r="F2068" s="19"/>
      <c r="G2068" s="19"/>
    </row>
    <row r="2069" spans="6:7" x14ac:dyDescent="0.2">
      <c r="F2069" s="19"/>
      <c r="G2069" s="19"/>
    </row>
    <row r="2070" spans="6:7" x14ac:dyDescent="0.2">
      <c r="F2070" s="19"/>
      <c r="G2070" s="19"/>
    </row>
    <row r="2071" spans="6:7" x14ac:dyDescent="0.2">
      <c r="F2071" s="19"/>
      <c r="G2071" s="19"/>
    </row>
    <row r="2072" spans="6:7" x14ac:dyDescent="0.2">
      <c r="F2072" s="19"/>
      <c r="G2072" s="19"/>
    </row>
    <row r="2073" spans="6:7" x14ac:dyDescent="0.2">
      <c r="F2073" s="19"/>
      <c r="G2073" s="19"/>
    </row>
    <row r="2074" spans="6:7" x14ac:dyDescent="0.2">
      <c r="F2074" s="19"/>
      <c r="G2074" s="19"/>
    </row>
    <row r="2075" spans="6:7" x14ac:dyDescent="0.2">
      <c r="F2075" s="19"/>
      <c r="G2075" s="19"/>
    </row>
    <row r="2076" spans="6:7" x14ac:dyDescent="0.2">
      <c r="F2076" s="19"/>
      <c r="G2076" s="19"/>
    </row>
    <row r="2077" spans="6:7" x14ac:dyDescent="0.2">
      <c r="F2077" s="19"/>
      <c r="G2077" s="19"/>
    </row>
    <row r="2078" spans="6:7" x14ac:dyDescent="0.2">
      <c r="F2078" s="19"/>
      <c r="G2078" s="19"/>
    </row>
    <row r="2079" spans="6:7" x14ac:dyDescent="0.2">
      <c r="F2079" s="19"/>
      <c r="G2079" s="19"/>
    </row>
    <row r="2080" spans="6:7" x14ac:dyDescent="0.2">
      <c r="F2080" s="19"/>
      <c r="G2080" s="19"/>
    </row>
    <row r="2081" spans="6:7" x14ac:dyDescent="0.2">
      <c r="F2081" s="19"/>
      <c r="G2081" s="19"/>
    </row>
    <row r="2082" spans="6:7" x14ac:dyDescent="0.2">
      <c r="F2082" s="19"/>
      <c r="G2082" s="19"/>
    </row>
    <row r="2083" spans="6:7" x14ac:dyDescent="0.2">
      <c r="F2083" s="19"/>
      <c r="G2083" s="19"/>
    </row>
    <row r="2084" spans="6:7" x14ac:dyDescent="0.2">
      <c r="F2084" s="19"/>
      <c r="G2084" s="19"/>
    </row>
    <row r="2085" spans="6:7" x14ac:dyDescent="0.2">
      <c r="F2085" s="19"/>
      <c r="G2085" s="19"/>
    </row>
    <row r="2086" spans="6:7" x14ac:dyDescent="0.2">
      <c r="F2086" s="19"/>
      <c r="G2086" s="19"/>
    </row>
    <row r="2087" spans="6:7" x14ac:dyDescent="0.2">
      <c r="F2087" s="19"/>
      <c r="G2087" s="19"/>
    </row>
    <row r="2088" spans="6:7" x14ac:dyDescent="0.2">
      <c r="F2088" s="19"/>
      <c r="G2088" s="19"/>
    </row>
    <row r="2089" spans="6:7" x14ac:dyDescent="0.2">
      <c r="F2089" s="19"/>
      <c r="G2089" s="19"/>
    </row>
    <row r="2090" spans="6:7" x14ac:dyDescent="0.2">
      <c r="F2090" s="19"/>
      <c r="G2090" s="19"/>
    </row>
    <row r="2091" spans="6:7" x14ac:dyDescent="0.2">
      <c r="F2091" s="19"/>
      <c r="G2091" s="19"/>
    </row>
    <row r="2092" spans="6:7" x14ac:dyDescent="0.2">
      <c r="F2092" s="19"/>
      <c r="G2092" s="19"/>
    </row>
    <row r="2093" spans="6:7" x14ac:dyDescent="0.2">
      <c r="F2093" s="19"/>
      <c r="G2093" s="19"/>
    </row>
    <row r="2094" spans="6:7" x14ac:dyDescent="0.2">
      <c r="F2094" s="19"/>
      <c r="G2094" s="19"/>
    </row>
    <row r="2095" spans="6:7" x14ac:dyDescent="0.2">
      <c r="F2095" s="19"/>
      <c r="G2095" s="19"/>
    </row>
    <row r="2096" spans="6:7" x14ac:dyDescent="0.2">
      <c r="F2096" s="19"/>
      <c r="G2096" s="19"/>
    </row>
    <row r="2097" spans="6:7" x14ac:dyDescent="0.2">
      <c r="F2097" s="19"/>
      <c r="G2097" s="19"/>
    </row>
    <row r="2098" spans="6:7" x14ac:dyDescent="0.2">
      <c r="F2098" s="19"/>
      <c r="G2098" s="19"/>
    </row>
    <row r="2099" spans="6:7" x14ac:dyDescent="0.2">
      <c r="F2099" s="19"/>
      <c r="G2099" s="19"/>
    </row>
    <row r="2100" spans="6:7" x14ac:dyDescent="0.2">
      <c r="F2100" s="19"/>
      <c r="G2100" s="19"/>
    </row>
    <row r="2101" spans="6:7" x14ac:dyDescent="0.2">
      <c r="F2101" s="19"/>
      <c r="G2101" s="19"/>
    </row>
    <row r="2102" spans="6:7" x14ac:dyDescent="0.2">
      <c r="F2102" s="19"/>
      <c r="G2102" s="19"/>
    </row>
    <row r="2103" spans="6:7" x14ac:dyDescent="0.2">
      <c r="F2103" s="19"/>
      <c r="G2103" s="19"/>
    </row>
    <row r="2104" spans="6:7" x14ac:dyDescent="0.2">
      <c r="F2104" s="19"/>
      <c r="G2104" s="19"/>
    </row>
    <row r="2105" spans="6:7" x14ac:dyDescent="0.2">
      <c r="F2105" s="19"/>
      <c r="G2105" s="19"/>
    </row>
    <row r="2106" spans="6:7" x14ac:dyDescent="0.2">
      <c r="F2106" s="19"/>
      <c r="G2106" s="19"/>
    </row>
    <row r="2107" spans="6:7" x14ac:dyDescent="0.2">
      <c r="F2107" s="19"/>
      <c r="G2107" s="19"/>
    </row>
    <row r="2108" spans="6:7" x14ac:dyDescent="0.2">
      <c r="F2108" s="19"/>
      <c r="G2108" s="19"/>
    </row>
    <row r="2109" spans="6:7" x14ac:dyDescent="0.2">
      <c r="F2109" s="19"/>
      <c r="G2109" s="19"/>
    </row>
    <row r="2110" spans="6:7" x14ac:dyDescent="0.2">
      <c r="F2110" s="19"/>
      <c r="G2110" s="19"/>
    </row>
    <row r="2111" spans="6:7" x14ac:dyDescent="0.2">
      <c r="F2111" s="19"/>
      <c r="G2111" s="19"/>
    </row>
    <row r="2112" spans="6:7" x14ac:dyDescent="0.2">
      <c r="F2112" s="19"/>
      <c r="G2112" s="19"/>
    </row>
    <row r="2113" spans="6:7" x14ac:dyDescent="0.2">
      <c r="F2113" s="19"/>
      <c r="G2113" s="19"/>
    </row>
    <row r="2114" spans="6:7" x14ac:dyDescent="0.2">
      <c r="F2114" s="19"/>
      <c r="G2114" s="19"/>
    </row>
    <row r="2115" spans="6:7" x14ac:dyDescent="0.2">
      <c r="F2115" s="19"/>
      <c r="G2115" s="19"/>
    </row>
    <row r="2116" spans="6:7" x14ac:dyDescent="0.2">
      <c r="F2116" s="19"/>
      <c r="G2116" s="19"/>
    </row>
    <row r="2117" spans="6:7" x14ac:dyDescent="0.2">
      <c r="F2117" s="19"/>
      <c r="G2117" s="19"/>
    </row>
    <row r="2118" spans="6:7" x14ac:dyDescent="0.2">
      <c r="F2118" s="19"/>
      <c r="G2118" s="19"/>
    </row>
    <row r="2119" spans="6:7" x14ac:dyDescent="0.2">
      <c r="F2119" s="19"/>
      <c r="G2119" s="19"/>
    </row>
    <row r="2120" spans="6:7" x14ac:dyDescent="0.2">
      <c r="F2120" s="19"/>
      <c r="G2120" s="19"/>
    </row>
    <row r="2121" spans="6:7" x14ac:dyDescent="0.2">
      <c r="F2121" s="19"/>
      <c r="G2121" s="19"/>
    </row>
    <row r="2122" spans="6:7" x14ac:dyDescent="0.2">
      <c r="F2122" s="19"/>
      <c r="G2122" s="19"/>
    </row>
    <row r="2123" spans="6:7" x14ac:dyDescent="0.2">
      <c r="F2123" s="19"/>
      <c r="G2123" s="19"/>
    </row>
    <row r="2124" spans="6:7" x14ac:dyDescent="0.2">
      <c r="F2124" s="19"/>
      <c r="G2124" s="19"/>
    </row>
    <row r="2125" spans="6:7" x14ac:dyDescent="0.2">
      <c r="F2125" s="19"/>
      <c r="G2125" s="19"/>
    </row>
    <row r="2126" spans="6:7" x14ac:dyDescent="0.2">
      <c r="F2126" s="19"/>
      <c r="G2126" s="19"/>
    </row>
    <row r="2127" spans="6:7" x14ac:dyDescent="0.2">
      <c r="F2127" s="19"/>
      <c r="G2127" s="19"/>
    </row>
    <row r="2128" spans="6:7" x14ac:dyDescent="0.2">
      <c r="F2128" s="19"/>
      <c r="G2128" s="19"/>
    </row>
    <row r="2129" spans="6:7" x14ac:dyDescent="0.2">
      <c r="F2129" s="19"/>
      <c r="G2129" s="19"/>
    </row>
    <row r="2130" spans="6:7" x14ac:dyDescent="0.2">
      <c r="F2130" s="19"/>
      <c r="G2130" s="19"/>
    </row>
    <row r="2131" spans="6:7" x14ac:dyDescent="0.2">
      <c r="F2131" s="19"/>
      <c r="G2131" s="19"/>
    </row>
    <row r="2132" spans="6:7" x14ac:dyDescent="0.2">
      <c r="F2132" s="19"/>
      <c r="G2132" s="19"/>
    </row>
    <row r="2133" spans="6:7" x14ac:dyDescent="0.2">
      <c r="F2133" s="19"/>
      <c r="G2133" s="19"/>
    </row>
    <row r="2134" spans="6:7" x14ac:dyDescent="0.2">
      <c r="F2134" s="19"/>
      <c r="G2134" s="19"/>
    </row>
    <row r="2135" spans="6:7" x14ac:dyDescent="0.2">
      <c r="F2135" s="19"/>
      <c r="G2135" s="19"/>
    </row>
    <row r="2136" spans="6:7" x14ac:dyDescent="0.2">
      <c r="F2136" s="19"/>
      <c r="G2136" s="19"/>
    </row>
    <row r="2137" spans="6:7" x14ac:dyDescent="0.2">
      <c r="F2137" s="19"/>
      <c r="G2137" s="19"/>
    </row>
    <row r="2138" spans="6:7" x14ac:dyDescent="0.2">
      <c r="F2138" s="19"/>
      <c r="G2138" s="19"/>
    </row>
    <row r="2139" spans="6:7" x14ac:dyDescent="0.2">
      <c r="F2139" s="19"/>
      <c r="G2139" s="19"/>
    </row>
    <row r="2140" spans="6:7" x14ac:dyDescent="0.2">
      <c r="F2140" s="19"/>
      <c r="G2140" s="19"/>
    </row>
    <row r="2141" spans="6:7" x14ac:dyDescent="0.2">
      <c r="F2141" s="19"/>
      <c r="G2141" s="19"/>
    </row>
    <row r="2142" spans="6:7" x14ac:dyDescent="0.2">
      <c r="F2142" s="19"/>
      <c r="G2142" s="19"/>
    </row>
    <row r="2143" spans="6:7" x14ac:dyDescent="0.2">
      <c r="F2143" s="19"/>
      <c r="G2143" s="19"/>
    </row>
    <row r="2144" spans="6:7" x14ac:dyDescent="0.2">
      <c r="F2144" s="19"/>
      <c r="G2144" s="19"/>
    </row>
    <row r="2145" spans="6:7" x14ac:dyDescent="0.2">
      <c r="F2145" s="19"/>
      <c r="G2145" s="19"/>
    </row>
    <row r="2146" spans="6:7" x14ac:dyDescent="0.2">
      <c r="F2146" s="19"/>
      <c r="G2146" s="19"/>
    </row>
    <row r="2147" spans="6:7" x14ac:dyDescent="0.2">
      <c r="F2147" s="19"/>
      <c r="G2147" s="19"/>
    </row>
    <row r="2148" spans="6:7" x14ac:dyDescent="0.2">
      <c r="F2148" s="19"/>
      <c r="G2148" s="19"/>
    </row>
  </sheetData>
  <mergeCells count="12">
    <mergeCell ref="A193:E193"/>
    <mergeCell ref="T1:W1"/>
    <mergeCell ref="T2:W2"/>
    <mergeCell ref="T3:W3"/>
    <mergeCell ref="F6:K6"/>
    <mergeCell ref="A5:U5"/>
    <mergeCell ref="R6:W6"/>
    <mergeCell ref="L6:Q6"/>
    <mergeCell ref="C6:C7"/>
    <mergeCell ref="D6:D7"/>
    <mergeCell ref="E6:E7"/>
    <mergeCell ref="A6:A7"/>
  </mergeCells>
  <phoneticPr fontId="8" type="noConversion"/>
  <pageMargins left="0.19685039370078741" right="0.19685039370078741" top="0.74803149606299213" bottom="0.31496062992125984" header="0" footer="0"/>
  <pageSetup paperSize="9" scale="53" fitToHeight="3" orientation="landscape" r:id="rId1"/>
  <headerFooter alignWithMargins="0"/>
  <rowBreaks count="3" manualBreakCount="3">
    <brk id="35" max="22" man="1"/>
    <brk id="71" max="22" man="1"/>
    <brk id="140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Дод1</vt:lpstr>
      <vt:lpstr>Дод2</vt:lpstr>
      <vt:lpstr>Дод1!Заголовки_для_печати</vt:lpstr>
      <vt:lpstr>Дод2!Заголовки_для_печати</vt:lpstr>
      <vt:lpstr>Дод1!Область_печати</vt:lpstr>
      <vt:lpstr>Дод2!Область_печати</vt:lpstr>
    </vt:vector>
  </TitlesOfParts>
  <Company>Фин.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 Windows</cp:lastModifiedBy>
  <cp:lastPrinted>2018-05-03T12:25:33Z</cp:lastPrinted>
  <dcterms:created xsi:type="dcterms:W3CDTF">2004-10-20T06:45:28Z</dcterms:created>
  <dcterms:modified xsi:type="dcterms:W3CDTF">2018-05-21T07:59:03Z</dcterms:modified>
</cp:coreProperties>
</file>