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Рішення ВИКОНКОМ\"/>
    </mc:Choice>
  </mc:AlternateContent>
  <xr:revisionPtr revIDLastSave="0" documentId="8_{17129A23-F6AD-40C7-8912-8C9D01140B75}" xr6:coauthVersionLast="45" xr6:coauthVersionMax="45" xr10:uidLastSave="{00000000-0000-0000-0000-000000000000}"/>
  <bookViews>
    <workbookView xWindow="-120" yWindow="-120" windowWidth="29040" windowHeight="15840" tabRatio="555" xr2:uid="{00000000-000D-0000-FFFF-FFFF00000000}"/>
  </bookViews>
  <sheets>
    <sheet name="дод2" sheetId="23" r:id="rId1"/>
  </sheets>
  <definedNames>
    <definedName name="_xlnm._FilterDatabase" localSheetId="0" hidden="1">дод2!$C$6:$C$1993</definedName>
    <definedName name="_xlnm.Print_Titles" localSheetId="0">дод2!$7:$10</definedName>
    <definedName name="_xlnm.Print_Area" localSheetId="0">дод2!$A$1:$W$161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59" i="23" l="1"/>
  <c r="T159" i="23"/>
  <c r="W159" i="23" s="1"/>
  <c r="R159" i="23"/>
  <c r="Q159" i="23"/>
  <c r="P159" i="23"/>
  <c r="K159" i="23"/>
  <c r="U158" i="23"/>
  <c r="T158" i="23"/>
  <c r="S158" i="23"/>
  <c r="R158" i="23"/>
  <c r="Q158" i="23"/>
  <c r="P158" i="23"/>
  <c r="K158" i="23"/>
  <c r="U156" i="23"/>
  <c r="T156" i="23"/>
  <c r="S156" i="23"/>
  <c r="R156" i="23"/>
  <c r="Q156" i="23"/>
  <c r="P156" i="23"/>
  <c r="K156" i="23"/>
  <c r="J156" i="23"/>
  <c r="Q155" i="23"/>
  <c r="O155" i="23"/>
  <c r="P155" i="23" s="1"/>
  <c r="N155" i="23"/>
  <c r="M155" i="23"/>
  <c r="L155" i="23"/>
  <c r="H155" i="23"/>
  <c r="U155" i="23" s="1"/>
  <c r="G155" i="23"/>
  <c r="T155" i="23" s="1"/>
  <c r="F155" i="23"/>
  <c r="S155" i="23" s="1"/>
  <c r="U154" i="23"/>
  <c r="T154" i="23"/>
  <c r="S154" i="23"/>
  <c r="R154" i="23"/>
  <c r="Q154" i="23"/>
  <c r="P154" i="23"/>
  <c r="K154" i="23"/>
  <c r="J154" i="23"/>
  <c r="U153" i="23"/>
  <c r="W153" i="23" s="1"/>
  <c r="T153" i="23"/>
  <c r="S153" i="23"/>
  <c r="R153" i="23"/>
  <c r="Q153" i="23"/>
  <c r="K153" i="23"/>
  <c r="U152" i="23"/>
  <c r="T152" i="23"/>
  <c r="S152" i="23"/>
  <c r="R152" i="23"/>
  <c r="Q152" i="23"/>
  <c r="P152" i="23"/>
  <c r="K152" i="23"/>
  <c r="J152" i="23"/>
  <c r="U151" i="23"/>
  <c r="T151" i="23"/>
  <c r="S151" i="23"/>
  <c r="R151" i="23"/>
  <c r="Q151" i="23"/>
  <c r="P151" i="23"/>
  <c r="K151" i="23"/>
  <c r="J151" i="23"/>
  <c r="U150" i="23"/>
  <c r="T150" i="23"/>
  <c r="S150" i="23"/>
  <c r="R150" i="23"/>
  <c r="Q150" i="23"/>
  <c r="P150" i="23"/>
  <c r="K150" i="23"/>
  <c r="J150" i="23"/>
  <c r="U149" i="23"/>
  <c r="T149" i="23"/>
  <c r="S149" i="23"/>
  <c r="R149" i="23"/>
  <c r="Q149" i="23"/>
  <c r="P149" i="23"/>
  <c r="K149" i="23"/>
  <c r="J149" i="23"/>
  <c r="O148" i="23"/>
  <c r="N148" i="23"/>
  <c r="M148" i="23"/>
  <c r="L148" i="23"/>
  <c r="H148" i="23"/>
  <c r="G148" i="23"/>
  <c r="F148" i="23"/>
  <c r="U147" i="23"/>
  <c r="T147" i="23"/>
  <c r="S147" i="23"/>
  <c r="R147" i="23"/>
  <c r="Q147" i="23"/>
  <c r="P147" i="23"/>
  <c r="K147" i="23"/>
  <c r="J147" i="23"/>
  <c r="U146" i="23"/>
  <c r="T146" i="23"/>
  <c r="S146" i="23"/>
  <c r="R146" i="23"/>
  <c r="Q146" i="23"/>
  <c r="P146" i="23"/>
  <c r="K146" i="23"/>
  <c r="J146" i="23"/>
  <c r="U145" i="23"/>
  <c r="T145" i="23"/>
  <c r="W145" i="23" s="1"/>
  <c r="S145" i="23"/>
  <c r="R145" i="23"/>
  <c r="Q145" i="23"/>
  <c r="P145" i="23"/>
  <c r="K145" i="23"/>
  <c r="J145" i="23"/>
  <c r="U144" i="23"/>
  <c r="T144" i="23"/>
  <c r="S144" i="23"/>
  <c r="R144" i="23"/>
  <c r="Q144" i="23"/>
  <c r="P144" i="23"/>
  <c r="K144" i="23"/>
  <c r="J144" i="23"/>
  <c r="U143" i="23"/>
  <c r="T143" i="23"/>
  <c r="S143" i="23"/>
  <c r="R143" i="23"/>
  <c r="Q143" i="23"/>
  <c r="P143" i="23"/>
  <c r="K143" i="23"/>
  <c r="J143" i="23"/>
  <c r="U142" i="23"/>
  <c r="T142" i="23"/>
  <c r="S142" i="23"/>
  <c r="R142" i="23"/>
  <c r="Q142" i="23"/>
  <c r="P142" i="23"/>
  <c r="K142" i="23"/>
  <c r="J142" i="23"/>
  <c r="U141" i="23"/>
  <c r="W141" i="23" s="1"/>
  <c r="T141" i="23"/>
  <c r="S141" i="23"/>
  <c r="R141" i="23"/>
  <c r="Q141" i="23"/>
  <c r="P141" i="23"/>
  <c r="K141" i="23"/>
  <c r="J141" i="23"/>
  <c r="U140" i="23"/>
  <c r="T140" i="23"/>
  <c r="S140" i="23"/>
  <c r="R140" i="23"/>
  <c r="Q140" i="23"/>
  <c r="P140" i="23"/>
  <c r="K140" i="23"/>
  <c r="J140" i="23"/>
  <c r="U139" i="23"/>
  <c r="W139" i="23" s="1"/>
  <c r="T139" i="23"/>
  <c r="S139" i="23"/>
  <c r="R139" i="23"/>
  <c r="Q139" i="23"/>
  <c r="P139" i="23"/>
  <c r="K139" i="23"/>
  <c r="J139" i="23"/>
  <c r="U138" i="23"/>
  <c r="T138" i="23"/>
  <c r="S138" i="23"/>
  <c r="R138" i="23"/>
  <c r="Q138" i="23"/>
  <c r="P138" i="23"/>
  <c r="K138" i="23"/>
  <c r="J138" i="23"/>
  <c r="O137" i="23"/>
  <c r="N137" i="23"/>
  <c r="M137" i="23"/>
  <c r="L137" i="23"/>
  <c r="K137" i="23"/>
  <c r="H137" i="23"/>
  <c r="G137" i="23"/>
  <c r="F137" i="23"/>
  <c r="U136" i="23"/>
  <c r="T136" i="23"/>
  <c r="S136" i="23"/>
  <c r="R136" i="23"/>
  <c r="Q136" i="23"/>
  <c r="P136" i="23"/>
  <c r="K136" i="23"/>
  <c r="J136" i="23"/>
  <c r="U135" i="23"/>
  <c r="T135" i="23"/>
  <c r="S135" i="23"/>
  <c r="R135" i="23"/>
  <c r="Q135" i="23"/>
  <c r="P135" i="23"/>
  <c r="K135" i="23"/>
  <c r="J135" i="23"/>
  <c r="U134" i="23"/>
  <c r="T134" i="23"/>
  <c r="S134" i="23"/>
  <c r="R134" i="23"/>
  <c r="Q134" i="23"/>
  <c r="P134" i="23"/>
  <c r="K134" i="23"/>
  <c r="J134" i="23"/>
  <c r="U133" i="23"/>
  <c r="W133" i="23" s="1"/>
  <c r="T133" i="23"/>
  <c r="S133" i="23"/>
  <c r="R133" i="23"/>
  <c r="Q133" i="23"/>
  <c r="P133" i="23"/>
  <c r="K133" i="23"/>
  <c r="J133" i="23"/>
  <c r="U132" i="23"/>
  <c r="T132" i="23"/>
  <c r="S132" i="23"/>
  <c r="R132" i="23"/>
  <c r="Q132" i="23"/>
  <c r="P132" i="23"/>
  <c r="K132" i="23"/>
  <c r="J132" i="23"/>
  <c r="W131" i="23"/>
  <c r="U131" i="23"/>
  <c r="T131" i="23"/>
  <c r="S131" i="23"/>
  <c r="R131" i="23"/>
  <c r="Q131" i="23"/>
  <c r="P131" i="23"/>
  <c r="K131" i="23"/>
  <c r="J131" i="23"/>
  <c r="U130" i="23"/>
  <c r="W130" i="23" s="1"/>
  <c r="T130" i="23"/>
  <c r="S130" i="23"/>
  <c r="R130" i="23"/>
  <c r="Q130" i="23"/>
  <c r="P130" i="23"/>
  <c r="K130" i="23"/>
  <c r="J130" i="23"/>
  <c r="U129" i="23"/>
  <c r="T129" i="23"/>
  <c r="S129" i="23"/>
  <c r="R129" i="23"/>
  <c r="Q129" i="23"/>
  <c r="P129" i="23"/>
  <c r="K129" i="23"/>
  <c r="J129" i="23"/>
  <c r="U128" i="23"/>
  <c r="W128" i="23" s="1"/>
  <c r="T128" i="23"/>
  <c r="S128" i="23"/>
  <c r="R128" i="23"/>
  <c r="Q128" i="23"/>
  <c r="P128" i="23"/>
  <c r="K128" i="23"/>
  <c r="J128" i="23"/>
  <c r="U127" i="23"/>
  <c r="T127" i="23"/>
  <c r="S127" i="23"/>
  <c r="R127" i="23"/>
  <c r="Q127" i="23"/>
  <c r="P127" i="23"/>
  <c r="K127" i="23"/>
  <c r="J127" i="23"/>
  <c r="U126" i="23"/>
  <c r="T126" i="23"/>
  <c r="S126" i="23"/>
  <c r="R126" i="23"/>
  <c r="Q126" i="23"/>
  <c r="P126" i="23"/>
  <c r="K126" i="23"/>
  <c r="J126" i="23"/>
  <c r="U125" i="23"/>
  <c r="T125" i="23"/>
  <c r="S125" i="23"/>
  <c r="R125" i="23"/>
  <c r="Q125" i="23"/>
  <c r="P125" i="23"/>
  <c r="K125" i="23"/>
  <c r="J125" i="23"/>
  <c r="U124" i="23"/>
  <c r="T124" i="23"/>
  <c r="S124" i="23"/>
  <c r="R124" i="23"/>
  <c r="Q124" i="23"/>
  <c r="P124" i="23"/>
  <c r="K124" i="23"/>
  <c r="J124" i="23"/>
  <c r="U123" i="23"/>
  <c r="T123" i="23"/>
  <c r="S123" i="23"/>
  <c r="R123" i="23"/>
  <c r="Q123" i="23"/>
  <c r="P123" i="23"/>
  <c r="K123" i="23"/>
  <c r="J123" i="23"/>
  <c r="U122" i="23"/>
  <c r="W122" i="23" s="1"/>
  <c r="T122" i="23"/>
  <c r="S122" i="23"/>
  <c r="R122" i="23"/>
  <c r="Q122" i="23"/>
  <c r="P122" i="23"/>
  <c r="K122" i="23"/>
  <c r="J122" i="23"/>
  <c r="U121" i="23"/>
  <c r="T121" i="23"/>
  <c r="S121" i="23"/>
  <c r="R121" i="23"/>
  <c r="Q121" i="23"/>
  <c r="K121" i="23"/>
  <c r="J121" i="23"/>
  <c r="U120" i="23"/>
  <c r="T120" i="23"/>
  <c r="V120" i="23" s="1"/>
  <c r="S120" i="23"/>
  <c r="R120" i="23"/>
  <c r="Q120" i="23"/>
  <c r="P120" i="23"/>
  <c r="K120" i="23"/>
  <c r="J120" i="23"/>
  <c r="U119" i="23"/>
  <c r="T119" i="23"/>
  <c r="S119" i="23"/>
  <c r="R119" i="23"/>
  <c r="Q119" i="23"/>
  <c r="P119" i="23"/>
  <c r="K119" i="23"/>
  <c r="J119" i="23"/>
  <c r="U118" i="23"/>
  <c r="T118" i="23"/>
  <c r="S118" i="23"/>
  <c r="R118" i="23"/>
  <c r="Q118" i="23"/>
  <c r="P118" i="23"/>
  <c r="K118" i="23"/>
  <c r="J118" i="23"/>
  <c r="U117" i="23"/>
  <c r="T117" i="23"/>
  <c r="S117" i="23"/>
  <c r="R117" i="23"/>
  <c r="Q117" i="23"/>
  <c r="P117" i="23"/>
  <c r="K117" i="23"/>
  <c r="J117" i="23"/>
  <c r="U116" i="23"/>
  <c r="T116" i="23"/>
  <c r="S116" i="23"/>
  <c r="R116" i="23"/>
  <c r="Q116" i="23"/>
  <c r="P116" i="23"/>
  <c r="K116" i="23"/>
  <c r="J116" i="23"/>
  <c r="U115" i="23"/>
  <c r="T115" i="23"/>
  <c r="S115" i="23"/>
  <c r="R115" i="23"/>
  <c r="Q115" i="23"/>
  <c r="P115" i="23"/>
  <c r="K115" i="23"/>
  <c r="J115" i="23"/>
  <c r="U114" i="23"/>
  <c r="T114" i="23"/>
  <c r="S114" i="23"/>
  <c r="R114" i="23"/>
  <c r="Q114" i="23"/>
  <c r="P114" i="23"/>
  <c r="K114" i="23"/>
  <c r="J114" i="23"/>
  <c r="U113" i="23"/>
  <c r="T113" i="23"/>
  <c r="S113" i="23"/>
  <c r="R113" i="23"/>
  <c r="Q113" i="23"/>
  <c r="P113" i="23"/>
  <c r="K113" i="23"/>
  <c r="J113" i="23"/>
  <c r="U112" i="23"/>
  <c r="W112" i="23" s="1"/>
  <c r="T112" i="23"/>
  <c r="S112" i="23"/>
  <c r="R112" i="23"/>
  <c r="Q112" i="23"/>
  <c r="P112" i="23"/>
  <c r="K112" i="23"/>
  <c r="J112" i="23"/>
  <c r="U111" i="23"/>
  <c r="W111" i="23" s="1"/>
  <c r="T111" i="23"/>
  <c r="S111" i="23"/>
  <c r="R111" i="23"/>
  <c r="Q111" i="23"/>
  <c r="P111" i="23"/>
  <c r="K111" i="23"/>
  <c r="J111" i="23"/>
  <c r="U110" i="23"/>
  <c r="T110" i="23"/>
  <c r="S110" i="23"/>
  <c r="R110" i="23"/>
  <c r="Q110" i="23"/>
  <c r="P110" i="23"/>
  <c r="K110" i="23"/>
  <c r="J110" i="23"/>
  <c r="U109" i="23"/>
  <c r="W109" i="23" s="1"/>
  <c r="T109" i="23"/>
  <c r="S109" i="23"/>
  <c r="R109" i="23"/>
  <c r="Q109" i="23"/>
  <c r="P109" i="23"/>
  <c r="K109" i="23"/>
  <c r="J109" i="23"/>
  <c r="W108" i="23"/>
  <c r="U108" i="23"/>
  <c r="T108" i="23"/>
  <c r="S108" i="23"/>
  <c r="R108" i="23"/>
  <c r="Q108" i="23"/>
  <c r="P108" i="23"/>
  <c r="K108" i="23"/>
  <c r="J108" i="23"/>
  <c r="U107" i="23"/>
  <c r="T107" i="23"/>
  <c r="S107" i="23"/>
  <c r="R107" i="23"/>
  <c r="Q107" i="23"/>
  <c r="P107" i="23"/>
  <c r="K107" i="23"/>
  <c r="J107" i="23"/>
  <c r="U106" i="23"/>
  <c r="T106" i="23"/>
  <c r="S106" i="23"/>
  <c r="R106" i="23"/>
  <c r="Q106" i="23"/>
  <c r="P106" i="23"/>
  <c r="K106" i="23"/>
  <c r="J106" i="23"/>
  <c r="U105" i="23"/>
  <c r="T105" i="23"/>
  <c r="S105" i="23"/>
  <c r="R105" i="23"/>
  <c r="Q105" i="23"/>
  <c r="P105" i="23"/>
  <c r="K105" i="23"/>
  <c r="J105" i="23"/>
  <c r="U104" i="23"/>
  <c r="T104" i="23"/>
  <c r="S104" i="23"/>
  <c r="R104" i="23"/>
  <c r="Q104" i="23"/>
  <c r="P104" i="23"/>
  <c r="K104" i="23"/>
  <c r="J104" i="23"/>
  <c r="U103" i="23"/>
  <c r="W103" i="23" s="1"/>
  <c r="T103" i="23"/>
  <c r="S103" i="23"/>
  <c r="R103" i="23"/>
  <c r="Q103" i="23"/>
  <c r="P103" i="23"/>
  <c r="K103" i="23"/>
  <c r="J103" i="23"/>
  <c r="O102" i="23"/>
  <c r="N102" i="23"/>
  <c r="M102" i="23"/>
  <c r="L102" i="23"/>
  <c r="H102" i="23"/>
  <c r="K102" i="23" s="1"/>
  <c r="G102" i="23"/>
  <c r="F102" i="23"/>
  <c r="U101" i="23"/>
  <c r="T101" i="23"/>
  <c r="V101" i="23" s="1"/>
  <c r="S101" i="23"/>
  <c r="R101" i="23"/>
  <c r="Q101" i="23"/>
  <c r="P101" i="23"/>
  <c r="K101" i="23"/>
  <c r="J101" i="23"/>
  <c r="U100" i="23"/>
  <c r="T100" i="23"/>
  <c r="S100" i="23"/>
  <c r="R100" i="23"/>
  <c r="Q100" i="23"/>
  <c r="P100" i="23"/>
  <c r="K100" i="23"/>
  <c r="J100" i="23"/>
  <c r="U99" i="23"/>
  <c r="T99" i="23"/>
  <c r="S99" i="23"/>
  <c r="R99" i="23"/>
  <c r="Q99" i="23"/>
  <c r="P99" i="23"/>
  <c r="K99" i="23"/>
  <c r="J99" i="23"/>
  <c r="U98" i="23"/>
  <c r="T98" i="23"/>
  <c r="S98" i="23"/>
  <c r="R98" i="23"/>
  <c r="Q98" i="23"/>
  <c r="P98" i="23"/>
  <c r="K98" i="23"/>
  <c r="J98" i="23"/>
  <c r="U97" i="23"/>
  <c r="T97" i="23"/>
  <c r="S97" i="23"/>
  <c r="R97" i="23"/>
  <c r="Q97" i="23"/>
  <c r="P97" i="23"/>
  <c r="K97" i="23"/>
  <c r="J97" i="23"/>
  <c r="U96" i="23"/>
  <c r="T96" i="23"/>
  <c r="S96" i="23"/>
  <c r="R96" i="23"/>
  <c r="Q96" i="23"/>
  <c r="P96" i="23"/>
  <c r="K96" i="23"/>
  <c r="J96" i="23"/>
  <c r="U95" i="23"/>
  <c r="T95" i="23"/>
  <c r="S95" i="23"/>
  <c r="R95" i="23"/>
  <c r="Q95" i="23"/>
  <c r="P95" i="23"/>
  <c r="K95" i="23"/>
  <c r="J95" i="23"/>
  <c r="U94" i="23"/>
  <c r="T94" i="23"/>
  <c r="S94" i="23"/>
  <c r="R94" i="23"/>
  <c r="Q94" i="23"/>
  <c r="K94" i="23"/>
  <c r="J94" i="23"/>
  <c r="U93" i="23"/>
  <c r="T93" i="23"/>
  <c r="S93" i="23"/>
  <c r="R93" i="23"/>
  <c r="Q93" i="23"/>
  <c r="P93" i="23"/>
  <c r="K93" i="23"/>
  <c r="J93" i="23"/>
  <c r="U92" i="23"/>
  <c r="T92" i="23"/>
  <c r="S92" i="23"/>
  <c r="R92" i="23"/>
  <c r="Q92" i="23"/>
  <c r="P92" i="23"/>
  <c r="K92" i="23"/>
  <c r="J92" i="23"/>
  <c r="U91" i="23"/>
  <c r="T91" i="23"/>
  <c r="S91" i="23"/>
  <c r="R91" i="23"/>
  <c r="Q91" i="23"/>
  <c r="P91" i="23"/>
  <c r="K91" i="23"/>
  <c r="J91" i="23"/>
  <c r="O90" i="23"/>
  <c r="N90" i="23"/>
  <c r="M90" i="23"/>
  <c r="L90" i="23"/>
  <c r="H90" i="23"/>
  <c r="K90" i="23" s="1"/>
  <c r="G90" i="23"/>
  <c r="F90" i="23"/>
  <c r="U89" i="23"/>
  <c r="T89" i="23"/>
  <c r="S89" i="23"/>
  <c r="R89" i="23"/>
  <c r="Q89" i="23"/>
  <c r="P89" i="23"/>
  <c r="K89" i="23"/>
  <c r="J89" i="23"/>
  <c r="U88" i="23"/>
  <c r="T88" i="23"/>
  <c r="S88" i="23"/>
  <c r="R88" i="23"/>
  <c r="Q88" i="23"/>
  <c r="P88" i="23"/>
  <c r="K88" i="23"/>
  <c r="J88" i="23"/>
  <c r="U87" i="23"/>
  <c r="T87" i="23"/>
  <c r="S87" i="23"/>
  <c r="R87" i="23"/>
  <c r="Q87" i="23"/>
  <c r="P87" i="23"/>
  <c r="K87" i="23"/>
  <c r="J87" i="23"/>
  <c r="U86" i="23"/>
  <c r="T86" i="23"/>
  <c r="S86" i="23"/>
  <c r="R86" i="23"/>
  <c r="Q86" i="23"/>
  <c r="P86" i="23"/>
  <c r="K86" i="23"/>
  <c r="J86" i="23"/>
  <c r="U85" i="23"/>
  <c r="T85" i="23"/>
  <c r="S85" i="23"/>
  <c r="R85" i="23"/>
  <c r="Q85" i="23"/>
  <c r="P85" i="23"/>
  <c r="K85" i="23"/>
  <c r="J85" i="23"/>
  <c r="U84" i="23"/>
  <c r="T84" i="23"/>
  <c r="S84" i="23"/>
  <c r="R84" i="23"/>
  <c r="Q84" i="23"/>
  <c r="P84" i="23"/>
  <c r="K84" i="23"/>
  <c r="J84" i="23"/>
  <c r="U83" i="23"/>
  <c r="T83" i="23"/>
  <c r="S83" i="23"/>
  <c r="R83" i="23"/>
  <c r="Q83" i="23"/>
  <c r="P83" i="23"/>
  <c r="K83" i="23"/>
  <c r="J83" i="23"/>
  <c r="U82" i="23"/>
  <c r="W82" i="23" s="1"/>
  <c r="T82" i="23"/>
  <c r="S82" i="23"/>
  <c r="R82" i="23"/>
  <c r="R81" i="23" s="1"/>
  <c r="Q82" i="23"/>
  <c r="P82" i="23"/>
  <c r="K82" i="23"/>
  <c r="J82" i="23"/>
  <c r="O81" i="23"/>
  <c r="N81" i="23"/>
  <c r="M81" i="23"/>
  <c r="L81" i="23"/>
  <c r="H81" i="23"/>
  <c r="G81" i="23"/>
  <c r="F81" i="23"/>
  <c r="U80" i="23"/>
  <c r="T80" i="23"/>
  <c r="S80" i="23"/>
  <c r="R80" i="23"/>
  <c r="Q80" i="23"/>
  <c r="P80" i="23"/>
  <c r="K80" i="23"/>
  <c r="J80" i="23"/>
  <c r="U79" i="23"/>
  <c r="W79" i="23" s="1"/>
  <c r="T79" i="23"/>
  <c r="S79" i="23"/>
  <c r="R79" i="23"/>
  <c r="Q79" i="23"/>
  <c r="P79" i="23"/>
  <c r="K79" i="23"/>
  <c r="J79" i="23"/>
  <c r="U78" i="23"/>
  <c r="T78" i="23"/>
  <c r="S78" i="23"/>
  <c r="R78" i="23"/>
  <c r="Q78" i="23"/>
  <c r="P78" i="23"/>
  <c r="K78" i="23"/>
  <c r="J78" i="23"/>
  <c r="U77" i="23"/>
  <c r="T77" i="23"/>
  <c r="S77" i="23"/>
  <c r="R77" i="23"/>
  <c r="Q77" i="23"/>
  <c r="P77" i="23"/>
  <c r="K77" i="23"/>
  <c r="J77" i="23"/>
  <c r="O76" i="23"/>
  <c r="Q76" i="23" s="1"/>
  <c r="N76" i="23"/>
  <c r="M76" i="23"/>
  <c r="L76" i="23"/>
  <c r="H76" i="23"/>
  <c r="G76" i="23"/>
  <c r="F76" i="23"/>
  <c r="U75" i="23"/>
  <c r="T75" i="23"/>
  <c r="S75" i="23"/>
  <c r="R75" i="23"/>
  <c r="Q75" i="23"/>
  <c r="P75" i="23"/>
  <c r="K75" i="23"/>
  <c r="J75" i="23"/>
  <c r="U74" i="23"/>
  <c r="T74" i="23"/>
  <c r="S74" i="23"/>
  <c r="R74" i="23"/>
  <c r="Q74" i="23"/>
  <c r="P74" i="23"/>
  <c r="K74" i="23"/>
  <c r="J74" i="23"/>
  <c r="U73" i="23"/>
  <c r="T73" i="23"/>
  <c r="S73" i="23"/>
  <c r="R73" i="23"/>
  <c r="Q73" i="23"/>
  <c r="P73" i="23"/>
  <c r="K73" i="23"/>
  <c r="J73" i="23"/>
  <c r="U72" i="23"/>
  <c r="T72" i="23"/>
  <c r="S72" i="23"/>
  <c r="R72" i="23"/>
  <c r="Q72" i="23"/>
  <c r="P72" i="23"/>
  <c r="K72" i="23"/>
  <c r="J72" i="23"/>
  <c r="U71" i="23"/>
  <c r="T71" i="23"/>
  <c r="S71" i="23"/>
  <c r="R71" i="23"/>
  <c r="Q71" i="23"/>
  <c r="P71" i="23"/>
  <c r="K71" i="23"/>
  <c r="J71" i="23"/>
  <c r="U70" i="23"/>
  <c r="T70" i="23"/>
  <c r="S70" i="23"/>
  <c r="R70" i="23"/>
  <c r="Q70" i="23"/>
  <c r="P70" i="23"/>
  <c r="K70" i="23"/>
  <c r="J70" i="23"/>
  <c r="U69" i="23"/>
  <c r="T69" i="23"/>
  <c r="S69" i="23"/>
  <c r="R69" i="23"/>
  <c r="Q69" i="23"/>
  <c r="P69" i="23"/>
  <c r="K69" i="23"/>
  <c r="J69" i="23"/>
  <c r="U68" i="23"/>
  <c r="V68" i="23" s="1"/>
  <c r="T68" i="23"/>
  <c r="S68" i="23"/>
  <c r="R68" i="23"/>
  <c r="Q68" i="23"/>
  <c r="P68" i="23"/>
  <c r="K68" i="23"/>
  <c r="J68" i="23"/>
  <c r="U67" i="23"/>
  <c r="V67" i="23" s="1"/>
  <c r="T67" i="23"/>
  <c r="S67" i="23"/>
  <c r="R67" i="23"/>
  <c r="Q67" i="23"/>
  <c r="P67" i="23"/>
  <c r="K67" i="23"/>
  <c r="J67" i="23"/>
  <c r="U66" i="23"/>
  <c r="T66" i="23"/>
  <c r="S66" i="23"/>
  <c r="R66" i="23"/>
  <c r="Q66" i="23"/>
  <c r="P66" i="23"/>
  <c r="K66" i="23"/>
  <c r="J66" i="23"/>
  <c r="U65" i="23"/>
  <c r="T65" i="23"/>
  <c r="S65" i="23"/>
  <c r="R65" i="23"/>
  <c r="Q65" i="23"/>
  <c r="P65" i="23"/>
  <c r="K65" i="23"/>
  <c r="J65" i="23"/>
  <c r="W64" i="23"/>
  <c r="U64" i="23"/>
  <c r="T64" i="23"/>
  <c r="S64" i="23"/>
  <c r="R64" i="23"/>
  <c r="Q64" i="23"/>
  <c r="P64" i="23"/>
  <c r="K64" i="23"/>
  <c r="J64" i="23"/>
  <c r="U63" i="23"/>
  <c r="T63" i="23"/>
  <c r="S63" i="23"/>
  <c r="R63" i="23"/>
  <c r="Q63" i="23"/>
  <c r="P63" i="23"/>
  <c r="K63" i="23"/>
  <c r="J63" i="23"/>
  <c r="U62" i="23"/>
  <c r="T62" i="23"/>
  <c r="S62" i="23"/>
  <c r="R62" i="23"/>
  <c r="Q62" i="23"/>
  <c r="P62" i="23"/>
  <c r="K62" i="23"/>
  <c r="J62" i="23"/>
  <c r="U61" i="23"/>
  <c r="T61" i="23"/>
  <c r="S61" i="23"/>
  <c r="R61" i="23"/>
  <c r="Q61" i="23"/>
  <c r="P61" i="23"/>
  <c r="K61" i="23"/>
  <c r="J61" i="23"/>
  <c r="U60" i="23"/>
  <c r="T60" i="23"/>
  <c r="S60" i="23"/>
  <c r="R60" i="23"/>
  <c r="Q60" i="23"/>
  <c r="K60" i="23"/>
  <c r="J60" i="23"/>
  <c r="U59" i="23"/>
  <c r="W59" i="23" s="1"/>
  <c r="T59" i="23"/>
  <c r="S59" i="23"/>
  <c r="R59" i="23"/>
  <c r="Q59" i="23"/>
  <c r="P59" i="23"/>
  <c r="K59" i="23"/>
  <c r="J59" i="23"/>
  <c r="U58" i="23"/>
  <c r="W58" i="23" s="1"/>
  <c r="T58" i="23"/>
  <c r="S58" i="23"/>
  <c r="R58" i="23"/>
  <c r="Q58" i="23"/>
  <c r="P58" i="23"/>
  <c r="K58" i="23"/>
  <c r="J58" i="23"/>
  <c r="U57" i="23"/>
  <c r="W57" i="23" s="1"/>
  <c r="T57" i="23"/>
  <c r="S57" i="23"/>
  <c r="S56" i="23" s="1"/>
  <c r="R57" i="23"/>
  <c r="Q57" i="23"/>
  <c r="P57" i="23"/>
  <c r="K57" i="23"/>
  <c r="J57" i="23"/>
  <c r="O56" i="23"/>
  <c r="Q56" i="23" s="1"/>
  <c r="N56" i="23"/>
  <c r="M56" i="23"/>
  <c r="L56" i="23"/>
  <c r="H56" i="23"/>
  <c r="G56" i="23"/>
  <c r="F56" i="23"/>
  <c r="U55" i="23"/>
  <c r="T55" i="23"/>
  <c r="S55" i="23"/>
  <c r="R55" i="23"/>
  <c r="Q55" i="23"/>
  <c r="P55" i="23"/>
  <c r="K55" i="23"/>
  <c r="J55" i="23"/>
  <c r="U54" i="23"/>
  <c r="T54" i="23"/>
  <c r="S54" i="23"/>
  <c r="R54" i="23"/>
  <c r="Q54" i="23"/>
  <c r="P54" i="23"/>
  <c r="K54" i="23"/>
  <c r="J54" i="23"/>
  <c r="U53" i="23"/>
  <c r="T53" i="23"/>
  <c r="S53" i="23"/>
  <c r="R53" i="23"/>
  <c r="Q53" i="23"/>
  <c r="P53" i="23"/>
  <c r="K53" i="23"/>
  <c r="J53" i="23"/>
  <c r="U52" i="23"/>
  <c r="T52" i="23"/>
  <c r="S52" i="23"/>
  <c r="R52" i="23"/>
  <c r="Q52" i="23"/>
  <c r="P52" i="23"/>
  <c r="K52" i="23"/>
  <c r="J52" i="23"/>
  <c r="U51" i="23"/>
  <c r="W51" i="23" s="1"/>
  <c r="T51" i="23"/>
  <c r="S51" i="23"/>
  <c r="R51" i="23"/>
  <c r="Q51" i="23"/>
  <c r="P51" i="23"/>
  <c r="K51" i="23"/>
  <c r="J51" i="23"/>
  <c r="U50" i="23"/>
  <c r="T50" i="23"/>
  <c r="S50" i="23"/>
  <c r="R50" i="23"/>
  <c r="Q50" i="23"/>
  <c r="P50" i="23"/>
  <c r="K50" i="23"/>
  <c r="J50" i="23"/>
  <c r="U49" i="23"/>
  <c r="T49" i="23"/>
  <c r="S49" i="23"/>
  <c r="R49" i="23"/>
  <c r="Q49" i="23"/>
  <c r="P49" i="23"/>
  <c r="K49" i="23"/>
  <c r="J49" i="23"/>
  <c r="U48" i="23"/>
  <c r="T48" i="23"/>
  <c r="S48" i="23"/>
  <c r="R48" i="23"/>
  <c r="Q48" i="23"/>
  <c r="P48" i="23"/>
  <c r="K48" i="23"/>
  <c r="J48" i="23"/>
  <c r="U47" i="23"/>
  <c r="T47" i="23"/>
  <c r="S47" i="23"/>
  <c r="R47" i="23"/>
  <c r="Q47" i="23"/>
  <c r="P47" i="23"/>
  <c r="K47" i="23"/>
  <c r="J47" i="23"/>
  <c r="U46" i="23"/>
  <c r="T46" i="23"/>
  <c r="S46" i="23"/>
  <c r="R46" i="23"/>
  <c r="Q46" i="23"/>
  <c r="P46" i="23"/>
  <c r="K46" i="23"/>
  <c r="J46" i="23"/>
  <c r="U45" i="23"/>
  <c r="W45" i="23" s="1"/>
  <c r="T45" i="23"/>
  <c r="S45" i="23"/>
  <c r="R45" i="23"/>
  <c r="Q45" i="23"/>
  <c r="P45" i="23"/>
  <c r="K45" i="23"/>
  <c r="J45" i="23"/>
  <c r="O44" i="23"/>
  <c r="Q44" i="23" s="1"/>
  <c r="N44" i="23"/>
  <c r="M44" i="23"/>
  <c r="L44" i="23"/>
  <c r="H44" i="23"/>
  <c r="K44" i="23" s="1"/>
  <c r="G44" i="23"/>
  <c r="F44" i="23"/>
  <c r="U43" i="23"/>
  <c r="T43" i="23"/>
  <c r="W43" i="23" s="1"/>
  <c r="S43" i="23"/>
  <c r="R43" i="23"/>
  <c r="Q43" i="23"/>
  <c r="P43" i="23"/>
  <c r="K43" i="23"/>
  <c r="J43" i="23"/>
  <c r="U42" i="23"/>
  <c r="T42" i="23"/>
  <c r="S42" i="23"/>
  <c r="R42" i="23"/>
  <c r="Q42" i="23"/>
  <c r="P42" i="23"/>
  <c r="K42" i="23"/>
  <c r="J42" i="23"/>
  <c r="U41" i="23"/>
  <c r="T41" i="23"/>
  <c r="S41" i="23"/>
  <c r="R41" i="23"/>
  <c r="Q41" i="23"/>
  <c r="P41" i="23"/>
  <c r="K41" i="23"/>
  <c r="J41" i="23"/>
  <c r="U40" i="23"/>
  <c r="T40" i="23"/>
  <c r="S40" i="23"/>
  <c r="R40" i="23"/>
  <c r="Q40" i="23"/>
  <c r="P40" i="23"/>
  <c r="K40" i="23"/>
  <c r="J40" i="23"/>
  <c r="U39" i="23"/>
  <c r="T39" i="23"/>
  <c r="S39" i="23"/>
  <c r="R39" i="23"/>
  <c r="Q39" i="23"/>
  <c r="P39" i="23"/>
  <c r="K39" i="23"/>
  <c r="J39" i="23"/>
  <c r="U38" i="23"/>
  <c r="T38" i="23"/>
  <c r="S38" i="23"/>
  <c r="R38" i="23"/>
  <c r="Q38" i="23"/>
  <c r="P38" i="23"/>
  <c r="K38" i="23"/>
  <c r="J38" i="23"/>
  <c r="U37" i="23"/>
  <c r="T37" i="23"/>
  <c r="S37" i="23"/>
  <c r="R37" i="23"/>
  <c r="Q37" i="23"/>
  <c r="P37" i="23"/>
  <c r="K37" i="23"/>
  <c r="J37" i="23"/>
  <c r="U36" i="23"/>
  <c r="T36" i="23"/>
  <c r="S36" i="23"/>
  <c r="R36" i="23"/>
  <c r="Q36" i="23"/>
  <c r="P36" i="23"/>
  <c r="K36" i="23"/>
  <c r="J36" i="23"/>
  <c r="U35" i="23"/>
  <c r="T35" i="23"/>
  <c r="S35" i="23"/>
  <c r="R35" i="23"/>
  <c r="Q35" i="23"/>
  <c r="P35" i="23"/>
  <c r="K35" i="23"/>
  <c r="J35" i="23"/>
  <c r="U34" i="23"/>
  <c r="T34" i="23"/>
  <c r="V34" i="23" s="1"/>
  <c r="S34" i="23"/>
  <c r="R34" i="23"/>
  <c r="Q34" i="23"/>
  <c r="P34" i="23"/>
  <c r="K34" i="23"/>
  <c r="J34" i="23"/>
  <c r="V33" i="23"/>
  <c r="U33" i="23"/>
  <c r="W33" i="23" s="1"/>
  <c r="T33" i="23"/>
  <c r="S33" i="23"/>
  <c r="R33" i="23"/>
  <c r="Q33" i="23"/>
  <c r="P33" i="23"/>
  <c r="K33" i="23"/>
  <c r="J33" i="23"/>
  <c r="U32" i="23"/>
  <c r="V32" i="23" s="1"/>
  <c r="T32" i="23"/>
  <c r="S32" i="23"/>
  <c r="R32" i="23"/>
  <c r="Q32" i="23"/>
  <c r="P32" i="23"/>
  <c r="K32" i="23"/>
  <c r="J32" i="23"/>
  <c r="U31" i="23"/>
  <c r="W31" i="23" s="1"/>
  <c r="T31" i="23"/>
  <c r="S31" i="23"/>
  <c r="R31" i="23"/>
  <c r="Q31" i="23"/>
  <c r="P31" i="23"/>
  <c r="K31" i="23"/>
  <c r="J31" i="23"/>
  <c r="U30" i="23"/>
  <c r="T30" i="23"/>
  <c r="S30" i="23"/>
  <c r="R30" i="23"/>
  <c r="Q30" i="23"/>
  <c r="P30" i="23"/>
  <c r="K30" i="23"/>
  <c r="J30" i="23"/>
  <c r="U29" i="23"/>
  <c r="T29" i="23"/>
  <c r="S29" i="23"/>
  <c r="R29" i="23"/>
  <c r="Q29" i="23"/>
  <c r="P29" i="23"/>
  <c r="K29" i="23"/>
  <c r="J29" i="23"/>
  <c r="U28" i="23"/>
  <c r="T28" i="23"/>
  <c r="S28" i="23"/>
  <c r="R28" i="23"/>
  <c r="Q28" i="23"/>
  <c r="P28" i="23"/>
  <c r="K28" i="23"/>
  <c r="J28" i="23"/>
  <c r="V27" i="23"/>
  <c r="U27" i="23"/>
  <c r="T27" i="23"/>
  <c r="S27" i="23"/>
  <c r="R27" i="23"/>
  <c r="Q27" i="23"/>
  <c r="P27" i="23"/>
  <c r="K27" i="23"/>
  <c r="J27" i="23"/>
  <c r="U26" i="23"/>
  <c r="T26" i="23"/>
  <c r="V26" i="23" s="1"/>
  <c r="S26" i="23"/>
  <c r="R26" i="23"/>
  <c r="Q26" i="23"/>
  <c r="P26" i="23"/>
  <c r="K26" i="23"/>
  <c r="J26" i="23"/>
  <c r="U25" i="23"/>
  <c r="T25" i="23"/>
  <c r="S25" i="23"/>
  <c r="R25" i="23"/>
  <c r="Q25" i="23"/>
  <c r="P25" i="23"/>
  <c r="K25" i="23"/>
  <c r="J25" i="23"/>
  <c r="U24" i="23"/>
  <c r="T24" i="23"/>
  <c r="S24" i="23"/>
  <c r="R24" i="23"/>
  <c r="Q24" i="23"/>
  <c r="P24" i="23"/>
  <c r="K24" i="23"/>
  <c r="J24" i="23"/>
  <c r="U23" i="23"/>
  <c r="T23" i="23"/>
  <c r="S23" i="23"/>
  <c r="R23" i="23"/>
  <c r="Q23" i="23"/>
  <c r="P23" i="23"/>
  <c r="K23" i="23"/>
  <c r="J23" i="23"/>
  <c r="U22" i="23"/>
  <c r="T22" i="23"/>
  <c r="S22" i="23"/>
  <c r="R22" i="23"/>
  <c r="Q22" i="23"/>
  <c r="P22" i="23"/>
  <c r="K22" i="23"/>
  <c r="J22" i="23"/>
  <c r="U21" i="23"/>
  <c r="T21" i="23"/>
  <c r="S21" i="23"/>
  <c r="R21" i="23"/>
  <c r="Q21" i="23"/>
  <c r="P21" i="23"/>
  <c r="K21" i="23"/>
  <c r="J21" i="23"/>
  <c r="U20" i="23"/>
  <c r="T20" i="23"/>
  <c r="S20" i="23"/>
  <c r="R20" i="23"/>
  <c r="Q20" i="23"/>
  <c r="P20" i="23"/>
  <c r="K20" i="23"/>
  <c r="J20" i="23"/>
  <c r="U19" i="23"/>
  <c r="T19" i="23"/>
  <c r="S19" i="23"/>
  <c r="R19" i="23"/>
  <c r="Q19" i="23"/>
  <c r="P19" i="23"/>
  <c r="K19" i="23"/>
  <c r="J19" i="23"/>
  <c r="U18" i="23"/>
  <c r="T18" i="23"/>
  <c r="S18" i="23"/>
  <c r="R18" i="23"/>
  <c r="Q18" i="23"/>
  <c r="P18" i="23"/>
  <c r="K18" i="23"/>
  <c r="J18" i="23"/>
  <c r="U17" i="23"/>
  <c r="T17" i="23"/>
  <c r="S17" i="23"/>
  <c r="R17" i="23"/>
  <c r="Q17" i="23"/>
  <c r="K17" i="23"/>
  <c r="J17" i="23"/>
  <c r="U16" i="23"/>
  <c r="T16" i="23"/>
  <c r="S16" i="23"/>
  <c r="R16" i="23"/>
  <c r="Q16" i="23"/>
  <c r="P16" i="23"/>
  <c r="K16" i="23"/>
  <c r="J16" i="23"/>
  <c r="U15" i="23"/>
  <c r="T15" i="23"/>
  <c r="V15" i="23" s="1"/>
  <c r="S15" i="23"/>
  <c r="R15" i="23"/>
  <c r="Q15" i="23"/>
  <c r="P15" i="23"/>
  <c r="K15" i="23"/>
  <c r="J15" i="23"/>
  <c r="O14" i="23"/>
  <c r="N14" i="23"/>
  <c r="M14" i="23"/>
  <c r="L14" i="23"/>
  <c r="H14" i="23"/>
  <c r="G14" i="23"/>
  <c r="G13" i="23" s="1"/>
  <c r="F14" i="23"/>
  <c r="O12" i="23"/>
  <c r="P12" i="23" s="1"/>
  <c r="N12" i="23"/>
  <c r="M12" i="23"/>
  <c r="L12" i="23"/>
  <c r="H12" i="23"/>
  <c r="G12" i="23"/>
  <c r="F12" i="23"/>
  <c r="U8" i="23"/>
  <c r="T8" i="23"/>
  <c r="O8" i="23"/>
  <c r="N8" i="23"/>
  <c r="H13" i="23" l="1"/>
  <c r="W23" i="23"/>
  <c r="V24" i="23"/>
  <c r="U81" i="23"/>
  <c r="V81" i="23" s="1"/>
  <c r="W86" i="23"/>
  <c r="W89" i="23"/>
  <c r="W92" i="23"/>
  <c r="W93" i="23"/>
  <c r="W104" i="23"/>
  <c r="W107" i="23"/>
  <c r="V108" i="23"/>
  <c r="W116" i="23"/>
  <c r="U137" i="23"/>
  <c r="W146" i="23"/>
  <c r="Q12" i="23"/>
  <c r="V64" i="23"/>
  <c r="V119" i="23"/>
  <c r="J137" i="23"/>
  <c r="V141" i="23"/>
  <c r="W154" i="23"/>
  <c r="V18" i="23"/>
  <c r="W19" i="23"/>
  <c r="W22" i="23"/>
  <c r="W38" i="23"/>
  <c r="V43" i="23"/>
  <c r="W52" i="23"/>
  <c r="W53" i="23"/>
  <c r="V54" i="23"/>
  <c r="J81" i="23"/>
  <c r="P81" i="23"/>
  <c r="W95" i="23"/>
  <c r="W96" i="23"/>
  <c r="J102" i="23"/>
  <c r="V122" i="23"/>
  <c r="W127" i="23"/>
  <c r="V143" i="23"/>
  <c r="W144" i="23"/>
  <c r="V145" i="23"/>
  <c r="W149" i="23"/>
  <c r="U56" i="23"/>
  <c r="W68" i="23"/>
  <c r="R14" i="23"/>
  <c r="W39" i="23"/>
  <c r="V40" i="23"/>
  <c r="N13" i="23"/>
  <c r="T13" i="23" s="1"/>
  <c r="K56" i="23"/>
  <c r="Q81" i="23"/>
  <c r="T81" i="23"/>
  <c r="W81" i="23" s="1"/>
  <c r="V96" i="23"/>
  <c r="W123" i="23"/>
  <c r="W126" i="23"/>
  <c r="V127" i="23"/>
  <c r="W150" i="23"/>
  <c r="W152" i="23"/>
  <c r="W156" i="23"/>
  <c r="W71" i="23"/>
  <c r="W117" i="23"/>
  <c r="M13" i="23"/>
  <c r="S14" i="23"/>
  <c r="U148" i="23"/>
  <c r="K14" i="23"/>
  <c r="W72" i="23"/>
  <c r="K76" i="23"/>
  <c r="K81" i="23"/>
  <c r="V93" i="23"/>
  <c r="W101" i="23"/>
  <c r="P102" i="23"/>
  <c r="J148" i="23"/>
  <c r="W119" i="23"/>
  <c r="K12" i="23"/>
  <c r="Q14" i="23"/>
  <c r="W16" i="23"/>
  <c r="V17" i="23"/>
  <c r="F13" i="23"/>
  <c r="S13" i="23" s="1"/>
  <c r="W54" i="23"/>
  <c r="W55" i="23"/>
  <c r="L13" i="23"/>
  <c r="R13" i="23" s="1"/>
  <c r="Q102" i="23"/>
  <c r="K148" i="23"/>
  <c r="J56" i="23"/>
  <c r="V113" i="23"/>
  <c r="J12" i="23"/>
  <c r="V16" i="23"/>
  <c r="W30" i="23"/>
  <c r="W60" i="23"/>
  <c r="U102" i="23"/>
  <c r="V103" i="23"/>
  <c r="V142" i="23"/>
  <c r="W35" i="23"/>
  <c r="W75" i="23"/>
  <c r="G157" i="23"/>
  <c r="T76" i="23"/>
  <c r="V79" i="23"/>
  <c r="V112" i="23"/>
  <c r="R76" i="23"/>
  <c r="W18" i="23"/>
  <c r="W27" i="23"/>
  <c r="W28" i="23"/>
  <c r="V30" i="23"/>
  <c r="W40" i="23"/>
  <c r="R44" i="23"/>
  <c r="V52" i="23"/>
  <c r="V53" i="23"/>
  <c r="V57" i="23"/>
  <c r="V72" i="23"/>
  <c r="S76" i="23"/>
  <c r="V82" i="23"/>
  <c r="W97" i="23"/>
  <c r="V105" i="23"/>
  <c r="V114" i="23"/>
  <c r="W125" i="23"/>
  <c r="V133" i="23"/>
  <c r="V152" i="23"/>
  <c r="V153" i="23"/>
  <c r="V19" i="23"/>
  <c r="V41" i="23"/>
  <c r="S44" i="23"/>
  <c r="V60" i="23"/>
  <c r="S90" i="23"/>
  <c r="V100" i="23"/>
  <c r="V106" i="23"/>
  <c r="V115" i="23"/>
  <c r="V125" i="23"/>
  <c r="V134" i="23"/>
  <c r="W142" i="23"/>
  <c r="V154" i="23"/>
  <c r="W20" i="23"/>
  <c r="W21" i="23"/>
  <c r="V22" i="23"/>
  <c r="W32" i="23"/>
  <c r="W41" i="23"/>
  <c r="T44" i="23"/>
  <c r="W61" i="23"/>
  <c r="W62" i="23"/>
  <c r="W63" i="23"/>
  <c r="W73" i="23"/>
  <c r="W78" i="23"/>
  <c r="V86" i="23"/>
  <c r="V87" i="23"/>
  <c r="W100" i="23"/>
  <c r="R102" i="23"/>
  <c r="V107" i="23"/>
  <c r="W115" i="23"/>
  <c r="V116" i="23"/>
  <c r="V126" i="23"/>
  <c r="W134" i="23"/>
  <c r="V135" i="23"/>
  <c r="V144" i="23"/>
  <c r="W65" i="23"/>
  <c r="V80" i="23"/>
  <c r="T90" i="23"/>
  <c r="W135" i="23"/>
  <c r="W136" i="23"/>
  <c r="S137" i="23"/>
  <c r="R137" i="23"/>
  <c r="V146" i="23"/>
  <c r="W158" i="23"/>
  <c r="T137" i="23"/>
  <c r="V137" i="23" s="1"/>
  <c r="S81" i="23"/>
  <c r="V95" i="23"/>
  <c r="V111" i="23"/>
  <c r="V130" i="23"/>
  <c r="V131" i="23"/>
  <c r="W147" i="23"/>
  <c r="V156" i="23"/>
  <c r="R12" i="23"/>
  <c r="W24" i="23"/>
  <c r="W34" i="23"/>
  <c r="V46" i="23"/>
  <c r="R56" i="23"/>
  <c r="U12" i="23"/>
  <c r="V25" i="23"/>
  <c r="V35" i="23"/>
  <c r="W46" i="23"/>
  <c r="W47" i="23"/>
  <c r="W48" i="23"/>
  <c r="V49" i="23"/>
  <c r="W15" i="23"/>
  <c r="W17" i="23"/>
  <c r="W25" i="23"/>
  <c r="W26" i="23"/>
  <c r="W36" i="23"/>
  <c r="T14" i="23"/>
  <c r="W49" i="23"/>
  <c r="V51" i="23"/>
  <c r="V69" i="23"/>
  <c r="V104" i="23"/>
  <c r="W120" i="23"/>
  <c r="V123" i="23"/>
  <c r="W137" i="23"/>
  <c r="W138" i="23"/>
  <c r="G160" i="23"/>
  <c r="G11" i="23"/>
  <c r="O13" i="23"/>
  <c r="U13" i="23" s="1"/>
  <c r="U14" i="23"/>
  <c r="V38" i="23"/>
  <c r="U44" i="23"/>
  <c r="V63" i="23"/>
  <c r="W85" i="23"/>
  <c r="V85" i="23"/>
  <c r="V91" i="23"/>
  <c r="W98" i="23"/>
  <c r="V98" i="23"/>
  <c r="W121" i="23"/>
  <c r="V121" i="23"/>
  <c r="W129" i="23"/>
  <c r="V129" i="23"/>
  <c r="P137" i="23"/>
  <c r="V36" i="23"/>
  <c r="V47" i="23"/>
  <c r="V55" i="23"/>
  <c r="L157" i="23"/>
  <c r="T56" i="23"/>
  <c r="V58" i="23"/>
  <c r="V61" i="23"/>
  <c r="V74" i="23"/>
  <c r="W74" i="23"/>
  <c r="V92" i="23"/>
  <c r="V77" i="23"/>
  <c r="W77" i="23"/>
  <c r="V20" i="23"/>
  <c r="V28" i="23"/>
  <c r="T12" i="23"/>
  <c r="W12" i="23" s="1"/>
  <c r="J13" i="23"/>
  <c r="P14" i="23"/>
  <c r="V23" i="23"/>
  <c r="V31" i="23"/>
  <c r="V39" i="23"/>
  <c r="P44" i="23"/>
  <c r="V50" i="23"/>
  <c r="M157" i="23"/>
  <c r="V65" i="23"/>
  <c r="W69" i="23"/>
  <c r="V78" i="23"/>
  <c r="W87" i="23"/>
  <c r="V88" i="23"/>
  <c r="V94" i="23"/>
  <c r="V124" i="23"/>
  <c r="V132" i="23"/>
  <c r="W140" i="23"/>
  <c r="V140" i="23"/>
  <c r="S148" i="23"/>
  <c r="R148" i="23"/>
  <c r="P148" i="23"/>
  <c r="K13" i="23"/>
  <c r="V42" i="23"/>
  <c r="V45" i="23"/>
  <c r="W50" i="23"/>
  <c r="F157" i="23"/>
  <c r="N157" i="23"/>
  <c r="W70" i="23"/>
  <c r="V70" i="23"/>
  <c r="V75" i="23"/>
  <c r="S102" i="23"/>
  <c r="T148" i="23"/>
  <c r="V155" i="23"/>
  <c r="W155" i="23"/>
  <c r="W99" i="23"/>
  <c r="V99" i="23"/>
  <c r="S12" i="23"/>
  <c r="J14" i="23"/>
  <c r="V21" i="23"/>
  <c r="V29" i="23"/>
  <c r="V37" i="23"/>
  <c r="W42" i="23"/>
  <c r="J44" i="23"/>
  <c r="V48" i="23"/>
  <c r="O157" i="23"/>
  <c r="V59" i="23"/>
  <c r="V62" i="23"/>
  <c r="V66" i="23"/>
  <c r="W66" i="23"/>
  <c r="P76" i="23"/>
  <c r="V83" i="23"/>
  <c r="V89" i="23"/>
  <c r="Q90" i="23"/>
  <c r="P90" i="23"/>
  <c r="W29" i="23"/>
  <c r="W37" i="23"/>
  <c r="H157" i="23"/>
  <c r="P56" i="23"/>
  <c r="W67" i="23"/>
  <c r="V71" i="23"/>
  <c r="W80" i="23"/>
  <c r="W83" i="23"/>
  <c r="R90" i="23"/>
  <c r="W110" i="23"/>
  <c r="V110" i="23"/>
  <c r="W118" i="23"/>
  <c r="V118" i="23"/>
  <c r="W151" i="23"/>
  <c r="V151" i="23"/>
  <c r="V73" i="23"/>
  <c r="U76" i="23"/>
  <c r="J76" i="23"/>
  <c r="W84" i="23"/>
  <c r="V84" i="23"/>
  <c r="W88" i="23"/>
  <c r="J90" i="23"/>
  <c r="W91" i="23"/>
  <c r="W94" i="23"/>
  <c r="V97" i="23"/>
  <c r="W105" i="23"/>
  <c r="W113" i="23"/>
  <c r="W124" i="23"/>
  <c r="W132" i="23"/>
  <c r="Q137" i="23"/>
  <c r="V138" i="23"/>
  <c r="W143" i="23"/>
  <c r="Q148" i="23"/>
  <c r="V149" i="23"/>
  <c r="U90" i="23"/>
  <c r="W106" i="23"/>
  <c r="V109" i="23"/>
  <c r="W114" i="23"/>
  <c r="V117" i="23"/>
  <c r="V128" i="23"/>
  <c r="V136" i="23"/>
  <c r="V139" i="23"/>
  <c r="V147" i="23"/>
  <c r="V150" i="23"/>
  <c r="J155" i="23"/>
  <c r="R155" i="23"/>
  <c r="T102" i="23"/>
  <c r="W102" i="23" s="1"/>
  <c r="K155" i="23"/>
  <c r="V158" i="23"/>
  <c r="V159" i="23"/>
  <c r="V12" i="23" l="1"/>
  <c r="V148" i="23"/>
  <c r="S157" i="23"/>
  <c r="S11" i="23" s="1"/>
  <c r="R157" i="23"/>
  <c r="R11" i="23" s="1"/>
  <c r="J157" i="23"/>
  <c r="T157" i="23"/>
  <c r="T11" i="23" s="1"/>
  <c r="U157" i="23"/>
  <c r="H160" i="23"/>
  <c r="K157" i="23"/>
  <c r="H11" i="23"/>
  <c r="W148" i="23"/>
  <c r="F160" i="23"/>
  <c r="F11" i="23"/>
  <c r="L160" i="23"/>
  <c r="L11" i="23"/>
  <c r="M160" i="23"/>
  <c r="M11" i="23"/>
  <c r="O160" i="23"/>
  <c r="Q157" i="23"/>
  <c r="O11" i="23"/>
  <c r="V90" i="23"/>
  <c r="W90" i="23"/>
  <c r="V76" i="23"/>
  <c r="W76" i="23"/>
  <c r="W14" i="23"/>
  <c r="V14" i="23"/>
  <c r="V44" i="23"/>
  <c r="W44" i="23"/>
  <c r="V102" i="23"/>
  <c r="P157" i="23"/>
  <c r="P160" i="23" s="1"/>
  <c r="V56" i="23"/>
  <c r="P13" i="23"/>
  <c r="Q13" i="23"/>
  <c r="W56" i="23"/>
  <c r="N160" i="23"/>
  <c r="T160" i="23" s="1"/>
  <c r="N11" i="23"/>
  <c r="V13" i="23"/>
  <c r="W13" i="23"/>
  <c r="Q11" i="23" l="1"/>
  <c r="P11" i="23"/>
  <c r="W157" i="23"/>
  <c r="U11" i="23"/>
  <c r="Q160" i="23"/>
  <c r="S160" i="23"/>
  <c r="R160" i="23"/>
  <c r="V157" i="23"/>
  <c r="I149" i="23"/>
  <c r="I146" i="23"/>
  <c r="I138" i="23"/>
  <c r="I135" i="23"/>
  <c r="I127" i="23"/>
  <c r="I116" i="23"/>
  <c r="I108" i="23"/>
  <c r="I97" i="23"/>
  <c r="I94" i="23"/>
  <c r="I83" i="23"/>
  <c r="I80" i="23"/>
  <c r="I69" i="23"/>
  <c r="I143" i="23"/>
  <c r="I132" i="23"/>
  <c r="I124" i="23"/>
  <c r="I121" i="23"/>
  <c r="I113" i="23"/>
  <c r="I105" i="23"/>
  <c r="I91" i="23"/>
  <c r="I88" i="23"/>
  <c r="I154" i="23"/>
  <c r="I145" i="23"/>
  <c r="I134" i="23"/>
  <c r="I126" i="23"/>
  <c r="I115" i="23"/>
  <c r="I107" i="23"/>
  <c r="I96" i="23"/>
  <c r="I93" i="23"/>
  <c r="I82" i="23"/>
  <c r="I79" i="23"/>
  <c r="I153" i="23"/>
  <c r="I142" i="23"/>
  <c r="I131" i="23"/>
  <c r="I123" i="23"/>
  <c r="I120" i="23"/>
  <c r="I112" i="23"/>
  <c r="I104" i="23"/>
  <c r="I101" i="23"/>
  <c r="I87" i="23"/>
  <c r="I73" i="23"/>
  <c r="I65" i="23"/>
  <c r="I155" i="23"/>
  <c r="I150" i="23"/>
  <c r="I147" i="23"/>
  <c r="I139" i="23"/>
  <c r="I136" i="23"/>
  <c r="I128" i="23"/>
  <c r="I117" i="23"/>
  <c r="I109" i="23"/>
  <c r="I156" i="23"/>
  <c r="I144" i="23"/>
  <c r="I133" i="23"/>
  <c r="I125" i="23"/>
  <c r="I114" i="23"/>
  <c r="I106" i="23"/>
  <c r="I102" i="23"/>
  <c r="I95" i="23"/>
  <c r="I152" i="23"/>
  <c r="I148" i="23"/>
  <c r="I141" i="23"/>
  <c r="I130" i="23"/>
  <c r="I122" i="23"/>
  <c r="I119" i="23"/>
  <c r="I111" i="23"/>
  <c r="I103" i="23"/>
  <c r="I100" i="23"/>
  <c r="I86" i="23"/>
  <c r="I72" i="23"/>
  <c r="I64" i="23"/>
  <c r="I84" i="23"/>
  <c r="I63" i="23"/>
  <c r="I60" i="23"/>
  <c r="I56" i="23"/>
  <c r="I49" i="23"/>
  <c r="I38" i="23"/>
  <c r="I30" i="23"/>
  <c r="I22" i="23"/>
  <c r="J11" i="23"/>
  <c r="I77" i="23"/>
  <c r="I58" i="23"/>
  <c r="I47" i="23"/>
  <c r="I151" i="23"/>
  <c r="I118" i="23"/>
  <c r="I110" i="23"/>
  <c r="I67" i="23"/>
  <c r="I57" i="23"/>
  <c r="I54" i="23"/>
  <c r="I46" i="23"/>
  <c r="I43" i="23"/>
  <c r="I35" i="23"/>
  <c r="I27" i="23"/>
  <c r="I19" i="23"/>
  <c r="I16" i="23"/>
  <c r="I71" i="23"/>
  <c r="I66" i="23"/>
  <c r="I51" i="23"/>
  <c r="I40" i="23"/>
  <c r="I32" i="23"/>
  <c r="I24" i="23"/>
  <c r="I55" i="23"/>
  <c r="I89" i="23"/>
  <c r="I70" i="23"/>
  <c r="I62" i="23"/>
  <c r="I59" i="23"/>
  <c r="I48" i="23"/>
  <c r="I44" i="23"/>
  <c r="I37" i="23"/>
  <c r="I29" i="23"/>
  <c r="I21" i="23"/>
  <c r="I20" i="23"/>
  <c r="I17" i="23"/>
  <c r="I140" i="23"/>
  <c r="I75" i="23"/>
  <c r="I53" i="23"/>
  <c r="I45" i="23"/>
  <c r="I42" i="23"/>
  <c r="I34" i="23"/>
  <c r="I26" i="23"/>
  <c r="I18" i="23"/>
  <c r="I15" i="23"/>
  <c r="I31" i="23"/>
  <c r="I92" i="23"/>
  <c r="I81" i="23"/>
  <c r="I78" i="23"/>
  <c r="I74" i="23"/>
  <c r="I50" i="23"/>
  <c r="I39" i="23"/>
  <c r="I23" i="23"/>
  <c r="I36" i="23"/>
  <c r="I129" i="23"/>
  <c r="I98" i="23"/>
  <c r="I85" i="23"/>
  <c r="I68" i="23"/>
  <c r="I52" i="23"/>
  <c r="I41" i="23"/>
  <c r="I33" i="23"/>
  <c r="I25" i="23"/>
  <c r="K11" i="23"/>
  <c r="I99" i="23"/>
  <c r="I61" i="23"/>
  <c r="I28" i="23"/>
  <c r="I12" i="23"/>
  <c r="I76" i="23"/>
  <c r="I137" i="23"/>
  <c r="I14" i="23"/>
  <c r="I90" i="23"/>
  <c r="I13" i="23"/>
  <c r="U160" i="23"/>
  <c r="K160" i="23"/>
  <c r="J160" i="23"/>
  <c r="W160" i="23" l="1"/>
  <c r="V160" i="23"/>
  <c r="V11" i="23"/>
  <c r="W11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32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4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63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5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6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<sst xmlns="http://schemas.openxmlformats.org/spreadsheetml/2006/main" count="442" uniqueCount="339">
  <si>
    <t xml:space="preserve"> </t>
  </si>
  <si>
    <t>(тис.грн)</t>
  </si>
  <si>
    <t>№ п/п</t>
  </si>
  <si>
    <t xml:space="preserve">КТКВК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</si>
  <si>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</si>
  <si>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</si>
  <si>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</si>
  <si>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</si>
  <si>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</si>
  <si>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відхилення                       "+", "-"</t>
  </si>
  <si>
    <t>виконання у %</t>
  </si>
  <si>
    <t>відхилення                     "+", "-"</t>
  </si>
  <si>
    <t>відхилення                          "+", "-"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</si>
  <si>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</si>
  <si>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</si>
  <si>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</si>
  <si>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</si>
  <si>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</si>
  <si>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</si>
  <si>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</si>
  <si>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</si>
  <si>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</si>
  <si>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</si>
  <si>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</si>
  <si>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</si>
  <si>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</si>
  <si>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</si>
  <si>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</si>
  <si>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</si>
  <si>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</si>
  <si>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</si>
  <si>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</si>
  <si>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</si>
  <si>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</si>
  <si>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</si>
  <si>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</si>
  <si>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</si>
  <si>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</si>
  <si>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</si>
  <si>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</si>
  <si>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</si>
  <si>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</si>
  <si>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</si>
  <si>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</si>
  <si>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</si>
  <si>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</si>
  <si>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</si>
  <si>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</si>
  <si>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</si>
  <si>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</si>
  <si>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</si>
  <si>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</si>
  <si>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</si>
  <si>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</si>
  <si>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</si>
  <si>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</si>
  <si>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</si>
  <si>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</si>
  <si>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</si>
  <si>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</si>
  <si>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</si>
  <si>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</si>
  <si>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</si>
  <si>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</si>
  <si>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</si>
  <si>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</si>
  <si>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</si>
  <si>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</si>
  <si>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</si>
  <si>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</si>
  <si>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</si>
  <si>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</si>
  <si>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</si>
  <si>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</si>
  <si>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</si>
  <si>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</si>
  <si>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</si>
  <si>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</si>
  <si>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</si>
  <si>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позашкільної освіти закладами позашкільної освіти, заходи із позашкільної роботи з дітьми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</si>
  <si>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</si>
  <si>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</si>
  <si>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0960</t>
  </si>
  <si>
    <t>070401</t>
  </si>
  <si>
    <t>1141</t>
  </si>
  <si>
    <t>0990</t>
  </si>
  <si>
    <t>Забезпечення діяльності інших закладів у сфері освіти</t>
  </si>
  <si>
    <t>1142</t>
  </si>
  <si>
    <t>Інші програми та заходи у сфері освіти</t>
  </si>
  <si>
    <t>070801</t>
  </si>
  <si>
    <t>1151</t>
  </si>
  <si>
    <t>Забезпечення діяльності інклюзивно-ресурсних центрів за рахунок коштів місцевого бюджету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</si>
  <si>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</si>
  <si>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1152</t>
  </si>
  <si>
    <t>Забезпечення діяльності інклюзивно-ресурсних центрів за рахунок освітньої субвенції (41051000)</t>
  </si>
  <si>
    <t>070802</t>
  </si>
  <si>
    <t>1160</t>
  </si>
  <si>
    <t>Забезпечення діяльності центрів професійного розвитку педагогічних працівників</t>
  </si>
  <si>
    <t>1200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</si>
  <si>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</si>
  <si>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>1210</t>
  </si>
  <si>
    <t>080000</t>
  </si>
  <si>
    <t>2000</t>
  </si>
  <si>
    <t>Охорона здоров'я</t>
  </si>
  <si>
    <t>080201</t>
  </si>
  <si>
    <t>2010</t>
  </si>
  <si>
    <t>0731</t>
  </si>
  <si>
    <t>Багатопрофільна стаціонарна медична допомога населенню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</si>
  <si>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</si>
  <si>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</si>
  <si>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</si>
  <si>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</si>
  <si>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</si>
  <si>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</si>
  <si>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</si>
  <si>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</si>
  <si>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</si>
  <si>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</si>
  <si>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</si>
  <si>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</si>
  <si>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</si>
  <si>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</si>
  <si>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</si>
  <si>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</si>
  <si>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</si>
  <si>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</si>
  <si>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</si>
  <si>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</si>
  <si>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</si>
  <si>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</si>
  <si>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</si>
  <si>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</si>
  <si>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</si>
  <si>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</si>
  <si>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</si>
  <si>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</si>
  <si>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</si>
  <si>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</si>
  <si>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</si>
  <si>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</si>
  <si>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</si>
  <si>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</si>
  <si>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</si>
  <si>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</si>
  <si>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</si>
  <si>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</si>
  <si>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</si>
  <si>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</si>
  <si>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</si>
  <si>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</si>
  <si>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</si>
  <si>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</si>
  <si>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</si>
  <si>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</si>
  <si>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</si>
  <si>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</si>
  <si>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</si>
  <si>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</si>
  <si>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</si>
  <si>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</si>
  <si>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</si>
  <si>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</si>
  <si>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</si>
  <si>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</si>
  <si>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</si>
  <si>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</si>
  <si>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</si>
  <si>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</si>
  <si>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</si>
  <si>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</si>
  <si>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</si>
  <si>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</si>
  <si>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</si>
  <si>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</si>
  <si>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</si>
  <si>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</si>
  <si>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0620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</si>
  <si>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</si>
  <si>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</si>
  <si>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</si>
  <si>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</si>
  <si>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</si>
  <si>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</si>
  <si>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</si>
  <si>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</si>
  <si>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</si>
  <si>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</si>
  <si>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</si>
  <si>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</si>
  <si>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</si>
  <si>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</si>
  <si>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</si>
  <si>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</si>
  <si>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</si>
  <si>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</si>
  <si>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</si>
  <si>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</si>
  <si>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</si>
  <si>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</si>
  <si>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</si>
  <si>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7322</t>
  </si>
  <si>
    <t>Будівництво медичних установ та закладів</t>
  </si>
  <si>
    <t>7324</t>
  </si>
  <si>
    <t>Будівництво установ та закладів культури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</si>
  <si>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</si>
  <si>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</si>
  <si>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</si>
  <si>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</si>
  <si>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0490</t>
  </si>
  <si>
    <t>7363</t>
  </si>
  <si>
    <t>Виконання інвестиційних проєктів в рамках здійснення заходів щодо соціально-економічного розвитку окремих територій</t>
  </si>
  <si>
    <t>7370</t>
  </si>
  <si>
    <t>Реалізація інших заходів щодо соціально-економічного розвитку територій</t>
  </si>
  <si>
    <t>0456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</si>
  <si>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</si>
  <si>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</si>
  <si>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7530</t>
  </si>
  <si>
    <t>0460</t>
  </si>
  <si>
    <t>Інші заходи у сфері зв'язку, телекомунікації та інформатики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</si>
  <si>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</si>
  <si>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</si>
  <si>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</si>
  <si>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</si>
  <si>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</si>
  <si>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</si>
  <si>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</si>
  <si>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</si>
  <si>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</si>
  <si>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</si>
  <si>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</si>
  <si>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</si>
  <si>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</si>
  <si>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</si>
  <si>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</si>
  <si>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</si>
  <si>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</si>
  <si>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</si>
  <si>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</si>
  <si>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</si>
  <si>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7650</t>
  </si>
  <si>
    <t>Проведення експертної  грошової  оцінки  земельної ділянки чи права на неї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</si>
  <si>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</si>
  <si>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</si>
  <si>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</si>
  <si>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</si>
  <si>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</si>
  <si>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</si>
  <si>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</si>
  <si>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8710</t>
  </si>
  <si>
    <t>Резервний фонд місцевого бюджету</t>
  </si>
  <si>
    <t>250301</t>
  </si>
  <si>
    <t>9110</t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</si>
  <si>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</si>
  <si>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</si>
  <si>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</si>
  <si>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9800</t>
  </si>
  <si>
    <t>Субвенція з місцевого бюджету державному бюджету на виконання програм соціально-економічного розвитку регіонів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</si>
  <si>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</si>
  <si>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 xml:space="preserve">  </t>
  </si>
  <si>
    <t>ВИДАТКИ ТА  КРЕДИТУВАННЯ - усього</t>
  </si>
  <si>
    <t>Додаток 2</t>
  </si>
  <si>
    <t>до рішення  виконавчого комітету</t>
  </si>
  <si>
    <t>затверджено розписом на рік та кошторисні призначення</t>
  </si>
  <si>
    <t>3124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</si>
  <si>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</si>
  <si>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3221</t>
  </si>
  <si>
    <t>1060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</si>
  <si>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</si>
  <si>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t>3222</t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</si>
  <si>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</si>
  <si>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1181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</si>
  <si>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</si>
  <si>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1182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</si>
  <si>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</si>
  <si>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6090</t>
  </si>
  <si>
    <t>0640</t>
  </si>
  <si>
    <t>Інша діяльність у сфері житлово-комунального господарства</t>
  </si>
  <si>
    <t>7000</t>
  </si>
  <si>
    <t>Економічна діяльність</t>
  </si>
  <si>
    <t>7325</t>
  </si>
  <si>
    <t>Будівництво споруд, установ та закладів фізичної культури і спорту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</si>
  <si>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</si>
  <si>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</si>
  <si>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</si>
  <si>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</si>
  <si>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</si>
  <si>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</si>
  <si>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</si>
  <si>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8000</t>
  </si>
  <si>
    <t>Інша діяльність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</si>
  <si>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</si>
  <si>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</si>
  <si>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</si>
  <si>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8721</t>
  </si>
  <si>
    <t>6072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</si>
  <si>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</si>
  <si>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Компенсаційні виплати за пільговий проїзд окремих категорій громадян на залізничному транспорті</t>
  </si>
  <si>
    <t>3035</t>
  </si>
  <si>
    <t>________________2022 року №______</t>
  </si>
  <si>
    <t>Надання спеціалізованої освіти мистецькими школами</t>
  </si>
  <si>
    <t>КТКВКМБ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</si>
  <si>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</si>
  <si>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</si>
  <si>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затверджено на 01.04.2022</t>
  </si>
  <si>
    <t>виконано станом на 01.04.2022</t>
  </si>
  <si>
    <t>Освіта</t>
  </si>
  <si>
    <t>Надання загальної середньої освіти                                        за рахунок коштів місцевого бюджету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</si>
  <si>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</si>
  <si>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закладами загальної середньої освіти (41033900)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</si>
  <si>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</si>
  <si>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</si>
  <si>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</si>
  <si>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Утримання та забезпечення діяльності центрів соціальних служб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</si>
  <si>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</si>
  <si>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Культура і мистецтво</t>
  </si>
  <si>
    <t>Фізична культура і спорт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</si>
  <si>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</si>
  <si>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</si>
  <si>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</si>
  <si>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7351</t>
  </si>
  <si>
    <t>Розроблення комплексних планів просторового розвитку територій територіальних громад</t>
  </si>
  <si>
    <t>Розвиток мережі ЦНАП</t>
  </si>
  <si>
    <t>8210</t>
  </si>
  <si>
    <t>Муніципальні формування з охорони громадського порядку</t>
  </si>
  <si>
    <t>8220</t>
  </si>
  <si>
    <t>Заходи та роботи з мобілізаційної підготовки місцевого значення</t>
  </si>
  <si>
    <t>8240</t>
  </si>
  <si>
    <t>Заходи та роботи з територіальної оборони</t>
  </si>
  <si>
    <t>Реверсна дотація</t>
  </si>
  <si>
    <t>субвенція обласному бюджету для будівництва пожежного депо з житловими приміщеннями</t>
  </si>
  <si>
    <t>субвенція районному бюджету Вараського району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(виконання Програми підготовки територіальної оборони та місцевого населення до участі в русі національного спротиву в Вараському районі)</t>
  </si>
  <si>
    <t>співфінансування обласному бюджету (50%) для надання субвенції на придбання 2-х автобусів</t>
  </si>
  <si>
    <t>співфінансування (30%) обласному бюджету для здійснення централізованої закупівлі ноутбуків для ЗСО за рахунок субвенції з державного бюджету на заходи боротьби з COVID-19</t>
  </si>
  <si>
    <t>субвенція Сарненській міській ТГ на реконструкцію дитячого терапевтичного корпусу КНП "Сарненська ЦРЛ"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</si>
  <si>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</si>
  <si>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Вараської міської ради</t>
  </si>
  <si>
    <t xml:space="preserve">                Виконання бюджету Вараської міської територіальної громади по видатках та кредитуванню за I квартал 2022 року                                                         № 7310-СЗ-02-22</t>
  </si>
  <si>
    <t xml:space="preserve">Міський голова   </t>
  </si>
  <si>
    <t>Олександр МЕНЗУЛ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</si>
</sst>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45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6"/>
      <name val="Arial Cyr"/>
      <charset val="204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b/>
      <sz val="9"/>
      <color indexed="81"/>
      <name val="Tahoma"/>
      <family val="2"/>
      <charset val="204"/>
    </font>
    <font>
      <sz val="24"/>
      <name val="Times New Roman"/>
      <family val="1"/>
    </font>
    <font>
      <b/>
      <sz val="24"/>
      <name val="Times New Roman"/>
      <family val="1"/>
    </font>
    <font>
      <i/>
      <sz val="14"/>
      <color rgb="FFFF0000"/>
      <name val="Arial"/>
      <family val="2"/>
      <charset val="204"/>
    </font>
    <font>
      <sz val="26"/>
      <name val="Times New Roman"/>
      <family val="1"/>
    </font>
    <font>
      <sz val="26"/>
      <name val="Times New Roman"/>
      <family val="1"/>
      <charset val="204"/>
    </font>
    <font>
      <i/>
      <sz val="14"/>
      <name val="Times New Roman"/>
      <family val="1"/>
      <charset val="204"/>
    </font>
    <font>
      <sz val="9"/>
      <name val="Arial Cyr"/>
      <family val="2"/>
      <charset val="204"/>
    </font>
    <font>
      <b/>
      <sz val="15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4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26" fillId="0" borderId="0"/>
  </cellStyleXfs>
  <cellXfs count="220">
    <xf numFmtId="0" fontId="0" fillId="0" borderId="0" xfId="0"/>
    <xf numFmtId="0" fontId="3" fillId="0" borderId="0" xfId="1" applyFont="1"/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horizontal="center" wrapText="1"/>
    </xf>
    <xf numFmtId="0" fontId="32" fillId="2" borderId="0" xfId="0" applyFont="1" applyFill="1" applyAlignment="1"/>
    <xf numFmtId="0" fontId="36" fillId="2" borderId="0" xfId="0" applyFont="1" applyFill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0" applyFont="1" applyAlignment="1"/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/>
    <xf numFmtId="0" fontId="13" fillId="2" borderId="0" xfId="0" applyFont="1" applyFill="1" applyBorder="1" applyAlignment="1">
      <alignment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0" fontId="14" fillId="2" borderId="21" xfId="0" applyFont="1" applyFill="1" applyBorder="1" applyAlignment="1"/>
    <xf numFmtId="0" fontId="14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 wrapText="1"/>
    </xf>
    <xf numFmtId="166" fontId="16" fillId="2" borderId="30" xfId="0" applyNumberFormat="1" applyFont="1" applyFill="1" applyBorder="1" applyAlignment="1">
      <alignment horizontal="center" wrapText="1"/>
    </xf>
    <xf numFmtId="166" fontId="16" fillId="2" borderId="22" xfId="0" applyNumberFormat="1" applyFont="1" applyFill="1" applyBorder="1" applyAlignment="1">
      <alignment horizontal="center" wrapText="1"/>
    </xf>
    <xf numFmtId="165" fontId="16" fillId="2" borderId="22" xfId="0" applyNumberFormat="1" applyFont="1" applyFill="1" applyBorder="1" applyAlignment="1">
      <alignment horizontal="center" wrapText="1"/>
    </xf>
    <xf numFmtId="165" fontId="16" fillId="2" borderId="4" xfId="0" applyNumberFormat="1" applyFont="1" applyFill="1" applyBorder="1" applyAlignment="1">
      <alignment horizontal="center" wrapText="1"/>
    </xf>
    <xf numFmtId="166" fontId="16" fillId="2" borderId="21" xfId="0" applyNumberFormat="1" applyFont="1" applyFill="1" applyBorder="1" applyAlignment="1">
      <alignment horizontal="center" wrapText="1"/>
    </xf>
    <xf numFmtId="0" fontId="15" fillId="2" borderId="3" xfId="0" applyFont="1" applyFill="1" applyBorder="1" applyAlignment="1"/>
    <xf numFmtId="49" fontId="15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>
      <alignment horizontal="center" wrapText="1"/>
    </xf>
    <xf numFmtId="166" fontId="16" fillId="2" borderId="2" xfId="0" applyNumberFormat="1" applyFont="1" applyFill="1" applyBorder="1" applyAlignment="1">
      <alignment horizontal="center" wrapText="1"/>
    </xf>
    <xf numFmtId="165" fontId="16" fillId="2" borderId="2" xfId="0" applyNumberFormat="1" applyFont="1" applyFill="1" applyBorder="1" applyAlignment="1">
      <alignment horizontal="center" wrapText="1"/>
    </xf>
    <xf numFmtId="166" fontId="16" fillId="2" borderId="3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horizontal="right" wrapText="1"/>
    </xf>
    <xf numFmtId="0" fontId="17" fillId="2" borderId="0" xfId="0" applyFont="1" applyFill="1" applyBorder="1" applyAlignment="1">
      <alignment wrapText="1"/>
    </xf>
    <xf numFmtId="0" fontId="17" fillId="2" borderId="0" xfId="0" applyFont="1" applyFill="1" applyBorder="1"/>
    <xf numFmtId="0" fontId="14" fillId="2" borderId="3" xfId="0" applyFont="1" applyFill="1" applyBorder="1" applyAlignment="1"/>
    <xf numFmtId="49" fontId="14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>
      <alignment horizontal="justify" wrapText="1"/>
    </xf>
    <xf numFmtId="0" fontId="39" fillId="2" borderId="24" xfId="0" applyFont="1" applyFill="1" applyBorder="1" applyAlignment="1" applyProtection="1">
      <alignment horizontal="justify" wrapText="1"/>
      <protection locked="0"/>
    </xf>
    <xf numFmtId="168" fontId="14" fillId="2" borderId="2" xfId="0" applyNumberFormat="1" applyFont="1" applyFill="1" applyBorder="1" applyAlignment="1">
      <alignment horizontal="center"/>
    </xf>
    <xf numFmtId="1" fontId="14" fillId="2" borderId="2" xfId="0" applyNumberFormat="1" applyFont="1" applyFill="1" applyBorder="1" applyAlignment="1">
      <alignment horizontal="center"/>
    </xf>
    <xf numFmtId="49" fontId="14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</xf>
    <xf numFmtId="166" fontId="18" fillId="2" borderId="2" xfId="0" applyNumberFormat="1" applyFont="1" applyFill="1" applyBorder="1" applyAlignment="1" applyProtection="1">
      <alignment horizontal="center" wrapText="1"/>
    </xf>
    <xf numFmtId="165" fontId="18" fillId="2" borderId="2" xfId="0" applyNumberFormat="1" applyFont="1" applyFill="1" applyBorder="1" applyAlignment="1">
      <alignment horizontal="center" wrapText="1"/>
    </xf>
    <xf numFmtId="166" fontId="18" fillId="2" borderId="2" xfId="0" applyNumberFormat="1" applyFont="1" applyFill="1" applyBorder="1" applyAlignment="1">
      <alignment horizontal="center" wrapText="1"/>
    </xf>
    <xf numFmtId="165" fontId="18" fillId="2" borderId="4" xfId="0" applyNumberFormat="1" applyFont="1" applyFill="1" applyBorder="1" applyAlignment="1">
      <alignment horizontal="center" wrapText="1"/>
    </xf>
    <xf numFmtId="166" fontId="18" fillId="2" borderId="3" xfId="0" applyNumberFormat="1" applyFont="1" applyFill="1" applyBorder="1" applyAlignment="1">
      <alignment horizontal="center" wrapText="1"/>
    </xf>
    <xf numFmtId="0" fontId="19" fillId="2" borderId="3" xfId="0" applyFont="1" applyFill="1" applyBorder="1" applyAlignment="1"/>
    <xf numFmtId="168" fontId="19" fillId="2" borderId="2" xfId="0" applyNumberFormat="1" applyFont="1" applyFill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49" fontId="19" fillId="2" borderId="2" xfId="0" applyNumberFormat="1" applyFont="1" applyFill="1" applyBorder="1" applyAlignment="1">
      <alignment horizontal="center"/>
    </xf>
    <xf numFmtId="0" fontId="10" fillId="2" borderId="24" xfId="0" applyFont="1" applyFill="1" applyBorder="1" applyAlignment="1" applyProtection="1">
      <alignment horizontal="justify" wrapText="1"/>
      <protection locked="0"/>
    </xf>
    <xf numFmtId="166" fontId="20" fillId="2" borderId="29" xfId="0" applyNumberFormat="1" applyFont="1" applyFill="1" applyBorder="1" applyAlignment="1" applyProtection="1">
      <alignment horizontal="center" wrapText="1"/>
    </xf>
    <xf numFmtId="166" fontId="20" fillId="2" borderId="2" xfId="0" applyNumberFormat="1" applyFont="1" applyFill="1" applyBorder="1" applyAlignment="1" applyProtection="1">
      <alignment horizontal="center" wrapText="1"/>
    </xf>
    <xf numFmtId="10" fontId="20" fillId="2" borderId="2" xfId="0" applyNumberFormat="1" applyFont="1" applyFill="1" applyBorder="1" applyAlignment="1">
      <alignment horizontal="center" wrapText="1"/>
    </xf>
    <xf numFmtId="166" fontId="20" fillId="2" borderId="3" xfId="0" applyNumberFormat="1" applyFont="1" applyFill="1" applyBorder="1" applyAlignment="1">
      <alignment horizontal="center" wrapText="1"/>
    </xf>
    <xf numFmtId="166" fontId="20" fillId="2" borderId="2" xfId="0" applyNumberFormat="1" applyFont="1" applyFill="1" applyBorder="1" applyAlignment="1">
      <alignment horizontal="center" wrapText="1"/>
    </xf>
    <xf numFmtId="0" fontId="22" fillId="2" borderId="0" xfId="0" applyFont="1" applyFill="1" applyBorder="1" applyAlignment="1">
      <alignment horizontal="right" wrapText="1"/>
    </xf>
    <xf numFmtId="0" fontId="22" fillId="2" borderId="0" xfId="0" applyFont="1" applyFill="1" applyBorder="1" applyAlignment="1">
      <alignment wrapText="1"/>
    </xf>
    <xf numFmtId="0" fontId="22" fillId="2" borderId="0" xfId="0" applyFont="1" applyFill="1" applyAlignment="1">
      <alignment wrapText="1"/>
    </xf>
    <xf numFmtId="0" fontId="22" fillId="2" borderId="0" xfId="0" applyFont="1" applyFill="1"/>
    <xf numFmtId="167" fontId="20" fillId="2" borderId="2" xfId="0" applyNumberFormat="1" applyFont="1" applyFill="1" applyBorder="1" applyAlignment="1">
      <alignment horizontal="center" wrapText="1"/>
    </xf>
    <xf numFmtId="49" fontId="14" fillId="2" borderId="2" xfId="0" applyNumberFormat="1" applyFont="1" applyFill="1" applyBorder="1" applyAlignment="1" applyProtection="1">
      <alignment horizontal="center" wrapText="1"/>
      <protection locked="0"/>
    </xf>
    <xf numFmtId="1" fontId="14" fillId="2" borderId="2" xfId="0" applyNumberFormat="1" applyFont="1" applyFill="1" applyBorder="1" applyAlignment="1" applyProtection="1">
      <alignment horizontal="center" wrapText="1"/>
      <protection locked="0"/>
    </xf>
    <xf numFmtId="49" fontId="14" fillId="2" borderId="24" xfId="0" applyNumberFormat="1" applyFont="1" applyFill="1" applyBorder="1" applyAlignment="1" applyProtection="1">
      <alignment horizontal="left" wrapText="1"/>
      <protection locked="0"/>
    </xf>
    <xf numFmtId="49" fontId="19" fillId="2" borderId="2" xfId="0" applyNumberFormat="1" applyFont="1" applyFill="1" applyBorder="1" applyAlignment="1" applyProtection="1">
      <alignment horizontal="center" wrapText="1"/>
      <protection locked="0"/>
    </xf>
    <xf numFmtId="1" fontId="19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2" xfId="0" applyNumberFormat="1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right" wrapText="1"/>
    </xf>
    <xf numFmtId="0" fontId="23" fillId="2" borderId="0" xfId="0" applyFont="1" applyFill="1" applyBorder="1" applyAlignment="1">
      <alignment wrapText="1"/>
    </xf>
    <xf numFmtId="0" fontId="23" fillId="2" borderId="0" xfId="0" applyFont="1" applyFill="1" applyAlignment="1">
      <alignment wrapText="1"/>
    </xf>
    <xf numFmtId="0" fontId="23" fillId="2" borderId="0" xfId="0" applyFont="1" applyFill="1"/>
    <xf numFmtId="0" fontId="19" fillId="2" borderId="3" xfId="0" applyFont="1" applyFill="1" applyBorder="1" applyAlignment="1">
      <alignment horizontal="center"/>
    </xf>
    <xf numFmtId="166" fontId="20" fillId="2" borderId="29" xfId="0" applyNumberFormat="1" applyFont="1" applyFill="1" applyBorder="1" applyAlignment="1">
      <alignment horizontal="center" wrapText="1"/>
    </xf>
    <xf numFmtId="164" fontId="20" fillId="2" borderId="2" xfId="0" applyNumberFormat="1" applyFont="1" applyFill="1" applyBorder="1" applyAlignment="1">
      <alignment horizontal="center" wrapText="1"/>
    </xf>
    <xf numFmtId="0" fontId="20" fillId="2" borderId="3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4" fillId="2" borderId="0" xfId="0" applyFont="1" applyFill="1" applyAlignment="1">
      <alignment horizontal="center" wrapText="1"/>
    </xf>
    <xf numFmtId="0" fontId="24" fillId="2" borderId="0" xfId="0" applyFont="1" applyFill="1" applyAlignment="1">
      <alignment horizontal="center"/>
    </xf>
    <xf numFmtId="164" fontId="20" fillId="2" borderId="29" xfId="0" applyNumberFormat="1" applyFont="1" applyFill="1" applyBorder="1" applyAlignment="1">
      <alignment horizontal="center" wrapText="1"/>
    </xf>
    <xf numFmtId="164" fontId="20" fillId="2" borderId="3" xfId="0" applyNumberFormat="1" applyFont="1" applyFill="1" applyBorder="1" applyAlignment="1">
      <alignment horizontal="center" wrapText="1"/>
    </xf>
    <xf numFmtId="0" fontId="20" fillId="2" borderId="29" xfId="0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>
      <alignment horizontal="center" wrapText="1"/>
    </xf>
    <xf numFmtId="49" fontId="19" fillId="2" borderId="24" xfId="0" applyNumberFormat="1" applyFont="1" applyFill="1" applyBorder="1" applyAlignment="1" applyProtection="1">
      <alignment horizontal="justify" wrapText="1"/>
      <protection locked="0"/>
    </xf>
    <xf numFmtId="49" fontId="14" fillId="2" borderId="24" xfId="0" applyNumberFormat="1" applyFont="1" applyFill="1" applyBorder="1" applyAlignment="1" applyProtection="1">
      <alignment horizontal="right" wrapText="1"/>
      <protection locked="0"/>
    </xf>
    <xf numFmtId="49" fontId="14" fillId="2" borderId="2" xfId="0" applyNumberFormat="1" applyFont="1" applyFill="1" applyBorder="1" applyAlignment="1">
      <alignment horizontal="center" wrapText="1"/>
    </xf>
    <xf numFmtId="0" fontId="14" fillId="2" borderId="24" xfId="0" applyFont="1" applyFill="1" applyBorder="1" applyAlignment="1">
      <alignment horizontal="justify" wrapText="1"/>
    </xf>
    <xf numFmtId="10" fontId="18" fillId="2" borderId="2" xfId="0" applyNumberFormat="1" applyFont="1" applyFill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 wrapText="1"/>
    </xf>
    <xf numFmtId="0" fontId="39" fillId="2" borderId="24" xfId="0" applyFont="1" applyFill="1" applyBorder="1" applyAlignment="1">
      <alignment horizontal="justify" wrapText="1"/>
    </xf>
    <xf numFmtId="0" fontId="17" fillId="2" borderId="0" xfId="0" applyFont="1" applyFill="1" applyAlignment="1">
      <alignment wrapText="1"/>
    </xf>
    <xf numFmtId="0" fontId="17" fillId="2" borderId="0" xfId="0" applyFont="1" applyFill="1"/>
    <xf numFmtId="49" fontId="14" fillId="2" borderId="24" xfId="0" applyNumberFormat="1" applyFont="1" applyFill="1" applyBorder="1" applyAlignment="1">
      <alignment horizontal="justify" wrapText="1"/>
    </xf>
    <xf numFmtId="166" fontId="18" fillId="2" borderId="29" xfId="0" applyNumberFormat="1" applyFont="1" applyFill="1" applyBorder="1" applyAlignment="1">
      <alignment horizontal="center" wrapText="1"/>
    </xf>
    <xf numFmtId="49" fontId="10" fillId="2" borderId="24" xfId="0" applyNumberFormat="1" applyFont="1" applyFill="1" applyBorder="1" applyAlignment="1">
      <alignment horizontal="justify" wrapText="1"/>
    </xf>
    <xf numFmtId="0" fontId="39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  <protection locked="0"/>
    </xf>
    <xf numFmtId="166" fontId="18" fillId="2" borderId="2" xfId="0" applyNumberFormat="1" applyFont="1" applyFill="1" applyBorder="1" applyAlignment="1" applyProtection="1">
      <alignment horizontal="center" wrapText="1"/>
      <protection locked="0"/>
    </xf>
    <xf numFmtId="166" fontId="11" fillId="2" borderId="0" xfId="0" applyNumberFormat="1" applyFont="1" applyFill="1" applyBorder="1" applyAlignment="1">
      <alignment horizontal="right" wrapText="1"/>
    </xf>
    <xf numFmtId="167" fontId="18" fillId="2" borderId="2" xfId="0" applyNumberFormat="1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 applyProtection="1">
      <alignment horizontal="center" wrapText="1"/>
      <protection locked="0"/>
    </xf>
    <xf numFmtId="0" fontId="10" fillId="2" borderId="24" xfId="0" applyFont="1" applyFill="1" applyBorder="1" applyAlignment="1">
      <alignment horizontal="justify" wrapText="1"/>
    </xf>
    <xf numFmtId="166" fontId="20" fillId="2" borderId="29" xfId="0" applyNumberFormat="1" applyFont="1" applyFill="1" applyBorder="1" applyAlignment="1" applyProtection="1">
      <alignment horizontal="center" wrapText="1"/>
      <protection locked="0"/>
    </xf>
    <xf numFmtId="166" fontId="20" fillId="2" borderId="2" xfId="0" applyNumberFormat="1" applyFont="1" applyFill="1" applyBorder="1" applyAlignment="1" applyProtection="1">
      <alignment horizontal="center" wrapText="1"/>
      <protection locked="0"/>
    </xf>
    <xf numFmtId="0" fontId="22" fillId="2" borderId="0" xfId="0" applyFont="1" applyFill="1" applyBorder="1"/>
    <xf numFmtId="169" fontId="18" fillId="2" borderId="2" xfId="0" applyNumberFormat="1" applyFont="1" applyFill="1" applyBorder="1" applyAlignment="1">
      <alignment horizontal="center" wrapText="1"/>
    </xf>
    <xf numFmtId="0" fontId="40" fillId="2" borderId="24" xfId="0" applyFont="1" applyFill="1" applyBorder="1" applyAlignment="1">
      <alignment horizontal="justify" wrapText="1"/>
    </xf>
    <xf numFmtId="0" fontId="27" fillId="2" borderId="24" xfId="0" applyFont="1" applyFill="1" applyBorder="1" applyAlignment="1">
      <alignment horizontal="justify" wrapText="1"/>
    </xf>
    <xf numFmtId="0" fontId="11" fillId="2" borderId="1" xfId="0" applyFont="1" applyFill="1" applyBorder="1" applyAlignment="1">
      <alignment wrapText="1"/>
    </xf>
    <xf numFmtId="0" fontId="11" fillId="2" borderId="1" xfId="0" applyFont="1" applyFill="1" applyBorder="1"/>
    <xf numFmtId="0" fontId="11" fillId="2" borderId="18" xfId="0" applyFont="1" applyFill="1" applyBorder="1" applyAlignment="1">
      <alignment wrapText="1"/>
    </xf>
    <xf numFmtId="0" fontId="11" fillId="2" borderId="18" xfId="0" applyFont="1" applyFill="1" applyBorder="1"/>
    <xf numFmtId="0" fontId="11" fillId="2" borderId="19" xfId="0" applyFont="1" applyFill="1" applyBorder="1" applyAlignment="1">
      <alignment wrapText="1"/>
    </xf>
    <xf numFmtId="0" fontId="11" fillId="2" borderId="19" xfId="0" applyFont="1" applyFill="1" applyBorder="1"/>
    <xf numFmtId="0" fontId="25" fillId="2" borderId="24" xfId="0" applyFont="1" applyFill="1" applyBorder="1" applyAlignment="1" applyProtection="1">
      <alignment horizontal="justify" wrapText="1"/>
      <protection locked="0"/>
    </xf>
    <xf numFmtId="0" fontId="11" fillId="2" borderId="20" xfId="0" applyFont="1" applyFill="1" applyBorder="1" applyAlignment="1">
      <alignment wrapText="1"/>
    </xf>
    <xf numFmtId="0" fontId="11" fillId="2" borderId="20" xfId="0" applyFont="1" applyFill="1" applyBorder="1"/>
    <xf numFmtId="0" fontId="14" fillId="2" borderId="24" xfId="3" applyFont="1" applyFill="1" applyBorder="1" applyAlignment="1" applyProtection="1">
      <alignment horizontal="justify" wrapText="1"/>
    </xf>
    <xf numFmtId="3" fontId="14" fillId="2" borderId="24" xfId="0" applyNumberFormat="1" applyFont="1" applyFill="1" applyBorder="1" applyAlignment="1">
      <alignment horizontal="justify" wrapText="1"/>
    </xf>
    <xf numFmtId="166" fontId="34" fillId="2" borderId="2" xfId="0" applyNumberFormat="1" applyFont="1" applyFill="1" applyBorder="1" applyAlignment="1">
      <alignment horizontal="center" wrapText="1"/>
    </xf>
    <xf numFmtId="3" fontId="19" fillId="2" borderId="24" xfId="0" applyNumberFormat="1" applyFont="1" applyFill="1" applyBorder="1" applyAlignment="1">
      <alignment horizontal="justify" wrapText="1"/>
    </xf>
    <xf numFmtId="166" fontId="21" fillId="2" borderId="2" xfId="0" applyNumberFormat="1" applyFont="1" applyFill="1" applyBorder="1" applyAlignment="1">
      <alignment horizontal="center" wrapText="1"/>
    </xf>
    <xf numFmtId="166" fontId="16" fillId="2" borderId="3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22" fillId="2" borderId="20" xfId="0" applyFont="1" applyFill="1" applyBorder="1" applyAlignment="1">
      <alignment wrapText="1"/>
    </xf>
    <xf numFmtId="0" fontId="22" fillId="2" borderId="20" xfId="0" applyFont="1" applyFill="1" applyBorder="1"/>
    <xf numFmtId="0" fontId="19" fillId="2" borderId="24" xfId="0" applyFont="1" applyFill="1" applyBorder="1" applyAlignment="1" applyProtection="1">
      <alignment horizontal="justify" wrapText="1"/>
      <protection locked="0"/>
    </xf>
    <xf numFmtId="166" fontId="34" fillId="2" borderId="3" xfId="0" applyNumberFormat="1" applyFont="1" applyFill="1" applyBorder="1" applyAlignment="1">
      <alignment horizontal="center" wrapText="1"/>
    </xf>
    <xf numFmtId="10" fontId="16" fillId="2" borderId="2" xfId="0" applyNumberFormat="1" applyFont="1" applyFill="1" applyBorder="1" applyAlignment="1">
      <alignment horizontal="center" wrapText="1"/>
    </xf>
    <xf numFmtId="49" fontId="15" fillId="2" borderId="2" xfId="0" applyNumberFormat="1" applyFont="1" applyFill="1" applyBorder="1" applyAlignment="1">
      <alignment horizontal="center" wrapText="1"/>
    </xf>
    <xf numFmtId="0" fontId="29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 applyProtection="1">
      <alignment horizontal="center" wrapText="1"/>
      <protection locked="0"/>
    </xf>
    <xf numFmtId="166" fontId="16" fillId="2" borderId="2" xfId="0" applyNumberFormat="1" applyFont="1" applyFill="1" applyBorder="1" applyAlignment="1" applyProtection="1">
      <alignment horizontal="center" wrapText="1"/>
      <protection locked="0"/>
    </xf>
    <xf numFmtId="166" fontId="16" fillId="2" borderId="32" xfId="0" applyNumberFormat="1" applyFont="1" applyFill="1" applyBorder="1" applyAlignment="1" applyProtection="1">
      <alignment horizontal="center" wrapText="1"/>
      <protection locked="0"/>
    </xf>
    <xf numFmtId="166" fontId="34" fillId="2" borderId="29" xfId="0" applyNumberFormat="1" applyFont="1" applyFill="1" applyBorder="1" applyAlignment="1" applyProtection="1">
      <alignment horizontal="center" wrapText="1"/>
      <protection locked="0"/>
    </xf>
    <xf numFmtId="166" fontId="34" fillId="2" borderId="2" xfId="0" applyNumberFormat="1" applyFont="1" applyFill="1" applyBorder="1" applyAlignment="1" applyProtection="1">
      <alignment horizontal="center" wrapText="1"/>
      <protection locked="0"/>
    </xf>
    <xf numFmtId="10" fontId="20" fillId="2" borderId="2" xfId="2" applyNumberFormat="1" applyFont="1" applyFill="1" applyBorder="1" applyAlignment="1">
      <alignment horizontal="center" wrapText="1"/>
    </xf>
    <xf numFmtId="166" fontId="41" fillId="2" borderId="29" xfId="0" applyNumberFormat="1" applyFont="1" applyFill="1" applyBorder="1" applyAlignment="1" applyProtection="1">
      <alignment horizontal="center" wrapText="1"/>
      <protection locked="0"/>
    </xf>
    <xf numFmtId="166" fontId="41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4" xfId="0" applyNumberFormat="1" applyFont="1" applyFill="1" applyBorder="1" applyAlignment="1">
      <alignment horizontal="center" wrapText="1"/>
    </xf>
    <xf numFmtId="166" fontId="20" fillId="2" borderId="33" xfId="0" applyNumberFormat="1" applyFont="1" applyFill="1" applyBorder="1" applyAlignment="1">
      <alignment horizontal="center" wrapText="1"/>
    </xf>
    <xf numFmtId="166" fontId="41" fillId="2" borderId="34" xfId="0" applyNumberFormat="1" applyFont="1" applyFill="1" applyBorder="1" applyAlignment="1" applyProtection="1">
      <alignment horizontal="center" wrapText="1"/>
      <protection locked="0"/>
    </xf>
    <xf numFmtId="166" fontId="34" fillId="2" borderId="33" xfId="0" applyNumberFormat="1" applyFont="1" applyFill="1" applyBorder="1" applyAlignment="1">
      <alignment horizontal="center" wrapText="1"/>
    </xf>
    <xf numFmtId="166" fontId="34" fillId="2" borderId="34" xfId="0" applyNumberFormat="1" applyFont="1" applyFill="1" applyBorder="1" applyAlignment="1" applyProtection="1">
      <alignment horizontal="center" wrapText="1"/>
      <protection locked="0"/>
    </xf>
    <xf numFmtId="0" fontId="25" fillId="2" borderId="24" xfId="0" applyFont="1" applyFill="1" applyBorder="1" applyAlignment="1">
      <alignment horizontal="justify" wrapText="1"/>
    </xf>
    <xf numFmtId="166" fontId="16" fillId="2" borderId="28" xfId="0" applyNumberFormat="1" applyFont="1" applyFill="1" applyBorder="1" applyAlignment="1" applyProtection="1">
      <alignment horizontal="center" wrapText="1"/>
      <protection locked="0"/>
    </xf>
    <xf numFmtId="165" fontId="16" fillId="2" borderId="35" xfId="0" applyNumberFormat="1" applyFont="1" applyFill="1" applyBorder="1" applyAlignment="1">
      <alignment horizontal="center" wrapText="1"/>
    </xf>
    <xf numFmtId="0" fontId="15" fillId="2" borderId="2" xfId="0" applyFont="1" applyFill="1" applyBorder="1" applyAlignment="1">
      <alignment horizontal="center"/>
    </xf>
    <xf numFmtId="0" fontId="43" fillId="2" borderId="24" xfId="0" applyFont="1" applyFill="1" applyBorder="1" applyAlignment="1" applyProtection="1">
      <alignment wrapText="1"/>
      <protection locked="0"/>
    </xf>
    <xf numFmtId="165" fontId="18" fillId="2" borderId="36" xfId="0" applyNumberFormat="1" applyFont="1" applyFill="1" applyBorder="1" applyAlignment="1">
      <alignment horizontal="center" wrapText="1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5" fillId="2" borderId="24" xfId="0" applyFont="1" applyFill="1" applyBorder="1" applyAlignment="1" applyProtection="1">
      <alignment wrapText="1"/>
      <protection locked="0"/>
    </xf>
    <xf numFmtId="166" fontId="44" fillId="2" borderId="2" xfId="0" applyNumberFormat="1" applyFont="1" applyFill="1" applyBorder="1" applyAlignment="1" applyProtection="1">
      <alignment horizontal="center" wrapText="1"/>
      <protection locked="0"/>
    </xf>
    <xf numFmtId="0" fontId="28" fillId="2" borderId="5" xfId="0" applyFont="1" applyFill="1" applyBorder="1" applyAlignment="1"/>
    <xf numFmtId="0" fontId="28" fillId="2" borderId="6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 wrapText="1"/>
    </xf>
    <xf numFmtId="166" fontId="16" fillId="2" borderId="27" xfId="0" applyNumberFormat="1" applyFont="1" applyFill="1" applyBorder="1" applyAlignment="1" applyProtection="1">
      <alignment horizontal="center" wrapText="1"/>
    </xf>
    <xf numFmtId="166" fontId="16" fillId="2" borderId="6" xfId="0" applyNumberFormat="1" applyFont="1" applyFill="1" applyBorder="1" applyAlignment="1" applyProtection="1">
      <alignment horizontal="center" wrapText="1"/>
    </xf>
    <xf numFmtId="165" fontId="16" fillId="2" borderId="6" xfId="0" applyNumberFormat="1" applyFont="1" applyFill="1" applyBorder="1" applyAlignment="1">
      <alignment horizontal="center" wrapText="1"/>
    </xf>
    <xf numFmtId="166" fontId="16" fillId="2" borderId="6" xfId="0" applyNumberFormat="1" applyFont="1" applyFill="1" applyBorder="1" applyAlignment="1">
      <alignment horizontal="center" wrapText="1"/>
    </xf>
    <xf numFmtId="165" fontId="16" fillId="2" borderId="7" xfId="0" applyNumberFormat="1" applyFont="1" applyFill="1" applyBorder="1" applyAlignment="1">
      <alignment horizontal="center" wrapText="1"/>
    </xf>
    <xf numFmtId="166" fontId="16" fillId="2" borderId="5" xfId="0" applyNumberFormat="1" applyFont="1" applyFill="1" applyBorder="1" applyAlignment="1" applyProtection="1">
      <alignment horizontal="center" wrapText="1"/>
    </xf>
    <xf numFmtId="166" fontId="16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Border="1" applyAlignment="1">
      <alignment horizontal="right" wrapText="1"/>
    </xf>
    <xf numFmtId="0" fontId="30" fillId="2" borderId="0" xfId="0" applyFont="1" applyFill="1" applyBorder="1" applyAlignment="1">
      <alignment wrapText="1"/>
    </xf>
    <xf numFmtId="0" fontId="30" fillId="2" borderId="0" xfId="0" applyFont="1" applyFill="1" applyAlignment="1">
      <alignment wrapText="1"/>
    </xf>
    <xf numFmtId="0" fontId="30" fillId="2" borderId="0" xfId="0" applyFont="1" applyFill="1"/>
    <xf numFmtId="0" fontId="11" fillId="2" borderId="0" xfId="0" applyFont="1" applyFill="1" applyBorder="1" applyAlignment="1">
      <alignment horizontal="center" wrapText="1"/>
    </xf>
    <xf numFmtId="165" fontId="11" fillId="2" borderId="0" xfId="0" applyNumberFormat="1" applyFont="1" applyFill="1" applyAlignment="1">
      <alignment horizontal="center" wrapText="1"/>
    </xf>
    <xf numFmtId="165" fontId="11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wrapText="1"/>
    </xf>
    <xf numFmtId="0" fontId="38" fillId="2" borderId="14" xfId="0" applyFont="1" applyFill="1" applyBorder="1" applyAlignment="1">
      <alignment horizontal="center" vertical="center" wrapText="1"/>
    </xf>
    <xf numFmtId="165" fontId="38" fillId="2" borderId="16" xfId="0" applyNumberFormat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17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65" fontId="38" fillId="2" borderId="15" xfId="0" applyNumberFormat="1" applyFont="1" applyFill="1" applyBorder="1" applyAlignment="1">
      <alignment horizontal="center" vertical="center" wrapText="1"/>
    </xf>
    <xf numFmtId="0" fontId="38" fillId="2" borderId="15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left" wrapText="1"/>
    </xf>
    <xf numFmtId="0" fontId="9" fillId="0" borderId="26" xfId="0" applyFont="1" applyBorder="1" applyAlignment="1">
      <alignment wrapText="1"/>
    </xf>
    <xf numFmtId="0" fontId="7" fillId="0" borderId="0" xfId="0" applyFont="1" applyAlignment="1">
      <alignment horizontal="center"/>
    </xf>
    <xf numFmtId="0" fontId="8" fillId="0" borderId="0" xfId="0" applyFont="1" applyAlignment="1"/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1" applyFont="1" applyAlignment="1">
      <alignment horizontal="center"/>
    </xf>
    <xf numFmtId="0" fontId="33" fillId="0" borderId="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 xr:uid="{00000000-0005-0000-0000-000001000000}"/>
    <cellStyle name="Обычный_ZV1PIV98" xfId="3" xr:uid="{00000000-0005-0000-0000-000002000000}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1993"/>
  <sheetViews>
    <sheetView showZeros="0" tabSelected="1" showOutlineSymbols="0" view="pageBreakPreview" zoomScale="91" zoomScaleNormal="80" zoomScaleSheetLayoutView="91" workbookViewId="0">
      <selection activeCell="H170" sqref="H170"/>
    </sheetView>
  </sheetViews>
  <sheetFormatPr defaultColWidth="9.140625" defaultRowHeight="12.75" x14ac:dyDescent="0.2"/>
  <cols>
    <col min="1" max="1" width="4.28515625" style="5" customWidth="1"/>
    <col min="2" max="2" width="8" style="7" hidden="1" customWidth="1"/>
    <col min="3" max="3" width="7.140625" style="7" customWidth="1"/>
    <col min="4" max="4" width="7.7109375" style="7" customWidth="1"/>
    <col min="5" max="5" width="52.28515625" style="4" customWidth="1"/>
    <col min="6" max="6" width="14.28515625" style="4" customWidth="1"/>
    <col min="7" max="7" width="14.42578125" style="4" customWidth="1"/>
    <col min="8" max="8" width="13.28515625" style="4" customWidth="1"/>
    <col min="9" max="9" width="11.7109375" style="4" customWidth="1"/>
    <col min="10" max="10" width="13.42578125" style="4" customWidth="1"/>
    <col min="11" max="11" width="11.7109375" style="185" customWidth="1"/>
    <col min="12" max="15" width="13.28515625" style="4" customWidth="1"/>
    <col min="16" max="16" width="14.28515625" style="186" customWidth="1"/>
    <col min="17" max="17" width="11.42578125" style="4" customWidth="1"/>
    <col min="18" max="18" width="14.42578125" style="4" customWidth="1"/>
    <col min="19" max="19" width="14.5703125" style="4" customWidth="1"/>
    <col min="20" max="20" width="15" style="4" customWidth="1"/>
    <col min="21" max="21" width="13.28515625" style="4" customWidth="1"/>
    <col min="22" max="22" width="14.7109375" style="4" customWidth="1"/>
    <col min="23" max="23" width="11.7109375" style="4" customWidth="1"/>
    <col min="24" max="186" width="9.140625" style="3"/>
    <col min="187" max="196" width="9.140625" style="4"/>
    <col min="197" max="16384" width="9.140625" style="5"/>
  </cols>
  <sheetData>
    <row r="1" spans="1:196" customFormat="1" ht="26.25" customHeight="1" x14ac:dyDescent="0.4">
      <c r="D1" s="199"/>
      <c r="E1" s="200"/>
      <c r="F1" s="200"/>
      <c r="G1" s="200"/>
      <c r="R1" s="13"/>
      <c r="S1" s="201" t="s">
        <v>260</v>
      </c>
      <c r="T1" s="202"/>
      <c r="U1" s="202"/>
      <c r="V1" s="202"/>
      <c r="W1" s="202"/>
    </row>
    <row r="2" spans="1:196" customFormat="1" ht="26.25" customHeight="1" x14ac:dyDescent="0.4">
      <c r="D2" s="199"/>
      <c r="E2" s="203"/>
      <c r="F2" s="203"/>
      <c r="G2" s="203"/>
      <c r="R2" s="204" t="s">
        <v>261</v>
      </c>
      <c r="S2" s="204"/>
      <c r="T2" s="204"/>
      <c r="U2" s="204"/>
      <c r="V2" s="204"/>
      <c r="W2" s="204"/>
    </row>
    <row r="3" spans="1:196" customFormat="1" ht="26.25" customHeight="1" x14ac:dyDescent="0.4">
      <c r="D3" s="14"/>
      <c r="E3" s="15"/>
      <c r="F3" s="15"/>
      <c r="G3" s="15"/>
      <c r="R3" s="16" t="s">
        <v>335</v>
      </c>
      <c r="S3" s="16"/>
      <c r="T3" s="16"/>
      <c r="U3" s="16"/>
      <c r="V3" s="16"/>
      <c r="W3" s="16"/>
    </row>
    <row r="4" spans="1:196" customFormat="1" ht="26.25" customHeight="1" x14ac:dyDescent="0.4">
      <c r="A4" s="1"/>
      <c r="B4" s="12"/>
      <c r="C4" s="12"/>
      <c r="D4" s="205"/>
      <c r="E4" s="205"/>
      <c r="F4" s="205"/>
      <c r="G4" s="205"/>
      <c r="R4" s="204" t="s">
        <v>298</v>
      </c>
      <c r="S4" s="204"/>
      <c r="T4" s="204"/>
      <c r="U4" s="204"/>
      <c r="V4" s="204"/>
      <c r="W4" s="204"/>
    </row>
    <row r="6" spans="1:196" s="18" customFormat="1" ht="70.150000000000006" customHeight="1" thickBot="1" x14ac:dyDescent="0.3">
      <c r="A6" s="206" t="s">
        <v>336</v>
      </c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17" t="s">
        <v>1</v>
      </c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</row>
    <row r="7" spans="1:196" s="19" customFormat="1" ht="25.5" customHeight="1" x14ac:dyDescent="0.2">
      <c r="A7" s="207" t="s">
        <v>2</v>
      </c>
      <c r="B7" s="209" t="s">
        <v>3</v>
      </c>
      <c r="C7" s="211" t="s">
        <v>300</v>
      </c>
      <c r="D7" s="209" t="s">
        <v>301</v>
      </c>
      <c r="E7" s="209" t="s">
        <v>302</v>
      </c>
      <c r="F7" s="213" t="s">
        <v>4</v>
      </c>
      <c r="G7" s="213"/>
      <c r="H7" s="213"/>
      <c r="I7" s="213"/>
      <c r="J7" s="213"/>
      <c r="K7" s="214"/>
      <c r="L7" s="215" t="s">
        <v>5</v>
      </c>
      <c r="M7" s="216"/>
      <c r="N7" s="216"/>
      <c r="O7" s="216"/>
      <c r="P7" s="216"/>
      <c r="Q7" s="217"/>
      <c r="R7" s="218" t="s">
        <v>6</v>
      </c>
      <c r="S7" s="213"/>
      <c r="T7" s="213"/>
      <c r="U7" s="213"/>
      <c r="V7" s="213"/>
      <c r="W7" s="219"/>
    </row>
    <row r="8" spans="1:196" s="19" customFormat="1" ht="12.75" customHeight="1" x14ac:dyDescent="0.2">
      <c r="A8" s="208"/>
      <c r="B8" s="210"/>
      <c r="C8" s="212"/>
      <c r="D8" s="210"/>
      <c r="E8" s="210"/>
      <c r="F8" s="187" t="s">
        <v>7</v>
      </c>
      <c r="G8" s="187" t="s">
        <v>303</v>
      </c>
      <c r="H8" s="187" t="s">
        <v>304</v>
      </c>
      <c r="I8" s="187" t="s">
        <v>8</v>
      </c>
      <c r="J8" s="187" t="s">
        <v>9</v>
      </c>
      <c r="K8" s="194" t="s">
        <v>10</v>
      </c>
      <c r="L8" s="196" t="s">
        <v>7</v>
      </c>
      <c r="M8" s="187" t="s">
        <v>262</v>
      </c>
      <c r="N8" s="187" t="str">
        <f>G8</f>
        <v>затверджено на 01.04.2022</v>
      </c>
      <c r="O8" s="187" t="str">
        <f>H8</f>
        <v>виконано станом на 01.04.2022</v>
      </c>
      <c r="P8" s="187" t="s">
        <v>11</v>
      </c>
      <c r="Q8" s="188" t="s">
        <v>10</v>
      </c>
      <c r="R8" s="190" t="s">
        <v>7</v>
      </c>
      <c r="S8" s="187" t="s">
        <v>262</v>
      </c>
      <c r="T8" s="187" t="str">
        <f>G8</f>
        <v>затверджено на 01.04.2022</v>
      </c>
      <c r="U8" s="187" t="str">
        <f>H8</f>
        <v>виконано станом на 01.04.2022</v>
      </c>
      <c r="V8" s="187" t="s">
        <v>12</v>
      </c>
      <c r="W8" s="188" t="s">
        <v>10</v>
      </c>
    </row>
    <row r="9" spans="1:196" s="19" customFormat="1" ht="57" customHeight="1" x14ac:dyDescent="0.2">
      <c r="A9" s="208"/>
      <c r="B9" s="210"/>
      <c r="C9" s="212"/>
      <c r="D9" s="210"/>
      <c r="E9" s="210"/>
      <c r="F9" s="187"/>
      <c r="G9" s="187"/>
      <c r="H9" s="187"/>
      <c r="I9" s="187"/>
      <c r="J9" s="187"/>
      <c r="K9" s="195"/>
      <c r="L9" s="196"/>
      <c r="M9" s="187"/>
      <c r="N9" s="187"/>
      <c r="O9" s="187"/>
      <c r="P9" s="187"/>
      <c r="Q9" s="189"/>
      <c r="R9" s="190"/>
      <c r="S9" s="187"/>
      <c r="T9" s="187"/>
      <c r="U9" s="187"/>
      <c r="V9" s="187"/>
      <c r="W9" s="189"/>
    </row>
    <row r="10" spans="1:196" s="26" customFormat="1" ht="18.75" customHeight="1" x14ac:dyDescent="0.25">
      <c r="A10" s="20">
        <v>1</v>
      </c>
      <c r="B10" s="21">
        <v>2</v>
      </c>
      <c r="C10" s="21">
        <v>2</v>
      </c>
      <c r="D10" s="21">
        <v>3</v>
      </c>
      <c r="E10" s="21">
        <v>4</v>
      </c>
      <c r="F10" s="21">
        <v>5</v>
      </c>
      <c r="G10" s="21">
        <v>6</v>
      </c>
      <c r="H10" s="21">
        <v>7</v>
      </c>
      <c r="I10" s="21">
        <v>8</v>
      </c>
      <c r="J10" s="21">
        <v>9</v>
      </c>
      <c r="K10" s="22">
        <v>10</v>
      </c>
      <c r="L10" s="20">
        <v>11</v>
      </c>
      <c r="M10" s="21">
        <v>12</v>
      </c>
      <c r="N10" s="21">
        <v>13</v>
      </c>
      <c r="O10" s="21">
        <v>14</v>
      </c>
      <c r="P10" s="21">
        <v>15</v>
      </c>
      <c r="Q10" s="23">
        <v>16</v>
      </c>
      <c r="R10" s="24">
        <v>17</v>
      </c>
      <c r="S10" s="21">
        <v>18</v>
      </c>
      <c r="T10" s="21">
        <v>19</v>
      </c>
      <c r="U10" s="21">
        <v>20</v>
      </c>
      <c r="V10" s="21">
        <v>21</v>
      </c>
      <c r="W10" s="25">
        <v>22</v>
      </c>
    </row>
    <row r="11" spans="1:196" s="18" customFormat="1" ht="29.25" customHeight="1" x14ac:dyDescent="0.25">
      <c r="A11" s="27"/>
      <c r="B11" s="28"/>
      <c r="C11" s="28"/>
      <c r="D11" s="28"/>
      <c r="E11" s="29" t="s">
        <v>13</v>
      </c>
      <c r="F11" s="30">
        <f>SUM(F157)</f>
        <v>800048.7</v>
      </c>
      <c r="G11" s="31">
        <f>SUM(G157)</f>
        <v>215463.89999999997</v>
      </c>
      <c r="H11" s="31">
        <f>SUM(H157)</f>
        <v>158147.90000000002</v>
      </c>
      <c r="I11" s="32">
        <v>1</v>
      </c>
      <c r="J11" s="31">
        <f>H11-G11</f>
        <v>-57315.999999999942</v>
      </c>
      <c r="K11" s="33">
        <f>IFERROR(100%*(H11/G11),"")</f>
        <v>0.7339879209463861</v>
      </c>
      <c r="L11" s="34">
        <f>SUM(L157)</f>
        <v>104862.90000000001</v>
      </c>
      <c r="M11" s="31">
        <f>SUM(M157)</f>
        <v>105946.89999999998</v>
      </c>
      <c r="N11" s="31">
        <f>SUM(N157)</f>
        <v>39655.300000000003</v>
      </c>
      <c r="O11" s="31">
        <f>SUM(O157)</f>
        <v>5097.3</v>
      </c>
      <c r="P11" s="31">
        <f>O11-N11</f>
        <v>-34558</v>
      </c>
      <c r="Q11" s="33">
        <f>IFERROR(100%*(O11/N11),"")</f>
        <v>0.1285401951315461</v>
      </c>
      <c r="R11" s="34">
        <f>SUM(R157)</f>
        <v>904911.60000000021</v>
      </c>
      <c r="S11" s="31">
        <f>SUM(S157)</f>
        <v>905995.60000000021</v>
      </c>
      <c r="T11" s="31">
        <f>SUM(T157)</f>
        <v>255119.19999999998</v>
      </c>
      <c r="U11" s="31">
        <f>SUM(U157)</f>
        <v>163245.20000000001</v>
      </c>
      <c r="V11" s="31">
        <f>U11-T11</f>
        <v>-91873.999999999971</v>
      </c>
      <c r="W11" s="33">
        <f>IFERROR(100%*(U11/T11),"")</f>
        <v>0.63987814323657344</v>
      </c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</row>
    <row r="12" spans="1:196" s="44" customFormat="1" ht="37.15" customHeight="1" x14ac:dyDescent="0.25">
      <c r="A12" s="35"/>
      <c r="B12" s="36"/>
      <c r="C12" s="36"/>
      <c r="D12" s="36"/>
      <c r="E12" s="37" t="s">
        <v>14</v>
      </c>
      <c r="F12" s="38">
        <f>SUM(F67,F73,F74,F25,F27,F29,F37,F38,F41,F42,F43,F46,F50,F97,F98,F100,F106,F114,F115,F118,F134)</f>
        <v>178981.8</v>
      </c>
      <c r="G12" s="39">
        <f>SUM(G67,G73,G74,G25,G27,G29,G37,G38,G41,G42,G43,G46,G50,G97,G98,G100,G106,G114,G115,G118,G134)</f>
        <v>41344.800000000003</v>
      </c>
      <c r="H12" s="39">
        <f>SUM(H67,H73,H74,H25,H27,H29,H37,H38,H41,H42,H43,H46,H50,H97,H98,H100,H106,H114,H115,H118,H134)</f>
        <v>40691.200000000004</v>
      </c>
      <c r="I12" s="40">
        <f>H12/$H$11</f>
        <v>0.25729838967194629</v>
      </c>
      <c r="J12" s="39">
        <f>H12-G12</f>
        <v>-653.59999999999854</v>
      </c>
      <c r="K12" s="33">
        <f t="shared" ref="K12:K13" si="0">IFERROR(100%*(H12/G12),"")</f>
        <v>0.98419148236295739</v>
      </c>
      <c r="L12" s="41">
        <f>SUM(L67,L73,L74,L25,L27,L29,L37,L38,L41,L42,L43,L46,L50,L97,L98,L100,L106,L114,L115,L118,L134)</f>
        <v>0</v>
      </c>
      <c r="M12" s="39">
        <f>SUM(M67,M73,M74,M25,M27,M29,M37,M38,M41,M42,M43,M46,M50,M97,M98,M100,M106,M114,M115,M118,M134)</f>
        <v>0</v>
      </c>
      <c r="N12" s="39">
        <f>SUM(N67,N73,N74,N25,N27,N29,N37,N38,N41,N42,N43,N46,N50,N97,N98,N100,N106,N114,N115,N118,N134)</f>
        <v>0</v>
      </c>
      <c r="O12" s="39">
        <f>SUM(O67,O73,O74,O25,O27,O29,O37,O38,O41,O42,O43,O46,O50,O97,O98,O100,O106,O114,O115,O118,O134)</f>
        <v>0</v>
      </c>
      <c r="P12" s="39">
        <f>O12-N12</f>
        <v>0</v>
      </c>
      <c r="Q12" s="33" t="str">
        <f t="shared" ref="Q12:Q75" si="1">IFERROR(100%*(O12/N12),"")</f>
        <v/>
      </c>
      <c r="R12" s="41">
        <f>SUM(R67,R73,R74,R25,R27,R29,R37,R38,R41,R42,R43,R46,R50,R97,R98,R100,R106,R114,R115,R118,R134)</f>
        <v>178981.8</v>
      </c>
      <c r="S12" s="39">
        <f>SUM(S67,S73,S74,S25,S27,S29,S37,S38,S41,S42,S43,S46,S50,S97,S98,S100,S106,S114,S115,S118,S134)</f>
        <v>178981.8</v>
      </c>
      <c r="T12" s="39">
        <f>SUM(T67,T73,T74,T25,T27,T29,T37,T38,T41,T42,T43,T46,T50,T97,T98,T100,T106,T114,T115,T118,T134)</f>
        <v>41344.800000000003</v>
      </c>
      <c r="U12" s="39">
        <f>SUM(U67,U73,U74,U25,U27,U29,U37,U38,U41,U42,U43,U46,U50,U97,U98,U100,U106,U114,U115,U118,U134)</f>
        <v>40691.200000000004</v>
      </c>
      <c r="V12" s="39">
        <f>U12-T12</f>
        <v>-653.59999999999854</v>
      </c>
      <c r="W12" s="33">
        <f t="shared" ref="W12:W75" si="2">IFERROR(100%*(U12/T12),"")</f>
        <v>0.98419148236295739</v>
      </c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</row>
    <row r="13" spans="1:196" s="18" customFormat="1" ht="27.75" customHeight="1" x14ac:dyDescent="0.25">
      <c r="A13" s="45"/>
      <c r="B13" s="46"/>
      <c r="C13" s="46"/>
      <c r="D13" s="46"/>
      <c r="E13" s="47" t="s">
        <v>62</v>
      </c>
      <c r="F13" s="38">
        <f>SUM(F81,F76,F56,F44,F14)</f>
        <v>515845.5</v>
      </c>
      <c r="G13" s="38">
        <f t="shared" ref="G13:H13" si="3">SUM(G81,G76,G56,G44,G14)</f>
        <v>128300.49999999999</v>
      </c>
      <c r="H13" s="38">
        <f t="shared" si="3"/>
        <v>103863</v>
      </c>
      <c r="I13" s="40">
        <f t="shared" ref="I13:I87" si="4">H13/$H$11</f>
        <v>0.65674599536256872</v>
      </c>
      <c r="J13" s="39">
        <f t="shared" ref="J13:J76" si="5">H13-G13</f>
        <v>-24437.499999999985</v>
      </c>
      <c r="K13" s="33">
        <f t="shared" si="0"/>
        <v>0.80952919123464062</v>
      </c>
      <c r="L13" s="38">
        <f t="shared" ref="L13:O13" si="6">SUM(L81,L76,L56,L44,L14)</f>
        <v>42096.6</v>
      </c>
      <c r="M13" s="38">
        <f t="shared" si="6"/>
        <v>42293.2</v>
      </c>
      <c r="N13" s="38">
        <f t="shared" si="6"/>
        <v>23781.600000000002</v>
      </c>
      <c r="O13" s="38">
        <f t="shared" si="6"/>
        <v>3443.3</v>
      </c>
      <c r="P13" s="39">
        <f t="shared" ref="P13:P87" si="7">O13-N13</f>
        <v>-20338.300000000003</v>
      </c>
      <c r="Q13" s="33">
        <f t="shared" si="1"/>
        <v>0.14478840784472027</v>
      </c>
      <c r="R13" s="41">
        <f t="shared" ref="R13:R87" si="8">SUM(F13,L13)</f>
        <v>557942.1</v>
      </c>
      <c r="S13" s="39">
        <f t="shared" ref="S13:U87" si="9">SUM(F13,M13)</f>
        <v>558138.69999999995</v>
      </c>
      <c r="T13" s="39">
        <f t="shared" si="9"/>
        <v>152082.09999999998</v>
      </c>
      <c r="U13" s="39">
        <f t="shared" si="9"/>
        <v>107306.3</v>
      </c>
      <c r="V13" s="39">
        <f t="shared" ref="V13:V87" si="10">U13-T13</f>
        <v>-44775.799999999974</v>
      </c>
      <c r="W13" s="33">
        <f t="shared" si="2"/>
        <v>0.70558139320801083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</row>
    <row r="14" spans="1:196" ht="30.75" customHeight="1" x14ac:dyDescent="0.3">
      <c r="A14" s="35">
        <v>1</v>
      </c>
      <c r="B14" s="36" t="s">
        <v>63</v>
      </c>
      <c r="C14" s="36" t="s">
        <v>64</v>
      </c>
      <c r="D14" s="36"/>
      <c r="E14" s="48" t="s">
        <v>305</v>
      </c>
      <c r="F14" s="38">
        <f>F15+F19+F26+F28+F30+F33+F34+F35+F36+F38+F39+F40+F41+F42+F43</f>
        <v>446095.8</v>
      </c>
      <c r="G14" s="39">
        <f>G15+G19+G26+G28+G30+G33+G34+G35+G36+G38+G39+G40+G41+G42+G43</f>
        <v>110280.19999999998</v>
      </c>
      <c r="H14" s="39">
        <f>H15+H19+H26+H28+H30+H33+H34+H35+H36+H38+H39+H40+H41+H42+H43</f>
        <v>90387.400000000009</v>
      </c>
      <c r="I14" s="40">
        <f t="shared" si="4"/>
        <v>0.57153714971871261</v>
      </c>
      <c r="J14" s="39">
        <f t="shared" si="5"/>
        <v>-19892.799999999974</v>
      </c>
      <c r="K14" s="33">
        <f>IFERROR(100%*(H14/G14),"")</f>
        <v>0.81961585125888436</v>
      </c>
      <c r="L14" s="41">
        <f>L15+L19+L26+L28+L30+L33+L34+L35+L36+L38+L39+L40+L41+L42+L43</f>
        <v>19273</v>
      </c>
      <c r="M14" s="39">
        <f>M15+M19+M26+M28+M30+M33+M34+M35+M36+M38+M39+M40+M41+M42+M43</f>
        <v>19414.699999999997</v>
      </c>
      <c r="N14" s="39">
        <f>N15+N19+N26+N28+N30+N33+N34+N35+N36+N38+N39+N40+N41+N42+N43</f>
        <v>3496.9</v>
      </c>
      <c r="O14" s="39">
        <f>O15+O19+O26+O28+O30+O33+O34+O35+O36+O38+O39+O40+O41+O42+O43</f>
        <v>127.10000000000001</v>
      </c>
      <c r="P14" s="39">
        <f t="shared" si="7"/>
        <v>-3369.8</v>
      </c>
      <c r="Q14" s="33">
        <f t="shared" si="1"/>
        <v>3.634647830935972E-2</v>
      </c>
      <c r="R14" s="41">
        <f>R15+R18+R26+R28+R30+R33+R34+R35+R36+R38+R39+R40+R41+R42+R43</f>
        <v>465368.80000000005</v>
      </c>
      <c r="S14" s="39">
        <f>S15+S18+S26+S28+S30+S33+S34+S35+S36+S38+S39+S40+S41+S42+S43</f>
        <v>465510.50000000006</v>
      </c>
      <c r="T14" s="39">
        <f t="shared" ref="T14" si="11">T15+T18+T26+T28+T30+T33+T34+T35+T36+T38+T39+T40+T41+T42+T43</f>
        <v>113777.09999999999</v>
      </c>
      <c r="U14" s="39">
        <f>SUM(H14,O14)</f>
        <v>90514.500000000015</v>
      </c>
      <c r="V14" s="39">
        <f t="shared" si="10"/>
        <v>-23262.599999999977</v>
      </c>
      <c r="W14" s="33">
        <f t="shared" si="2"/>
        <v>0.79554233672681074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196" ht="26.25" customHeight="1" x14ac:dyDescent="0.25">
      <c r="A15" s="45"/>
      <c r="B15" s="49">
        <v>70101</v>
      </c>
      <c r="C15" s="50">
        <v>1010</v>
      </c>
      <c r="D15" s="46" t="s">
        <v>65</v>
      </c>
      <c r="E15" s="51" t="s">
        <v>66</v>
      </c>
      <c r="F15" s="52">
        <v>145549.20000000001</v>
      </c>
      <c r="G15" s="53">
        <v>35896.1</v>
      </c>
      <c r="H15" s="53">
        <v>28930.7</v>
      </c>
      <c r="I15" s="54">
        <f t="shared" si="4"/>
        <v>0.18293445565827934</v>
      </c>
      <c r="J15" s="55">
        <f t="shared" si="5"/>
        <v>-6965.3999999999978</v>
      </c>
      <c r="K15" s="56">
        <f t="shared" ref="K15:K78" si="12">IFERROR(100%*(H15/G15),"")</f>
        <v>0.80595663595766676</v>
      </c>
      <c r="L15" s="57">
        <v>8583.9</v>
      </c>
      <c r="M15" s="55">
        <v>8590.6</v>
      </c>
      <c r="N15" s="55">
        <v>69.3</v>
      </c>
      <c r="O15" s="55">
        <v>24.3</v>
      </c>
      <c r="P15" s="55">
        <f t="shared" si="7"/>
        <v>-45</v>
      </c>
      <c r="Q15" s="56">
        <f t="shared" si="1"/>
        <v>0.35064935064935066</v>
      </c>
      <c r="R15" s="57">
        <f t="shared" si="8"/>
        <v>154133.1</v>
      </c>
      <c r="S15" s="55">
        <f t="shared" si="9"/>
        <v>154139.80000000002</v>
      </c>
      <c r="T15" s="55">
        <f t="shared" si="9"/>
        <v>35965.4</v>
      </c>
      <c r="U15" s="55">
        <f>SUM(H15,O15)</f>
        <v>28955</v>
      </c>
      <c r="V15" s="55">
        <f t="shared" si="10"/>
        <v>-7010.4000000000015</v>
      </c>
      <c r="W15" s="56">
        <f t="shared" si="2"/>
        <v>0.80507932624133194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</row>
    <row r="16" spans="1:196" s="71" customFormat="1" ht="78.599999999999994" hidden="1" customHeight="1" x14ac:dyDescent="0.3">
      <c r="A16" s="58"/>
      <c r="B16" s="59"/>
      <c r="C16" s="60"/>
      <c r="D16" s="61"/>
      <c r="E16" s="62" t="s">
        <v>67</v>
      </c>
      <c r="F16" s="63"/>
      <c r="G16" s="64"/>
      <c r="H16" s="64"/>
      <c r="I16" s="65">
        <f t="shared" si="4"/>
        <v>0</v>
      </c>
      <c r="J16" s="55">
        <f t="shared" si="5"/>
        <v>0</v>
      </c>
      <c r="K16" s="56" t="str">
        <f t="shared" si="12"/>
        <v/>
      </c>
      <c r="L16" s="66"/>
      <c r="M16" s="67"/>
      <c r="N16" s="67"/>
      <c r="O16" s="67"/>
      <c r="P16" s="67">
        <f t="shared" si="7"/>
        <v>0</v>
      </c>
      <c r="Q16" s="56" t="str">
        <f t="shared" si="1"/>
        <v/>
      </c>
      <c r="R16" s="66">
        <f t="shared" si="8"/>
        <v>0</v>
      </c>
      <c r="S16" s="67">
        <f t="shared" si="9"/>
        <v>0</v>
      </c>
      <c r="T16" s="67">
        <f t="shared" si="9"/>
        <v>0</v>
      </c>
      <c r="U16" s="55">
        <f t="shared" si="9"/>
        <v>0</v>
      </c>
      <c r="V16" s="67">
        <f t="shared" si="10"/>
        <v>0</v>
      </c>
      <c r="W16" s="56" t="str">
        <f t="shared" si="2"/>
        <v/>
      </c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70"/>
      <c r="GF16" s="70"/>
      <c r="GG16" s="70"/>
      <c r="GH16" s="70"/>
      <c r="GI16" s="70"/>
      <c r="GJ16" s="70"/>
      <c r="GK16" s="70"/>
      <c r="GL16" s="70"/>
      <c r="GM16" s="70"/>
      <c r="GN16" s="70"/>
    </row>
    <row r="17" spans="1:196" s="71" customFormat="1" ht="79.150000000000006" hidden="1" customHeight="1" x14ac:dyDescent="0.3">
      <c r="A17" s="58"/>
      <c r="B17" s="59"/>
      <c r="C17" s="60"/>
      <c r="D17" s="61"/>
      <c r="E17" s="62" t="s">
        <v>68</v>
      </c>
      <c r="F17" s="63"/>
      <c r="G17" s="64"/>
      <c r="H17" s="64"/>
      <c r="I17" s="72">
        <f t="shared" si="4"/>
        <v>0</v>
      </c>
      <c r="J17" s="55">
        <f t="shared" si="5"/>
        <v>0</v>
      </c>
      <c r="K17" s="56" t="str">
        <f t="shared" si="12"/>
        <v/>
      </c>
      <c r="L17" s="66"/>
      <c r="M17" s="67"/>
      <c r="N17" s="67"/>
      <c r="O17" s="67"/>
      <c r="P17" s="67"/>
      <c r="Q17" s="56" t="str">
        <f t="shared" si="1"/>
        <v/>
      </c>
      <c r="R17" s="66">
        <f t="shared" si="8"/>
        <v>0</v>
      </c>
      <c r="S17" s="67">
        <f t="shared" si="9"/>
        <v>0</v>
      </c>
      <c r="T17" s="67">
        <f t="shared" si="9"/>
        <v>0</v>
      </c>
      <c r="U17" s="55">
        <f t="shared" si="9"/>
        <v>0</v>
      </c>
      <c r="V17" s="67">
        <f t="shared" si="10"/>
        <v>0</v>
      </c>
      <c r="W17" s="56" t="str">
        <f t="shared" si="2"/>
        <v/>
      </c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70"/>
      <c r="GF17" s="70"/>
      <c r="GG17" s="70"/>
      <c r="GH17" s="70"/>
      <c r="GI17" s="70"/>
      <c r="GJ17" s="70"/>
      <c r="GK17" s="70"/>
      <c r="GL17" s="70"/>
      <c r="GM17" s="70"/>
      <c r="GN17" s="70"/>
    </row>
    <row r="18" spans="1:196" ht="37.5" customHeight="1" x14ac:dyDescent="0.3">
      <c r="A18" s="45"/>
      <c r="B18" s="73" t="s">
        <v>69</v>
      </c>
      <c r="C18" s="74">
        <v>1020</v>
      </c>
      <c r="D18" s="73"/>
      <c r="E18" s="75" t="s">
        <v>306</v>
      </c>
      <c r="F18" s="52">
        <v>90535.1</v>
      </c>
      <c r="G18" s="53">
        <v>25122.3</v>
      </c>
      <c r="H18" s="53">
        <v>14904.1</v>
      </c>
      <c r="I18" s="54">
        <f t="shared" si="4"/>
        <v>9.4241529606147151E-2</v>
      </c>
      <c r="J18" s="55">
        <f t="shared" si="5"/>
        <v>-10218.199999999999</v>
      </c>
      <c r="K18" s="56">
        <f t="shared" si="12"/>
        <v>0.59326176345318704</v>
      </c>
      <c r="L18" s="57">
        <v>10242</v>
      </c>
      <c r="M18" s="55">
        <v>10377</v>
      </c>
      <c r="N18" s="55">
        <v>3227.2</v>
      </c>
      <c r="O18" s="55">
        <v>38.4</v>
      </c>
      <c r="P18" s="55">
        <f t="shared" si="7"/>
        <v>-3188.7999999999997</v>
      </c>
      <c r="Q18" s="56">
        <f t="shared" si="1"/>
        <v>1.1898859692612791E-2</v>
      </c>
      <c r="R18" s="57">
        <f t="shared" si="8"/>
        <v>100777.1</v>
      </c>
      <c r="S18" s="55">
        <f t="shared" si="9"/>
        <v>100912.1</v>
      </c>
      <c r="T18" s="55">
        <f t="shared" si="9"/>
        <v>28349.5</v>
      </c>
      <c r="U18" s="55">
        <f t="shared" si="9"/>
        <v>14942.5</v>
      </c>
      <c r="V18" s="67">
        <f t="shared" si="10"/>
        <v>-13407</v>
      </c>
      <c r="W18" s="56">
        <f t="shared" si="2"/>
        <v>0.52708160637753754</v>
      </c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</row>
    <row r="19" spans="1:196" ht="36" customHeight="1" x14ac:dyDescent="0.25">
      <c r="A19" s="45"/>
      <c r="B19" s="73" t="s">
        <v>69</v>
      </c>
      <c r="C19" s="74">
        <v>1021</v>
      </c>
      <c r="D19" s="73" t="s">
        <v>70</v>
      </c>
      <c r="E19" s="51" t="s">
        <v>71</v>
      </c>
      <c r="F19" s="52">
        <v>90535.1</v>
      </c>
      <c r="G19" s="53">
        <v>25122.3</v>
      </c>
      <c r="H19" s="53">
        <v>14904.1</v>
      </c>
      <c r="I19" s="54">
        <f t="shared" si="4"/>
        <v>9.4241529606147151E-2</v>
      </c>
      <c r="J19" s="55">
        <f t="shared" si="5"/>
        <v>-10218.199999999999</v>
      </c>
      <c r="K19" s="56">
        <f t="shared" si="12"/>
        <v>0.59326176345318704</v>
      </c>
      <c r="L19" s="57">
        <v>10242</v>
      </c>
      <c r="M19" s="55">
        <v>10377</v>
      </c>
      <c r="N19" s="55">
        <v>3227.2</v>
      </c>
      <c r="O19" s="55">
        <v>38.4</v>
      </c>
      <c r="P19" s="55">
        <f t="shared" si="7"/>
        <v>-3188.7999999999997</v>
      </c>
      <c r="Q19" s="56">
        <f t="shared" si="1"/>
        <v>1.1898859692612791E-2</v>
      </c>
      <c r="R19" s="57">
        <f t="shared" si="8"/>
        <v>100777.1</v>
      </c>
      <c r="S19" s="55">
        <f t="shared" si="9"/>
        <v>100912.1</v>
      </c>
      <c r="T19" s="55">
        <f t="shared" si="9"/>
        <v>28349.5</v>
      </c>
      <c r="U19" s="55">
        <f t="shared" si="9"/>
        <v>14942.5</v>
      </c>
      <c r="V19" s="55">
        <f t="shared" si="10"/>
        <v>-13407</v>
      </c>
      <c r="W19" s="56">
        <f t="shared" si="2"/>
        <v>0.52708160637753754</v>
      </c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</row>
    <row r="20" spans="1:196" s="82" customFormat="1" ht="67.150000000000006" hidden="1" customHeight="1" x14ac:dyDescent="0.3">
      <c r="A20" s="58"/>
      <c r="B20" s="76"/>
      <c r="C20" s="77"/>
      <c r="D20" s="76"/>
      <c r="E20" s="62" t="s">
        <v>72</v>
      </c>
      <c r="F20" s="63"/>
      <c r="G20" s="64"/>
      <c r="H20" s="64"/>
      <c r="I20" s="78">
        <f t="shared" si="4"/>
        <v>0</v>
      </c>
      <c r="J20" s="39">
        <f t="shared" si="5"/>
        <v>0</v>
      </c>
      <c r="K20" s="56" t="str">
        <f t="shared" si="12"/>
        <v/>
      </c>
      <c r="L20" s="66"/>
      <c r="M20" s="67"/>
      <c r="N20" s="67"/>
      <c r="O20" s="67"/>
      <c r="P20" s="67">
        <f t="shared" si="7"/>
        <v>0</v>
      </c>
      <c r="Q20" s="56" t="str">
        <f t="shared" si="1"/>
        <v/>
      </c>
      <c r="R20" s="66">
        <f t="shared" si="8"/>
        <v>0</v>
      </c>
      <c r="S20" s="67">
        <f t="shared" si="9"/>
        <v>0</v>
      </c>
      <c r="T20" s="67">
        <f t="shared" si="9"/>
        <v>0</v>
      </c>
      <c r="U20" s="55">
        <f t="shared" si="9"/>
        <v>0</v>
      </c>
      <c r="V20" s="67">
        <f t="shared" si="10"/>
        <v>0</v>
      </c>
      <c r="W20" s="56" t="str">
        <f t="shared" si="2"/>
        <v/>
      </c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1"/>
      <c r="GF20" s="81"/>
      <c r="GG20" s="81"/>
      <c r="GH20" s="81"/>
      <c r="GI20" s="81"/>
      <c r="GJ20" s="81"/>
      <c r="GK20" s="81"/>
      <c r="GL20" s="81"/>
      <c r="GM20" s="81"/>
      <c r="GN20" s="81"/>
    </row>
    <row r="21" spans="1:196" s="82" customFormat="1" ht="81.599999999999994" hidden="1" customHeight="1" x14ac:dyDescent="0.3">
      <c r="A21" s="58"/>
      <c r="B21" s="76"/>
      <c r="C21" s="77"/>
      <c r="D21" s="76"/>
      <c r="E21" s="62" t="s">
        <v>73</v>
      </c>
      <c r="F21" s="63"/>
      <c r="G21" s="64"/>
      <c r="H21" s="64"/>
      <c r="I21" s="78">
        <f t="shared" si="4"/>
        <v>0</v>
      </c>
      <c r="J21" s="39">
        <f t="shared" si="5"/>
        <v>0</v>
      </c>
      <c r="K21" s="56" t="str">
        <f t="shared" si="12"/>
        <v/>
      </c>
      <c r="L21" s="66"/>
      <c r="M21" s="67"/>
      <c r="N21" s="67"/>
      <c r="O21" s="67"/>
      <c r="P21" s="67">
        <f t="shared" si="7"/>
        <v>0</v>
      </c>
      <c r="Q21" s="56" t="str">
        <f t="shared" si="1"/>
        <v/>
      </c>
      <c r="R21" s="66">
        <f t="shared" si="8"/>
        <v>0</v>
      </c>
      <c r="S21" s="67">
        <f t="shared" si="9"/>
        <v>0</v>
      </c>
      <c r="T21" s="67">
        <f t="shared" si="9"/>
        <v>0</v>
      </c>
      <c r="U21" s="55">
        <f t="shared" si="9"/>
        <v>0</v>
      </c>
      <c r="V21" s="67">
        <f t="shared" si="10"/>
        <v>0</v>
      </c>
      <c r="W21" s="56" t="str">
        <f t="shared" si="2"/>
        <v/>
      </c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  <c r="FF21" s="80"/>
      <c r="FG21" s="80"/>
      <c r="FH21" s="80"/>
      <c r="FI21" s="80"/>
      <c r="FJ21" s="80"/>
      <c r="FK21" s="80"/>
      <c r="FL21" s="80"/>
      <c r="FM21" s="80"/>
      <c r="FN21" s="80"/>
      <c r="FO21" s="80"/>
      <c r="FP21" s="80"/>
      <c r="FQ21" s="80"/>
      <c r="FR21" s="80"/>
      <c r="FS21" s="80"/>
      <c r="FT21" s="80"/>
      <c r="FU21" s="80"/>
      <c r="FV21" s="80"/>
      <c r="FW21" s="80"/>
      <c r="FX21" s="80"/>
      <c r="FY21" s="80"/>
      <c r="FZ21" s="80"/>
      <c r="GA21" s="80"/>
      <c r="GB21" s="80"/>
      <c r="GC21" s="80"/>
      <c r="GD21" s="80"/>
      <c r="GE21" s="81"/>
      <c r="GF21" s="81"/>
      <c r="GG21" s="81"/>
      <c r="GH21" s="81"/>
      <c r="GI21" s="81"/>
      <c r="GJ21" s="81"/>
      <c r="GK21" s="81"/>
      <c r="GL21" s="81"/>
      <c r="GM21" s="81"/>
      <c r="GN21" s="81"/>
    </row>
    <row r="22" spans="1:196" s="90" customFormat="1" ht="66" hidden="1" customHeight="1" x14ac:dyDescent="0.3">
      <c r="A22" s="83"/>
      <c r="B22" s="76"/>
      <c r="C22" s="77"/>
      <c r="D22" s="76"/>
      <c r="E22" s="62" t="s">
        <v>74</v>
      </c>
      <c r="F22" s="84"/>
      <c r="G22" s="85"/>
      <c r="H22" s="85"/>
      <c r="I22" s="78">
        <f t="shared" si="4"/>
        <v>0</v>
      </c>
      <c r="J22" s="39">
        <f t="shared" si="5"/>
        <v>0</v>
      </c>
      <c r="K22" s="56" t="str">
        <f t="shared" si="12"/>
        <v/>
      </c>
      <c r="L22" s="86"/>
      <c r="M22" s="87"/>
      <c r="N22" s="87"/>
      <c r="O22" s="87"/>
      <c r="P22" s="67">
        <f t="shared" si="7"/>
        <v>0</v>
      </c>
      <c r="Q22" s="56" t="str">
        <f t="shared" si="1"/>
        <v/>
      </c>
      <c r="R22" s="66">
        <f t="shared" si="8"/>
        <v>0</v>
      </c>
      <c r="S22" s="67">
        <f t="shared" si="9"/>
        <v>0</v>
      </c>
      <c r="T22" s="67">
        <f t="shared" si="9"/>
        <v>0</v>
      </c>
      <c r="U22" s="55">
        <f t="shared" si="9"/>
        <v>0</v>
      </c>
      <c r="V22" s="67">
        <f t="shared" si="10"/>
        <v>0</v>
      </c>
      <c r="W22" s="56" t="str">
        <f t="shared" si="2"/>
        <v/>
      </c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88"/>
      <c r="EK22" s="88"/>
      <c r="EL22" s="88"/>
      <c r="EM22" s="88"/>
      <c r="EN22" s="88"/>
      <c r="EO22" s="88"/>
      <c r="EP22" s="88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/>
      <c r="FC22" s="88"/>
      <c r="FD22" s="88"/>
      <c r="FE22" s="88"/>
      <c r="FF22" s="88"/>
      <c r="FG22" s="88"/>
      <c r="FH22" s="88"/>
      <c r="FI22" s="88"/>
      <c r="FJ22" s="88"/>
      <c r="FK22" s="88"/>
      <c r="FL22" s="88"/>
      <c r="FM22" s="88"/>
      <c r="FN22" s="88"/>
      <c r="FO22" s="88"/>
      <c r="FP22" s="88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88"/>
      <c r="GD22" s="88"/>
      <c r="GE22" s="89"/>
      <c r="GF22" s="89"/>
      <c r="GG22" s="89"/>
      <c r="GH22" s="89"/>
      <c r="GI22" s="89"/>
      <c r="GJ22" s="89"/>
      <c r="GK22" s="89"/>
      <c r="GL22" s="89"/>
      <c r="GM22" s="89"/>
      <c r="GN22" s="89"/>
    </row>
    <row r="23" spans="1:196" s="90" customFormat="1" ht="81" hidden="1" customHeight="1" x14ac:dyDescent="0.3">
      <c r="A23" s="83"/>
      <c r="B23" s="76"/>
      <c r="C23" s="77"/>
      <c r="D23" s="76"/>
      <c r="E23" s="62" t="s">
        <v>75</v>
      </c>
      <c r="F23" s="91"/>
      <c r="G23" s="87"/>
      <c r="H23" s="85"/>
      <c r="I23" s="78">
        <f t="shared" si="4"/>
        <v>0</v>
      </c>
      <c r="J23" s="39">
        <f t="shared" si="5"/>
        <v>0</v>
      </c>
      <c r="K23" s="56" t="str">
        <f t="shared" si="12"/>
        <v/>
      </c>
      <c r="L23" s="92"/>
      <c r="M23" s="85"/>
      <c r="N23" s="85"/>
      <c r="O23" s="85"/>
      <c r="P23" s="67">
        <f t="shared" si="7"/>
        <v>0</v>
      </c>
      <c r="Q23" s="56" t="str">
        <f t="shared" si="1"/>
        <v/>
      </c>
      <c r="R23" s="92">
        <f t="shared" si="8"/>
        <v>0</v>
      </c>
      <c r="S23" s="85">
        <f t="shared" si="9"/>
        <v>0</v>
      </c>
      <c r="T23" s="85">
        <f t="shared" si="9"/>
        <v>0</v>
      </c>
      <c r="U23" s="55">
        <f t="shared" si="9"/>
        <v>0</v>
      </c>
      <c r="V23" s="67">
        <f t="shared" si="10"/>
        <v>0</v>
      </c>
      <c r="W23" s="56" t="str">
        <f t="shared" si="2"/>
        <v/>
      </c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  <c r="EM23" s="88"/>
      <c r="EN23" s="88"/>
      <c r="EO23" s="88"/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  <c r="FF23" s="88"/>
      <c r="FG23" s="88"/>
      <c r="FH23" s="88"/>
      <c r="FI23" s="88"/>
      <c r="FJ23" s="88"/>
      <c r="FK23" s="88"/>
      <c r="FL23" s="88"/>
      <c r="FM23" s="88"/>
      <c r="FN23" s="88"/>
      <c r="FO23" s="88"/>
      <c r="FP23" s="88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88"/>
      <c r="GD23" s="88"/>
      <c r="GE23" s="89"/>
      <c r="GF23" s="89"/>
      <c r="GG23" s="89"/>
      <c r="GH23" s="89"/>
      <c r="GI23" s="89"/>
      <c r="GJ23" s="89"/>
      <c r="GK23" s="89"/>
      <c r="GL23" s="89"/>
      <c r="GM23" s="89"/>
      <c r="GN23" s="89"/>
    </row>
    <row r="24" spans="1:196" s="90" customFormat="1" ht="81.599999999999994" hidden="1" customHeight="1" x14ac:dyDescent="0.3">
      <c r="A24" s="83"/>
      <c r="B24" s="76"/>
      <c r="C24" s="77"/>
      <c r="D24" s="76"/>
      <c r="E24" s="62" t="s">
        <v>68</v>
      </c>
      <c r="F24" s="93"/>
      <c r="G24" s="87"/>
      <c r="H24" s="87"/>
      <c r="I24" s="65">
        <f t="shared" si="4"/>
        <v>0</v>
      </c>
      <c r="J24" s="39">
        <f t="shared" si="5"/>
        <v>0</v>
      </c>
      <c r="K24" s="56" t="str">
        <f t="shared" si="12"/>
        <v/>
      </c>
      <c r="L24" s="92"/>
      <c r="M24" s="85"/>
      <c r="N24" s="85"/>
      <c r="O24" s="85"/>
      <c r="P24" s="67">
        <f t="shared" si="7"/>
        <v>0</v>
      </c>
      <c r="Q24" s="56" t="str">
        <f t="shared" si="1"/>
        <v/>
      </c>
      <c r="R24" s="92">
        <f t="shared" si="8"/>
        <v>0</v>
      </c>
      <c r="S24" s="85">
        <f t="shared" si="9"/>
        <v>0</v>
      </c>
      <c r="T24" s="85">
        <f t="shared" si="9"/>
        <v>0</v>
      </c>
      <c r="U24" s="55">
        <f t="shared" si="9"/>
        <v>0</v>
      </c>
      <c r="V24" s="67">
        <f t="shared" si="10"/>
        <v>0</v>
      </c>
      <c r="W24" s="56" t="str">
        <f t="shared" si="2"/>
        <v/>
      </c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88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9"/>
      <c r="GF24" s="89"/>
      <c r="GG24" s="89"/>
      <c r="GH24" s="89"/>
      <c r="GI24" s="89"/>
      <c r="GJ24" s="89"/>
      <c r="GK24" s="89"/>
      <c r="GL24" s="89"/>
      <c r="GM24" s="89"/>
      <c r="GN24" s="89"/>
    </row>
    <row r="25" spans="1:196" s="90" customFormat="1" ht="78" hidden="1" customHeight="1" x14ac:dyDescent="0.3">
      <c r="A25" s="83"/>
      <c r="B25" s="76"/>
      <c r="C25" s="77"/>
      <c r="D25" s="76"/>
      <c r="E25" s="62" t="s">
        <v>76</v>
      </c>
      <c r="F25" s="84"/>
      <c r="G25" s="67"/>
      <c r="H25" s="67"/>
      <c r="I25" s="78">
        <f t="shared" si="4"/>
        <v>0</v>
      </c>
      <c r="J25" s="55">
        <f t="shared" si="5"/>
        <v>0</v>
      </c>
      <c r="K25" s="56" t="str">
        <f t="shared" si="12"/>
        <v/>
      </c>
      <c r="L25" s="92"/>
      <c r="M25" s="85"/>
      <c r="N25" s="85"/>
      <c r="O25" s="85"/>
      <c r="P25" s="94">
        <f t="shared" si="7"/>
        <v>0</v>
      </c>
      <c r="Q25" s="56" t="str">
        <f t="shared" si="1"/>
        <v/>
      </c>
      <c r="R25" s="66">
        <f t="shared" si="8"/>
        <v>0</v>
      </c>
      <c r="S25" s="67">
        <f t="shared" si="9"/>
        <v>0</v>
      </c>
      <c r="T25" s="67">
        <f t="shared" si="9"/>
        <v>0</v>
      </c>
      <c r="U25" s="55">
        <f t="shared" si="9"/>
        <v>0</v>
      </c>
      <c r="V25" s="67">
        <f t="shared" si="10"/>
        <v>0</v>
      </c>
      <c r="W25" s="56" t="str">
        <f t="shared" si="2"/>
        <v/>
      </c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  <c r="EM25" s="88"/>
      <c r="EN25" s="88"/>
      <c r="EO25" s="88"/>
      <c r="EP25" s="88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88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88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88"/>
      <c r="GD25" s="88"/>
      <c r="GE25" s="89"/>
      <c r="GF25" s="89"/>
      <c r="GG25" s="89"/>
      <c r="GH25" s="89"/>
      <c r="GI25" s="89"/>
      <c r="GJ25" s="89"/>
      <c r="GK25" s="89"/>
      <c r="GL25" s="89"/>
      <c r="GM25" s="89"/>
      <c r="GN25" s="89"/>
    </row>
    <row r="26" spans="1:196" ht="37.5" customHeight="1" x14ac:dyDescent="0.25">
      <c r="A26" s="45"/>
      <c r="B26" s="73" t="s">
        <v>69</v>
      </c>
      <c r="C26" s="74">
        <v>1030</v>
      </c>
      <c r="D26" s="73"/>
      <c r="E26" s="75" t="s">
        <v>307</v>
      </c>
      <c r="F26" s="52">
        <v>177029.8</v>
      </c>
      <c r="G26" s="53">
        <v>40893.9</v>
      </c>
      <c r="H26" s="53">
        <v>40347.9</v>
      </c>
      <c r="I26" s="54">
        <f t="shared" si="4"/>
        <v>0.25512763685132711</v>
      </c>
      <c r="J26" s="55">
        <f t="shared" si="5"/>
        <v>-546</v>
      </c>
      <c r="K26" s="56">
        <f t="shared" si="12"/>
        <v>0.98664837543007633</v>
      </c>
      <c r="L26" s="57"/>
      <c r="M26" s="55"/>
      <c r="N26" s="55"/>
      <c r="O26" s="55"/>
      <c r="P26" s="55">
        <f t="shared" si="7"/>
        <v>0</v>
      </c>
      <c r="Q26" s="56" t="str">
        <f t="shared" si="1"/>
        <v/>
      </c>
      <c r="R26" s="57">
        <f t="shared" si="8"/>
        <v>177029.8</v>
      </c>
      <c r="S26" s="55">
        <f t="shared" si="9"/>
        <v>177029.8</v>
      </c>
      <c r="T26" s="55">
        <f t="shared" si="9"/>
        <v>40893.9</v>
      </c>
      <c r="U26" s="55">
        <f t="shared" si="9"/>
        <v>40347.9</v>
      </c>
      <c r="V26" s="55">
        <f t="shared" si="10"/>
        <v>-546</v>
      </c>
      <c r="W26" s="56">
        <f t="shared" si="2"/>
        <v>0.98664837543007633</v>
      </c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</row>
    <row r="27" spans="1:196" s="71" customFormat="1" ht="38.25" customHeight="1" x14ac:dyDescent="0.3">
      <c r="A27" s="58"/>
      <c r="B27" s="76" t="s">
        <v>69</v>
      </c>
      <c r="C27" s="77">
        <v>1031</v>
      </c>
      <c r="D27" s="76" t="s">
        <v>70</v>
      </c>
      <c r="E27" s="95" t="s">
        <v>308</v>
      </c>
      <c r="F27" s="63">
        <v>177029.8</v>
      </c>
      <c r="G27" s="64">
        <v>40893.9</v>
      </c>
      <c r="H27" s="64">
        <v>40347.9</v>
      </c>
      <c r="I27" s="78">
        <f t="shared" si="4"/>
        <v>0.25512763685132711</v>
      </c>
      <c r="J27" s="67">
        <f t="shared" si="5"/>
        <v>-546</v>
      </c>
      <c r="K27" s="56">
        <f t="shared" si="12"/>
        <v>0.98664837543007633</v>
      </c>
      <c r="L27" s="66"/>
      <c r="M27" s="67"/>
      <c r="N27" s="67"/>
      <c r="O27" s="67"/>
      <c r="P27" s="67">
        <f t="shared" si="7"/>
        <v>0</v>
      </c>
      <c r="Q27" s="56" t="str">
        <f t="shared" si="1"/>
        <v/>
      </c>
      <c r="R27" s="66">
        <f t="shared" si="8"/>
        <v>177029.8</v>
      </c>
      <c r="S27" s="67">
        <f t="shared" si="9"/>
        <v>177029.8</v>
      </c>
      <c r="T27" s="67">
        <f t="shared" si="9"/>
        <v>40893.9</v>
      </c>
      <c r="U27" s="55">
        <f t="shared" si="9"/>
        <v>40347.9</v>
      </c>
      <c r="V27" s="67">
        <f t="shared" si="10"/>
        <v>-546</v>
      </c>
      <c r="W27" s="56">
        <f t="shared" si="2"/>
        <v>0.98664837543007633</v>
      </c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70"/>
      <c r="GF27" s="70"/>
      <c r="GG27" s="70"/>
      <c r="GH27" s="70"/>
      <c r="GI27" s="70"/>
      <c r="GJ27" s="70"/>
      <c r="GK27" s="70"/>
      <c r="GL27" s="70"/>
      <c r="GM27" s="70"/>
      <c r="GN27" s="70"/>
    </row>
    <row r="28" spans="1:196" ht="136.9" hidden="1" customHeight="1" x14ac:dyDescent="0.25">
      <c r="A28" s="45"/>
      <c r="B28" s="73" t="s">
        <v>69</v>
      </c>
      <c r="C28" s="74">
        <v>1060</v>
      </c>
      <c r="D28" s="73"/>
      <c r="E28" s="96" t="s">
        <v>309</v>
      </c>
      <c r="F28" s="52"/>
      <c r="G28" s="53"/>
      <c r="H28" s="53"/>
      <c r="I28" s="54">
        <f t="shared" si="4"/>
        <v>0</v>
      </c>
      <c r="J28" s="55">
        <f t="shared" si="5"/>
        <v>0</v>
      </c>
      <c r="K28" s="56" t="str">
        <f t="shared" si="12"/>
        <v/>
      </c>
      <c r="L28" s="57"/>
      <c r="M28" s="55"/>
      <c r="N28" s="55"/>
      <c r="O28" s="55"/>
      <c r="P28" s="55">
        <f t="shared" si="7"/>
        <v>0</v>
      </c>
      <c r="Q28" s="56" t="str">
        <f t="shared" si="1"/>
        <v/>
      </c>
      <c r="R28" s="57">
        <f t="shared" si="8"/>
        <v>0</v>
      </c>
      <c r="S28" s="55">
        <f t="shared" si="9"/>
        <v>0</v>
      </c>
      <c r="T28" s="55">
        <f t="shared" si="9"/>
        <v>0</v>
      </c>
      <c r="U28" s="55">
        <f t="shared" si="9"/>
        <v>0</v>
      </c>
      <c r="V28" s="55">
        <f t="shared" si="10"/>
        <v>0</v>
      </c>
      <c r="W28" s="56" t="str">
        <f t="shared" si="2"/>
        <v/>
      </c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</row>
    <row r="29" spans="1:196" s="71" customFormat="1" ht="37.9" hidden="1" customHeight="1" x14ac:dyDescent="0.3">
      <c r="A29" s="58"/>
      <c r="B29" s="76" t="s">
        <v>69</v>
      </c>
      <c r="C29" s="77">
        <v>1061</v>
      </c>
      <c r="D29" s="76" t="s">
        <v>70</v>
      </c>
      <c r="E29" s="95" t="s">
        <v>310</v>
      </c>
      <c r="F29" s="63"/>
      <c r="G29" s="64"/>
      <c r="H29" s="64"/>
      <c r="I29" s="78">
        <f t="shared" si="4"/>
        <v>0</v>
      </c>
      <c r="J29" s="67">
        <f t="shared" si="5"/>
        <v>0</v>
      </c>
      <c r="K29" s="56" t="str">
        <f t="shared" si="12"/>
        <v/>
      </c>
      <c r="L29" s="66"/>
      <c r="M29" s="67"/>
      <c r="N29" s="67"/>
      <c r="O29" s="67"/>
      <c r="P29" s="67">
        <f t="shared" si="7"/>
        <v>0</v>
      </c>
      <c r="Q29" s="56" t="str">
        <f t="shared" si="1"/>
        <v/>
      </c>
      <c r="R29" s="66">
        <f t="shared" si="8"/>
        <v>0</v>
      </c>
      <c r="S29" s="67">
        <f t="shared" si="9"/>
        <v>0</v>
      </c>
      <c r="T29" s="67">
        <f t="shared" si="9"/>
        <v>0</v>
      </c>
      <c r="U29" s="55">
        <f t="shared" si="9"/>
        <v>0</v>
      </c>
      <c r="V29" s="67">
        <f t="shared" si="10"/>
        <v>0</v>
      </c>
      <c r="W29" s="56" t="str">
        <f t="shared" si="2"/>
        <v/>
      </c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70"/>
      <c r="GF29" s="70"/>
      <c r="GG29" s="70"/>
      <c r="GH29" s="70"/>
      <c r="GI29" s="70"/>
      <c r="GJ29" s="70"/>
      <c r="GK29" s="70"/>
      <c r="GL29" s="70"/>
      <c r="GM29" s="70"/>
      <c r="GN29" s="70"/>
    </row>
    <row r="30" spans="1:196" ht="54.6" customHeight="1" x14ac:dyDescent="0.25">
      <c r="A30" s="45"/>
      <c r="B30" s="73" t="s">
        <v>77</v>
      </c>
      <c r="C30" s="74">
        <v>1070</v>
      </c>
      <c r="D30" s="73" t="s">
        <v>78</v>
      </c>
      <c r="E30" s="51" t="s">
        <v>79</v>
      </c>
      <c r="F30" s="52">
        <v>6876.6</v>
      </c>
      <c r="G30" s="53">
        <v>1836.7</v>
      </c>
      <c r="H30" s="53">
        <v>1269.8</v>
      </c>
      <c r="I30" s="54">
        <f t="shared" si="4"/>
        <v>8.0291929263682903E-3</v>
      </c>
      <c r="J30" s="55">
        <f t="shared" si="5"/>
        <v>-566.90000000000009</v>
      </c>
      <c r="K30" s="56">
        <f t="shared" si="12"/>
        <v>0.69134861436271566</v>
      </c>
      <c r="L30" s="57"/>
      <c r="M30" s="55"/>
      <c r="N30" s="55"/>
      <c r="O30" s="55"/>
      <c r="P30" s="55">
        <f t="shared" si="7"/>
        <v>0</v>
      </c>
      <c r="Q30" s="56" t="str">
        <f t="shared" si="1"/>
        <v/>
      </c>
      <c r="R30" s="57">
        <f t="shared" si="8"/>
        <v>6876.6</v>
      </c>
      <c r="S30" s="55">
        <f t="shared" si="9"/>
        <v>6876.6</v>
      </c>
      <c r="T30" s="55">
        <f t="shared" si="9"/>
        <v>1836.7</v>
      </c>
      <c r="U30" s="55">
        <f t="shared" si="9"/>
        <v>1269.8</v>
      </c>
      <c r="V30" s="55">
        <f t="shared" si="10"/>
        <v>-566.90000000000009</v>
      </c>
      <c r="W30" s="56">
        <f t="shared" si="2"/>
        <v>0.69134861436271566</v>
      </c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</row>
    <row r="31" spans="1:196" s="71" customFormat="1" ht="49.9" hidden="1" customHeight="1" x14ac:dyDescent="0.3">
      <c r="A31" s="58"/>
      <c r="B31" s="76"/>
      <c r="C31" s="77"/>
      <c r="D31" s="76"/>
      <c r="E31" s="62" t="s">
        <v>80</v>
      </c>
      <c r="F31" s="63"/>
      <c r="G31" s="64"/>
      <c r="H31" s="64"/>
      <c r="I31" s="78">
        <f t="shared" si="4"/>
        <v>0</v>
      </c>
      <c r="J31" s="67">
        <f t="shared" si="5"/>
        <v>0</v>
      </c>
      <c r="K31" s="56" t="str">
        <f t="shared" si="12"/>
        <v/>
      </c>
      <c r="L31" s="66"/>
      <c r="M31" s="67"/>
      <c r="N31" s="67"/>
      <c r="O31" s="67"/>
      <c r="P31" s="67">
        <f t="shared" si="7"/>
        <v>0</v>
      </c>
      <c r="Q31" s="56" t="str">
        <f t="shared" si="1"/>
        <v/>
      </c>
      <c r="R31" s="66">
        <f t="shared" si="8"/>
        <v>0</v>
      </c>
      <c r="S31" s="67">
        <f t="shared" si="9"/>
        <v>0</v>
      </c>
      <c r="T31" s="67">
        <f t="shared" si="9"/>
        <v>0</v>
      </c>
      <c r="U31" s="55">
        <f t="shared" si="9"/>
        <v>0</v>
      </c>
      <c r="V31" s="67">
        <f t="shared" si="10"/>
        <v>0</v>
      </c>
      <c r="W31" s="56" t="str">
        <f t="shared" si="2"/>
        <v/>
      </c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70"/>
      <c r="GF31" s="70"/>
      <c r="GG31" s="70"/>
      <c r="GH31" s="70"/>
      <c r="GI31" s="70"/>
      <c r="GJ31" s="70"/>
      <c r="GK31" s="70"/>
      <c r="GL31" s="70"/>
      <c r="GM31" s="70"/>
      <c r="GN31" s="70"/>
    </row>
    <row r="32" spans="1:196" s="71" customFormat="1" ht="80.45" hidden="1" customHeight="1" x14ac:dyDescent="0.3">
      <c r="A32" s="58"/>
      <c r="B32" s="76"/>
      <c r="C32" s="77"/>
      <c r="D32" s="76"/>
      <c r="E32" s="62" t="s">
        <v>81</v>
      </c>
      <c r="F32" s="63"/>
      <c r="G32" s="64"/>
      <c r="H32" s="64"/>
      <c r="I32" s="78">
        <f t="shared" si="4"/>
        <v>0</v>
      </c>
      <c r="J32" s="67">
        <f t="shared" si="5"/>
        <v>0</v>
      </c>
      <c r="K32" s="56" t="str">
        <f t="shared" si="12"/>
        <v/>
      </c>
      <c r="L32" s="66"/>
      <c r="M32" s="67"/>
      <c r="N32" s="67"/>
      <c r="O32" s="67"/>
      <c r="P32" s="67">
        <f t="shared" si="7"/>
        <v>0</v>
      </c>
      <c r="Q32" s="56" t="str">
        <f t="shared" si="1"/>
        <v/>
      </c>
      <c r="R32" s="66">
        <f t="shared" si="8"/>
        <v>0</v>
      </c>
      <c r="S32" s="67">
        <f t="shared" si="9"/>
        <v>0</v>
      </c>
      <c r="T32" s="67">
        <f t="shared" si="9"/>
        <v>0</v>
      </c>
      <c r="U32" s="55">
        <f t="shared" si="9"/>
        <v>0</v>
      </c>
      <c r="V32" s="67">
        <f t="shared" si="10"/>
        <v>0</v>
      </c>
      <c r="W32" s="56" t="str">
        <f t="shared" si="2"/>
        <v/>
      </c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70"/>
      <c r="GF32" s="70"/>
      <c r="GG32" s="70"/>
      <c r="GH32" s="70"/>
      <c r="GI32" s="70"/>
      <c r="GJ32" s="70"/>
      <c r="GK32" s="70"/>
      <c r="GL32" s="70"/>
      <c r="GM32" s="70"/>
      <c r="GN32" s="70"/>
    </row>
    <row r="33" spans="1:196" ht="37.5" customHeight="1" x14ac:dyDescent="0.25">
      <c r="A33" s="45"/>
      <c r="B33" s="73" t="s">
        <v>77</v>
      </c>
      <c r="C33" s="74">
        <v>1080</v>
      </c>
      <c r="D33" s="73" t="s">
        <v>82</v>
      </c>
      <c r="E33" s="51" t="s">
        <v>299</v>
      </c>
      <c r="F33" s="52">
        <v>10774.6</v>
      </c>
      <c r="G33" s="53">
        <v>2604</v>
      </c>
      <c r="H33" s="53">
        <v>2402.9</v>
      </c>
      <c r="I33" s="54">
        <f t="shared" si="4"/>
        <v>1.5194005105347588E-2</v>
      </c>
      <c r="J33" s="55">
        <f t="shared" si="5"/>
        <v>-201.09999999999991</v>
      </c>
      <c r="K33" s="56">
        <f t="shared" si="12"/>
        <v>0.92277265745007686</v>
      </c>
      <c r="L33" s="57">
        <v>311.10000000000002</v>
      </c>
      <c r="M33" s="55">
        <v>311.10000000000002</v>
      </c>
      <c r="N33" s="55">
        <v>64.400000000000006</v>
      </c>
      <c r="O33" s="55">
        <v>64.400000000000006</v>
      </c>
      <c r="P33" s="55">
        <f t="shared" si="7"/>
        <v>0</v>
      </c>
      <c r="Q33" s="56">
        <f t="shared" si="1"/>
        <v>1</v>
      </c>
      <c r="R33" s="57">
        <f t="shared" si="8"/>
        <v>11085.7</v>
      </c>
      <c r="S33" s="55">
        <f t="shared" si="9"/>
        <v>11085.7</v>
      </c>
      <c r="T33" s="55">
        <f t="shared" si="9"/>
        <v>2668.4</v>
      </c>
      <c r="U33" s="55">
        <f t="shared" si="9"/>
        <v>2467.3000000000002</v>
      </c>
      <c r="V33" s="55">
        <f t="shared" si="10"/>
        <v>-201.09999999999991</v>
      </c>
      <c r="W33" s="56">
        <f t="shared" si="2"/>
        <v>0.92463648628391548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196" ht="35.25" customHeight="1" x14ac:dyDescent="0.25">
      <c r="A34" s="45"/>
      <c r="B34" s="73" t="s">
        <v>83</v>
      </c>
      <c r="C34" s="97" t="s">
        <v>84</v>
      </c>
      <c r="D34" s="97" t="s">
        <v>85</v>
      </c>
      <c r="E34" s="51" t="s">
        <v>86</v>
      </c>
      <c r="F34" s="52">
        <v>8881.9</v>
      </c>
      <c r="G34" s="53">
        <v>2296.5</v>
      </c>
      <c r="H34" s="53">
        <v>1660.2</v>
      </c>
      <c r="I34" s="54">
        <f t="shared" si="4"/>
        <v>1.0497768228348272E-2</v>
      </c>
      <c r="J34" s="55">
        <f t="shared" si="5"/>
        <v>-636.29999999999995</v>
      </c>
      <c r="K34" s="56">
        <f t="shared" si="12"/>
        <v>0.72292619203135211</v>
      </c>
      <c r="L34" s="57"/>
      <c r="M34" s="55"/>
      <c r="N34" s="55"/>
      <c r="O34" s="55"/>
      <c r="P34" s="55">
        <f t="shared" si="7"/>
        <v>0</v>
      </c>
      <c r="Q34" s="56" t="str">
        <f t="shared" si="1"/>
        <v/>
      </c>
      <c r="R34" s="57">
        <f t="shared" si="8"/>
        <v>8881.9</v>
      </c>
      <c r="S34" s="55">
        <f t="shared" si="9"/>
        <v>8881.9</v>
      </c>
      <c r="T34" s="55">
        <f t="shared" si="9"/>
        <v>2296.5</v>
      </c>
      <c r="U34" s="55">
        <f t="shared" si="9"/>
        <v>1660.2</v>
      </c>
      <c r="V34" s="55">
        <f t="shared" si="10"/>
        <v>-636.29999999999995</v>
      </c>
      <c r="W34" s="56">
        <f t="shared" si="2"/>
        <v>0.72292619203135211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196" ht="27" customHeight="1" x14ac:dyDescent="0.25">
      <c r="A35" s="45"/>
      <c r="B35" s="73"/>
      <c r="C35" s="97" t="s">
        <v>87</v>
      </c>
      <c r="D35" s="97" t="s">
        <v>85</v>
      </c>
      <c r="E35" s="98" t="s">
        <v>88</v>
      </c>
      <c r="F35" s="52">
        <v>1057.7</v>
      </c>
      <c r="G35" s="53">
        <v>421.8</v>
      </c>
      <c r="H35" s="53"/>
      <c r="I35" s="99">
        <f t="shared" si="4"/>
        <v>0</v>
      </c>
      <c r="J35" s="55">
        <f t="shared" si="5"/>
        <v>-421.8</v>
      </c>
      <c r="K35" s="56">
        <f t="shared" si="12"/>
        <v>0</v>
      </c>
      <c r="L35" s="57">
        <v>136</v>
      </c>
      <c r="M35" s="55">
        <v>136</v>
      </c>
      <c r="N35" s="55">
        <v>136</v>
      </c>
      <c r="O35" s="55"/>
      <c r="P35" s="55">
        <f t="shared" si="7"/>
        <v>-136</v>
      </c>
      <c r="Q35" s="56">
        <f t="shared" si="1"/>
        <v>0</v>
      </c>
      <c r="R35" s="57">
        <f t="shared" si="8"/>
        <v>1193.7</v>
      </c>
      <c r="S35" s="55">
        <f t="shared" si="9"/>
        <v>1193.7</v>
      </c>
      <c r="T35" s="55">
        <f t="shared" si="9"/>
        <v>557.79999999999995</v>
      </c>
      <c r="U35" s="55">
        <f t="shared" si="9"/>
        <v>0</v>
      </c>
      <c r="V35" s="55">
        <f t="shared" si="10"/>
        <v>-557.79999999999995</v>
      </c>
      <c r="W35" s="56">
        <f t="shared" si="2"/>
        <v>0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196" ht="36.75" customHeight="1" x14ac:dyDescent="0.25">
      <c r="A36" s="45"/>
      <c r="B36" s="73" t="s">
        <v>89</v>
      </c>
      <c r="C36" s="97" t="s">
        <v>90</v>
      </c>
      <c r="D36" s="97" t="s">
        <v>85</v>
      </c>
      <c r="E36" s="51" t="s">
        <v>91</v>
      </c>
      <c r="F36" s="52">
        <v>657.2</v>
      </c>
      <c r="G36" s="53">
        <v>96.4</v>
      </c>
      <c r="H36" s="53">
        <v>39</v>
      </c>
      <c r="I36" s="99">
        <f t="shared" si="4"/>
        <v>2.4660460240066417E-4</v>
      </c>
      <c r="J36" s="55">
        <f t="shared" si="5"/>
        <v>-57.400000000000006</v>
      </c>
      <c r="K36" s="56">
        <f t="shared" si="12"/>
        <v>0.40456431535269705</v>
      </c>
      <c r="L36" s="57"/>
      <c r="M36" s="55"/>
      <c r="N36" s="55"/>
      <c r="O36" s="55"/>
      <c r="P36" s="55">
        <f t="shared" si="7"/>
        <v>0</v>
      </c>
      <c r="Q36" s="56" t="str">
        <f t="shared" si="1"/>
        <v/>
      </c>
      <c r="R36" s="57">
        <f t="shared" si="8"/>
        <v>657.2</v>
      </c>
      <c r="S36" s="55">
        <f t="shared" si="9"/>
        <v>657.2</v>
      </c>
      <c r="T36" s="55">
        <f t="shared" si="9"/>
        <v>96.4</v>
      </c>
      <c r="U36" s="55">
        <f t="shared" si="9"/>
        <v>39</v>
      </c>
      <c r="V36" s="55">
        <f t="shared" si="10"/>
        <v>-57.400000000000006</v>
      </c>
      <c r="W36" s="56">
        <f t="shared" si="2"/>
        <v>0.40456431535269705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</row>
    <row r="37" spans="1:196" s="71" customFormat="1" ht="101.45" hidden="1" customHeight="1" x14ac:dyDescent="0.3">
      <c r="A37" s="58"/>
      <c r="B37" s="76"/>
      <c r="C37" s="100"/>
      <c r="D37" s="100"/>
      <c r="E37" s="95" t="s">
        <v>92</v>
      </c>
      <c r="F37" s="63"/>
      <c r="G37" s="64"/>
      <c r="H37" s="64"/>
      <c r="I37" s="65">
        <f t="shared" si="4"/>
        <v>0</v>
      </c>
      <c r="J37" s="67">
        <f t="shared" si="5"/>
        <v>0</v>
      </c>
      <c r="K37" s="56" t="str">
        <f t="shared" si="12"/>
        <v/>
      </c>
      <c r="L37" s="66"/>
      <c r="M37" s="67"/>
      <c r="N37" s="67"/>
      <c r="O37" s="67"/>
      <c r="P37" s="67">
        <f t="shared" si="7"/>
        <v>0</v>
      </c>
      <c r="Q37" s="56" t="str">
        <f t="shared" si="1"/>
        <v/>
      </c>
      <c r="R37" s="66">
        <f t="shared" si="8"/>
        <v>0</v>
      </c>
      <c r="S37" s="67">
        <f t="shared" si="9"/>
        <v>0</v>
      </c>
      <c r="T37" s="67">
        <f t="shared" si="9"/>
        <v>0</v>
      </c>
      <c r="U37" s="55">
        <f t="shared" si="9"/>
        <v>0</v>
      </c>
      <c r="V37" s="67">
        <f t="shared" si="10"/>
        <v>0</v>
      </c>
      <c r="W37" s="56" t="str">
        <f t="shared" si="2"/>
        <v/>
      </c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70"/>
      <c r="GF37" s="70"/>
      <c r="GG37" s="70"/>
      <c r="GH37" s="70"/>
      <c r="GI37" s="70"/>
      <c r="GJ37" s="70"/>
      <c r="GK37" s="70"/>
      <c r="GL37" s="70"/>
      <c r="GM37" s="70"/>
      <c r="GN37" s="70"/>
    </row>
    <row r="38" spans="1:196" s="71" customFormat="1" ht="50.25" customHeight="1" x14ac:dyDescent="0.3">
      <c r="A38" s="58"/>
      <c r="B38" s="76"/>
      <c r="C38" s="100" t="s">
        <v>93</v>
      </c>
      <c r="D38" s="100" t="s">
        <v>85</v>
      </c>
      <c r="E38" s="95" t="s">
        <v>94</v>
      </c>
      <c r="F38" s="63">
        <v>1952</v>
      </c>
      <c r="G38" s="64">
        <v>450.9</v>
      </c>
      <c r="H38" s="64">
        <v>343.3</v>
      </c>
      <c r="I38" s="78">
        <f t="shared" si="4"/>
        <v>2.1707528206191796E-3</v>
      </c>
      <c r="J38" s="67">
        <f t="shared" si="5"/>
        <v>-107.59999999999997</v>
      </c>
      <c r="K38" s="56">
        <f t="shared" si="12"/>
        <v>0.76136615657573747</v>
      </c>
      <c r="L38" s="66"/>
      <c r="M38" s="67"/>
      <c r="N38" s="67"/>
      <c r="O38" s="67"/>
      <c r="P38" s="67">
        <f t="shared" si="7"/>
        <v>0</v>
      </c>
      <c r="Q38" s="56" t="str">
        <f t="shared" si="1"/>
        <v/>
      </c>
      <c r="R38" s="66">
        <f t="shared" si="8"/>
        <v>1952</v>
      </c>
      <c r="S38" s="67">
        <f t="shared" si="9"/>
        <v>1952</v>
      </c>
      <c r="T38" s="67">
        <f t="shared" si="9"/>
        <v>450.9</v>
      </c>
      <c r="U38" s="55">
        <f t="shared" si="9"/>
        <v>343.3</v>
      </c>
      <c r="V38" s="67">
        <f t="shared" si="10"/>
        <v>-107.59999999999997</v>
      </c>
      <c r="W38" s="56">
        <f t="shared" si="2"/>
        <v>0.76136615657573747</v>
      </c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70"/>
      <c r="GF38" s="70"/>
      <c r="GG38" s="70"/>
      <c r="GH38" s="70"/>
      <c r="GI38" s="70"/>
      <c r="GJ38" s="70"/>
      <c r="GK38" s="70"/>
      <c r="GL38" s="70"/>
      <c r="GM38" s="70"/>
      <c r="GN38" s="70"/>
    </row>
    <row r="39" spans="1:196" ht="36" customHeight="1" x14ac:dyDescent="0.25">
      <c r="A39" s="45"/>
      <c r="B39" s="73" t="s">
        <v>95</v>
      </c>
      <c r="C39" s="97" t="s">
        <v>96</v>
      </c>
      <c r="D39" s="97" t="s">
        <v>85</v>
      </c>
      <c r="E39" s="51" t="s">
        <v>97</v>
      </c>
      <c r="F39" s="52">
        <v>2781.7</v>
      </c>
      <c r="G39" s="53">
        <v>661.6</v>
      </c>
      <c r="H39" s="53">
        <v>489.5</v>
      </c>
      <c r="I39" s="54">
        <f t="shared" si="4"/>
        <v>3.0952039198750025E-3</v>
      </c>
      <c r="J39" s="55">
        <f t="shared" si="5"/>
        <v>-172.10000000000002</v>
      </c>
      <c r="K39" s="56">
        <f t="shared" si="12"/>
        <v>0.73987303506650537</v>
      </c>
      <c r="L39" s="57"/>
      <c r="M39" s="55"/>
      <c r="N39" s="55"/>
      <c r="O39" s="55"/>
      <c r="P39" s="55">
        <f t="shared" si="7"/>
        <v>0</v>
      </c>
      <c r="Q39" s="56" t="str">
        <f t="shared" si="1"/>
        <v/>
      </c>
      <c r="R39" s="57">
        <f t="shared" si="8"/>
        <v>2781.7</v>
      </c>
      <c r="S39" s="55">
        <f t="shared" si="9"/>
        <v>2781.7</v>
      </c>
      <c r="T39" s="55">
        <f t="shared" si="9"/>
        <v>661.6</v>
      </c>
      <c r="U39" s="55">
        <f t="shared" si="9"/>
        <v>489.5</v>
      </c>
      <c r="V39" s="55">
        <f t="shared" si="10"/>
        <v>-172.10000000000002</v>
      </c>
      <c r="W39" s="56">
        <f t="shared" si="2"/>
        <v>0.73987303506650537</v>
      </c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196" ht="91.15" hidden="1" customHeight="1" x14ac:dyDescent="0.25">
      <c r="A40" s="45"/>
      <c r="B40" s="73"/>
      <c r="C40" s="97" t="s">
        <v>270</v>
      </c>
      <c r="D40" s="97" t="s">
        <v>85</v>
      </c>
      <c r="E40" s="51" t="s">
        <v>271</v>
      </c>
      <c r="F40" s="52"/>
      <c r="G40" s="53"/>
      <c r="H40" s="53"/>
      <c r="I40" s="99">
        <f t="shared" si="4"/>
        <v>0</v>
      </c>
      <c r="J40" s="55">
        <f t="shared" si="5"/>
        <v>0</v>
      </c>
      <c r="K40" s="56" t="str">
        <f t="shared" si="12"/>
        <v/>
      </c>
      <c r="L40" s="57"/>
      <c r="M40" s="55"/>
      <c r="N40" s="55"/>
      <c r="O40" s="55"/>
      <c r="P40" s="55">
        <f t="shared" si="7"/>
        <v>0</v>
      </c>
      <c r="Q40" s="56" t="str">
        <f t="shared" si="1"/>
        <v/>
      </c>
      <c r="R40" s="57">
        <f t="shared" si="8"/>
        <v>0</v>
      </c>
      <c r="S40" s="55">
        <f t="shared" si="9"/>
        <v>0</v>
      </c>
      <c r="T40" s="55">
        <f t="shared" si="9"/>
        <v>0</v>
      </c>
      <c r="U40" s="55">
        <f t="shared" si="9"/>
        <v>0</v>
      </c>
      <c r="V40" s="55">
        <f t="shared" si="10"/>
        <v>0</v>
      </c>
      <c r="W40" s="56" t="str">
        <f t="shared" si="2"/>
        <v/>
      </c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196" s="71" customFormat="1" ht="91.9" hidden="1" customHeight="1" x14ac:dyDescent="0.3">
      <c r="A41" s="58"/>
      <c r="B41" s="76"/>
      <c r="C41" s="100" t="s">
        <v>272</v>
      </c>
      <c r="D41" s="100" t="s">
        <v>85</v>
      </c>
      <c r="E41" s="95" t="s">
        <v>273</v>
      </c>
      <c r="F41" s="63"/>
      <c r="G41" s="64"/>
      <c r="H41" s="64"/>
      <c r="I41" s="78">
        <f t="shared" si="4"/>
        <v>0</v>
      </c>
      <c r="J41" s="67">
        <f t="shared" si="5"/>
        <v>0</v>
      </c>
      <c r="K41" s="56" t="str">
        <f t="shared" si="12"/>
        <v/>
      </c>
      <c r="L41" s="66"/>
      <c r="M41" s="67"/>
      <c r="N41" s="67"/>
      <c r="O41" s="67"/>
      <c r="P41" s="67">
        <f t="shared" si="7"/>
        <v>0</v>
      </c>
      <c r="Q41" s="56" t="str">
        <f t="shared" si="1"/>
        <v/>
      </c>
      <c r="R41" s="66">
        <f t="shared" si="8"/>
        <v>0</v>
      </c>
      <c r="S41" s="67">
        <f t="shared" si="9"/>
        <v>0</v>
      </c>
      <c r="T41" s="67">
        <f t="shared" si="9"/>
        <v>0</v>
      </c>
      <c r="U41" s="55">
        <f t="shared" si="9"/>
        <v>0</v>
      </c>
      <c r="V41" s="67">
        <f t="shared" si="10"/>
        <v>0</v>
      </c>
      <c r="W41" s="56" t="str">
        <f t="shared" si="2"/>
        <v/>
      </c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70"/>
      <c r="GF41" s="70"/>
      <c r="GG41" s="70"/>
      <c r="GH41" s="70"/>
      <c r="GI41" s="70"/>
      <c r="GJ41" s="70"/>
      <c r="GK41" s="70"/>
      <c r="GL41" s="70"/>
      <c r="GM41" s="70"/>
      <c r="GN41" s="70"/>
    </row>
    <row r="42" spans="1:196" s="71" customFormat="1" ht="71.25" hidden="1" customHeight="1" x14ac:dyDescent="0.3">
      <c r="A42" s="58"/>
      <c r="B42" s="76"/>
      <c r="C42" s="100" t="s">
        <v>98</v>
      </c>
      <c r="D42" s="100" t="s">
        <v>85</v>
      </c>
      <c r="E42" s="95" t="s">
        <v>99</v>
      </c>
      <c r="F42" s="63"/>
      <c r="G42" s="64"/>
      <c r="H42" s="64"/>
      <c r="I42" s="78">
        <f t="shared" si="4"/>
        <v>0</v>
      </c>
      <c r="J42" s="67">
        <f t="shared" si="5"/>
        <v>0</v>
      </c>
      <c r="K42" s="56" t="str">
        <f t="shared" si="12"/>
        <v/>
      </c>
      <c r="L42" s="66"/>
      <c r="M42" s="67"/>
      <c r="N42" s="67"/>
      <c r="O42" s="67"/>
      <c r="P42" s="67">
        <f t="shared" si="7"/>
        <v>0</v>
      </c>
      <c r="Q42" s="56" t="str">
        <f t="shared" si="1"/>
        <v/>
      </c>
      <c r="R42" s="66">
        <f t="shared" si="8"/>
        <v>0</v>
      </c>
      <c r="S42" s="67">
        <f t="shared" si="9"/>
        <v>0</v>
      </c>
      <c r="T42" s="67">
        <f t="shared" si="9"/>
        <v>0</v>
      </c>
      <c r="U42" s="55">
        <f t="shared" si="9"/>
        <v>0</v>
      </c>
      <c r="V42" s="67">
        <f t="shared" si="10"/>
        <v>0</v>
      </c>
      <c r="W42" s="56" t="str">
        <f t="shared" si="2"/>
        <v/>
      </c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70"/>
      <c r="GF42" s="70"/>
      <c r="GG42" s="70"/>
      <c r="GH42" s="70"/>
      <c r="GI42" s="70"/>
      <c r="GJ42" s="70"/>
      <c r="GK42" s="70"/>
      <c r="GL42" s="70"/>
      <c r="GM42" s="70"/>
      <c r="GN42" s="70"/>
    </row>
    <row r="43" spans="1:196" s="71" customFormat="1" ht="87" hidden="1" customHeight="1" x14ac:dyDescent="0.3">
      <c r="A43" s="58"/>
      <c r="B43" s="76"/>
      <c r="C43" s="100" t="s">
        <v>100</v>
      </c>
      <c r="D43" s="100" t="s">
        <v>85</v>
      </c>
      <c r="E43" s="95" t="s">
        <v>311</v>
      </c>
      <c r="F43" s="63"/>
      <c r="G43" s="64"/>
      <c r="H43" s="64"/>
      <c r="I43" s="78">
        <f t="shared" si="4"/>
        <v>0</v>
      </c>
      <c r="J43" s="67">
        <f t="shared" si="5"/>
        <v>0</v>
      </c>
      <c r="K43" s="56" t="str">
        <f t="shared" si="12"/>
        <v/>
      </c>
      <c r="L43" s="66"/>
      <c r="M43" s="67"/>
      <c r="N43" s="67"/>
      <c r="O43" s="67"/>
      <c r="P43" s="67">
        <f t="shared" si="7"/>
        <v>0</v>
      </c>
      <c r="Q43" s="56" t="str">
        <f t="shared" si="1"/>
        <v/>
      </c>
      <c r="R43" s="66">
        <f t="shared" si="8"/>
        <v>0</v>
      </c>
      <c r="S43" s="67">
        <f t="shared" si="9"/>
        <v>0</v>
      </c>
      <c r="T43" s="67">
        <f t="shared" si="9"/>
        <v>0</v>
      </c>
      <c r="U43" s="55">
        <f t="shared" si="9"/>
        <v>0</v>
      </c>
      <c r="V43" s="67">
        <f t="shared" si="10"/>
        <v>0</v>
      </c>
      <c r="W43" s="56" t="str">
        <f t="shared" si="2"/>
        <v/>
      </c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70"/>
      <c r="GF43" s="70"/>
      <c r="GG43" s="70"/>
      <c r="GH43" s="70"/>
      <c r="GI43" s="70"/>
      <c r="GJ43" s="70"/>
      <c r="GK43" s="70"/>
      <c r="GL43" s="70"/>
      <c r="GM43" s="70"/>
      <c r="GN43" s="70"/>
    </row>
    <row r="44" spans="1:196" s="103" customFormat="1" ht="34.5" customHeight="1" x14ac:dyDescent="0.3">
      <c r="A44" s="35">
        <v>2</v>
      </c>
      <c r="B44" s="36" t="s">
        <v>101</v>
      </c>
      <c r="C44" s="36" t="s">
        <v>102</v>
      </c>
      <c r="D44" s="36"/>
      <c r="E44" s="101" t="s">
        <v>103</v>
      </c>
      <c r="F44" s="38">
        <f>F45+F47+F48+F49+F52+F55</f>
        <v>11856.400000000001</v>
      </c>
      <c r="G44" s="39">
        <f>G45+G47+G48+G49+G52+G55</f>
        <v>3274.3</v>
      </c>
      <c r="H44" s="39">
        <f>H45+H47+H48+H49+H52+H55</f>
        <v>2557.9</v>
      </c>
      <c r="I44" s="40">
        <f t="shared" si="4"/>
        <v>1.6174100320016895E-2</v>
      </c>
      <c r="J44" s="39">
        <f t="shared" si="5"/>
        <v>-716.40000000000009</v>
      </c>
      <c r="K44" s="33">
        <f t="shared" si="12"/>
        <v>0.78120514308401789</v>
      </c>
      <c r="L44" s="41">
        <f>L45+L47+L48+L49+L52+L55</f>
        <v>20000</v>
      </c>
      <c r="M44" s="39">
        <f>M45+M47+M48+M49+M52+M55</f>
        <v>20000</v>
      </c>
      <c r="N44" s="39">
        <f>N45+N47+N48+N49+N52+N55</f>
        <v>20000</v>
      </c>
      <c r="O44" s="39">
        <f>O45+O47+O48+O49+O52+O55</f>
        <v>3271.8</v>
      </c>
      <c r="P44" s="39">
        <f t="shared" si="7"/>
        <v>-16728.2</v>
      </c>
      <c r="Q44" s="33">
        <f t="shared" si="1"/>
        <v>0.16359000000000001</v>
      </c>
      <c r="R44" s="41">
        <f>R45+R47+R48+R49+R52+R55</f>
        <v>31856.399999999998</v>
      </c>
      <c r="S44" s="39">
        <f t="shared" ref="S44:T44" si="13">S45+S47+S48+S49+S52+S55</f>
        <v>31856.399999999998</v>
      </c>
      <c r="T44" s="39">
        <f t="shared" si="13"/>
        <v>23274.3</v>
      </c>
      <c r="U44" s="39">
        <f t="shared" si="9"/>
        <v>5829.7000000000007</v>
      </c>
      <c r="V44" s="39">
        <f t="shared" si="10"/>
        <v>-17444.599999999999</v>
      </c>
      <c r="W44" s="33">
        <f t="shared" si="2"/>
        <v>0.25047799504174134</v>
      </c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102"/>
      <c r="GF44" s="102"/>
      <c r="GG44" s="102"/>
      <c r="GH44" s="102"/>
      <c r="GI44" s="102"/>
      <c r="GJ44" s="102"/>
      <c r="GK44" s="102"/>
      <c r="GL44" s="102"/>
      <c r="GM44" s="102"/>
      <c r="GN44" s="102"/>
    </row>
    <row r="45" spans="1:196" ht="37.15" customHeight="1" x14ac:dyDescent="0.25">
      <c r="A45" s="45"/>
      <c r="B45" s="46" t="s">
        <v>104</v>
      </c>
      <c r="C45" s="97" t="s">
        <v>105</v>
      </c>
      <c r="D45" s="97" t="s">
        <v>106</v>
      </c>
      <c r="E45" s="104" t="s">
        <v>107</v>
      </c>
      <c r="F45" s="105">
        <v>5915.3</v>
      </c>
      <c r="G45" s="55">
        <v>1478.1</v>
      </c>
      <c r="H45" s="55">
        <v>1313.6</v>
      </c>
      <c r="I45" s="54">
        <f t="shared" si="4"/>
        <v>8.306148864449036E-3</v>
      </c>
      <c r="J45" s="55">
        <f t="shared" si="5"/>
        <v>-164.5</v>
      </c>
      <c r="K45" s="56">
        <f t="shared" si="12"/>
        <v>0.88870847709897838</v>
      </c>
      <c r="L45" s="57">
        <v>20000</v>
      </c>
      <c r="M45" s="55">
        <v>20000</v>
      </c>
      <c r="N45" s="55">
        <v>20000</v>
      </c>
      <c r="O45" s="55">
        <v>3271.8</v>
      </c>
      <c r="P45" s="55">
        <f t="shared" si="7"/>
        <v>-16728.2</v>
      </c>
      <c r="Q45" s="56">
        <f t="shared" si="1"/>
        <v>0.16359000000000001</v>
      </c>
      <c r="R45" s="57">
        <f t="shared" si="8"/>
        <v>25915.3</v>
      </c>
      <c r="S45" s="55">
        <f t="shared" si="9"/>
        <v>25915.3</v>
      </c>
      <c r="T45" s="55">
        <f t="shared" si="9"/>
        <v>21478.1</v>
      </c>
      <c r="U45" s="55">
        <f t="shared" si="9"/>
        <v>4585.3999999999996</v>
      </c>
      <c r="V45" s="55">
        <f t="shared" si="10"/>
        <v>-16892.699999999997</v>
      </c>
      <c r="W45" s="56">
        <f t="shared" si="2"/>
        <v>0.21349188242907893</v>
      </c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</row>
    <row r="46" spans="1:196" s="82" customFormat="1" ht="84" hidden="1" customHeight="1" x14ac:dyDescent="0.3">
      <c r="A46" s="58"/>
      <c r="B46" s="61"/>
      <c r="C46" s="100"/>
      <c r="D46" s="100"/>
      <c r="E46" s="106" t="s">
        <v>295</v>
      </c>
      <c r="F46" s="84"/>
      <c r="G46" s="67"/>
      <c r="H46" s="67"/>
      <c r="I46" s="78">
        <f t="shared" si="4"/>
        <v>0</v>
      </c>
      <c r="J46" s="67">
        <f t="shared" si="5"/>
        <v>0</v>
      </c>
      <c r="K46" s="56" t="str">
        <f t="shared" si="12"/>
        <v/>
      </c>
      <c r="L46" s="66"/>
      <c r="M46" s="67"/>
      <c r="N46" s="67"/>
      <c r="O46" s="67"/>
      <c r="P46" s="55">
        <f t="shared" si="7"/>
        <v>0</v>
      </c>
      <c r="Q46" s="56" t="str">
        <f t="shared" si="1"/>
        <v/>
      </c>
      <c r="R46" s="66">
        <f t="shared" si="8"/>
        <v>0</v>
      </c>
      <c r="S46" s="67">
        <f t="shared" si="9"/>
        <v>0</v>
      </c>
      <c r="T46" s="67">
        <f t="shared" si="9"/>
        <v>0</v>
      </c>
      <c r="U46" s="55">
        <f t="shared" si="9"/>
        <v>0</v>
      </c>
      <c r="V46" s="67">
        <f t="shared" si="10"/>
        <v>0</v>
      </c>
      <c r="W46" s="56" t="str">
        <f t="shared" si="2"/>
        <v/>
      </c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1"/>
      <c r="GF46" s="81"/>
      <c r="GG46" s="81"/>
      <c r="GH46" s="81"/>
      <c r="GI46" s="81"/>
      <c r="GJ46" s="81"/>
      <c r="GK46" s="81"/>
      <c r="GL46" s="81"/>
      <c r="GM46" s="81"/>
      <c r="GN46" s="81"/>
    </row>
    <row r="47" spans="1:196" ht="49.9" customHeight="1" x14ac:dyDescent="0.25">
      <c r="A47" s="45"/>
      <c r="B47" s="46" t="s">
        <v>108</v>
      </c>
      <c r="C47" s="46" t="s">
        <v>109</v>
      </c>
      <c r="D47" s="46" t="s">
        <v>110</v>
      </c>
      <c r="E47" s="104" t="s">
        <v>111</v>
      </c>
      <c r="F47" s="105">
        <v>400</v>
      </c>
      <c r="G47" s="55">
        <v>137</v>
      </c>
      <c r="H47" s="55">
        <v>136.5</v>
      </c>
      <c r="I47" s="99">
        <f t="shared" si="4"/>
        <v>8.6311610840232448E-4</v>
      </c>
      <c r="J47" s="55">
        <f t="shared" si="5"/>
        <v>-0.5</v>
      </c>
      <c r="K47" s="56">
        <f t="shared" si="12"/>
        <v>0.9963503649635036</v>
      </c>
      <c r="L47" s="57"/>
      <c r="M47" s="55"/>
      <c r="N47" s="55"/>
      <c r="O47" s="55"/>
      <c r="P47" s="55">
        <f t="shared" si="7"/>
        <v>0</v>
      </c>
      <c r="Q47" s="56" t="str">
        <f t="shared" si="1"/>
        <v/>
      </c>
      <c r="R47" s="57">
        <f t="shared" si="8"/>
        <v>400</v>
      </c>
      <c r="S47" s="55">
        <f t="shared" si="9"/>
        <v>400</v>
      </c>
      <c r="T47" s="55">
        <f t="shared" si="9"/>
        <v>137</v>
      </c>
      <c r="U47" s="55">
        <f t="shared" si="9"/>
        <v>136.5</v>
      </c>
      <c r="V47" s="55">
        <f t="shared" si="10"/>
        <v>-0.5</v>
      </c>
      <c r="W47" s="56">
        <f t="shared" si="2"/>
        <v>0.9963503649635036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196" ht="33.75" customHeight="1" x14ac:dyDescent="0.25">
      <c r="A48" s="45"/>
      <c r="B48" s="46" t="s">
        <v>108</v>
      </c>
      <c r="C48" s="46" t="s">
        <v>112</v>
      </c>
      <c r="D48" s="46" t="s">
        <v>113</v>
      </c>
      <c r="E48" s="104" t="s">
        <v>114</v>
      </c>
      <c r="F48" s="105">
        <v>50</v>
      </c>
      <c r="G48" s="55"/>
      <c r="H48" s="55"/>
      <c r="I48" s="99">
        <f t="shared" si="4"/>
        <v>0</v>
      </c>
      <c r="J48" s="55">
        <f t="shared" si="5"/>
        <v>0</v>
      </c>
      <c r="K48" s="56" t="str">
        <f t="shared" si="12"/>
        <v/>
      </c>
      <c r="L48" s="57"/>
      <c r="M48" s="55"/>
      <c r="N48" s="55"/>
      <c r="O48" s="55"/>
      <c r="P48" s="55">
        <f t="shared" si="7"/>
        <v>0</v>
      </c>
      <c r="Q48" s="56" t="str">
        <f t="shared" si="1"/>
        <v/>
      </c>
      <c r="R48" s="57">
        <f t="shared" si="8"/>
        <v>50</v>
      </c>
      <c r="S48" s="55">
        <f t="shared" si="9"/>
        <v>50</v>
      </c>
      <c r="T48" s="55">
        <f t="shared" si="9"/>
        <v>0</v>
      </c>
      <c r="U48" s="55">
        <f t="shared" si="9"/>
        <v>0</v>
      </c>
      <c r="V48" s="55">
        <f t="shared" si="10"/>
        <v>0</v>
      </c>
      <c r="W48" s="56" t="str">
        <f t="shared" si="2"/>
        <v/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196" ht="33" hidden="1" customHeight="1" x14ac:dyDescent="0.25">
      <c r="A49" s="45"/>
      <c r="B49" s="46" t="s">
        <v>115</v>
      </c>
      <c r="C49" s="46" t="s">
        <v>116</v>
      </c>
      <c r="D49" s="46" t="s">
        <v>113</v>
      </c>
      <c r="E49" s="104" t="s">
        <v>117</v>
      </c>
      <c r="F49" s="105"/>
      <c r="G49" s="55"/>
      <c r="H49" s="55"/>
      <c r="I49" s="54">
        <f t="shared" si="4"/>
        <v>0</v>
      </c>
      <c r="J49" s="55">
        <f t="shared" si="5"/>
        <v>0</v>
      </c>
      <c r="K49" s="56" t="str">
        <f t="shared" si="12"/>
        <v/>
      </c>
      <c r="L49" s="57"/>
      <c r="M49" s="55"/>
      <c r="N49" s="55"/>
      <c r="O49" s="55"/>
      <c r="P49" s="55">
        <f t="shared" si="7"/>
        <v>0</v>
      </c>
      <c r="Q49" s="56" t="str">
        <f t="shared" si="1"/>
        <v/>
      </c>
      <c r="R49" s="57">
        <f t="shared" si="8"/>
        <v>0</v>
      </c>
      <c r="S49" s="55">
        <f t="shared" si="9"/>
        <v>0</v>
      </c>
      <c r="T49" s="55">
        <f t="shared" si="9"/>
        <v>0</v>
      </c>
      <c r="U49" s="55">
        <f t="shared" si="9"/>
        <v>0</v>
      </c>
      <c r="V49" s="55">
        <f t="shared" si="10"/>
        <v>0</v>
      </c>
      <c r="W49" s="56" t="str">
        <f t="shared" si="2"/>
        <v/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</row>
    <row r="50" spans="1:196" s="71" customFormat="1" ht="79.900000000000006" hidden="1" customHeight="1" x14ac:dyDescent="0.3">
      <c r="A50" s="58"/>
      <c r="B50" s="61"/>
      <c r="C50" s="61"/>
      <c r="D50" s="61"/>
      <c r="E50" s="62" t="s">
        <v>118</v>
      </c>
      <c r="F50" s="84"/>
      <c r="G50" s="67"/>
      <c r="H50" s="67"/>
      <c r="I50" s="78">
        <f t="shared" si="4"/>
        <v>0</v>
      </c>
      <c r="J50" s="67">
        <f t="shared" si="5"/>
        <v>0</v>
      </c>
      <c r="K50" s="56" t="str">
        <f t="shared" si="12"/>
        <v/>
      </c>
      <c r="L50" s="66"/>
      <c r="M50" s="67"/>
      <c r="N50" s="67"/>
      <c r="O50" s="67"/>
      <c r="P50" s="39">
        <f t="shared" si="7"/>
        <v>0</v>
      </c>
      <c r="Q50" s="56" t="str">
        <f t="shared" si="1"/>
        <v/>
      </c>
      <c r="R50" s="66">
        <f t="shared" si="8"/>
        <v>0</v>
      </c>
      <c r="S50" s="67">
        <f t="shared" si="9"/>
        <v>0</v>
      </c>
      <c r="T50" s="67">
        <f t="shared" si="9"/>
        <v>0</v>
      </c>
      <c r="U50" s="55">
        <f t="shared" si="9"/>
        <v>0</v>
      </c>
      <c r="V50" s="55">
        <f t="shared" si="10"/>
        <v>0</v>
      </c>
      <c r="W50" s="56" t="str">
        <f t="shared" si="2"/>
        <v/>
      </c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70"/>
      <c r="GF50" s="70"/>
      <c r="GG50" s="70"/>
      <c r="GH50" s="70"/>
      <c r="GI50" s="70"/>
      <c r="GJ50" s="70"/>
      <c r="GK50" s="70"/>
      <c r="GL50" s="70"/>
      <c r="GM50" s="70"/>
      <c r="GN50" s="70"/>
    </row>
    <row r="51" spans="1:196" s="71" customFormat="1" ht="115.5" hidden="1" customHeight="1" x14ac:dyDescent="0.3">
      <c r="A51" s="58"/>
      <c r="B51" s="61"/>
      <c r="C51" s="61"/>
      <c r="D51" s="61"/>
      <c r="E51" s="62" t="s">
        <v>119</v>
      </c>
      <c r="F51" s="84"/>
      <c r="G51" s="67"/>
      <c r="H51" s="67"/>
      <c r="I51" s="78">
        <f t="shared" si="4"/>
        <v>0</v>
      </c>
      <c r="J51" s="67">
        <f t="shared" si="5"/>
        <v>0</v>
      </c>
      <c r="K51" s="56" t="str">
        <f t="shared" si="12"/>
        <v/>
      </c>
      <c r="L51" s="66"/>
      <c r="M51" s="67"/>
      <c r="N51" s="67"/>
      <c r="O51" s="67"/>
      <c r="P51" s="39">
        <f t="shared" si="7"/>
        <v>0</v>
      </c>
      <c r="Q51" s="56" t="str">
        <f t="shared" si="1"/>
        <v/>
      </c>
      <c r="R51" s="66">
        <f t="shared" si="8"/>
        <v>0</v>
      </c>
      <c r="S51" s="67">
        <f t="shared" si="9"/>
        <v>0</v>
      </c>
      <c r="T51" s="67">
        <f t="shared" si="9"/>
        <v>0</v>
      </c>
      <c r="U51" s="55">
        <f t="shared" si="9"/>
        <v>0</v>
      </c>
      <c r="V51" s="67">
        <f t="shared" si="10"/>
        <v>0</v>
      </c>
      <c r="W51" s="56" t="str">
        <f t="shared" si="2"/>
        <v/>
      </c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70"/>
      <c r="GF51" s="70"/>
      <c r="GG51" s="70"/>
      <c r="GH51" s="70"/>
      <c r="GI51" s="70"/>
      <c r="GJ51" s="70"/>
      <c r="GK51" s="70"/>
      <c r="GL51" s="70"/>
      <c r="GM51" s="70"/>
      <c r="GN51" s="70"/>
    </row>
    <row r="52" spans="1:196" ht="34.5" customHeight="1" x14ac:dyDescent="0.25">
      <c r="A52" s="45"/>
      <c r="B52" s="46" t="s">
        <v>120</v>
      </c>
      <c r="C52" s="46" t="s">
        <v>121</v>
      </c>
      <c r="D52" s="46" t="s">
        <v>113</v>
      </c>
      <c r="E52" s="104" t="s">
        <v>122</v>
      </c>
      <c r="F52" s="105">
        <v>2099.3000000000002</v>
      </c>
      <c r="G52" s="55">
        <v>608.20000000000005</v>
      </c>
      <c r="H52" s="55">
        <v>302.2</v>
      </c>
      <c r="I52" s="54">
        <f t="shared" si="4"/>
        <v>1.9108695088584796E-3</v>
      </c>
      <c r="J52" s="55">
        <f t="shared" si="5"/>
        <v>-306.00000000000006</v>
      </c>
      <c r="K52" s="56">
        <f t="shared" si="12"/>
        <v>0.49687602762249256</v>
      </c>
      <c r="L52" s="57"/>
      <c r="M52" s="55"/>
      <c r="N52" s="55"/>
      <c r="O52" s="55"/>
      <c r="P52" s="39">
        <f t="shared" si="7"/>
        <v>0</v>
      </c>
      <c r="Q52" s="56" t="str">
        <f t="shared" si="1"/>
        <v/>
      </c>
      <c r="R52" s="57">
        <f t="shared" si="8"/>
        <v>2099.3000000000002</v>
      </c>
      <c r="S52" s="55">
        <f t="shared" si="9"/>
        <v>2099.3000000000002</v>
      </c>
      <c r="T52" s="55">
        <f t="shared" si="9"/>
        <v>608.20000000000005</v>
      </c>
      <c r="U52" s="55">
        <f t="shared" si="9"/>
        <v>302.2</v>
      </c>
      <c r="V52" s="55">
        <f t="shared" si="10"/>
        <v>-306.00000000000006</v>
      </c>
      <c r="W52" s="56">
        <f t="shared" si="2"/>
        <v>0.49687602762249256</v>
      </c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196" ht="30.75" hidden="1" customHeight="1" x14ac:dyDescent="0.25">
      <c r="A53" s="45"/>
      <c r="B53" s="46"/>
      <c r="C53" s="46" t="s">
        <v>123</v>
      </c>
      <c r="D53" s="46" t="s">
        <v>113</v>
      </c>
      <c r="E53" s="104" t="s">
        <v>124</v>
      </c>
      <c r="F53" s="105"/>
      <c r="G53" s="55"/>
      <c r="H53" s="55"/>
      <c r="I53" s="99">
        <f t="shared" si="4"/>
        <v>0</v>
      </c>
      <c r="J53" s="55">
        <f t="shared" si="5"/>
        <v>0</v>
      </c>
      <c r="K53" s="56" t="str">
        <f t="shared" si="12"/>
        <v/>
      </c>
      <c r="L53" s="57"/>
      <c r="M53" s="55"/>
      <c r="N53" s="55"/>
      <c r="O53" s="55"/>
      <c r="P53" s="39">
        <f t="shared" si="7"/>
        <v>0</v>
      </c>
      <c r="Q53" s="56" t="str">
        <f t="shared" si="1"/>
        <v/>
      </c>
      <c r="R53" s="57">
        <f t="shared" si="8"/>
        <v>0</v>
      </c>
      <c r="S53" s="55">
        <f t="shared" si="9"/>
        <v>0</v>
      </c>
      <c r="T53" s="55">
        <f t="shared" si="9"/>
        <v>0</v>
      </c>
      <c r="U53" s="55">
        <f t="shared" si="9"/>
        <v>0</v>
      </c>
      <c r="V53" s="55">
        <f t="shared" si="10"/>
        <v>0</v>
      </c>
      <c r="W53" s="56" t="str">
        <f t="shared" si="2"/>
        <v/>
      </c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</row>
    <row r="54" spans="1:196" s="71" customFormat="1" ht="82.15" hidden="1" customHeight="1" x14ac:dyDescent="0.3">
      <c r="A54" s="58"/>
      <c r="B54" s="61"/>
      <c r="C54" s="61"/>
      <c r="D54" s="61"/>
      <c r="E54" s="62" t="s">
        <v>125</v>
      </c>
      <c r="F54" s="84"/>
      <c r="G54" s="67"/>
      <c r="H54" s="67"/>
      <c r="I54" s="65">
        <f t="shared" si="4"/>
        <v>0</v>
      </c>
      <c r="J54" s="67">
        <f t="shared" si="5"/>
        <v>0</v>
      </c>
      <c r="K54" s="56" t="str">
        <f t="shared" si="12"/>
        <v/>
      </c>
      <c r="L54" s="66"/>
      <c r="M54" s="67"/>
      <c r="N54" s="67"/>
      <c r="O54" s="67"/>
      <c r="P54" s="39">
        <f t="shared" si="7"/>
        <v>0</v>
      </c>
      <c r="Q54" s="56" t="str">
        <f t="shared" si="1"/>
        <v/>
      </c>
      <c r="R54" s="66">
        <f t="shared" si="8"/>
        <v>0</v>
      </c>
      <c r="S54" s="67">
        <f t="shared" si="9"/>
        <v>0</v>
      </c>
      <c r="T54" s="67">
        <f t="shared" si="9"/>
        <v>0</v>
      </c>
      <c r="U54" s="55">
        <f t="shared" si="9"/>
        <v>0</v>
      </c>
      <c r="V54" s="67">
        <f t="shared" si="10"/>
        <v>0</v>
      </c>
      <c r="W54" s="56" t="str">
        <f t="shared" si="2"/>
        <v/>
      </c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70"/>
      <c r="GF54" s="70"/>
      <c r="GG54" s="70"/>
      <c r="GH54" s="70"/>
      <c r="GI54" s="70"/>
      <c r="GJ54" s="70"/>
      <c r="GK54" s="70"/>
      <c r="GL54" s="70"/>
      <c r="GM54" s="70"/>
      <c r="GN54" s="70"/>
    </row>
    <row r="55" spans="1:196" ht="33" customHeight="1" x14ac:dyDescent="0.25">
      <c r="A55" s="45"/>
      <c r="B55" s="46" t="s">
        <v>126</v>
      </c>
      <c r="C55" s="97" t="s">
        <v>127</v>
      </c>
      <c r="D55" s="97" t="s">
        <v>113</v>
      </c>
      <c r="E55" s="98" t="s">
        <v>128</v>
      </c>
      <c r="F55" s="105">
        <v>3391.8</v>
      </c>
      <c r="G55" s="55">
        <v>1051</v>
      </c>
      <c r="H55" s="55">
        <v>805.6</v>
      </c>
      <c r="I55" s="54">
        <f t="shared" si="4"/>
        <v>5.0939658383070529E-3</v>
      </c>
      <c r="J55" s="55">
        <f t="shared" si="5"/>
        <v>-245.39999999999998</v>
      </c>
      <c r="K55" s="56">
        <f t="shared" si="12"/>
        <v>0.76650808753568034</v>
      </c>
      <c r="L55" s="57"/>
      <c r="M55" s="55"/>
      <c r="N55" s="55"/>
      <c r="O55" s="55"/>
      <c r="P55" s="39">
        <f t="shared" si="7"/>
        <v>0</v>
      </c>
      <c r="Q55" s="56" t="str">
        <f t="shared" si="1"/>
        <v/>
      </c>
      <c r="R55" s="57">
        <f t="shared" si="8"/>
        <v>3391.8</v>
      </c>
      <c r="S55" s="55">
        <f t="shared" si="9"/>
        <v>3391.8</v>
      </c>
      <c r="T55" s="55">
        <f t="shared" si="9"/>
        <v>1051</v>
      </c>
      <c r="U55" s="55">
        <f t="shared" si="9"/>
        <v>805.6</v>
      </c>
      <c r="V55" s="55">
        <f t="shared" si="10"/>
        <v>-245.39999999999998</v>
      </c>
      <c r="W55" s="56">
        <f t="shared" si="2"/>
        <v>0.76650808753568034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</row>
    <row r="56" spans="1:196" s="18" customFormat="1" ht="43.5" customHeight="1" x14ac:dyDescent="0.3">
      <c r="A56" s="35">
        <v>3</v>
      </c>
      <c r="B56" s="36" t="s">
        <v>15</v>
      </c>
      <c r="C56" s="36" t="s">
        <v>16</v>
      </c>
      <c r="D56" s="36"/>
      <c r="E56" s="107" t="s">
        <v>17</v>
      </c>
      <c r="F56" s="38">
        <f>SUM(F57:F66,F68:F75)</f>
        <v>36917</v>
      </c>
      <c r="G56" s="39">
        <f>SUM(G57:G66,G68:G75)</f>
        <v>9212.3999999999978</v>
      </c>
      <c r="H56" s="39">
        <f>SUM(H57:H66,H68:H75)</f>
        <v>7198.7999999999993</v>
      </c>
      <c r="I56" s="40">
        <f t="shared" si="4"/>
        <v>4.5519415686202588E-2</v>
      </c>
      <c r="J56" s="39">
        <f t="shared" si="5"/>
        <v>-2013.5999999999985</v>
      </c>
      <c r="K56" s="33">
        <f t="shared" si="12"/>
        <v>0.78142503582128442</v>
      </c>
      <c r="L56" s="41">
        <f>SUM(L57:L66,L68:L75)</f>
        <v>329.8</v>
      </c>
      <c r="M56" s="39">
        <f>SUM(M57:M66,M68:M75)</f>
        <v>384.7</v>
      </c>
      <c r="N56" s="39">
        <f>SUM(N57:N66,N68:N75)</f>
        <v>144.30000000000001</v>
      </c>
      <c r="O56" s="39">
        <f>SUM(O57:O66,O68:O75)</f>
        <v>21.6</v>
      </c>
      <c r="P56" s="39">
        <f>O56-N56</f>
        <v>-122.70000000000002</v>
      </c>
      <c r="Q56" s="33">
        <f t="shared" si="1"/>
        <v>0.1496881496881497</v>
      </c>
      <c r="R56" s="41">
        <f>SUM(R57:R66,R68:R75)</f>
        <v>37246.800000000003</v>
      </c>
      <c r="S56" s="39">
        <f>SUM(S57:S66,S68:S75)</f>
        <v>37301.699999999997</v>
      </c>
      <c r="T56" s="39">
        <f>SUM(T57:T66,T68:T75)</f>
        <v>9356.7000000000007</v>
      </c>
      <c r="U56" s="39">
        <f t="shared" si="9"/>
        <v>7220.4</v>
      </c>
      <c r="V56" s="39">
        <f t="shared" si="10"/>
        <v>-2136.3000000000011</v>
      </c>
      <c r="W56" s="33">
        <f t="shared" si="2"/>
        <v>0.77168232389624536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</row>
    <row r="57" spans="1:196" s="18" customFormat="1" ht="38.25" customHeight="1" x14ac:dyDescent="0.25">
      <c r="A57" s="45"/>
      <c r="B57" s="46" t="s">
        <v>18</v>
      </c>
      <c r="C57" s="46" t="s">
        <v>19</v>
      </c>
      <c r="D57" s="97" t="s">
        <v>20</v>
      </c>
      <c r="E57" s="98" t="s">
        <v>21</v>
      </c>
      <c r="F57" s="108">
        <v>224</v>
      </c>
      <c r="G57" s="109">
        <v>12</v>
      </c>
      <c r="H57" s="109">
        <v>3.2</v>
      </c>
      <c r="I57" s="99">
        <f t="shared" si="4"/>
        <v>2.0234223786721162E-5</v>
      </c>
      <c r="J57" s="55">
        <f t="shared" si="5"/>
        <v>-8.8000000000000007</v>
      </c>
      <c r="K57" s="56">
        <f t="shared" si="12"/>
        <v>0.26666666666666666</v>
      </c>
      <c r="L57" s="57"/>
      <c r="M57" s="55"/>
      <c r="N57" s="55"/>
      <c r="O57" s="109"/>
      <c r="P57" s="39">
        <f>O57-N57</f>
        <v>0</v>
      </c>
      <c r="Q57" s="56" t="str">
        <f t="shared" si="1"/>
        <v/>
      </c>
      <c r="R57" s="57">
        <f t="shared" ref="R57:R67" si="14">SUM(F57,L57)</f>
        <v>224</v>
      </c>
      <c r="S57" s="55">
        <f t="shared" ref="S57:T72" si="15">SUM(F57,M57)</f>
        <v>224</v>
      </c>
      <c r="T57" s="55">
        <f t="shared" si="15"/>
        <v>12</v>
      </c>
      <c r="U57" s="55">
        <f t="shared" si="9"/>
        <v>3.2</v>
      </c>
      <c r="V57" s="55">
        <f t="shared" si="10"/>
        <v>-8.8000000000000007</v>
      </c>
      <c r="W57" s="56">
        <f t="shared" si="2"/>
        <v>0.26666666666666666</v>
      </c>
      <c r="X57" s="2"/>
      <c r="Y57" s="2"/>
      <c r="Z57" s="110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</row>
    <row r="58" spans="1:196" s="18" customFormat="1" ht="37.5" customHeight="1" x14ac:dyDescent="0.25">
      <c r="A58" s="45"/>
      <c r="B58" s="46" t="s">
        <v>22</v>
      </c>
      <c r="C58" s="46" t="s">
        <v>23</v>
      </c>
      <c r="D58" s="97" t="s">
        <v>24</v>
      </c>
      <c r="E58" s="98" t="s">
        <v>25</v>
      </c>
      <c r="F58" s="108">
        <v>38.4</v>
      </c>
      <c r="G58" s="109">
        <v>10.8</v>
      </c>
      <c r="H58" s="109">
        <v>2.9</v>
      </c>
      <c r="I58" s="111">
        <f t="shared" si="4"/>
        <v>1.833726530671605E-5</v>
      </c>
      <c r="J58" s="55">
        <f t="shared" si="5"/>
        <v>-7.9</v>
      </c>
      <c r="K58" s="56">
        <f t="shared" si="12"/>
        <v>0.26851851851851849</v>
      </c>
      <c r="L58" s="57"/>
      <c r="M58" s="55"/>
      <c r="N58" s="55"/>
      <c r="O58" s="109"/>
      <c r="P58" s="39">
        <f>O58-N58</f>
        <v>0</v>
      </c>
      <c r="Q58" s="56" t="str">
        <f t="shared" si="1"/>
        <v/>
      </c>
      <c r="R58" s="57">
        <f t="shared" si="14"/>
        <v>38.4</v>
      </c>
      <c r="S58" s="55">
        <f t="shared" si="15"/>
        <v>38.4</v>
      </c>
      <c r="T58" s="55">
        <f t="shared" si="15"/>
        <v>10.8</v>
      </c>
      <c r="U58" s="55">
        <f t="shared" si="9"/>
        <v>2.9</v>
      </c>
      <c r="V58" s="55">
        <f t="shared" si="10"/>
        <v>-7.9</v>
      </c>
      <c r="W58" s="56">
        <f t="shared" si="2"/>
        <v>0.26851851851851849</v>
      </c>
      <c r="X58" s="2"/>
      <c r="Y58" s="2"/>
      <c r="Z58" s="110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</row>
    <row r="59" spans="1:196" s="18" customFormat="1" ht="52.5" customHeight="1" x14ac:dyDescent="0.25">
      <c r="A59" s="45"/>
      <c r="B59" s="46" t="s">
        <v>26</v>
      </c>
      <c r="C59" s="46" t="s">
        <v>27</v>
      </c>
      <c r="D59" s="97" t="s">
        <v>24</v>
      </c>
      <c r="E59" s="98" t="s">
        <v>28</v>
      </c>
      <c r="F59" s="108">
        <v>2960.6</v>
      </c>
      <c r="G59" s="109">
        <v>903</v>
      </c>
      <c r="H59" s="109">
        <v>556.4</v>
      </c>
      <c r="I59" s="54">
        <f t="shared" si="4"/>
        <v>3.518225660916142E-3</v>
      </c>
      <c r="J59" s="55">
        <f t="shared" si="5"/>
        <v>-346.6</v>
      </c>
      <c r="K59" s="56">
        <f t="shared" si="12"/>
        <v>0.61616832779623476</v>
      </c>
      <c r="L59" s="57"/>
      <c r="M59" s="55"/>
      <c r="N59" s="55"/>
      <c r="O59" s="109"/>
      <c r="P59" s="39">
        <f>O59-N59</f>
        <v>0</v>
      </c>
      <c r="Q59" s="56" t="str">
        <f t="shared" si="1"/>
        <v/>
      </c>
      <c r="R59" s="57">
        <f t="shared" si="14"/>
        <v>2960.6</v>
      </c>
      <c r="S59" s="55">
        <f t="shared" si="15"/>
        <v>2960.6</v>
      </c>
      <c r="T59" s="55">
        <f t="shared" si="15"/>
        <v>903</v>
      </c>
      <c r="U59" s="55">
        <f t="shared" si="9"/>
        <v>556.4</v>
      </c>
      <c r="V59" s="55">
        <f t="shared" si="10"/>
        <v>-346.6</v>
      </c>
      <c r="W59" s="56">
        <f t="shared" si="2"/>
        <v>0.61616832779623476</v>
      </c>
      <c r="X59" s="2"/>
      <c r="Y59" s="2"/>
      <c r="Z59" s="110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</row>
    <row r="60" spans="1:196" s="18" customFormat="1" ht="48.75" customHeight="1" x14ac:dyDescent="0.25">
      <c r="A60" s="45"/>
      <c r="B60" s="46" t="s">
        <v>29</v>
      </c>
      <c r="C60" s="97" t="s">
        <v>297</v>
      </c>
      <c r="D60" s="97" t="s">
        <v>24</v>
      </c>
      <c r="E60" s="98" t="s">
        <v>296</v>
      </c>
      <c r="F60" s="108">
        <v>40</v>
      </c>
      <c r="G60" s="109">
        <v>10.3</v>
      </c>
      <c r="H60" s="112">
        <v>4</v>
      </c>
      <c r="I60" s="111">
        <f t="shared" si="4"/>
        <v>2.529277973340145E-5</v>
      </c>
      <c r="J60" s="55">
        <f t="shared" si="5"/>
        <v>-6.3000000000000007</v>
      </c>
      <c r="K60" s="56">
        <f t="shared" si="12"/>
        <v>0.38834951456310679</v>
      </c>
      <c r="L60" s="57"/>
      <c r="M60" s="55"/>
      <c r="N60" s="55"/>
      <c r="O60" s="109"/>
      <c r="P60" s="39"/>
      <c r="Q60" s="56" t="str">
        <f t="shared" si="1"/>
        <v/>
      </c>
      <c r="R60" s="57">
        <f t="shared" si="14"/>
        <v>40</v>
      </c>
      <c r="S60" s="55">
        <f t="shared" si="15"/>
        <v>40</v>
      </c>
      <c r="T60" s="55">
        <f t="shared" si="15"/>
        <v>10.3</v>
      </c>
      <c r="U60" s="55">
        <f t="shared" si="9"/>
        <v>4</v>
      </c>
      <c r="V60" s="55">
        <f t="shared" si="10"/>
        <v>-6.3000000000000007</v>
      </c>
      <c r="W60" s="56">
        <f t="shared" si="2"/>
        <v>0.38834951456310679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</row>
    <row r="61" spans="1:196" s="18" customFormat="1" ht="67.5" customHeight="1" x14ac:dyDescent="0.25">
      <c r="A61" s="45"/>
      <c r="B61" s="46" t="s">
        <v>30</v>
      </c>
      <c r="C61" s="97" t="s">
        <v>31</v>
      </c>
      <c r="D61" s="97" t="s">
        <v>32</v>
      </c>
      <c r="E61" s="104" t="s">
        <v>33</v>
      </c>
      <c r="F61" s="108">
        <v>6836.9</v>
      </c>
      <c r="G61" s="109">
        <v>1668</v>
      </c>
      <c r="H61" s="109">
        <v>1581.1</v>
      </c>
      <c r="I61" s="54">
        <f t="shared" si="4"/>
        <v>9.9976035091202588E-3</v>
      </c>
      <c r="J61" s="55">
        <f t="shared" si="5"/>
        <v>-86.900000000000091</v>
      </c>
      <c r="K61" s="56">
        <f t="shared" si="12"/>
        <v>0.94790167865707431</v>
      </c>
      <c r="L61" s="57">
        <v>42.1</v>
      </c>
      <c r="M61" s="55">
        <v>42.8</v>
      </c>
      <c r="N61" s="55">
        <v>1.8</v>
      </c>
      <c r="O61" s="109">
        <v>1.8</v>
      </c>
      <c r="P61" s="55">
        <f>O61-N61</f>
        <v>0</v>
      </c>
      <c r="Q61" s="56">
        <f t="shared" si="1"/>
        <v>1</v>
      </c>
      <c r="R61" s="57">
        <f t="shared" si="14"/>
        <v>6879</v>
      </c>
      <c r="S61" s="55">
        <f t="shared" si="15"/>
        <v>6879.7</v>
      </c>
      <c r="T61" s="55">
        <f t="shared" si="15"/>
        <v>1669.8</v>
      </c>
      <c r="U61" s="55">
        <f t="shared" si="9"/>
        <v>1582.8999999999999</v>
      </c>
      <c r="V61" s="55">
        <f t="shared" si="10"/>
        <v>-86.900000000000091</v>
      </c>
      <c r="W61" s="56">
        <f t="shared" si="2"/>
        <v>0.94795783926218702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</row>
    <row r="62" spans="1:196" s="18" customFormat="1" ht="37.9" customHeight="1" x14ac:dyDescent="0.25">
      <c r="A62" s="45"/>
      <c r="B62" s="46" t="s">
        <v>34</v>
      </c>
      <c r="C62" s="46" t="s">
        <v>35</v>
      </c>
      <c r="D62" s="97" t="s">
        <v>36</v>
      </c>
      <c r="E62" s="98" t="s">
        <v>37</v>
      </c>
      <c r="F62" s="108">
        <v>13420.8</v>
      </c>
      <c r="G62" s="109">
        <v>3359.7</v>
      </c>
      <c r="H62" s="109">
        <v>3040.7</v>
      </c>
      <c r="I62" s="54">
        <f t="shared" si="4"/>
        <v>1.9226938833838449E-2</v>
      </c>
      <c r="J62" s="55">
        <f t="shared" si="5"/>
        <v>-319</v>
      </c>
      <c r="K62" s="56">
        <f t="shared" si="12"/>
        <v>0.90505104622436527</v>
      </c>
      <c r="L62" s="57">
        <v>243.2</v>
      </c>
      <c r="M62" s="55">
        <v>262.39999999999998</v>
      </c>
      <c r="N62" s="55">
        <v>98</v>
      </c>
      <c r="O62" s="109">
        <v>19.8</v>
      </c>
      <c r="P62" s="55">
        <f>O62-N62</f>
        <v>-78.2</v>
      </c>
      <c r="Q62" s="56">
        <f t="shared" si="1"/>
        <v>0.20204081632653062</v>
      </c>
      <c r="R62" s="57">
        <f t="shared" si="14"/>
        <v>13664</v>
      </c>
      <c r="S62" s="55">
        <f t="shared" si="15"/>
        <v>13683.199999999999</v>
      </c>
      <c r="T62" s="55">
        <f t="shared" si="15"/>
        <v>3457.7</v>
      </c>
      <c r="U62" s="55">
        <f t="shared" si="9"/>
        <v>3060.5</v>
      </c>
      <c r="V62" s="55">
        <f t="shared" si="10"/>
        <v>-397.19999999999982</v>
      </c>
      <c r="W62" s="56">
        <f t="shared" si="2"/>
        <v>0.88512595077652778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</row>
    <row r="63" spans="1:196" s="116" customFormat="1" ht="34.15" hidden="1" customHeight="1" x14ac:dyDescent="0.3">
      <c r="A63" s="58"/>
      <c r="B63" s="61"/>
      <c r="C63" s="61"/>
      <c r="D63" s="100"/>
      <c r="E63" s="113" t="s">
        <v>38</v>
      </c>
      <c r="F63" s="114"/>
      <c r="G63" s="115"/>
      <c r="H63" s="115"/>
      <c r="I63" s="78">
        <f t="shared" si="4"/>
        <v>0</v>
      </c>
      <c r="J63" s="55">
        <f t="shared" si="5"/>
        <v>0</v>
      </c>
      <c r="K63" s="56" t="str">
        <f t="shared" si="12"/>
        <v/>
      </c>
      <c r="L63" s="66"/>
      <c r="M63" s="67"/>
      <c r="N63" s="67"/>
      <c r="O63" s="115"/>
      <c r="P63" s="39">
        <f>O63-N63</f>
        <v>0</v>
      </c>
      <c r="Q63" s="56" t="str">
        <f t="shared" si="1"/>
        <v/>
      </c>
      <c r="R63" s="66">
        <f t="shared" si="14"/>
        <v>0</v>
      </c>
      <c r="S63" s="67">
        <f t="shared" si="15"/>
        <v>0</v>
      </c>
      <c r="T63" s="67">
        <f t="shared" si="15"/>
        <v>0</v>
      </c>
      <c r="U63" s="55">
        <f t="shared" si="9"/>
        <v>0</v>
      </c>
      <c r="V63" s="67">
        <f t="shared" si="10"/>
        <v>0</v>
      </c>
      <c r="W63" s="56" t="str">
        <f t="shared" si="2"/>
        <v/>
      </c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</row>
    <row r="64" spans="1:196" s="18" customFormat="1" ht="35.25" customHeight="1" x14ac:dyDescent="0.25">
      <c r="A64" s="45"/>
      <c r="B64" s="97" t="s">
        <v>39</v>
      </c>
      <c r="C64" s="97" t="s">
        <v>40</v>
      </c>
      <c r="D64" s="97" t="s">
        <v>41</v>
      </c>
      <c r="E64" s="51" t="s">
        <v>42</v>
      </c>
      <c r="F64" s="108">
        <v>85.8</v>
      </c>
      <c r="G64" s="109"/>
      <c r="H64" s="112"/>
      <c r="I64" s="99">
        <f t="shared" si="4"/>
        <v>0</v>
      </c>
      <c r="J64" s="55">
        <f t="shared" si="5"/>
        <v>0</v>
      </c>
      <c r="K64" s="56" t="str">
        <f t="shared" si="12"/>
        <v/>
      </c>
      <c r="L64" s="57"/>
      <c r="M64" s="55"/>
      <c r="N64" s="55"/>
      <c r="O64" s="109"/>
      <c r="P64" s="55">
        <f>O64-N64</f>
        <v>0</v>
      </c>
      <c r="Q64" s="56" t="str">
        <f t="shared" si="1"/>
        <v/>
      </c>
      <c r="R64" s="57">
        <f t="shared" si="14"/>
        <v>85.8</v>
      </c>
      <c r="S64" s="55">
        <f t="shared" si="15"/>
        <v>85.8</v>
      </c>
      <c r="T64" s="55">
        <f t="shared" si="15"/>
        <v>0</v>
      </c>
      <c r="U64" s="55">
        <f t="shared" si="9"/>
        <v>0</v>
      </c>
      <c r="V64" s="55">
        <f t="shared" si="10"/>
        <v>0</v>
      </c>
      <c r="W64" s="56" t="str">
        <f t="shared" si="2"/>
        <v/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</row>
    <row r="65" spans="1:196" s="18" customFormat="1" ht="38.450000000000003" customHeight="1" x14ac:dyDescent="0.25">
      <c r="A65" s="45"/>
      <c r="B65" s="97" t="s">
        <v>43</v>
      </c>
      <c r="C65" s="97" t="s">
        <v>44</v>
      </c>
      <c r="D65" s="97" t="s">
        <v>41</v>
      </c>
      <c r="E65" s="104" t="s">
        <v>312</v>
      </c>
      <c r="F65" s="108">
        <v>5014.7</v>
      </c>
      <c r="G65" s="109">
        <v>1216.4000000000001</v>
      </c>
      <c r="H65" s="109">
        <v>1007.3</v>
      </c>
      <c r="I65" s="54">
        <f t="shared" si="4"/>
        <v>6.3693542563638206E-3</v>
      </c>
      <c r="J65" s="55">
        <f t="shared" si="5"/>
        <v>-209.10000000000014</v>
      </c>
      <c r="K65" s="56">
        <f t="shared" si="12"/>
        <v>0.82809930943768484</v>
      </c>
      <c r="L65" s="57">
        <v>25.5</v>
      </c>
      <c r="M65" s="55">
        <v>25.5</v>
      </c>
      <c r="N65" s="55">
        <v>25.5</v>
      </c>
      <c r="O65" s="109"/>
      <c r="P65" s="55">
        <f>O65-N65</f>
        <v>-25.5</v>
      </c>
      <c r="Q65" s="56">
        <f t="shared" si="1"/>
        <v>0</v>
      </c>
      <c r="R65" s="57">
        <f t="shared" si="14"/>
        <v>5040.2</v>
      </c>
      <c r="S65" s="55">
        <f t="shared" si="15"/>
        <v>5040.2</v>
      </c>
      <c r="T65" s="55">
        <f t="shared" si="15"/>
        <v>1241.9000000000001</v>
      </c>
      <c r="U65" s="55">
        <f t="shared" si="9"/>
        <v>1007.3</v>
      </c>
      <c r="V65" s="55">
        <f t="shared" si="10"/>
        <v>-234.60000000000014</v>
      </c>
      <c r="W65" s="56">
        <f t="shared" si="2"/>
        <v>0.81109590144133981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</row>
    <row r="66" spans="1:196" s="18" customFormat="1" ht="67.5" customHeight="1" x14ac:dyDescent="0.25">
      <c r="A66" s="45"/>
      <c r="B66" s="97" t="s">
        <v>43</v>
      </c>
      <c r="C66" s="97" t="s">
        <v>263</v>
      </c>
      <c r="D66" s="97" t="s">
        <v>41</v>
      </c>
      <c r="E66" s="104" t="s">
        <v>264</v>
      </c>
      <c r="F66" s="108">
        <v>37.4</v>
      </c>
      <c r="G66" s="109">
        <v>12.2</v>
      </c>
      <c r="H66" s="109"/>
      <c r="I66" s="99">
        <f t="shared" si="4"/>
        <v>0</v>
      </c>
      <c r="J66" s="55">
        <f t="shared" si="5"/>
        <v>-12.2</v>
      </c>
      <c r="K66" s="56">
        <f t="shared" si="12"/>
        <v>0</v>
      </c>
      <c r="L66" s="57"/>
      <c r="M66" s="55"/>
      <c r="N66" s="55"/>
      <c r="O66" s="109"/>
      <c r="P66" s="55">
        <f t="shared" ref="P66:P67" si="16">O66-N66</f>
        <v>0</v>
      </c>
      <c r="Q66" s="56" t="str">
        <f t="shared" si="1"/>
        <v/>
      </c>
      <c r="R66" s="57">
        <f t="shared" si="14"/>
        <v>37.4</v>
      </c>
      <c r="S66" s="55">
        <f t="shared" si="15"/>
        <v>37.4</v>
      </c>
      <c r="T66" s="55">
        <f t="shared" si="15"/>
        <v>12.2</v>
      </c>
      <c r="U66" s="55">
        <f t="shared" si="9"/>
        <v>0</v>
      </c>
      <c r="V66" s="55">
        <f t="shared" si="10"/>
        <v>-12.2</v>
      </c>
      <c r="W66" s="56">
        <f t="shared" si="2"/>
        <v>0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</row>
    <row r="67" spans="1:196" s="90" customFormat="1" ht="78" hidden="1" customHeight="1" x14ac:dyDescent="0.3">
      <c r="A67" s="83"/>
      <c r="B67" s="76"/>
      <c r="C67" s="77"/>
      <c r="D67" s="76"/>
      <c r="E67" s="62" t="s">
        <v>313</v>
      </c>
      <c r="F67" s="84"/>
      <c r="G67" s="67"/>
      <c r="H67" s="67"/>
      <c r="I67" s="65">
        <f t="shared" si="4"/>
        <v>0</v>
      </c>
      <c r="J67" s="55">
        <f t="shared" si="5"/>
        <v>0</v>
      </c>
      <c r="K67" s="56" t="str">
        <f t="shared" si="12"/>
        <v/>
      </c>
      <c r="L67" s="92"/>
      <c r="M67" s="85"/>
      <c r="N67" s="85"/>
      <c r="O67" s="85"/>
      <c r="P67" s="94">
        <f t="shared" si="16"/>
        <v>0</v>
      </c>
      <c r="Q67" s="56" t="str">
        <f t="shared" si="1"/>
        <v/>
      </c>
      <c r="R67" s="92">
        <f t="shared" si="14"/>
        <v>0</v>
      </c>
      <c r="S67" s="85">
        <f t="shared" si="15"/>
        <v>0</v>
      </c>
      <c r="T67" s="85">
        <f t="shared" si="15"/>
        <v>0</v>
      </c>
      <c r="U67" s="55">
        <f t="shared" si="9"/>
        <v>0</v>
      </c>
      <c r="V67" s="67">
        <f t="shared" si="10"/>
        <v>0</v>
      </c>
      <c r="W67" s="56" t="str">
        <f t="shared" si="2"/>
        <v/>
      </c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88"/>
      <c r="DH67" s="88"/>
      <c r="DI67" s="88"/>
      <c r="DJ67" s="88"/>
      <c r="DK67" s="88"/>
      <c r="DL67" s="88"/>
      <c r="DM67" s="88"/>
      <c r="DN67" s="88"/>
      <c r="DO67" s="88"/>
      <c r="DP67" s="88"/>
      <c r="DQ67" s="88"/>
      <c r="DR67" s="88"/>
      <c r="DS67" s="88"/>
      <c r="DT67" s="88"/>
      <c r="DU67" s="88"/>
      <c r="DV67" s="88"/>
      <c r="DW67" s="88"/>
      <c r="DX67" s="88"/>
      <c r="DY67" s="88"/>
      <c r="DZ67" s="88"/>
      <c r="EA67" s="88"/>
      <c r="EB67" s="88"/>
      <c r="EC67" s="88"/>
      <c r="ED67" s="88"/>
      <c r="EE67" s="88"/>
      <c r="EF67" s="88"/>
      <c r="EG67" s="88"/>
      <c r="EH67" s="88"/>
      <c r="EI67" s="88"/>
      <c r="EJ67" s="88"/>
      <c r="EK67" s="88"/>
      <c r="EL67" s="88"/>
      <c r="EM67" s="88"/>
      <c r="EN67" s="88"/>
      <c r="EO67" s="88"/>
      <c r="EP67" s="88"/>
      <c r="EQ67" s="88"/>
      <c r="ER67" s="88"/>
      <c r="ES67" s="88"/>
      <c r="ET67" s="88"/>
      <c r="EU67" s="88"/>
      <c r="EV67" s="88"/>
      <c r="EW67" s="88"/>
      <c r="EX67" s="88"/>
      <c r="EY67" s="88"/>
      <c r="EZ67" s="88"/>
      <c r="FA67" s="88"/>
      <c r="FB67" s="88"/>
      <c r="FC67" s="88"/>
      <c r="FD67" s="88"/>
      <c r="FE67" s="88"/>
      <c r="FF67" s="88"/>
      <c r="FG67" s="88"/>
      <c r="FH67" s="88"/>
      <c r="FI67" s="88"/>
      <c r="FJ67" s="88"/>
      <c r="FK67" s="88"/>
      <c r="FL67" s="88"/>
      <c r="FM67" s="88"/>
      <c r="FN67" s="88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9"/>
      <c r="GF67" s="89"/>
      <c r="GG67" s="89"/>
      <c r="GH67" s="89"/>
      <c r="GI67" s="89"/>
      <c r="GJ67" s="89"/>
      <c r="GK67" s="89"/>
      <c r="GL67" s="89"/>
      <c r="GM67" s="89"/>
      <c r="GN67" s="89"/>
    </row>
    <row r="68" spans="1:196" ht="34.9" customHeight="1" x14ac:dyDescent="0.25">
      <c r="A68" s="45"/>
      <c r="B68" s="97" t="s">
        <v>45</v>
      </c>
      <c r="C68" s="97" t="s">
        <v>46</v>
      </c>
      <c r="D68" s="97" t="s">
        <v>41</v>
      </c>
      <c r="E68" s="104" t="s">
        <v>47</v>
      </c>
      <c r="F68" s="105">
        <v>2357.6</v>
      </c>
      <c r="G68" s="55">
        <v>517.70000000000005</v>
      </c>
      <c r="H68" s="94">
        <v>353.4</v>
      </c>
      <c r="I68" s="54">
        <f>H68/$H$11</f>
        <v>2.2346170894460182E-3</v>
      </c>
      <c r="J68" s="55">
        <f>H68-G68</f>
        <v>-164.30000000000007</v>
      </c>
      <c r="K68" s="56">
        <f t="shared" si="12"/>
        <v>0.6826347305389221</v>
      </c>
      <c r="L68" s="57">
        <v>19</v>
      </c>
      <c r="M68" s="55">
        <v>19</v>
      </c>
      <c r="N68" s="55">
        <v>19</v>
      </c>
      <c r="O68" s="55"/>
      <c r="P68" s="55">
        <f>O68-N68</f>
        <v>-19</v>
      </c>
      <c r="Q68" s="56">
        <f t="shared" si="1"/>
        <v>0</v>
      </c>
      <c r="R68" s="57">
        <f>SUM(F68,L68)</f>
        <v>2376.6</v>
      </c>
      <c r="S68" s="55">
        <f t="shared" si="15"/>
        <v>2376.6</v>
      </c>
      <c r="T68" s="55">
        <f t="shared" si="15"/>
        <v>536.70000000000005</v>
      </c>
      <c r="U68" s="55">
        <f t="shared" si="9"/>
        <v>353.4</v>
      </c>
      <c r="V68" s="55">
        <f>U68-T68</f>
        <v>-183.30000000000007</v>
      </c>
      <c r="W68" s="56">
        <f t="shared" si="2"/>
        <v>0.65846841811067625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196" ht="21.75" customHeight="1" x14ac:dyDescent="0.25">
      <c r="A69" s="45"/>
      <c r="B69" s="97" t="s">
        <v>48</v>
      </c>
      <c r="C69" s="97" t="s">
        <v>49</v>
      </c>
      <c r="D69" s="97" t="s">
        <v>41</v>
      </c>
      <c r="E69" s="104" t="s">
        <v>50</v>
      </c>
      <c r="F69" s="105">
        <v>1143.8</v>
      </c>
      <c r="G69" s="55">
        <v>189.3</v>
      </c>
      <c r="H69" s="94">
        <v>142.6</v>
      </c>
      <c r="I69" s="54">
        <f>H69/$H$11</f>
        <v>9.0168759749576172E-4</v>
      </c>
      <c r="J69" s="55">
        <f>H69-G69</f>
        <v>-46.700000000000017</v>
      </c>
      <c r="K69" s="56">
        <f t="shared" si="12"/>
        <v>0.75330163761225566</v>
      </c>
      <c r="L69" s="57"/>
      <c r="M69" s="55">
        <v>35</v>
      </c>
      <c r="N69" s="55"/>
      <c r="O69" s="55"/>
      <c r="P69" s="55">
        <f>O69-N69</f>
        <v>0</v>
      </c>
      <c r="Q69" s="56" t="str">
        <f t="shared" si="1"/>
        <v/>
      </c>
      <c r="R69" s="57">
        <f>SUM(F69,L69)</f>
        <v>1143.8</v>
      </c>
      <c r="S69" s="55">
        <f t="shared" si="15"/>
        <v>1178.8</v>
      </c>
      <c r="T69" s="55">
        <f t="shared" si="15"/>
        <v>189.3</v>
      </c>
      <c r="U69" s="55">
        <f t="shared" si="9"/>
        <v>142.6</v>
      </c>
      <c r="V69" s="55">
        <f>U69-T69</f>
        <v>-46.700000000000017</v>
      </c>
      <c r="W69" s="56">
        <f t="shared" si="2"/>
        <v>0.75330163761225566</v>
      </c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196" ht="81" customHeight="1" x14ac:dyDescent="0.25">
      <c r="A70" s="45"/>
      <c r="B70" s="97"/>
      <c r="C70" s="97" t="s">
        <v>51</v>
      </c>
      <c r="D70" s="97" t="s">
        <v>41</v>
      </c>
      <c r="E70" s="104" t="s">
        <v>52</v>
      </c>
      <c r="F70" s="105">
        <v>529.5</v>
      </c>
      <c r="G70" s="55">
        <v>50</v>
      </c>
      <c r="H70" s="94">
        <v>18.399999999999999</v>
      </c>
      <c r="I70" s="54">
        <f>H70/$H$11</f>
        <v>1.1634678677364667E-4</v>
      </c>
      <c r="J70" s="55">
        <f>H70-G70</f>
        <v>-31.6</v>
      </c>
      <c r="K70" s="56">
        <f t="shared" si="12"/>
        <v>0.36799999999999999</v>
      </c>
      <c r="L70" s="57"/>
      <c r="M70" s="55"/>
      <c r="N70" s="55"/>
      <c r="O70" s="55"/>
      <c r="P70" s="55">
        <f>O70-N70</f>
        <v>0</v>
      </c>
      <c r="Q70" s="56" t="str">
        <f t="shared" si="1"/>
        <v/>
      </c>
      <c r="R70" s="57">
        <f>SUM(F70,L70)</f>
        <v>529.5</v>
      </c>
      <c r="S70" s="55">
        <f t="shared" si="15"/>
        <v>529.5</v>
      </c>
      <c r="T70" s="55">
        <f t="shared" si="15"/>
        <v>50</v>
      </c>
      <c r="U70" s="55">
        <f t="shared" si="9"/>
        <v>18.399999999999999</v>
      </c>
      <c r="V70" s="55">
        <f>U70-T70</f>
        <v>-31.6</v>
      </c>
      <c r="W70" s="56">
        <f t="shared" si="2"/>
        <v>0.36799999999999999</v>
      </c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196" ht="101.45" customHeight="1" x14ac:dyDescent="0.25">
      <c r="A71" s="45"/>
      <c r="B71" s="97" t="s">
        <v>53</v>
      </c>
      <c r="C71" s="97" t="s">
        <v>54</v>
      </c>
      <c r="D71" s="97" t="s">
        <v>36</v>
      </c>
      <c r="E71" s="98" t="s">
        <v>55</v>
      </c>
      <c r="F71" s="105">
        <v>350</v>
      </c>
      <c r="G71" s="55">
        <v>120</v>
      </c>
      <c r="H71" s="55">
        <v>100.8</v>
      </c>
      <c r="I71" s="54">
        <f>H71/$H$11</f>
        <v>6.3737804928171659E-4</v>
      </c>
      <c r="J71" s="55">
        <f>H71-G71</f>
        <v>-19.200000000000003</v>
      </c>
      <c r="K71" s="56">
        <f t="shared" si="12"/>
        <v>0.84</v>
      </c>
      <c r="L71" s="57"/>
      <c r="M71" s="55"/>
      <c r="N71" s="55"/>
      <c r="O71" s="55"/>
      <c r="P71" s="39">
        <f>O71-N71</f>
        <v>0</v>
      </c>
      <c r="Q71" s="56" t="str">
        <f t="shared" si="1"/>
        <v/>
      </c>
      <c r="R71" s="57">
        <f>SUM(F71,L71)</f>
        <v>350</v>
      </c>
      <c r="S71" s="55">
        <f t="shared" si="15"/>
        <v>350</v>
      </c>
      <c r="T71" s="55">
        <f t="shared" si="15"/>
        <v>120</v>
      </c>
      <c r="U71" s="55">
        <f t="shared" si="9"/>
        <v>100.8</v>
      </c>
      <c r="V71" s="55">
        <f>U71-T71</f>
        <v>-19.200000000000003</v>
      </c>
      <c r="W71" s="56">
        <f t="shared" si="2"/>
        <v>0.84</v>
      </c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196" ht="55.9" customHeight="1" x14ac:dyDescent="0.25">
      <c r="A72" s="45"/>
      <c r="B72" s="97"/>
      <c r="C72" s="97" t="s">
        <v>56</v>
      </c>
      <c r="D72" s="97" t="s">
        <v>20</v>
      </c>
      <c r="E72" s="98" t="s">
        <v>57</v>
      </c>
      <c r="F72" s="105">
        <v>66.5</v>
      </c>
      <c r="G72" s="55">
        <v>13</v>
      </c>
      <c r="H72" s="55"/>
      <c r="I72" s="117">
        <f>H72/$H$11</f>
        <v>0</v>
      </c>
      <c r="J72" s="55">
        <f>H72-G72</f>
        <v>-13</v>
      </c>
      <c r="K72" s="56">
        <f t="shared" si="12"/>
        <v>0</v>
      </c>
      <c r="L72" s="57"/>
      <c r="M72" s="55"/>
      <c r="N72" s="55"/>
      <c r="O72" s="55"/>
      <c r="P72" s="39">
        <f>O72-N72</f>
        <v>0</v>
      </c>
      <c r="Q72" s="56" t="str">
        <f t="shared" si="1"/>
        <v/>
      </c>
      <c r="R72" s="57">
        <f>SUM(F72,L72)</f>
        <v>66.5</v>
      </c>
      <c r="S72" s="55">
        <f t="shared" si="15"/>
        <v>66.5</v>
      </c>
      <c r="T72" s="55">
        <f t="shared" si="15"/>
        <v>13</v>
      </c>
      <c r="U72" s="55">
        <f t="shared" si="9"/>
        <v>0</v>
      </c>
      <c r="V72" s="55">
        <f>U72-T72</f>
        <v>-13</v>
      </c>
      <c r="W72" s="56">
        <f t="shared" si="2"/>
        <v>0</v>
      </c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</row>
    <row r="73" spans="1:196" s="71" customFormat="1" ht="204.6" hidden="1" customHeight="1" x14ac:dyDescent="0.3">
      <c r="A73" s="58"/>
      <c r="B73" s="100"/>
      <c r="C73" s="100" t="s">
        <v>265</v>
      </c>
      <c r="D73" s="100" t="s">
        <v>266</v>
      </c>
      <c r="E73" s="118" t="s">
        <v>267</v>
      </c>
      <c r="F73" s="84"/>
      <c r="G73" s="67"/>
      <c r="H73" s="67"/>
      <c r="I73" s="72">
        <f t="shared" ref="I73:I74" si="17">H73/$H$11</f>
        <v>0</v>
      </c>
      <c r="J73" s="67">
        <f t="shared" ref="J73:J74" si="18">H73-G73</f>
        <v>0</v>
      </c>
      <c r="K73" s="56" t="str">
        <f t="shared" si="12"/>
        <v/>
      </c>
      <c r="L73" s="66"/>
      <c r="M73" s="67"/>
      <c r="N73" s="67"/>
      <c r="O73" s="67"/>
      <c r="P73" s="67">
        <f t="shared" ref="P73:P74" si="19">O73-N73</f>
        <v>0</v>
      </c>
      <c r="Q73" s="56" t="str">
        <f t="shared" si="1"/>
        <v/>
      </c>
      <c r="R73" s="66">
        <f t="shared" ref="R73:R74" si="20">SUM(F73,L73)</f>
        <v>0</v>
      </c>
      <c r="S73" s="67">
        <f t="shared" ref="S73:T74" si="21">SUM(F73,M73)</f>
        <v>0</v>
      </c>
      <c r="T73" s="67">
        <f t="shared" si="21"/>
        <v>0</v>
      </c>
      <c r="U73" s="55">
        <f t="shared" si="9"/>
        <v>0</v>
      </c>
      <c r="V73" s="67">
        <f t="shared" ref="V73:V74" si="22">U73-T73</f>
        <v>0</v>
      </c>
      <c r="W73" s="56" t="str">
        <f t="shared" si="2"/>
        <v/>
      </c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70"/>
      <c r="GF73" s="70"/>
      <c r="GG73" s="70"/>
      <c r="GH73" s="70"/>
      <c r="GI73" s="70"/>
      <c r="GJ73" s="70"/>
      <c r="GK73" s="70"/>
      <c r="GL73" s="70"/>
      <c r="GM73" s="70"/>
      <c r="GN73" s="70"/>
    </row>
    <row r="74" spans="1:196" s="71" customFormat="1" ht="283.14999999999998" hidden="1" customHeight="1" x14ac:dyDescent="0.3">
      <c r="A74" s="58"/>
      <c r="B74" s="100"/>
      <c r="C74" s="100" t="s">
        <v>268</v>
      </c>
      <c r="D74" s="100" t="s">
        <v>20</v>
      </c>
      <c r="E74" s="119" t="s">
        <v>269</v>
      </c>
      <c r="F74" s="84"/>
      <c r="G74" s="67"/>
      <c r="H74" s="67"/>
      <c r="I74" s="72">
        <f t="shared" si="17"/>
        <v>0</v>
      </c>
      <c r="J74" s="67">
        <f t="shared" si="18"/>
        <v>0</v>
      </c>
      <c r="K74" s="56" t="str">
        <f t="shared" si="12"/>
        <v/>
      </c>
      <c r="L74" s="66"/>
      <c r="M74" s="67"/>
      <c r="N74" s="67"/>
      <c r="O74" s="67"/>
      <c r="P74" s="67">
        <f t="shared" si="19"/>
        <v>0</v>
      </c>
      <c r="Q74" s="56" t="str">
        <f t="shared" si="1"/>
        <v/>
      </c>
      <c r="R74" s="66">
        <f t="shared" si="20"/>
        <v>0</v>
      </c>
      <c r="S74" s="67">
        <f t="shared" si="21"/>
        <v>0</v>
      </c>
      <c r="T74" s="67">
        <f t="shared" si="21"/>
        <v>0</v>
      </c>
      <c r="U74" s="55">
        <f t="shared" si="9"/>
        <v>0</v>
      </c>
      <c r="V74" s="67">
        <f t="shared" si="22"/>
        <v>0</v>
      </c>
      <c r="W74" s="56" t="str">
        <f t="shared" si="2"/>
        <v/>
      </c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70"/>
      <c r="GF74" s="70"/>
      <c r="GG74" s="70"/>
      <c r="GH74" s="70"/>
      <c r="GI74" s="70"/>
      <c r="GJ74" s="70"/>
      <c r="GK74" s="70"/>
      <c r="GL74" s="70"/>
      <c r="GM74" s="70"/>
      <c r="GN74" s="70"/>
    </row>
    <row r="75" spans="1:196" s="121" customFormat="1" ht="34.5" customHeight="1" x14ac:dyDescent="0.25">
      <c r="A75" s="45"/>
      <c r="B75" s="46" t="s">
        <v>58</v>
      </c>
      <c r="C75" s="46" t="s">
        <v>59</v>
      </c>
      <c r="D75" s="46" t="s">
        <v>60</v>
      </c>
      <c r="E75" s="98" t="s">
        <v>61</v>
      </c>
      <c r="F75" s="105">
        <v>3811</v>
      </c>
      <c r="G75" s="55">
        <v>1130</v>
      </c>
      <c r="H75" s="55">
        <v>388</v>
      </c>
      <c r="I75" s="54">
        <f>H75/$H$11</f>
        <v>2.4533996341399408E-3</v>
      </c>
      <c r="J75" s="55">
        <f>H75-G75</f>
        <v>-742</v>
      </c>
      <c r="K75" s="56">
        <f t="shared" si="12"/>
        <v>0.3433628318584071</v>
      </c>
      <c r="L75" s="57"/>
      <c r="M75" s="55"/>
      <c r="N75" s="55"/>
      <c r="O75" s="55"/>
      <c r="P75" s="39">
        <f>O75-N75</f>
        <v>0</v>
      </c>
      <c r="Q75" s="56" t="str">
        <f t="shared" si="1"/>
        <v/>
      </c>
      <c r="R75" s="57">
        <f>SUM(F75,L75)</f>
        <v>3811</v>
      </c>
      <c r="S75" s="55">
        <f>SUM(F75,M75)</f>
        <v>3811</v>
      </c>
      <c r="T75" s="55">
        <f>SUM(G75,N75)</f>
        <v>1130</v>
      </c>
      <c r="U75" s="55">
        <f t="shared" si="9"/>
        <v>388</v>
      </c>
      <c r="V75" s="55">
        <f>U75-T75</f>
        <v>-742</v>
      </c>
      <c r="W75" s="56">
        <f t="shared" si="2"/>
        <v>0.3433628318584071</v>
      </c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120"/>
      <c r="GF75" s="120"/>
      <c r="GG75" s="120"/>
      <c r="GH75" s="120"/>
      <c r="GI75" s="120"/>
      <c r="GJ75" s="120"/>
      <c r="GK75" s="120"/>
      <c r="GL75" s="120"/>
      <c r="GM75" s="120"/>
      <c r="GN75" s="120"/>
    </row>
    <row r="76" spans="1:196" s="103" customFormat="1" ht="32.25" customHeight="1" x14ac:dyDescent="0.3">
      <c r="A76" s="35">
        <v>4</v>
      </c>
      <c r="B76" s="36" t="s">
        <v>129</v>
      </c>
      <c r="C76" s="36" t="s">
        <v>130</v>
      </c>
      <c r="D76" s="36"/>
      <c r="E76" s="101" t="s">
        <v>314</v>
      </c>
      <c r="F76" s="38">
        <f>SUM(F77:F80)</f>
        <v>15170.199999999999</v>
      </c>
      <c r="G76" s="39">
        <f t="shared" ref="G76:H76" si="23">SUM(G77:G80)</f>
        <v>3704.9</v>
      </c>
      <c r="H76" s="39">
        <f t="shared" si="23"/>
        <v>2940.3999999999996</v>
      </c>
      <c r="I76" s="40">
        <f t="shared" si="4"/>
        <v>1.8592722382023405E-2</v>
      </c>
      <c r="J76" s="39">
        <f t="shared" si="5"/>
        <v>-764.50000000000045</v>
      </c>
      <c r="K76" s="33">
        <f t="shared" si="12"/>
        <v>0.79365165051688291</v>
      </c>
      <c r="L76" s="41">
        <f>SUM(L77:L80)</f>
        <v>2299.1</v>
      </c>
      <c r="M76" s="39">
        <f t="shared" ref="M76:O76" si="24">SUM(M77:M80)</f>
        <v>2299.1</v>
      </c>
      <c r="N76" s="39">
        <f t="shared" si="24"/>
        <v>140.4</v>
      </c>
      <c r="O76" s="39">
        <f t="shared" si="24"/>
        <v>22.8</v>
      </c>
      <c r="P76" s="39">
        <f t="shared" si="7"/>
        <v>-117.60000000000001</v>
      </c>
      <c r="Q76" s="33">
        <f t="shared" ref="Q76:Q139" si="25">IFERROR(100%*(O76/N76),"")</f>
        <v>0.1623931623931624</v>
      </c>
      <c r="R76" s="41">
        <f>SUM(R77:R80)</f>
        <v>17469.3</v>
      </c>
      <c r="S76" s="39">
        <f t="shared" ref="S76:T76" si="26">SUM(S77:S80)</f>
        <v>17469.3</v>
      </c>
      <c r="T76" s="39">
        <f t="shared" si="26"/>
        <v>3845.2999999999997</v>
      </c>
      <c r="U76" s="39">
        <f t="shared" si="9"/>
        <v>2963.2</v>
      </c>
      <c r="V76" s="39">
        <f t="shared" si="10"/>
        <v>-882.09999999999991</v>
      </c>
      <c r="W76" s="33">
        <f t="shared" ref="W76:W139" si="27">IFERROR(100%*(U76/T76),"")</f>
        <v>0.7706030738824019</v>
      </c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102"/>
      <c r="GF76" s="102"/>
      <c r="GG76" s="102"/>
      <c r="GH76" s="102"/>
      <c r="GI76" s="102"/>
      <c r="GJ76" s="102"/>
      <c r="GK76" s="102"/>
      <c r="GL76" s="102"/>
      <c r="GM76" s="102"/>
      <c r="GN76" s="102"/>
    </row>
    <row r="77" spans="1:196" ht="24.75" customHeight="1" x14ac:dyDescent="0.25">
      <c r="A77" s="45"/>
      <c r="B77" s="46" t="s">
        <v>131</v>
      </c>
      <c r="C77" s="97" t="s">
        <v>132</v>
      </c>
      <c r="D77" s="97" t="s">
        <v>133</v>
      </c>
      <c r="E77" s="51" t="s">
        <v>134</v>
      </c>
      <c r="F77" s="105">
        <v>6201.5</v>
      </c>
      <c r="G77" s="55">
        <v>1609.3</v>
      </c>
      <c r="H77" s="55">
        <v>1380.9</v>
      </c>
      <c r="I77" s="54">
        <f t="shared" si="4"/>
        <v>8.7316998834635166E-3</v>
      </c>
      <c r="J77" s="55">
        <f t="shared" ref="J77:J140" si="28">H77-G77</f>
        <v>-228.39999999999986</v>
      </c>
      <c r="K77" s="56">
        <f t="shared" si="12"/>
        <v>0.8580749394146524</v>
      </c>
      <c r="L77" s="57">
        <v>194.2</v>
      </c>
      <c r="M77" s="55">
        <v>194.2</v>
      </c>
      <c r="N77" s="55">
        <v>57.6</v>
      </c>
      <c r="O77" s="55"/>
      <c r="P77" s="55">
        <f t="shared" si="7"/>
        <v>-57.6</v>
      </c>
      <c r="Q77" s="56">
        <f t="shared" si="25"/>
        <v>0</v>
      </c>
      <c r="R77" s="57">
        <f t="shared" si="8"/>
        <v>6395.7</v>
      </c>
      <c r="S77" s="55">
        <f t="shared" si="9"/>
        <v>6395.7</v>
      </c>
      <c r="T77" s="55">
        <f t="shared" si="9"/>
        <v>1666.8999999999999</v>
      </c>
      <c r="U77" s="55">
        <f t="shared" si="9"/>
        <v>1380.9</v>
      </c>
      <c r="V77" s="55">
        <f t="shared" si="10"/>
        <v>-285.99999999999977</v>
      </c>
      <c r="W77" s="56">
        <f t="shared" si="27"/>
        <v>0.82842402063711096</v>
      </c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196" ht="48" customHeight="1" x14ac:dyDescent="0.25">
      <c r="A78" s="45"/>
      <c r="B78" s="46" t="s">
        <v>135</v>
      </c>
      <c r="C78" s="97" t="s">
        <v>136</v>
      </c>
      <c r="D78" s="97" t="s">
        <v>137</v>
      </c>
      <c r="E78" s="104" t="s">
        <v>138</v>
      </c>
      <c r="F78" s="105">
        <v>3679.3</v>
      </c>
      <c r="G78" s="55">
        <v>1004.7</v>
      </c>
      <c r="H78" s="55">
        <v>775.3</v>
      </c>
      <c r="I78" s="54">
        <f t="shared" si="4"/>
        <v>4.902373031826536E-3</v>
      </c>
      <c r="J78" s="55">
        <f t="shared" si="28"/>
        <v>-229.40000000000009</v>
      </c>
      <c r="K78" s="56">
        <f t="shared" si="12"/>
        <v>0.77167313625957989</v>
      </c>
      <c r="L78" s="57">
        <v>1988.1</v>
      </c>
      <c r="M78" s="55">
        <v>1988.1</v>
      </c>
      <c r="N78" s="55">
        <v>82.8</v>
      </c>
      <c r="O78" s="55">
        <v>22.8</v>
      </c>
      <c r="P78" s="55">
        <f t="shared" si="7"/>
        <v>-60</v>
      </c>
      <c r="Q78" s="56">
        <f t="shared" si="25"/>
        <v>0.27536231884057971</v>
      </c>
      <c r="R78" s="57">
        <f t="shared" si="8"/>
        <v>5667.4</v>
      </c>
      <c r="S78" s="55">
        <f t="shared" si="9"/>
        <v>5667.4</v>
      </c>
      <c r="T78" s="55">
        <f t="shared" si="9"/>
        <v>1087.5</v>
      </c>
      <c r="U78" s="55">
        <f t="shared" si="9"/>
        <v>798.09999999999991</v>
      </c>
      <c r="V78" s="55">
        <f t="shared" si="10"/>
        <v>-289.40000000000009</v>
      </c>
      <c r="W78" s="56">
        <f t="shared" si="27"/>
        <v>0.73388505747126431</v>
      </c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196" ht="35.25" customHeight="1" x14ac:dyDescent="0.25">
      <c r="A79" s="45"/>
      <c r="B79" s="46" t="s">
        <v>139</v>
      </c>
      <c r="C79" s="97" t="s">
        <v>140</v>
      </c>
      <c r="D79" s="97" t="s">
        <v>141</v>
      </c>
      <c r="E79" s="51" t="s">
        <v>142</v>
      </c>
      <c r="F79" s="105">
        <v>3430.5</v>
      </c>
      <c r="G79" s="55">
        <v>941</v>
      </c>
      <c r="H79" s="55">
        <v>781.7</v>
      </c>
      <c r="I79" s="54">
        <f t="shared" si="4"/>
        <v>4.9428414793999788E-3</v>
      </c>
      <c r="J79" s="55">
        <f t="shared" si="28"/>
        <v>-159.29999999999995</v>
      </c>
      <c r="K79" s="56">
        <f t="shared" ref="K79:K142" si="29">IFERROR(100%*(H79/G79),"")</f>
        <v>0.8307120085015941</v>
      </c>
      <c r="L79" s="57">
        <v>86.8</v>
      </c>
      <c r="M79" s="55">
        <v>86.8</v>
      </c>
      <c r="N79" s="55"/>
      <c r="O79" s="55"/>
      <c r="P79" s="55">
        <f t="shared" si="7"/>
        <v>0</v>
      </c>
      <c r="Q79" s="56" t="str">
        <f t="shared" si="25"/>
        <v/>
      </c>
      <c r="R79" s="57">
        <f t="shared" si="8"/>
        <v>3517.3</v>
      </c>
      <c r="S79" s="55">
        <f t="shared" si="9"/>
        <v>3517.3</v>
      </c>
      <c r="T79" s="55">
        <f t="shared" si="9"/>
        <v>941</v>
      </c>
      <c r="U79" s="55">
        <f t="shared" si="9"/>
        <v>781.7</v>
      </c>
      <c r="V79" s="55">
        <f t="shared" si="10"/>
        <v>-159.29999999999995</v>
      </c>
      <c r="W79" s="56">
        <f t="shared" si="27"/>
        <v>0.8307120085015941</v>
      </c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196" ht="24.75" customHeight="1" thickBot="1" x14ac:dyDescent="0.3">
      <c r="A80" s="45"/>
      <c r="B80" s="46" t="s">
        <v>143</v>
      </c>
      <c r="C80" s="97" t="s">
        <v>144</v>
      </c>
      <c r="D80" s="97" t="s">
        <v>141</v>
      </c>
      <c r="E80" s="98" t="s">
        <v>145</v>
      </c>
      <c r="F80" s="105">
        <v>1858.9</v>
      </c>
      <c r="G80" s="55">
        <v>149.9</v>
      </c>
      <c r="H80" s="55">
        <v>2.5</v>
      </c>
      <c r="I80" s="111">
        <f t="shared" si="4"/>
        <v>1.5807987333375908E-5</v>
      </c>
      <c r="J80" s="55">
        <f t="shared" si="28"/>
        <v>-147.4</v>
      </c>
      <c r="K80" s="56">
        <f t="shared" si="29"/>
        <v>1.6677785190126752E-2</v>
      </c>
      <c r="L80" s="57">
        <v>30</v>
      </c>
      <c r="M80" s="55">
        <v>30</v>
      </c>
      <c r="N80" s="55"/>
      <c r="O80" s="55"/>
      <c r="P80" s="55">
        <f t="shared" si="7"/>
        <v>0</v>
      </c>
      <c r="Q80" s="56" t="str">
        <f t="shared" si="25"/>
        <v/>
      </c>
      <c r="R80" s="57">
        <f t="shared" si="8"/>
        <v>1888.9</v>
      </c>
      <c r="S80" s="55">
        <f t="shared" si="9"/>
        <v>1888.9</v>
      </c>
      <c r="T80" s="55">
        <f t="shared" si="9"/>
        <v>149.9</v>
      </c>
      <c r="U80" s="55">
        <f t="shared" si="9"/>
        <v>2.5</v>
      </c>
      <c r="V80" s="55">
        <f t="shared" si="10"/>
        <v>-147.4</v>
      </c>
      <c r="W80" s="56">
        <f t="shared" si="27"/>
        <v>1.6677785190126752E-2</v>
      </c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</row>
    <row r="81" spans="1:196" s="123" customFormat="1" ht="31.5" customHeight="1" thickBot="1" x14ac:dyDescent="0.35">
      <c r="A81" s="35">
        <v>5</v>
      </c>
      <c r="B81" s="36" t="s">
        <v>146</v>
      </c>
      <c r="C81" s="36" t="s">
        <v>147</v>
      </c>
      <c r="D81" s="36"/>
      <c r="E81" s="48" t="s">
        <v>315</v>
      </c>
      <c r="F81" s="38">
        <f>SUM(F82:F86)</f>
        <v>5806.1</v>
      </c>
      <c r="G81" s="39">
        <f t="shared" ref="G81:H81" si="30">SUM(G82:G86)</f>
        <v>1828.6999999999998</v>
      </c>
      <c r="H81" s="39">
        <f t="shared" si="30"/>
        <v>778.5</v>
      </c>
      <c r="I81" s="40">
        <f t="shared" si="4"/>
        <v>4.9226072556132578E-3</v>
      </c>
      <c r="J81" s="39">
        <f t="shared" si="28"/>
        <v>-1050.1999999999998</v>
      </c>
      <c r="K81" s="33">
        <f t="shared" si="29"/>
        <v>0.425712254607098</v>
      </c>
      <c r="L81" s="41">
        <f>SUM(L82:L86)</f>
        <v>194.7</v>
      </c>
      <c r="M81" s="39">
        <f t="shared" ref="M81:O81" si="31">SUM(M82:M86)</f>
        <v>194.7</v>
      </c>
      <c r="N81" s="39">
        <f t="shared" si="31"/>
        <v>0</v>
      </c>
      <c r="O81" s="39">
        <f t="shared" si="31"/>
        <v>0</v>
      </c>
      <c r="P81" s="39">
        <f t="shared" si="7"/>
        <v>0</v>
      </c>
      <c r="Q81" s="33" t="str">
        <f t="shared" si="25"/>
        <v/>
      </c>
      <c r="R81" s="41">
        <f>SUM(R82:R86)</f>
        <v>6000.8</v>
      </c>
      <c r="S81" s="39">
        <f t="shared" ref="S81:T81" si="32">SUM(S82:S86)</f>
        <v>6000.8</v>
      </c>
      <c r="T81" s="39">
        <f t="shared" si="32"/>
        <v>1828.6999999999998</v>
      </c>
      <c r="U81" s="39">
        <f t="shared" si="9"/>
        <v>778.5</v>
      </c>
      <c r="V81" s="39">
        <f t="shared" si="10"/>
        <v>-1050.1999999999998</v>
      </c>
      <c r="W81" s="33">
        <f t="shared" si="27"/>
        <v>0.425712254607098</v>
      </c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122"/>
      <c r="GF81" s="122"/>
      <c r="GG81" s="122"/>
      <c r="GH81" s="122"/>
      <c r="GI81" s="122"/>
      <c r="GJ81" s="122"/>
      <c r="GK81" s="122"/>
      <c r="GL81" s="122"/>
      <c r="GM81" s="122"/>
      <c r="GN81" s="122"/>
    </row>
    <row r="82" spans="1:196" ht="33.6" customHeight="1" x14ac:dyDescent="0.25">
      <c r="A82" s="45"/>
      <c r="B82" s="46" t="s">
        <v>148</v>
      </c>
      <c r="C82" s="97" t="s">
        <v>149</v>
      </c>
      <c r="D82" s="97" t="s">
        <v>150</v>
      </c>
      <c r="E82" s="51" t="s">
        <v>151</v>
      </c>
      <c r="F82" s="105">
        <v>1398.8</v>
      </c>
      <c r="G82" s="55">
        <v>555.5</v>
      </c>
      <c r="H82" s="55">
        <v>72.900000000000006</v>
      </c>
      <c r="I82" s="54">
        <f t="shared" si="4"/>
        <v>4.6096091064124151E-4</v>
      </c>
      <c r="J82" s="55">
        <f t="shared" si="28"/>
        <v>-482.6</v>
      </c>
      <c r="K82" s="56">
        <f t="shared" si="29"/>
        <v>0.13123312331233125</v>
      </c>
      <c r="L82" s="57">
        <v>30</v>
      </c>
      <c r="M82" s="55">
        <v>30</v>
      </c>
      <c r="N82" s="55"/>
      <c r="O82" s="55"/>
      <c r="P82" s="55">
        <f t="shared" si="7"/>
        <v>0</v>
      </c>
      <c r="Q82" s="56" t="str">
        <f t="shared" si="25"/>
        <v/>
      </c>
      <c r="R82" s="57">
        <f t="shared" si="8"/>
        <v>1428.8</v>
      </c>
      <c r="S82" s="55">
        <f t="shared" si="9"/>
        <v>1428.8</v>
      </c>
      <c r="T82" s="55">
        <f t="shared" si="9"/>
        <v>555.5</v>
      </c>
      <c r="U82" s="55">
        <f t="shared" si="9"/>
        <v>72.900000000000006</v>
      </c>
      <c r="V82" s="55">
        <f t="shared" si="10"/>
        <v>-482.6</v>
      </c>
      <c r="W82" s="56">
        <f t="shared" si="27"/>
        <v>0.13123312331233125</v>
      </c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196" ht="36" customHeight="1" x14ac:dyDescent="0.25">
      <c r="A83" s="45"/>
      <c r="B83" s="46" t="s">
        <v>148</v>
      </c>
      <c r="C83" s="97" t="s">
        <v>152</v>
      </c>
      <c r="D83" s="97" t="s">
        <v>150</v>
      </c>
      <c r="E83" s="51" t="s">
        <v>153</v>
      </c>
      <c r="F83" s="105">
        <v>329.7</v>
      </c>
      <c r="G83" s="55">
        <v>160.4</v>
      </c>
      <c r="H83" s="55">
        <v>5.9</v>
      </c>
      <c r="I83" s="99">
        <f t="shared" si="4"/>
        <v>3.7306850106767144E-5</v>
      </c>
      <c r="J83" s="55">
        <f t="shared" si="28"/>
        <v>-154.5</v>
      </c>
      <c r="K83" s="56">
        <f t="shared" si="29"/>
        <v>3.6783042394014961E-2</v>
      </c>
      <c r="L83" s="57"/>
      <c r="M83" s="55">
        <v>164.7</v>
      </c>
      <c r="N83" s="55"/>
      <c r="O83" s="55"/>
      <c r="P83" s="55">
        <f t="shared" si="7"/>
        <v>0</v>
      </c>
      <c r="Q83" s="56" t="str">
        <f t="shared" si="25"/>
        <v/>
      </c>
      <c r="R83" s="57">
        <f t="shared" si="8"/>
        <v>329.7</v>
      </c>
      <c r="S83" s="55">
        <f t="shared" si="9"/>
        <v>494.4</v>
      </c>
      <c r="T83" s="55">
        <f t="shared" si="9"/>
        <v>160.4</v>
      </c>
      <c r="U83" s="55">
        <f t="shared" si="9"/>
        <v>5.9</v>
      </c>
      <c r="V83" s="55">
        <f t="shared" si="10"/>
        <v>-154.5</v>
      </c>
      <c r="W83" s="56">
        <f t="shared" si="27"/>
        <v>3.6783042394014961E-2</v>
      </c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</row>
    <row r="84" spans="1:196" s="125" customFormat="1" ht="39" customHeight="1" x14ac:dyDescent="0.25">
      <c r="A84" s="45"/>
      <c r="B84" s="46" t="s">
        <v>154</v>
      </c>
      <c r="C84" s="97" t="s">
        <v>155</v>
      </c>
      <c r="D84" s="97" t="s">
        <v>150</v>
      </c>
      <c r="E84" s="104" t="s">
        <v>156</v>
      </c>
      <c r="F84" s="105">
        <v>3861</v>
      </c>
      <c r="G84" s="55">
        <v>1058.7</v>
      </c>
      <c r="H84" s="55">
        <v>659.5</v>
      </c>
      <c r="I84" s="54">
        <f t="shared" si="4"/>
        <v>4.1701470585445641E-3</v>
      </c>
      <c r="J84" s="55">
        <f t="shared" si="28"/>
        <v>-399.20000000000005</v>
      </c>
      <c r="K84" s="56">
        <f t="shared" si="29"/>
        <v>0.62293378671956168</v>
      </c>
      <c r="L84" s="57">
        <v>164.7</v>
      </c>
      <c r="M84" s="55"/>
      <c r="N84" s="55"/>
      <c r="O84" s="55"/>
      <c r="P84" s="55">
        <f t="shared" si="7"/>
        <v>0</v>
      </c>
      <c r="Q84" s="56" t="str">
        <f t="shared" si="25"/>
        <v/>
      </c>
      <c r="R84" s="57">
        <f t="shared" si="8"/>
        <v>4025.7</v>
      </c>
      <c r="S84" s="55">
        <f t="shared" si="9"/>
        <v>3861</v>
      </c>
      <c r="T84" s="55">
        <f t="shared" si="9"/>
        <v>1058.7</v>
      </c>
      <c r="U84" s="55">
        <f t="shared" si="9"/>
        <v>659.5</v>
      </c>
      <c r="V84" s="55">
        <f t="shared" si="10"/>
        <v>-399.20000000000005</v>
      </c>
      <c r="W84" s="56">
        <f t="shared" si="27"/>
        <v>0.62293378671956168</v>
      </c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124"/>
      <c r="GF84" s="124"/>
      <c r="GG84" s="124"/>
      <c r="GH84" s="124"/>
      <c r="GI84" s="124"/>
      <c r="GJ84" s="124"/>
      <c r="GK84" s="124"/>
      <c r="GL84" s="124"/>
      <c r="GM84" s="124"/>
      <c r="GN84" s="124"/>
    </row>
    <row r="85" spans="1:196" s="125" customFormat="1" ht="51" hidden="1" customHeight="1" x14ac:dyDescent="0.25">
      <c r="A85" s="45"/>
      <c r="B85" s="46" t="s">
        <v>154</v>
      </c>
      <c r="C85" s="97" t="s">
        <v>157</v>
      </c>
      <c r="D85" s="97" t="s">
        <v>150</v>
      </c>
      <c r="E85" s="104" t="s">
        <v>158</v>
      </c>
      <c r="F85" s="105"/>
      <c r="G85" s="55"/>
      <c r="H85" s="55"/>
      <c r="I85" s="54">
        <f t="shared" si="4"/>
        <v>0</v>
      </c>
      <c r="J85" s="55">
        <f t="shared" si="28"/>
        <v>0</v>
      </c>
      <c r="K85" s="56" t="str">
        <f t="shared" si="29"/>
        <v/>
      </c>
      <c r="L85" s="57"/>
      <c r="M85" s="55"/>
      <c r="N85" s="55"/>
      <c r="O85" s="55"/>
      <c r="P85" s="55">
        <f t="shared" si="7"/>
        <v>0</v>
      </c>
      <c r="Q85" s="56" t="str">
        <f t="shared" si="25"/>
        <v/>
      </c>
      <c r="R85" s="57">
        <f t="shared" si="8"/>
        <v>0</v>
      </c>
      <c r="S85" s="55">
        <f t="shared" si="9"/>
        <v>0</v>
      </c>
      <c r="T85" s="55">
        <f t="shared" si="9"/>
        <v>0</v>
      </c>
      <c r="U85" s="55">
        <f t="shared" si="9"/>
        <v>0</v>
      </c>
      <c r="V85" s="55">
        <f t="shared" si="10"/>
        <v>0</v>
      </c>
      <c r="W85" s="56" t="str">
        <f t="shared" si="27"/>
        <v/>
      </c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124"/>
      <c r="GF85" s="124"/>
      <c r="GG85" s="124"/>
      <c r="GH85" s="124"/>
      <c r="GI85" s="124"/>
      <c r="GJ85" s="124"/>
      <c r="GK85" s="124"/>
      <c r="GL85" s="124"/>
      <c r="GM85" s="124"/>
      <c r="GN85" s="124"/>
    </row>
    <row r="86" spans="1:196" s="125" customFormat="1" ht="52.9" customHeight="1" thickBot="1" x14ac:dyDescent="0.3">
      <c r="A86" s="45"/>
      <c r="B86" s="46" t="s">
        <v>154</v>
      </c>
      <c r="C86" s="97" t="s">
        <v>159</v>
      </c>
      <c r="D86" s="97" t="s">
        <v>150</v>
      </c>
      <c r="E86" s="104" t="s">
        <v>160</v>
      </c>
      <c r="F86" s="105">
        <v>216.6</v>
      </c>
      <c r="G86" s="55">
        <v>54.1</v>
      </c>
      <c r="H86" s="55">
        <v>40.200000000000003</v>
      </c>
      <c r="I86" s="99">
        <f t="shared" si="4"/>
        <v>2.5419243632068459E-4</v>
      </c>
      <c r="J86" s="55">
        <f t="shared" si="28"/>
        <v>-13.899999999999999</v>
      </c>
      <c r="K86" s="56">
        <f t="shared" si="29"/>
        <v>0.7430683918669132</v>
      </c>
      <c r="L86" s="57"/>
      <c r="M86" s="55"/>
      <c r="N86" s="55"/>
      <c r="O86" s="55"/>
      <c r="P86" s="55">
        <f t="shared" si="7"/>
        <v>0</v>
      </c>
      <c r="Q86" s="56" t="str">
        <f t="shared" si="25"/>
        <v/>
      </c>
      <c r="R86" s="57">
        <f t="shared" si="8"/>
        <v>216.6</v>
      </c>
      <c r="S86" s="55">
        <f t="shared" si="9"/>
        <v>216.6</v>
      </c>
      <c r="T86" s="55">
        <f t="shared" si="9"/>
        <v>54.1</v>
      </c>
      <c r="U86" s="55">
        <f t="shared" si="9"/>
        <v>40.200000000000003</v>
      </c>
      <c r="V86" s="55">
        <f t="shared" si="10"/>
        <v>-13.899999999999999</v>
      </c>
      <c r="W86" s="56">
        <f t="shared" si="27"/>
        <v>0.7430683918669132</v>
      </c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124"/>
      <c r="GF86" s="124"/>
      <c r="GG86" s="124"/>
      <c r="GH86" s="124"/>
      <c r="GI86" s="124"/>
      <c r="GJ86" s="124"/>
      <c r="GK86" s="124"/>
      <c r="GL86" s="124"/>
      <c r="GM86" s="124"/>
      <c r="GN86" s="124"/>
    </row>
    <row r="87" spans="1:196" s="123" customFormat="1" ht="83.45" customHeight="1" thickBot="1" x14ac:dyDescent="0.3">
      <c r="A87" s="35">
        <v>6</v>
      </c>
      <c r="B87" s="36" t="s">
        <v>161</v>
      </c>
      <c r="C87" s="36" t="s">
        <v>162</v>
      </c>
      <c r="D87" s="36" t="s">
        <v>163</v>
      </c>
      <c r="E87" s="126" t="s">
        <v>164</v>
      </c>
      <c r="F87" s="38">
        <v>44618.400000000001</v>
      </c>
      <c r="G87" s="39">
        <v>11717.9</v>
      </c>
      <c r="H87" s="39">
        <v>10121.9</v>
      </c>
      <c r="I87" s="40">
        <f t="shared" si="4"/>
        <v>6.4002746795879042E-2</v>
      </c>
      <c r="J87" s="39">
        <f t="shared" si="28"/>
        <v>-1596</v>
      </c>
      <c r="K87" s="33">
        <f t="shared" si="29"/>
        <v>0.86379812082369711</v>
      </c>
      <c r="L87" s="41">
        <v>170</v>
      </c>
      <c r="M87" s="39">
        <v>170.7</v>
      </c>
      <c r="N87" s="39">
        <v>0.7</v>
      </c>
      <c r="O87" s="39">
        <v>0.7</v>
      </c>
      <c r="P87" s="39">
        <f t="shared" si="7"/>
        <v>0</v>
      </c>
      <c r="Q87" s="33">
        <f t="shared" si="25"/>
        <v>1</v>
      </c>
      <c r="R87" s="41">
        <f t="shared" si="8"/>
        <v>44788.4</v>
      </c>
      <c r="S87" s="39">
        <f t="shared" si="9"/>
        <v>44789.1</v>
      </c>
      <c r="T87" s="39">
        <f t="shared" si="9"/>
        <v>11718.6</v>
      </c>
      <c r="U87" s="39">
        <f t="shared" si="9"/>
        <v>10122.6</v>
      </c>
      <c r="V87" s="39">
        <f t="shared" si="10"/>
        <v>-1596</v>
      </c>
      <c r="W87" s="33">
        <f t="shared" si="27"/>
        <v>0.86380625672008604</v>
      </c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</row>
    <row r="88" spans="1:196" s="128" customFormat="1" ht="51.75" customHeight="1" thickBot="1" x14ac:dyDescent="0.3">
      <c r="A88" s="35">
        <v>7</v>
      </c>
      <c r="B88" s="36" t="s">
        <v>161</v>
      </c>
      <c r="C88" s="36" t="s">
        <v>165</v>
      </c>
      <c r="D88" s="36" t="s">
        <v>163</v>
      </c>
      <c r="E88" s="126" t="s">
        <v>166</v>
      </c>
      <c r="F88" s="38">
        <v>51639.7</v>
      </c>
      <c r="G88" s="39">
        <v>14447.2</v>
      </c>
      <c r="H88" s="39">
        <v>12633.3</v>
      </c>
      <c r="I88" s="40">
        <f t="shared" ref="I88:I156" si="33">H88/$H$11</f>
        <v>7.9882818551495136E-2</v>
      </c>
      <c r="J88" s="39">
        <f t="shared" si="28"/>
        <v>-1813.9000000000015</v>
      </c>
      <c r="K88" s="33">
        <f t="shared" si="29"/>
        <v>0.8744462594828063</v>
      </c>
      <c r="L88" s="41">
        <v>448.1</v>
      </c>
      <c r="M88" s="39">
        <v>448.1</v>
      </c>
      <c r="N88" s="39">
        <v>45.9</v>
      </c>
      <c r="O88" s="39"/>
      <c r="P88" s="39">
        <f t="shared" ref="P88:P149" si="34">O88-N88</f>
        <v>-45.9</v>
      </c>
      <c r="Q88" s="33">
        <f t="shared" si="25"/>
        <v>0</v>
      </c>
      <c r="R88" s="41">
        <f t="shared" ref="R88:R156" si="35">SUM(F88,L88)</f>
        <v>52087.799999999996</v>
      </c>
      <c r="S88" s="39">
        <f t="shared" ref="S88:U158" si="36">SUM(F88,M88)</f>
        <v>52087.799999999996</v>
      </c>
      <c r="T88" s="39">
        <f t="shared" si="36"/>
        <v>14493.1</v>
      </c>
      <c r="U88" s="39">
        <f t="shared" si="36"/>
        <v>12633.3</v>
      </c>
      <c r="V88" s="39">
        <f t="shared" ref="V88:V156" si="37">U88-T88</f>
        <v>-1859.8000000000011</v>
      </c>
      <c r="W88" s="33">
        <f t="shared" si="27"/>
        <v>0.87167686692288049</v>
      </c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127"/>
      <c r="GF88" s="127"/>
      <c r="GG88" s="127"/>
      <c r="GH88" s="127"/>
      <c r="GI88" s="127"/>
      <c r="GJ88" s="127"/>
      <c r="GK88" s="127"/>
      <c r="GL88" s="127"/>
      <c r="GM88" s="127"/>
      <c r="GN88" s="127"/>
    </row>
    <row r="89" spans="1:196" s="128" customFormat="1" ht="28.5" customHeight="1" thickBot="1" x14ac:dyDescent="0.3">
      <c r="A89" s="35">
        <v>8</v>
      </c>
      <c r="B89" s="36" t="s">
        <v>161</v>
      </c>
      <c r="C89" s="36" t="s">
        <v>167</v>
      </c>
      <c r="D89" s="36" t="s">
        <v>168</v>
      </c>
      <c r="E89" s="126" t="s">
        <v>169</v>
      </c>
      <c r="F89" s="38">
        <v>905.8</v>
      </c>
      <c r="G89" s="39">
        <v>156.4</v>
      </c>
      <c r="H89" s="39">
        <v>37</v>
      </c>
      <c r="I89" s="40">
        <f t="shared" si="33"/>
        <v>2.3395821253396342E-4</v>
      </c>
      <c r="J89" s="39">
        <f t="shared" si="28"/>
        <v>-119.4</v>
      </c>
      <c r="K89" s="33">
        <f t="shared" si="29"/>
        <v>0.23657289002557544</v>
      </c>
      <c r="L89" s="41"/>
      <c r="M89" s="39">
        <v>886.7</v>
      </c>
      <c r="N89" s="39">
        <v>886.7</v>
      </c>
      <c r="O89" s="39">
        <v>886.6</v>
      </c>
      <c r="P89" s="39">
        <f t="shared" si="34"/>
        <v>-0.10000000000002274</v>
      </c>
      <c r="Q89" s="33">
        <f t="shared" si="25"/>
        <v>0.99988722228487648</v>
      </c>
      <c r="R89" s="41">
        <f t="shared" si="35"/>
        <v>905.8</v>
      </c>
      <c r="S89" s="39">
        <f t="shared" si="36"/>
        <v>1792.5</v>
      </c>
      <c r="T89" s="39">
        <f t="shared" si="36"/>
        <v>1043.1000000000001</v>
      </c>
      <c r="U89" s="39">
        <f t="shared" si="36"/>
        <v>923.6</v>
      </c>
      <c r="V89" s="39">
        <f t="shared" si="37"/>
        <v>-119.50000000000011</v>
      </c>
      <c r="W89" s="33">
        <f t="shared" si="27"/>
        <v>0.88543763781037288</v>
      </c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127"/>
      <c r="GF89" s="127"/>
      <c r="GG89" s="127"/>
      <c r="GH89" s="127"/>
      <c r="GI89" s="127"/>
      <c r="GJ89" s="127"/>
      <c r="GK89" s="127"/>
      <c r="GL89" s="127"/>
      <c r="GM89" s="127"/>
      <c r="GN89" s="127"/>
    </row>
    <row r="90" spans="1:196" s="128" customFormat="1" ht="30" customHeight="1" thickBot="1" x14ac:dyDescent="0.35">
      <c r="A90" s="35">
        <v>9</v>
      </c>
      <c r="B90" s="36" t="s">
        <v>170</v>
      </c>
      <c r="C90" s="36" t="s">
        <v>171</v>
      </c>
      <c r="D90" s="36"/>
      <c r="E90" s="48" t="s">
        <v>172</v>
      </c>
      <c r="F90" s="38">
        <f>SUM(F91:F96,F98:F101)</f>
        <v>49118.5</v>
      </c>
      <c r="G90" s="39">
        <f t="shared" ref="G90:H90" si="38">SUM(G91:G96,G98:G101)</f>
        <v>21800</v>
      </c>
      <c r="H90" s="39">
        <f t="shared" si="38"/>
        <v>11947.6</v>
      </c>
      <c r="I90" s="40">
        <f t="shared" si="33"/>
        <v>7.5547003785696801E-2</v>
      </c>
      <c r="J90" s="39">
        <f t="shared" si="28"/>
        <v>-9852.4</v>
      </c>
      <c r="K90" s="33">
        <f t="shared" si="29"/>
        <v>0.54805504587155962</v>
      </c>
      <c r="L90" s="41">
        <f>SUM(L91:L96,L98:L101)</f>
        <v>34900.5</v>
      </c>
      <c r="M90" s="39">
        <f t="shared" ref="M90:O90" si="39">SUM(M91:M96,M98:M101)</f>
        <v>34900.5</v>
      </c>
      <c r="N90" s="39">
        <f t="shared" si="39"/>
        <v>13522.9</v>
      </c>
      <c r="O90" s="39">
        <f t="shared" si="39"/>
        <v>0</v>
      </c>
      <c r="P90" s="39">
        <f t="shared" si="34"/>
        <v>-13522.9</v>
      </c>
      <c r="Q90" s="33">
        <f t="shared" si="25"/>
        <v>0</v>
      </c>
      <c r="R90" s="41">
        <f>SUM(R91:R96,R98:R101)</f>
        <v>84019</v>
      </c>
      <c r="S90" s="39">
        <f t="shared" ref="S90:T90" si="40">SUM(S91:S96,S98:S101)</f>
        <v>84019</v>
      </c>
      <c r="T90" s="39">
        <f t="shared" si="40"/>
        <v>35322.9</v>
      </c>
      <c r="U90" s="39">
        <f t="shared" si="36"/>
        <v>11947.6</v>
      </c>
      <c r="V90" s="39">
        <f t="shared" si="37"/>
        <v>-23375.300000000003</v>
      </c>
      <c r="W90" s="33">
        <f t="shared" si="27"/>
        <v>0.338239499021881</v>
      </c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127"/>
      <c r="GF90" s="127"/>
      <c r="GG90" s="127"/>
      <c r="GH90" s="127"/>
      <c r="GI90" s="127"/>
      <c r="GJ90" s="127"/>
      <c r="GK90" s="127"/>
      <c r="GL90" s="127"/>
      <c r="GM90" s="127"/>
      <c r="GN90" s="127"/>
    </row>
    <row r="91" spans="1:196" ht="31.5" customHeight="1" x14ac:dyDescent="0.25">
      <c r="A91" s="45"/>
      <c r="B91" s="46"/>
      <c r="C91" s="97" t="s">
        <v>173</v>
      </c>
      <c r="D91" s="97" t="s">
        <v>174</v>
      </c>
      <c r="E91" s="104" t="s">
        <v>175</v>
      </c>
      <c r="F91" s="105"/>
      <c r="G91" s="55"/>
      <c r="H91" s="55"/>
      <c r="I91" s="54">
        <f t="shared" si="33"/>
        <v>0</v>
      </c>
      <c r="J91" s="55">
        <f t="shared" si="28"/>
        <v>0</v>
      </c>
      <c r="K91" s="56" t="str">
        <f t="shared" si="29"/>
        <v/>
      </c>
      <c r="L91" s="57">
        <v>10000</v>
      </c>
      <c r="M91" s="55">
        <v>10000</v>
      </c>
      <c r="N91" s="55">
        <v>6000</v>
      </c>
      <c r="O91" s="55"/>
      <c r="P91" s="55">
        <f t="shared" si="34"/>
        <v>-6000</v>
      </c>
      <c r="Q91" s="56">
        <f t="shared" si="25"/>
        <v>0</v>
      </c>
      <c r="R91" s="57">
        <f t="shared" si="35"/>
        <v>10000</v>
      </c>
      <c r="S91" s="55">
        <f t="shared" si="36"/>
        <v>10000</v>
      </c>
      <c r="T91" s="55">
        <f t="shared" si="36"/>
        <v>6000</v>
      </c>
      <c r="U91" s="55">
        <f t="shared" si="36"/>
        <v>0</v>
      </c>
      <c r="V91" s="55">
        <f t="shared" si="37"/>
        <v>-6000</v>
      </c>
      <c r="W91" s="56">
        <f t="shared" si="27"/>
        <v>0</v>
      </c>
      <c r="X91" s="2"/>
      <c r="Y91" s="110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196" ht="39" customHeight="1" x14ac:dyDescent="0.25">
      <c r="A92" s="45"/>
      <c r="B92" s="46" t="s">
        <v>177</v>
      </c>
      <c r="C92" s="97" t="s">
        <v>178</v>
      </c>
      <c r="D92" s="97" t="s">
        <v>176</v>
      </c>
      <c r="E92" s="104" t="s">
        <v>179</v>
      </c>
      <c r="F92" s="105"/>
      <c r="G92" s="55"/>
      <c r="H92" s="55"/>
      <c r="I92" s="99">
        <f t="shared" si="33"/>
        <v>0</v>
      </c>
      <c r="J92" s="55">
        <f t="shared" si="28"/>
        <v>0</v>
      </c>
      <c r="K92" s="56" t="str">
        <f t="shared" si="29"/>
        <v/>
      </c>
      <c r="L92" s="57"/>
      <c r="M92" s="55"/>
      <c r="N92" s="55"/>
      <c r="O92" s="55"/>
      <c r="P92" s="55">
        <f t="shared" si="34"/>
        <v>0</v>
      </c>
      <c r="Q92" s="56" t="str">
        <f t="shared" si="25"/>
        <v/>
      </c>
      <c r="R92" s="57">
        <f t="shared" si="35"/>
        <v>0</v>
      </c>
      <c r="S92" s="55">
        <f t="shared" si="36"/>
        <v>0</v>
      </c>
      <c r="T92" s="55">
        <f t="shared" si="36"/>
        <v>0</v>
      </c>
      <c r="U92" s="55">
        <f t="shared" si="36"/>
        <v>0</v>
      </c>
      <c r="V92" s="55">
        <f t="shared" si="37"/>
        <v>0</v>
      </c>
      <c r="W92" s="56" t="str">
        <f t="shared" si="27"/>
        <v/>
      </c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196" ht="39" customHeight="1" x14ac:dyDescent="0.25">
      <c r="A93" s="45"/>
      <c r="B93" s="46" t="s">
        <v>177</v>
      </c>
      <c r="C93" s="97" t="s">
        <v>180</v>
      </c>
      <c r="D93" s="97" t="s">
        <v>176</v>
      </c>
      <c r="E93" s="104" t="s">
        <v>181</v>
      </c>
      <c r="F93" s="105"/>
      <c r="G93" s="55"/>
      <c r="H93" s="55"/>
      <c r="I93" s="54">
        <f t="shared" si="33"/>
        <v>0</v>
      </c>
      <c r="J93" s="55">
        <f t="shared" si="28"/>
        <v>0</v>
      </c>
      <c r="K93" s="56" t="str">
        <f t="shared" si="29"/>
        <v/>
      </c>
      <c r="L93" s="57">
        <v>16200</v>
      </c>
      <c r="M93" s="55">
        <v>16200</v>
      </c>
      <c r="N93" s="55">
        <v>3000</v>
      </c>
      <c r="O93" s="55"/>
      <c r="P93" s="55">
        <f t="shared" si="34"/>
        <v>-3000</v>
      </c>
      <c r="Q93" s="56">
        <f t="shared" si="25"/>
        <v>0</v>
      </c>
      <c r="R93" s="57">
        <f t="shared" si="35"/>
        <v>16200</v>
      </c>
      <c r="S93" s="55">
        <f t="shared" si="36"/>
        <v>16200</v>
      </c>
      <c r="T93" s="55">
        <f t="shared" si="36"/>
        <v>3000</v>
      </c>
      <c r="U93" s="55">
        <f t="shared" si="36"/>
        <v>0</v>
      </c>
      <c r="V93" s="55">
        <f t="shared" si="37"/>
        <v>-3000</v>
      </c>
      <c r="W93" s="56">
        <f t="shared" si="27"/>
        <v>0</v>
      </c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196" ht="42.75" customHeight="1" x14ac:dyDescent="0.25">
      <c r="A94" s="45"/>
      <c r="B94" s="46"/>
      <c r="C94" s="97" t="s">
        <v>182</v>
      </c>
      <c r="D94" s="97" t="s">
        <v>176</v>
      </c>
      <c r="E94" s="129" t="s">
        <v>183</v>
      </c>
      <c r="F94" s="105">
        <v>4991.7</v>
      </c>
      <c r="G94" s="55">
        <v>1807</v>
      </c>
      <c r="H94" s="55"/>
      <c r="I94" s="99">
        <f t="shared" si="33"/>
        <v>0</v>
      </c>
      <c r="J94" s="55">
        <f t="shared" si="28"/>
        <v>-1807</v>
      </c>
      <c r="K94" s="56">
        <f t="shared" si="29"/>
        <v>0</v>
      </c>
      <c r="L94" s="57">
        <v>1722</v>
      </c>
      <c r="M94" s="55">
        <v>1722</v>
      </c>
      <c r="N94" s="55"/>
      <c r="O94" s="55"/>
      <c r="P94" s="55"/>
      <c r="Q94" s="56" t="str">
        <f t="shared" si="25"/>
        <v/>
      </c>
      <c r="R94" s="57">
        <f t="shared" si="35"/>
        <v>6713.7</v>
      </c>
      <c r="S94" s="55">
        <f t="shared" si="36"/>
        <v>6713.7</v>
      </c>
      <c r="T94" s="55">
        <f t="shared" si="36"/>
        <v>1807</v>
      </c>
      <c r="U94" s="55">
        <f t="shared" si="36"/>
        <v>0</v>
      </c>
      <c r="V94" s="55">
        <f t="shared" si="37"/>
        <v>-1807</v>
      </c>
      <c r="W94" s="56">
        <f t="shared" si="27"/>
        <v>0</v>
      </c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196" ht="65.45" customHeight="1" x14ac:dyDescent="0.25">
      <c r="A95" s="45"/>
      <c r="B95" s="46" t="s">
        <v>177</v>
      </c>
      <c r="C95" s="97" t="s">
        <v>184</v>
      </c>
      <c r="D95" s="97" t="s">
        <v>176</v>
      </c>
      <c r="E95" s="129" t="s">
        <v>185</v>
      </c>
      <c r="F95" s="105">
        <v>17900.099999999999</v>
      </c>
      <c r="G95" s="55">
        <v>4475</v>
      </c>
      <c r="H95" s="55">
        <v>1491.7</v>
      </c>
      <c r="I95" s="54">
        <f t="shared" si="33"/>
        <v>9.4323098820787363E-3</v>
      </c>
      <c r="J95" s="55">
        <f t="shared" si="28"/>
        <v>-2983.3</v>
      </c>
      <c r="K95" s="56">
        <f t="shared" si="29"/>
        <v>0.33334078212290502</v>
      </c>
      <c r="L95" s="57"/>
      <c r="M95" s="55"/>
      <c r="N95" s="55"/>
      <c r="O95" s="55"/>
      <c r="P95" s="55">
        <f t="shared" si="34"/>
        <v>0</v>
      </c>
      <c r="Q95" s="56" t="str">
        <f t="shared" si="25"/>
        <v/>
      </c>
      <c r="R95" s="57">
        <f t="shared" si="35"/>
        <v>17900.099999999999</v>
      </c>
      <c r="S95" s="55">
        <f t="shared" si="36"/>
        <v>17900.099999999999</v>
      </c>
      <c r="T95" s="55">
        <f t="shared" si="36"/>
        <v>4475</v>
      </c>
      <c r="U95" s="55">
        <f t="shared" si="36"/>
        <v>1491.7</v>
      </c>
      <c r="V95" s="55">
        <f t="shared" si="37"/>
        <v>-2983.3</v>
      </c>
      <c r="W95" s="56">
        <f t="shared" si="27"/>
        <v>0.33334078212290502</v>
      </c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196" ht="27" customHeight="1" x14ac:dyDescent="0.25">
      <c r="A96" s="45"/>
      <c r="B96" s="46" t="s">
        <v>186</v>
      </c>
      <c r="C96" s="97" t="s">
        <v>187</v>
      </c>
      <c r="D96" s="97" t="s">
        <v>176</v>
      </c>
      <c r="E96" s="130" t="s">
        <v>188</v>
      </c>
      <c r="F96" s="108">
        <v>26226.7</v>
      </c>
      <c r="G96" s="109">
        <v>15518</v>
      </c>
      <c r="H96" s="109">
        <v>10455.9</v>
      </c>
      <c r="I96" s="54">
        <f t="shared" si="33"/>
        <v>6.6114693903618058E-2</v>
      </c>
      <c r="J96" s="55">
        <f t="shared" si="28"/>
        <v>-5062.1000000000004</v>
      </c>
      <c r="K96" s="56">
        <f t="shared" si="29"/>
        <v>0.67379172573785284</v>
      </c>
      <c r="L96" s="57">
        <v>5978.5</v>
      </c>
      <c r="M96" s="55">
        <v>5978.5</v>
      </c>
      <c r="N96" s="55">
        <v>4522.8999999999996</v>
      </c>
      <c r="O96" s="55"/>
      <c r="P96" s="55">
        <f t="shared" si="34"/>
        <v>-4522.8999999999996</v>
      </c>
      <c r="Q96" s="56">
        <f t="shared" si="25"/>
        <v>0</v>
      </c>
      <c r="R96" s="57">
        <f t="shared" si="35"/>
        <v>32205.200000000001</v>
      </c>
      <c r="S96" s="55">
        <f t="shared" si="36"/>
        <v>32205.200000000001</v>
      </c>
      <c r="T96" s="55">
        <f t="shared" si="36"/>
        <v>20040.900000000001</v>
      </c>
      <c r="U96" s="55">
        <f t="shared" si="36"/>
        <v>10455.9</v>
      </c>
      <c r="V96" s="55">
        <f t="shared" si="37"/>
        <v>-9585.0000000000018</v>
      </c>
      <c r="W96" s="56">
        <f t="shared" si="27"/>
        <v>0.52172806610481559</v>
      </c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</row>
    <row r="97" spans="1:196" s="71" customFormat="1" ht="69" hidden="1" customHeight="1" x14ac:dyDescent="0.3">
      <c r="A97" s="58"/>
      <c r="B97" s="61"/>
      <c r="C97" s="61"/>
      <c r="D97" s="61"/>
      <c r="E97" s="62" t="s">
        <v>291</v>
      </c>
      <c r="F97" s="84"/>
      <c r="G97" s="67"/>
      <c r="H97" s="67"/>
      <c r="I97" s="78">
        <f t="shared" si="33"/>
        <v>0</v>
      </c>
      <c r="J97" s="67">
        <f t="shared" si="28"/>
        <v>0</v>
      </c>
      <c r="K97" s="56" t="str">
        <f t="shared" si="29"/>
        <v/>
      </c>
      <c r="L97" s="66"/>
      <c r="M97" s="67"/>
      <c r="N97" s="67"/>
      <c r="O97" s="131"/>
      <c r="P97" s="55">
        <f t="shared" si="34"/>
        <v>0</v>
      </c>
      <c r="Q97" s="56" t="str">
        <f t="shared" si="25"/>
        <v/>
      </c>
      <c r="R97" s="66">
        <f t="shared" si="35"/>
        <v>0</v>
      </c>
      <c r="S97" s="67">
        <f t="shared" si="36"/>
        <v>0</v>
      </c>
      <c r="T97" s="67">
        <f t="shared" si="36"/>
        <v>0</v>
      </c>
      <c r="U97" s="55">
        <f t="shared" si="36"/>
        <v>0</v>
      </c>
      <c r="V97" s="55">
        <f t="shared" si="37"/>
        <v>0</v>
      </c>
      <c r="W97" s="56" t="str">
        <f t="shared" si="27"/>
        <v/>
      </c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70"/>
      <c r="GF97" s="70"/>
      <c r="GG97" s="70"/>
      <c r="GH97" s="70"/>
      <c r="GI97" s="70"/>
      <c r="GJ97" s="70"/>
      <c r="GK97" s="70"/>
      <c r="GL97" s="70"/>
      <c r="GM97" s="70"/>
      <c r="GN97" s="70"/>
    </row>
    <row r="98" spans="1:196" s="71" customFormat="1" ht="135.6" hidden="1" customHeight="1" x14ac:dyDescent="0.3">
      <c r="A98" s="58"/>
      <c r="B98" s="61" t="s">
        <v>186</v>
      </c>
      <c r="C98" s="100" t="s">
        <v>294</v>
      </c>
      <c r="D98" s="100" t="s">
        <v>275</v>
      </c>
      <c r="E98" s="132" t="s">
        <v>316</v>
      </c>
      <c r="F98" s="114"/>
      <c r="G98" s="115"/>
      <c r="H98" s="115"/>
      <c r="I98" s="78">
        <f t="shared" si="33"/>
        <v>0</v>
      </c>
      <c r="J98" s="67">
        <f t="shared" si="28"/>
        <v>0</v>
      </c>
      <c r="K98" s="56" t="str">
        <f t="shared" si="29"/>
        <v/>
      </c>
      <c r="L98" s="66"/>
      <c r="M98" s="67"/>
      <c r="N98" s="67"/>
      <c r="O98" s="131"/>
      <c r="P98" s="67">
        <f t="shared" si="34"/>
        <v>0</v>
      </c>
      <c r="Q98" s="56" t="str">
        <f t="shared" si="25"/>
        <v/>
      </c>
      <c r="R98" s="66">
        <f t="shared" si="35"/>
        <v>0</v>
      </c>
      <c r="S98" s="67">
        <f t="shared" si="36"/>
        <v>0</v>
      </c>
      <c r="T98" s="67">
        <f t="shared" si="36"/>
        <v>0</v>
      </c>
      <c r="U98" s="55">
        <f t="shared" si="36"/>
        <v>0</v>
      </c>
      <c r="V98" s="67">
        <f t="shared" si="37"/>
        <v>0</v>
      </c>
      <c r="W98" s="56" t="str">
        <f t="shared" si="27"/>
        <v/>
      </c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70"/>
      <c r="GF98" s="70"/>
      <c r="GG98" s="70"/>
      <c r="GH98" s="70"/>
      <c r="GI98" s="70"/>
      <c r="GJ98" s="70"/>
      <c r="GK98" s="70"/>
      <c r="GL98" s="70"/>
      <c r="GM98" s="70"/>
      <c r="GN98" s="70"/>
    </row>
    <row r="99" spans="1:196" ht="36.6" customHeight="1" x14ac:dyDescent="0.25">
      <c r="A99" s="45"/>
      <c r="B99" s="46" t="s">
        <v>186</v>
      </c>
      <c r="C99" s="97" t="s">
        <v>189</v>
      </c>
      <c r="D99" s="97" t="s">
        <v>174</v>
      </c>
      <c r="E99" s="130" t="s">
        <v>190</v>
      </c>
      <c r="F99" s="108"/>
      <c r="G99" s="109"/>
      <c r="H99" s="109"/>
      <c r="I99" s="54">
        <f t="shared" si="33"/>
        <v>0</v>
      </c>
      <c r="J99" s="55">
        <f t="shared" si="28"/>
        <v>0</v>
      </c>
      <c r="K99" s="56" t="str">
        <f t="shared" si="29"/>
        <v/>
      </c>
      <c r="L99" s="57">
        <v>1000</v>
      </c>
      <c r="M99" s="55">
        <v>1000</v>
      </c>
      <c r="N99" s="55"/>
      <c r="O99" s="55"/>
      <c r="P99" s="55">
        <f t="shared" si="34"/>
        <v>0</v>
      </c>
      <c r="Q99" s="56" t="str">
        <f t="shared" si="25"/>
        <v/>
      </c>
      <c r="R99" s="57">
        <f t="shared" si="35"/>
        <v>1000</v>
      </c>
      <c r="S99" s="55">
        <f t="shared" si="36"/>
        <v>1000</v>
      </c>
      <c r="T99" s="55">
        <f t="shared" si="36"/>
        <v>0</v>
      </c>
      <c r="U99" s="55">
        <f t="shared" si="36"/>
        <v>0</v>
      </c>
      <c r="V99" s="55">
        <f t="shared" si="37"/>
        <v>0</v>
      </c>
      <c r="W99" s="56" t="str">
        <f t="shared" si="27"/>
        <v/>
      </c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</row>
    <row r="100" spans="1:196" s="71" customFormat="1" ht="121.15" hidden="1" customHeight="1" x14ac:dyDescent="0.3">
      <c r="A100" s="58"/>
      <c r="B100" s="61" t="s">
        <v>186</v>
      </c>
      <c r="C100" s="100" t="s">
        <v>191</v>
      </c>
      <c r="D100" s="100" t="s">
        <v>174</v>
      </c>
      <c r="E100" s="132" t="s">
        <v>317</v>
      </c>
      <c r="F100" s="114"/>
      <c r="G100" s="115"/>
      <c r="H100" s="115"/>
      <c r="I100" s="78">
        <f t="shared" si="33"/>
        <v>0</v>
      </c>
      <c r="J100" s="67">
        <f t="shared" si="28"/>
        <v>0</v>
      </c>
      <c r="K100" s="56" t="str">
        <f t="shared" si="29"/>
        <v/>
      </c>
      <c r="L100" s="66"/>
      <c r="M100" s="67"/>
      <c r="N100" s="67"/>
      <c r="O100" s="67"/>
      <c r="P100" s="67">
        <f t="shared" si="34"/>
        <v>0</v>
      </c>
      <c r="Q100" s="56" t="str">
        <f t="shared" si="25"/>
        <v/>
      </c>
      <c r="R100" s="66">
        <f t="shared" si="35"/>
        <v>0</v>
      </c>
      <c r="S100" s="67">
        <f t="shared" si="36"/>
        <v>0</v>
      </c>
      <c r="T100" s="67">
        <f t="shared" si="36"/>
        <v>0</v>
      </c>
      <c r="U100" s="55">
        <f t="shared" si="36"/>
        <v>0</v>
      </c>
      <c r="V100" s="133">
        <f t="shared" si="37"/>
        <v>0</v>
      </c>
      <c r="W100" s="56" t="str">
        <f t="shared" si="27"/>
        <v/>
      </c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70"/>
      <c r="GF100" s="70"/>
      <c r="GG100" s="70"/>
      <c r="GH100" s="70"/>
      <c r="GI100" s="70"/>
      <c r="GJ100" s="70"/>
      <c r="GK100" s="70"/>
      <c r="GL100" s="70"/>
      <c r="GM100" s="70"/>
      <c r="GN100" s="70"/>
    </row>
    <row r="101" spans="1:196" ht="36.6" hidden="1" customHeight="1" x14ac:dyDescent="0.25">
      <c r="A101" s="45"/>
      <c r="B101" s="46" t="s">
        <v>186</v>
      </c>
      <c r="C101" s="97" t="s">
        <v>274</v>
      </c>
      <c r="D101" s="97" t="s">
        <v>275</v>
      </c>
      <c r="E101" s="130" t="s">
        <v>276</v>
      </c>
      <c r="F101" s="108"/>
      <c r="G101" s="109"/>
      <c r="H101" s="109"/>
      <c r="I101" s="99">
        <f t="shared" si="33"/>
        <v>0</v>
      </c>
      <c r="J101" s="55">
        <f t="shared" si="28"/>
        <v>0</v>
      </c>
      <c r="K101" s="56" t="str">
        <f t="shared" si="29"/>
        <v/>
      </c>
      <c r="L101" s="57"/>
      <c r="M101" s="55"/>
      <c r="N101" s="55"/>
      <c r="O101" s="55"/>
      <c r="P101" s="55">
        <f t="shared" si="34"/>
        <v>0</v>
      </c>
      <c r="Q101" s="56" t="str">
        <f t="shared" si="25"/>
        <v/>
      </c>
      <c r="R101" s="57">
        <f t="shared" si="35"/>
        <v>0</v>
      </c>
      <c r="S101" s="55">
        <f t="shared" si="36"/>
        <v>0</v>
      </c>
      <c r="T101" s="55">
        <f t="shared" si="36"/>
        <v>0</v>
      </c>
      <c r="U101" s="55">
        <f t="shared" si="36"/>
        <v>0</v>
      </c>
      <c r="V101" s="55">
        <f t="shared" si="37"/>
        <v>0</v>
      </c>
      <c r="W101" s="56" t="str">
        <f t="shared" si="27"/>
        <v/>
      </c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196" s="128" customFormat="1" ht="27.75" customHeight="1" thickBot="1" x14ac:dyDescent="0.35">
      <c r="A102" s="35">
        <v>10</v>
      </c>
      <c r="B102" s="36" t="s">
        <v>170</v>
      </c>
      <c r="C102" s="36" t="s">
        <v>277</v>
      </c>
      <c r="D102" s="36"/>
      <c r="E102" s="48" t="s">
        <v>278</v>
      </c>
      <c r="F102" s="38">
        <f>F103+F104+F105+F107+F108+F109+F110+F111+F112+F113+F116+F117+F119+F120+F133+F135+F136</f>
        <v>6197.6</v>
      </c>
      <c r="G102" s="39">
        <f t="shared" ref="G102:H102" si="41">G103+G104+G105+G107+G108+G109+G110+G111+G112+G113+G116+G117+G119+G120+G133+G135+G136</f>
        <v>3452.1</v>
      </c>
      <c r="H102" s="134">
        <f t="shared" si="41"/>
        <v>49.5</v>
      </c>
      <c r="I102" s="40">
        <f t="shared" si="33"/>
        <v>3.1299814920084297E-4</v>
      </c>
      <c r="J102" s="39">
        <f t="shared" si="28"/>
        <v>-3402.6</v>
      </c>
      <c r="K102" s="33">
        <f t="shared" si="29"/>
        <v>1.4339097940384115E-2</v>
      </c>
      <c r="L102" s="41">
        <f>L103+L104+L105+L107+L108+L109+L110+L111+L112+L113+L116+L117+L119+L120+L133+L135+L136</f>
        <v>25927.9</v>
      </c>
      <c r="M102" s="39">
        <f t="shared" ref="M102:O102" si="42">M103+M104+M105+M107+M108+M109+M110+M111+M112+M113+M116+M117+M119+M120+M133+M135+M136</f>
        <v>25927.9</v>
      </c>
      <c r="N102" s="39">
        <f t="shared" si="42"/>
        <v>550</v>
      </c>
      <c r="O102" s="39">
        <f t="shared" si="42"/>
        <v>0</v>
      </c>
      <c r="P102" s="39">
        <f t="shared" si="34"/>
        <v>-550</v>
      </c>
      <c r="Q102" s="56">
        <f t="shared" si="25"/>
        <v>0</v>
      </c>
      <c r="R102" s="41">
        <f>R103+R104+R105+R107+R108+R109+R110+R111+R112+R113+R116+R117+R119+R120+R133+R135+R136</f>
        <v>32125.5</v>
      </c>
      <c r="S102" s="39">
        <f t="shared" ref="S102:T102" si="43">S103+S104+S105+S107+S108+S109+S110+S111+S112+S113+S116+S117+S119+S120+S133+S135+S136</f>
        <v>32125.5</v>
      </c>
      <c r="T102" s="39">
        <f t="shared" si="43"/>
        <v>4002.1</v>
      </c>
      <c r="U102" s="39">
        <f t="shared" si="36"/>
        <v>49.5</v>
      </c>
      <c r="V102" s="39">
        <f t="shared" si="37"/>
        <v>-3952.6</v>
      </c>
      <c r="W102" s="33">
        <f t="shared" si="27"/>
        <v>1.2368506534069615E-2</v>
      </c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127"/>
      <c r="GF102" s="127"/>
      <c r="GG102" s="127"/>
      <c r="GH102" s="127"/>
      <c r="GI102" s="127"/>
      <c r="GJ102" s="127"/>
      <c r="GK102" s="127"/>
      <c r="GL102" s="127"/>
      <c r="GM102" s="127"/>
      <c r="GN102" s="127"/>
    </row>
    <row r="103" spans="1:196" s="128" customFormat="1" ht="1.5" hidden="1" customHeight="1" thickBot="1" x14ac:dyDescent="0.3">
      <c r="A103" s="45"/>
      <c r="B103" s="135">
        <v>180404</v>
      </c>
      <c r="C103" s="97" t="s">
        <v>192</v>
      </c>
      <c r="D103" s="97" t="s">
        <v>193</v>
      </c>
      <c r="E103" s="104" t="s">
        <v>194</v>
      </c>
      <c r="F103" s="52"/>
      <c r="G103" s="53"/>
      <c r="H103" s="53"/>
      <c r="I103" s="99">
        <f t="shared" si="33"/>
        <v>0</v>
      </c>
      <c r="J103" s="55">
        <f t="shared" si="28"/>
        <v>0</v>
      </c>
      <c r="K103" s="56" t="str">
        <f t="shared" si="29"/>
        <v/>
      </c>
      <c r="L103" s="57"/>
      <c r="M103" s="55"/>
      <c r="N103" s="55"/>
      <c r="O103" s="53"/>
      <c r="P103" s="55">
        <f t="shared" si="34"/>
        <v>0</v>
      </c>
      <c r="Q103" s="56" t="str">
        <f t="shared" si="25"/>
        <v/>
      </c>
      <c r="R103" s="57">
        <f t="shared" si="35"/>
        <v>0</v>
      </c>
      <c r="S103" s="55">
        <f t="shared" si="36"/>
        <v>0</v>
      </c>
      <c r="T103" s="55">
        <f t="shared" si="36"/>
        <v>0</v>
      </c>
      <c r="U103" s="55">
        <f t="shared" si="36"/>
        <v>0</v>
      </c>
      <c r="V103" s="55">
        <f>U103-T103</f>
        <v>0</v>
      </c>
      <c r="W103" s="56" t="str">
        <f t="shared" si="27"/>
        <v/>
      </c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127"/>
      <c r="GF103" s="127"/>
      <c r="GG103" s="127"/>
      <c r="GH103" s="127"/>
      <c r="GI103" s="127"/>
      <c r="GJ103" s="127"/>
      <c r="GK103" s="127"/>
      <c r="GL103" s="127"/>
      <c r="GM103" s="127"/>
      <c r="GN103" s="127"/>
    </row>
    <row r="104" spans="1:196" s="128" customFormat="1" ht="36" customHeight="1" thickBot="1" x14ac:dyDescent="0.3">
      <c r="A104" s="45"/>
      <c r="B104" s="135">
        <v>180404</v>
      </c>
      <c r="C104" s="97" t="s">
        <v>195</v>
      </c>
      <c r="D104" s="97" t="s">
        <v>196</v>
      </c>
      <c r="E104" s="104" t="s">
        <v>197</v>
      </c>
      <c r="F104" s="52"/>
      <c r="G104" s="53"/>
      <c r="H104" s="53"/>
      <c r="I104" s="54">
        <f t="shared" si="33"/>
        <v>0</v>
      </c>
      <c r="J104" s="55">
        <f t="shared" si="28"/>
        <v>0</v>
      </c>
      <c r="K104" s="56" t="str">
        <f t="shared" si="29"/>
        <v/>
      </c>
      <c r="L104" s="57">
        <v>6407.9</v>
      </c>
      <c r="M104" s="55">
        <v>6407.9</v>
      </c>
      <c r="N104" s="55">
        <v>300</v>
      </c>
      <c r="O104" s="53"/>
      <c r="P104" s="55">
        <f t="shared" si="34"/>
        <v>-300</v>
      </c>
      <c r="Q104" s="56">
        <f t="shared" si="25"/>
        <v>0</v>
      </c>
      <c r="R104" s="57">
        <f t="shared" si="35"/>
        <v>6407.9</v>
      </c>
      <c r="S104" s="55">
        <f t="shared" si="36"/>
        <v>6407.9</v>
      </c>
      <c r="T104" s="55">
        <f t="shared" si="36"/>
        <v>300</v>
      </c>
      <c r="U104" s="55">
        <f t="shared" si="36"/>
        <v>0</v>
      </c>
      <c r="V104" s="55">
        <f t="shared" si="37"/>
        <v>-300</v>
      </c>
      <c r="W104" s="56">
        <f t="shared" si="27"/>
        <v>0</v>
      </c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127"/>
      <c r="GF104" s="127"/>
      <c r="GG104" s="127"/>
      <c r="GH104" s="127"/>
      <c r="GI104" s="127"/>
      <c r="GJ104" s="127"/>
      <c r="GK104" s="127"/>
      <c r="GL104" s="127"/>
      <c r="GM104" s="127"/>
      <c r="GN104" s="127"/>
    </row>
    <row r="105" spans="1:196" s="128" customFormat="1" ht="23.25" hidden="1" customHeight="1" thickBot="1" x14ac:dyDescent="0.3">
      <c r="A105" s="45"/>
      <c r="B105" s="135">
        <v>180404</v>
      </c>
      <c r="C105" s="97" t="s">
        <v>198</v>
      </c>
      <c r="D105" s="97" t="s">
        <v>196</v>
      </c>
      <c r="E105" s="104" t="s">
        <v>199</v>
      </c>
      <c r="F105" s="52"/>
      <c r="G105" s="53"/>
      <c r="H105" s="53"/>
      <c r="I105" s="54">
        <f t="shared" si="33"/>
        <v>0</v>
      </c>
      <c r="J105" s="55">
        <f t="shared" si="28"/>
        <v>0</v>
      </c>
      <c r="K105" s="56" t="str">
        <f t="shared" si="29"/>
        <v/>
      </c>
      <c r="L105" s="57"/>
      <c r="M105" s="55"/>
      <c r="N105" s="55"/>
      <c r="O105" s="53"/>
      <c r="P105" s="55">
        <f t="shared" si="34"/>
        <v>0</v>
      </c>
      <c r="Q105" s="56" t="str">
        <f t="shared" si="25"/>
        <v/>
      </c>
      <c r="R105" s="57">
        <f t="shared" si="35"/>
        <v>0</v>
      </c>
      <c r="S105" s="55">
        <f t="shared" si="36"/>
        <v>0</v>
      </c>
      <c r="T105" s="55">
        <f t="shared" si="36"/>
        <v>0</v>
      </c>
      <c r="U105" s="55">
        <f t="shared" si="36"/>
        <v>0</v>
      </c>
      <c r="V105" s="55">
        <f t="shared" si="37"/>
        <v>0</v>
      </c>
      <c r="W105" s="56" t="str">
        <f t="shared" si="27"/>
        <v/>
      </c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127"/>
      <c r="GF105" s="127"/>
      <c r="GG105" s="127"/>
      <c r="GH105" s="127"/>
      <c r="GI105" s="127"/>
      <c r="GJ105" s="127"/>
      <c r="GK105" s="127"/>
      <c r="GL105" s="127"/>
      <c r="GM105" s="127"/>
      <c r="GN105" s="127"/>
    </row>
    <row r="106" spans="1:196" s="71" customFormat="1" ht="66.599999999999994" hidden="1" customHeight="1" x14ac:dyDescent="0.3">
      <c r="A106" s="58"/>
      <c r="B106" s="61"/>
      <c r="C106" s="61"/>
      <c r="D106" s="61"/>
      <c r="E106" s="62" t="s">
        <v>318</v>
      </c>
      <c r="F106" s="84"/>
      <c r="G106" s="67"/>
      <c r="H106" s="67"/>
      <c r="I106" s="78">
        <f t="shared" si="33"/>
        <v>0</v>
      </c>
      <c r="J106" s="67">
        <f t="shared" si="28"/>
        <v>0</v>
      </c>
      <c r="K106" s="56" t="str">
        <f t="shared" si="29"/>
        <v/>
      </c>
      <c r="L106" s="66"/>
      <c r="M106" s="67"/>
      <c r="N106" s="67"/>
      <c r="O106" s="67"/>
      <c r="P106" s="67">
        <f t="shared" si="34"/>
        <v>0</v>
      </c>
      <c r="Q106" s="56" t="str">
        <f t="shared" si="25"/>
        <v/>
      </c>
      <c r="R106" s="66">
        <f t="shared" si="35"/>
        <v>0</v>
      </c>
      <c r="S106" s="67">
        <f t="shared" si="36"/>
        <v>0</v>
      </c>
      <c r="T106" s="67">
        <f t="shared" si="36"/>
        <v>0</v>
      </c>
      <c r="U106" s="55">
        <f t="shared" si="36"/>
        <v>0</v>
      </c>
      <c r="V106" s="67">
        <f t="shared" si="37"/>
        <v>0</v>
      </c>
      <c r="W106" s="56" t="str">
        <f t="shared" si="27"/>
        <v/>
      </c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</row>
    <row r="107" spans="1:196" s="128" customFormat="1" ht="25.9" hidden="1" customHeight="1" thickBot="1" x14ac:dyDescent="0.3">
      <c r="A107" s="45"/>
      <c r="B107" s="135"/>
      <c r="C107" s="97" t="s">
        <v>200</v>
      </c>
      <c r="D107" s="97" t="s">
        <v>196</v>
      </c>
      <c r="E107" s="104" t="s">
        <v>201</v>
      </c>
      <c r="F107" s="52"/>
      <c r="G107" s="53"/>
      <c r="H107" s="53"/>
      <c r="I107" s="54">
        <f t="shared" si="33"/>
        <v>0</v>
      </c>
      <c r="J107" s="55">
        <f t="shared" si="28"/>
        <v>0</v>
      </c>
      <c r="K107" s="56" t="str">
        <f t="shared" si="29"/>
        <v/>
      </c>
      <c r="L107" s="57"/>
      <c r="M107" s="55"/>
      <c r="N107" s="55"/>
      <c r="O107" s="53"/>
      <c r="P107" s="55">
        <f t="shared" si="34"/>
        <v>0</v>
      </c>
      <c r="Q107" s="56" t="str">
        <f t="shared" si="25"/>
        <v/>
      </c>
      <c r="R107" s="57">
        <f t="shared" si="35"/>
        <v>0</v>
      </c>
      <c r="S107" s="55">
        <f t="shared" si="36"/>
        <v>0</v>
      </c>
      <c r="T107" s="55">
        <f t="shared" si="36"/>
        <v>0</v>
      </c>
      <c r="U107" s="55">
        <f t="shared" si="36"/>
        <v>0</v>
      </c>
      <c r="V107" s="55">
        <f t="shared" si="37"/>
        <v>0</v>
      </c>
      <c r="W107" s="56" t="str">
        <f t="shared" si="27"/>
        <v/>
      </c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127"/>
      <c r="GF107" s="127"/>
      <c r="GG107" s="127"/>
      <c r="GH107" s="127"/>
      <c r="GI107" s="127"/>
      <c r="GJ107" s="127"/>
      <c r="GK107" s="127"/>
      <c r="GL107" s="127"/>
      <c r="GM107" s="127"/>
      <c r="GN107" s="127"/>
    </row>
    <row r="108" spans="1:196" s="128" customFormat="1" ht="25.9" hidden="1" customHeight="1" thickBot="1" x14ac:dyDescent="0.3">
      <c r="A108" s="45"/>
      <c r="B108" s="135"/>
      <c r="C108" s="97" t="s">
        <v>202</v>
      </c>
      <c r="D108" s="97" t="s">
        <v>196</v>
      </c>
      <c r="E108" s="104" t="s">
        <v>203</v>
      </c>
      <c r="F108" s="52"/>
      <c r="G108" s="53"/>
      <c r="H108" s="53"/>
      <c r="I108" s="54">
        <f t="shared" si="33"/>
        <v>0</v>
      </c>
      <c r="J108" s="55">
        <f t="shared" si="28"/>
        <v>0</v>
      </c>
      <c r="K108" s="56" t="str">
        <f t="shared" si="29"/>
        <v/>
      </c>
      <c r="L108" s="57"/>
      <c r="M108" s="55"/>
      <c r="N108" s="55"/>
      <c r="O108" s="53"/>
      <c r="P108" s="55">
        <f t="shared" si="34"/>
        <v>0</v>
      </c>
      <c r="Q108" s="56" t="str">
        <f t="shared" si="25"/>
        <v/>
      </c>
      <c r="R108" s="57">
        <f t="shared" si="35"/>
        <v>0</v>
      </c>
      <c r="S108" s="55">
        <f t="shared" si="36"/>
        <v>0</v>
      </c>
      <c r="T108" s="55">
        <f t="shared" si="36"/>
        <v>0</v>
      </c>
      <c r="U108" s="55">
        <f t="shared" si="36"/>
        <v>0</v>
      </c>
      <c r="V108" s="55">
        <f t="shared" si="37"/>
        <v>0</v>
      </c>
      <c r="W108" s="56" t="str">
        <f t="shared" si="27"/>
        <v/>
      </c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127"/>
      <c r="GF108" s="127"/>
      <c r="GG108" s="127"/>
      <c r="GH108" s="127"/>
      <c r="GI108" s="127"/>
      <c r="GJ108" s="127"/>
      <c r="GK108" s="127"/>
      <c r="GL108" s="127"/>
      <c r="GM108" s="127"/>
      <c r="GN108" s="127"/>
    </row>
    <row r="109" spans="1:196" s="128" customFormat="1" ht="34.15" customHeight="1" thickBot="1" x14ac:dyDescent="0.3">
      <c r="A109" s="45"/>
      <c r="B109" s="135"/>
      <c r="C109" s="97" t="s">
        <v>279</v>
      </c>
      <c r="D109" s="97" t="s">
        <v>196</v>
      </c>
      <c r="E109" s="104" t="s">
        <v>280</v>
      </c>
      <c r="F109" s="52"/>
      <c r="G109" s="53"/>
      <c r="H109" s="53"/>
      <c r="I109" s="54">
        <f t="shared" si="33"/>
        <v>0</v>
      </c>
      <c r="J109" s="55">
        <f t="shared" si="28"/>
        <v>0</v>
      </c>
      <c r="K109" s="56" t="str">
        <f t="shared" si="29"/>
        <v/>
      </c>
      <c r="L109" s="57">
        <v>1000</v>
      </c>
      <c r="M109" s="55">
        <v>1000</v>
      </c>
      <c r="N109" s="55"/>
      <c r="O109" s="53"/>
      <c r="P109" s="55">
        <f t="shared" si="34"/>
        <v>0</v>
      </c>
      <c r="Q109" s="56" t="str">
        <f t="shared" si="25"/>
        <v/>
      </c>
      <c r="R109" s="57">
        <f t="shared" si="35"/>
        <v>1000</v>
      </c>
      <c r="S109" s="55">
        <f t="shared" si="36"/>
        <v>1000</v>
      </c>
      <c r="T109" s="55">
        <f t="shared" si="36"/>
        <v>0</v>
      </c>
      <c r="U109" s="55">
        <f t="shared" si="36"/>
        <v>0</v>
      </c>
      <c r="V109" s="55">
        <f t="shared" si="37"/>
        <v>0</v>
      </c>
      <c r="W109" s="56" t="str">
        <f t="shared" si="27"/>
        <v/>
      </c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127"/>
      <c r="GF109" s="127"/>
      <c r="GG109" s="127"/>
      <c r="GH109" s="127"/>
      <c r="GI109" s="127"/>
      <c r="GJ109" s="127"/>
      <c r="GK109" s="127"/>
      <c r="GL109" s="127"/>
      <c r="GM109" s="127"/>
      <c r="GN109" s="127"/>
    </row>
    <row r="110" spans="1:196" s="128" customFormat="1" ht="34.9" hidden="1" customHeight="1" thickBot="1" x14ac:dyDescent="0.3">
      <c r="A110" s="45"/>
      <c r="B110" s="135">
        <v>180404</v>
      </c>
      <c r="C110" s="97" t="s">
        <v>204</v>
      </c>
      <c r="D110" s="97" t="s">
        <v>196</v>
      </c>
      <c r="E110" s="104" t="s">
        <v>205</v>
      </c>
      <c r="F110" s="52"/>
      <c r="G110" s="53"/>
      <c r="H110" s="53"/>
      <c r="I110" s="54">
        <f t="shared" si="33"/>
        <v>0</v>
      </c>
      <c r="J110" s="55">
        <f t="shared" si="28"/>
        <v>0</v>
      </c>
      <c r="K110" s="56" t="str">
        <f t="shared" si="29"/>
        <v/>
      </c>
      <c r="L110" s="57"/>
      <c r="M110" s="55"/>
      <c r="N110" s="55"/>
      <c r="O110" s="53"/>
      <c r="P110" s="55">
        <f t="shared" si="34"/>
        <v>0</v>
      </c>
      <c r="Q110" s="56" t="str">
        <f t="shared" si="25"/>
        <v/>
      </c>
      <c r="R110" s="57">
        <f t="shared" si="35"/>
        <v>0</v>
      </c>
      <c r="S110" s="55">
        <f t="shared" si="36"/>
        <v>0</v>
      </c>
      <c r="T110" s="55">
        <f t="shared" si="36"/>
        <v>0</v>
      </c>
      <c r="U110" s="55">
        <f t="shared" si="36"/>
        <v>0</v>
      </c>
      <c r="V110" s="55">
        <f t="shared" si="37"/>
        <v>0</v>
      </c>
      <c r="W110" s="56" t="str">
        <f t="shared" si="27"/>
        <v/>
      </c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127"/>
      <c r="GF110" s="127"/>
      <c r="GG110" s="127"/>
      <c r="GH110" s="127"/>
      <c r="GI110" s="127"/>
      <c r="GJ110" s="127"/>
      <c r="GK110" s="127"/>
      <c r="GL110" s="127"/>
      <c r="GM110" s="127"/>
      <c r="GN110" s="127"/>
    </row>
    <row r="111" spans="1:196" s="128" customFormat="1" ht="40.9" customHeight="1" thickBot="1" x14ac:dyDescent="0.3">
      <c r="A111" s="45"/>
      <c r="B111" s="135">
        <v>180404</v>
      </c>
      <c r="C111" s="97" t="s">
        <v>206</v>
      </c>
      <c r="D111" s="97" t="s">
        <v>196</v>
      </c>
      <c r="E111" s="104" t="s">
        <v>207</v>
      </c>
      <c r="F111" s="52"/>
      <c r="G111" s="53"/>
      <c r="H111" s="53"/>
      <c r="I111" s="54">
        <f t="shared" si="33"/>
        <v>0</v>
      </c>
      <c r="J111" s="55">
        <f t="shared" si="28"/>
        <v>0</v>
      </c>
      <c r="K111" s="56" t="str">
        <f t="shared" si="29"/>
        <v/>
      </c>
      <c r="L111" s="57">
        <v>120</v>
      </c>
      <c r="M111" s="55">
        <v>120</v>
      </c>
      <c r="N111" s="55"/>
      <c r="O111" s="53"/>
      <c r="P111" s="55">
        <f t="shared" si="34"/>
        <v>0</v>
      </c>
      <c r="Q111" s="56" t="str">
        <f t="shared" si="25"/>
        <v/>
      </c>
      <c r="R111" s="57">
        <f t="shared" si="35"/>
        <v>120</v>
      </c>
      <c r="S111" s="55">
        <f t="shared" si="36"/>
        <v>120</v>
      </c>
      <c r="T111" s="55">
        <f t="shared" si="36"/>
        <v>0</v>
      </c>
      <c r="U111" s="55">
        <f t="shared" si="36"/>
        <v>0</v>
      </c>
      <c r="V111" s="55">
        <f t="shared" si="37"/>
        <v>0</v>
      </c>
      <c r="W111" s="56" t="str">
        <f t="shared" si="27"/>
        <v/>
      </c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127"/>
      <c r="GF111" s="127"/>
      <c r="GG111" s="127"/>
      <c r="GH111" s="127"/>
      <c r="GI111" s="127"/>
      <c r="GJ111" s="127"/>
      <c r="GK111" s="127"/>
      <c r="GL111" s="127"/>
      <c r="GM111" s="127"/>
      <c r="GN111" s="127"/>
    </row>
    <row r="112" spans="1:196" s="128" customFormat="1" ht="39.6" customHeight="1" thickBot="1" x14ac:dyDescent="0.3">
      <c r="A112" s="45"/>
      <c r="B112" s="135"/>
      <c r="C112" s="97" t="s">
        <v>319</v>
      </c>
      <c r="D112" s="97" t="s">
        <v>196</v>
      </c>
      <c r="E112" s="104" t="s">
        <v>320</v>
      </c>
      <c r="F112" s="52"/>
      <c r="G112" s="53"/>
      <c r="H112" s="53"/>
      <c r="I112" s="54">
        <f t="shared" si="33"/>
        <v>0</v>
      </c>
      <c r="J112" s="55">
        <f t="shared" si="28"/>
        <v>0</v>
      </c>
      <c r="K112" s="56" t="str">
        <f t="shared" si="29"/>
        <v/>
      </c>
      <c r="L112" s="57">
        <v>10000</v>
      </c>
      <c r="M112" s="55">
        <v>10000</v>
      </c>
      <c r="N112" s="55"/>
      <c r="O112" s="53"/>
      <c r="P112" s="55">
        <f t="shared" si="34"/>
        <v>0</v>
      </c>
      <c r="Q112" s="56" t="str">
        <f t="shared" si="25"/>
        <v/>
      </c>
      <c r="R112" s="57">
        <f t="shared" si="35"/>
        <v>10000</v>
      </c>
      <c r="S112" s="55">
        <f t="shared" si="36"/>
        <v>10000</v>
      </c>
      <c r="T112" s="55">
        <f t="shared" si="36"/>
        <v>0</v>
      </c>
      <c r="U112" s="55">
        <f t="shared" si="36"/>
        <v>0</v>
      </c>
      <c r="V112" s="55">
        <f t="shared" si="37"/>
        <v>0</v>
      </c>
      <c r="W112" s="56" t="str">
        <f t="shared" si="27"/>
        <v/>
      </c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127"/>
      <c r="GF112" s="127"/>
      <c r="GG112" s="127"/>
      <c r="GH112" s="127"/>
      <c r="GI112" s="127"/>
      <c r="GJ112" s="127"/>
      <c r="GK112" s="127"/>
      <c r="GL112" s="127"/>
      <c r="GM112" s="127"/>
      <c r="GN112" s="127"/>
    </row>
    <row r="113" spans="1:196" s="128" customFormat="1" ht="54.6" hidden="1" customHeight="1" thickBot="1" x14ac:dyDescent="0.3">
      <c r="A113" s="45"/>
      <c r="B113" s="135">
        <v>180404</v>
      </c>
      <c r="C113" s="97" t="s">
        <v>209</v>
      </c>
      <c r="D113" s="97" t="s">
        <v>208</v>
      </c>
      <c r="E113" s="104" t="s">
        <v>210</v>
      </c>
      <c r="F113" s="52"/>
      <c r="G113" s="53"/>
      <c r="H113" s="53"/>
      <c r="I113" s="54">
        <f t="shared" si="33"/>
        <v>0</v>
      </c>
      <c r="J113" s="55">
        <f t="shared" si="28"/>
        <v>0</v>
      </c>
      <c r="K113" s="56" t="str">
        <f t="shared" si="29"/>
        <v/>
      </c>
      <c r="L113" s="57"/>
      <c r="M113" s="55"/>
      <c r="N113" s="55"/>
      <c r="O113" s="55"/>
      <c r="P113" s="55">
        <f t="shared" si="34"/>
        <v>0</v>
      </c>
      <c r="Q113" s="56" t="str">
        <f t="shared" si="25"/>
        <v/>
      </c>
      <c r="R113" s="57">
        <f t="shared" si="35"/>
        <v>0</v>
      </c>
      <c r="S113" s="55">
        <f t="shared" si="36"/>
        <v>0</v>
      </c>
      <c r="T113" s="55">
        <f t="shared" si="36"/>
        <v>0</v>
      </c>
      <c r="U113" s="55">
        <f t="shared" si="36"/>
        <v>0</v>
      </c>
      <c r="V113" s="55">
        <f t="shared" si="37"/>
        <v>0</v>
      </c>
      <c r="W113" s="56" t="str">
        <f t="shared" si="27"/>
        <v/>
      </c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127"/>
      <c r="GF113" s="127"/>
      <c r="GG113" s="127"/>
      <c r="GH113" s="127"/>
      <c r="GI113" s="127"/>
      <c r="GJ113" s="127"/>
      <c r="GK113" s="127"/>
      <c r="GL113" s="127"/>
      <c r="GM113" s="127"/>
      <c r="GN113" s="127"/>
    </row>
    <row r="114" spans="1:196" s="138" customFormat="1" ht="69" hidden="1" customHeight="1" thickBot="1" x14ac:dyDescent="0.35">
      <c r="A114" s="58"/>
      <c r="B114" s="136"/>
      <c r="C114" s="100"/>
      <c r="D114" s="100"/>
      <c r="E114" s="113" t="s">
        <v>281</v>
      </c>
      <c r="F114" s="84"/>
      <c r="G114" s="67"/>
      <c r="H114" s="67"/>
      <c r="I114" s="78">
        <f t="shared" si="33"/>
        <v>0</v>
      </c>
      <c r="J114" s="67">
        <f t="shared" si="28"/>
        <v>0</v>
      </c>
      <c r="K114" s="56" t="str">
        <f t="shared" si="29"/>
        <v/>
      </c>
      <c r="L114" s="66"/>
      <c r="M114" s="67"/>
      <c r="N114" s="67"/>
      <c r="O114" s="67"/>
      <c r="P114" s="67">
        <f t="shared" si="34"/>
        <v>0</v>
      </c>
      <c r="Q114" s="56" t="str">
        <f t="shared" si="25"/>
        <v/>
      </c>
      <c r="R114" s="66">
        <f t="shared" si="35"/>
        <v>0</v>
      </c>
      <c r="S114" s="67">
        <f t="shared" si="36"/>
        <v>0</v>
      </c>
      <c r="T114" s="67">
        <f t="shared" si="36"/>
        <v>0</v>
      </c>
      <c r="U114" s="55">
        <f t="shared" si="36"/>
        <v>0</v>
      </c>
      <c r="V114" s="67">
        <f t="shared" si="37"/>
        <v>0</v>
      </c>
      <c r="W114" s="56" t="str">
        <f t="shared" si="27"/>
        <v/>
      </c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137"/>
      <c r="GF114" s="137"/>
      <c r="GG114" s="137"/>
      <c r="GH114" s="137"/>
      <c r="GI114" s="137"/>
      <c r="GJ114" s="137"/>
      <c r="GK114" s="137"/>
      <c r="GL114" s="137"/>
      <c r="GM114" s="137"/>
      <c r="GN114" s="137"/>
    </row>
    <row r="115" spans="1:196" s="138" customFormat="1" ht="63.6" hidden="1" customHeight="1" thickBot="1" x14ac:dyDescent="0.35">
      <c r="A115" s="58"/>
      <c r="B115" s="136"/>
      <c r="C115" s="100"/>
      <c r="D115" s="100"/>
      <c r="E115" s="113" t="s">
        <v>282</v>
      </c>
      <c r="F115" s="84"/>
      <c r="G115" s="67"/>
      <c r="H115" s="67"/>
      <c r="I115" s="78">
        <f t="shared" si="33"/>
        <v>0</v>
      </c>
      <c r="J115" s="67">
        <f t="shared" si="28"/>
        <v>0</v>
      </c>
      <c r="K115" s="56" t="str">
        <f t="shared" si="29"/>
        <v/>
      </c>
      <c r="L115" s="66"/>
      <c r="M115" s="67"/>
      <c r="N115" s="67"/>
      <c r="O115" s="67"/>
      <c r="P115" s="67">
        <f t="shared" si="34"/>
        <v>0</v>
      </c>
      <c r="Q115" s="56" t="str">
        <f t="shared" si="25"/>
        <v/>
      </c>
      <c r="R115" s="66">
        <f t="shared" si="35"/>
        <v>0</v>
      </c>
      <c r="S115" s="67">
        <f t="shared" si="36"/>
        <v>0</v>
      </c>
      <c r="T115" s="67">
        <f t="shared" si="36"/>
        <v>0</v>
      </c>
      <c r="U115" s="55">
        <f t="shared" si="36"/>
        <v>0</v>
      </c>
      <c r="V115" s="67">
        <f t="shared" si="37"/>
        <v>0</v>
      </c>
      <c r="W115" s="56" t="str">
        <f t="shared" si="27"/>
        <v/>
      </c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137"/>
      <c r="GF115" s="137"/>
      <c r="GG115" s="137"/>
      <c r="GH115" s="137"/>
      <c r="GI115" s="137"/>
      <c r="GJ115" s="137"/>
      <c r="GK115" s="137"/>
      <c r="GL115" s="137"/>
      <c r="GM115" s="137"/>
      <c r="GN115" s="137"/>
    </row>
    <row r="116" spans="1:196" s="128" customFormat="1" ht="40.15" hidden="1" customHeight="1" thickBot="1" x14ac:dyDescent="0.3">
      <c r="A116" s="45"/>
      <c r="B116" s="135"/>
      <c r="C116" s="97" t="s">
        <v>211</v>
      </c>
      <c r="D116" s="97" t="s">
        <v>208</v>
      </c>
      <c r="E116" s="104" t="s">
        <v>212</v>
      </c>
      <c r="F116" s="52"/>
      <c r="G116" s="53"/>
      <c r="H116" s="53"/>
      <c r="I116" s="54">
        <f t="shared" si="33"/>
        <v>0</v>
      </c>
      <c r="J116" s="55">
        <f t="shared" si="28"/>
        <v>0</v>
      </c>
      <c r="K116" s="56" t="str">
        <f t="shared" si="29"/>
        <v/>
      </c>
      <c r="L116" s="57"/>
      <c r="M116" s="55"/>
      <c r="N116" s="55"/>
      <c r="O116" s="53"/>
      <c r="P116" s="55">
        <f t="shared" si="34"/>
        <v>0</v>
      </c>
      <c r="Q116" s="56" t="str">
        <f t="shared" si="25"/>
        <v/>
      </c>
      <c r="R116" s="57">
        <f t="shared" si="35"/>
        <v>0</v>
      </c>
      <c r="S116" s="55">
        <f t="shared" si="36"/>
        <v>0</v>
      </c>
      <c r="T116" s="55">
        <f t="shared" si="36"/>
        <v>0</v>
      </c>
      <c r="U116" s="55">
        <f t="shared" si="36"/>
        <v>0</v>
      </c>
      <c r="V116" s="55">
        <f t="shared" si="37"/>
        <v>0</v>
      </c>
      <c r="W116" s="56" t="str">
        <f t="shared" si="27"/>
        <v/>
      </c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127"/>
      <c r="GF116" s="127"/>
      <c r="GG116" s="127"/>
      <c r="GH116" s="127"/>
      <c r="GI116" s="127"/>
      <c r="GJ116" s="127"/>
      <c r="GK116" s="127"/>
      <c r="GL116" s="127"/>
      <c r="GM116" s="127"/>
      <c r="GN116" s="127"/>
    </row>
    <row r="117" spans="1:196" s="128" customFormat="1" ht="31.9" hidden="1" customHeight="1" thickBot="1" x14ac:dyDescent="0.3">
      <c r="A117" s="45"/>
      <c r="B117" s="135"/>
      <c r="C117" s="97" t="s">
        <v>283</v>
      </c>
      <c r="D117" s="97" t="s">
        <v>208</v>
      </c>
      <c r="E117" s="104" t="s">
        <v>321</v>
      </c>
      <c r="F117" s="52"/>
      <c r="G117" s="53"/>
      <c r="H117" s="53"/>
      <c r="I117" s="54">
        <f t="shared" si="33"/>
        <v>0</v>
      </c>
      <c r="J117" s="55">
        <f t="shared" si="28"/>
        <v>0</v>
      </c>
      <c r="K117" s="56" t="str">
        <f t="shared" si="29"/>
        <v/>
      </c>
      <c r="L117" s="57"/>
      <c r="M117" s="55"/>
      <c r="N117" s="55"/>
      <c r="O117" s="53"/>
      <c r="P117" s="55">
        <f t="shared" si="34"/>
        <v>0</v>
      </c>
      <c r="Q117" s="56" t="str">
        <f t="shared" si="25"/>
        <v/>
      </c>
      <c r="R117" s="57">
        <f t="shared" si="35"/>
        <v>0</v>
      </c>
      <c r="S117" s="55">
        <f t="shared" si="36"/>
        <v>0</v>
      </c>
      <c r="T117" s="55">
        <f t="shared" si="36"/>
        <v>0</v>
      </c>
      <c r="U117" s="55">
        <f t="shared" si="36"/>
        <v>0</v>
      </c>
      <c r="V117" s="55">
        <f t="shared" si="37"/>
        <v>0</v>
      </c>
      <c r="W117" s="56" t="str">
        <f t="shared" si="27"/>
        <v/>
      </c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127"/>
      <c r="GF117" s="127"/>
      <c r="GG117" s="127"/>
      <c r="GH117" s="127"/>
      <c r="GI117" s="127"/>
      <c r="GJ117" s="127"/>
      <c r="GK117" s="127"/>
      <c r="GL117" s="127"/>
      <c r="GM117" s="127"/>
      <c r="GN117" s="127"/>
    </row>
    <row r="118" spans="1:196" s="138" customFormat="1" ht="52.9" hidden="1" customHeight="1" thickBot="1" x14ac:dyDescent="0.35">
      <c r="A118" s="58"/>
      <c r="B118" s="136"/>
      <c r="C118" s="100"/>
      <c r="D118" s="100"/>
      <c r="E118" s="113" t="s">
        <v>284</v>
      </c>
      <c r="F118" s="84"/>
      <c r="G118" s="67"/>
      <c r="H118" s="67"/>
      <c r="I118" s="78">
        <f t="shared" si="33"/>
        <v>0</v>
      </c>
      <c r="J118" s="67">
        <f t="shared" si="28"/>
        <v>0</v>
      </c>
      <c r="K118" s="56" t="str">
        <f t="shared" si="29"/>
        <v/>
      </c>
      <c r="L118" s="66"/>
      <c r="M118" s="67"/>
      <c r="N118" s="67"/>
      <c r="O118" s="67"/>
      <c r="P118" s="67">
        <f t="shared" si="34"/>
        <v>0</v>
      </c>
      <c r="Q118" s="56" t="str">
        <f t="shared" si="25"/>
        <v/>
      </c>
      <c r="R118" s="66">
        <f t="shared" si="35"/>
        <v>0</v>
      </c>
      <c r="S118" s="67">
        <f t="shared" si="36"/>
        <v>0</v>
      </c>
      <c r="T118" s="67">
        <f t="shared" si="36"/>
        <v>0</v>
      </c>
      <c r="U118" s="55">
        <f t="shared" si="36"/>
        <v>0</v>
      </c>
      <c r="V118" s="67">
        <f t="shared" si="37"/>
        <v>0</v>
      </c>
      <c r="W118" s="56" t="str">
        <f t="shared" si="27"/>
        <v/>
      </c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137"/>
      <c r="GF118" s="137"/>
      <c r="GG118" s="137"/>
      <c r="GH118" s="137"/>
      <c r="GI118" s="137"/>
      <c r="GJ118" s="137"/>
      <c r="GK118" s="137"/>
      <c r="GL118" s="137"/>
      <c r="GM118" s="137"/>
      <c r="GN118" s="137"/>
    </row>
    <row r="119" spans="1:196" s="128" customFormat="1" ht="52.15" customHeight="1" thickBot="1" x14ac:dyDescent="0.3">
      <c r="A119" s="45"/>
      <c r="B119" s="135"/>
      <c r="C119" s="97" t="s">
        <v>214</v>
      </c>
      <c r="D119" s="97" t="s">
        <v>213</v>
      </c>
      <c r="E119" s="104" t="s">
        <v>215</v>
      </c>
      <c r="F119" s="52">
        <v>3597.6</v>
      </c>
      <c r="G119" s="53">
        <v>3452.1</v>
      </c>
      <c r="H119" s="53">
        <v>49.5</v>
      </c>
      <c r="I119" s="54">
        <f t="shared" si="33"/>
        <v>3.1299814920084297E-4</v>
      </c>
      <c r="J119" s="55">
        <f t="shared" si="28"/>
        <v>-3402.6</v>
      </c>
      <c r="K119" s="56">
        <f t="shared" si="29"/>
        <v>1.4339097940384115E-2</v>
      </c>
      <c r="L119" s="57">
        <v>8150</v>
      </c>
      <c r="M119" s="55">
        <v>8150</v>
      </c>
      <c r="N119" s="55">
        <v>250</v>
      </c>
      <c r="O119" s="53"/>
      <c r="P119" s="55">
        <f t="shared" si="34"/>
        <v>-250</v>
      </c>
      <c r="Q119" s="56">
        <f t="shared" si="25"/>
        <v>0</v>
      </c>
      <c r="R119" s="57">
        <f t="shared" si="35"/>
        <v>11747.6</v>
      </c>
      <c r="S119" s="55">
        <f t="shared" si="36"/>
        <v>11747.6</v>
      </c>
      <c r="T119" s="55">
        <f t="shared" si="36"/>
        <v>3702.1</v>
      </c>
      <c r="U119" s="55">
        <f t="shared" si="36"/>
        <v>49.5</v>
      </c>
      <c r="V119" s="55">
        <f t="shared" si="37"/>
        <v>-3652.6</v>
      </c>
      <c r="W119" s="56">
        <f t="shared" si="27"/>
        <v>1.3370789551875963E-2</v>
      </c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127"/>
      <c r="GF119" s="127"/>
      <c r="GG119" s="127"/>
      <c r="GH119" s="127"/>
      <c r="GI119" s="127"/>
      <c r="GJ119" s="127"/>
      <c r="GK119" s="127"/>
      <c r="GL119" s="127"/>
      <c r="GM119" s="127"/>
      <c r="GN119" s="127"/>
    </row>
    <row r="120" spans="1:196" s="128" customFormat="1" ht="38.450000000000003" customHeight="1" thickBot="1" x14ac:dyDescent="0.3">
      <c r="A120" s="45"/>
      <c r="B120" s="135"/>
      <c r="C120" s="97" t="s">
        <v>216</v>
      </c>
      <c r="D120" s="97" t="s">
        <v>217</v>
      </c>
      <c r="E120" s="104" t="s">
        <v>218</v>
      </c>
      <c r="F120" s="52">
        <v>2600</v>
      </c>
      <c r="G120" s="53"/>
      <c r="H120" s="53"/>
      <c r="I120" s="54">
        <f t="shared" si="33"/>
        <v>0</v>
      </c>
      <c r="J120" s="55">
        <f t="shared" si="28"/>
        <v>0</v>
      </c>
      <c r="K120" s="56" t="str">
        <f t="shared" si="29"/>
        <v/>
      </c>
      <c r="L120" s="57">
        <v>250</v>
      </c>
      <c r="M120" s="55">
        <v>250</v>
      </c>
      <c r="N120" s="55"/>
      <c r="O120" s="53"/>
      <c r="P120" s="55">
        <f t="shared" si="34"/>
        <v>0</v>
      </c>
      <c r="Q120" s="56" t="str">
        <f t="shared" si="25"/>
        <v/>
      </c>
      <c r="R120" s="57">
        <f t="shared" si="35"/>
        <v>2850</v>
      </c>
      <c r="S120" s="55">
        <f t="shared" si="36"/>
        <v>2850</v>
      </c>
      <c r="T120" s="55">
        <f t="shared" si="36"/>
        <v>0</v>
      </c>
      <c r="U120" s="55">
        <f t="shared" si="36"/>
        <v>0</v>
      </c>
      <c r="V120" s="55">
        <f t="shared" si="37"/>
        <v>0</v>
      </c>
      <c r="W120" s="56" t="str">
        <f t="shared" si="27"/>
        <v/>
      </c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127"/>
      <c r="GF120" s="127"/>
      <c r="GG120" s="127"/>
      <c r="GH120" s="127"/>
      <c r="GI120" s="127"/>
      <c r="GJ120" s="127"/>
      <c r="GK120" s="127"/>
      <c r="GL120" s="127"/>
      <c r="GM120" s="127"/>
      <c r="GN120" s="127"/>
    </row>
    <row r="121" spans="1:196" s="128" customFormat="1" ht="35.25" hidden="1" customHeight="1" thickBot="1" x14ac:dyDescent="0.3">
      <c r="A121" s="45">
        <v>21</v>
      </c>
      <c r="B121" s="135">
        <v>180404</v>
      </c>
      <c r="C121" s="97" t="s">
        <v>219</v>
      </c>
      <c r="D121" s="97" t="s">
        <v>220</v>
      </c>
      <c r="E121" s="104" t="s">
        <v>221</v>
      </c>
      <c r="F121" s="52"/>
      <c r="G121" s="53"/>
      <c r="H121" s="53"/>
      <c r="I121" s="117">
        <f t="shared" si="33"/>
        <v>0</v>
      </c>
      <c r="J121" s="55">
        <f t="shared" si="28"/>
        <v>0</v>
      </c>
      <c r="K121" s="56" t="str">
        <f t="shared" si="29"/>
        <v/>
      </c>
      <c r="L121" s="57"/>
      <c r="M121" s="55"/>
      <c r="N121" s="55"/>
      <c r="O121" s="53"/>
      <c r="P121" s="55" t="s">
        <v>0</v>
      </c>
      <c r="Q121" s="56" t="str">
        <f t="shared" si="25"/>
        <v/>
      </c>
      <c r="R121" s="57">
        <f t="shared" si="35"/>
        <v>0</v>
      </c>
      <c r="S121" s="55">
        <f t="shared" si="36"/>
        <v>0</v>
      </c>
      <c r="T121" s="55">
        <f t="shared" si="36"/>
        <v>0</v>
      </c>
      <c r="U121" s="55">
        <f t="shared" si="36"/>
        <v>0</v>
      </c>
      <c r="V121" s="55">
        <f t="shared" si="37"/>
        <v>0</v>
      </c>
      <c r="W121" s="56" t="str">
        <f t="shared" si="27"/>
        <v/>
      </c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127"/>
      <c r="GF121" s="127"/>
      <c r="GG121" s="127"/>
      <c r="GH121" s="127"/>
      <c r="GI121" s="127"/>
      <c r="GJ121" s="127"/>
      <c r="GK121" s="127"/>
      <c r="GL121" s="127"/>
      <c r="GM121" s="127"/>
      <c r="GN121" s="127"/>
    </row>
    <row r="122" spans="1:196" s="128" customFormat="1" ht="23.25" hidden="1" customHeight="1" thickBot="1" x14ac:dyDescent="0.3">
      <c r="A122" s="45">
        <v>22</v>
      </c>
      <c r="B122" s="135">
        <v>180404</v>
      </c>
      <c r="C122" s="97" t="s">
        <v>222</v>
      </c>
      <c r="D122" s="97" t="s">
        <v>223</v>
      </c>
      <c r="E122" s="104" t="s">
        <v>224</v>
      </c>
      <c r="F122" s="52"/>
      <c r="G122" s="53"/>
      <c r="H122" s="53"/>
      <c r="I122" s="111">
        <f t="shared" si="33"/>
        <v>0</v>
      </c>
      <c r="J122" s="55">
        <f t="shared" si="28"/>
        <v>0</v>
      </c>
      <c r="K122" s="56" t="str">
        <f t="shared" si="29"/>
        <v/>
      </c>
      <c r="L122" s="57"/>
      <c r="M122" s="55"/>
      <c r="N122" s="55"/>
      <c r="O122" s="53"/>
      <c r="P122" s="55">
        <f t="shared" si="34"/>
        <v>0</v>
      </c>
      <c r="Q122" s="56" t="str">
        <f t="shared" si="25"/>
        <v/>
      </c>
      <c r="R122" s="57">
        <f t="shared" si="35"/>
        <v>0</v>
      </c>
      <c r="S122" s="55">
        <f t="shared" si="36"/>
        <v>0</v>
      </c>
      <c r="T122" s="55">
        <f t="shared" si="36"/>
        <v>0</v>
      </c>
      <c r="U122" s="55">
        <f t="shared" si="36"/>
        <v>0</v>
      </c>
      <c r="V122" s="55">
        <f t="shared" si="37"/>
        <v>0</v>
      </c>
      <c r="W122" s="56" t="str">
        <f t="shared" si="27"/>
        <v/>
      </c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127"/>
      <c r="GF122" s="127"/>
      <c r="GG122" s="127"/>
      <c r="GH122" s="127"/>
      <c r="GI122" s="127"/>
      <c r="GJ122" s="127"/>
      <c r="GK122" s="127"/>
      <c r="GL122" s="127"/>
      <c r="GM122" s="127"/>
      <c r="GN122" s="127"/>
    </row>
    <row r="123" spans="1:196" s="18" customFormat="1" ht="34.5" hidden="1" customHeight="1" x14ac:dyDescent="0.25">
      <c r="A123" s="45">
        <v>22</v>
      </c>
      <c r="B123" s="135"/>
      <c r="C123" s="97" t="s">
        <v>225</v>
      </c>
      <c r="D123" s="97" t="s">
        <v>208</v>
      </c>
      <c r="E123" s="104" t="s">
        <v>226</v>
      </c>
      <c r="F123" s="52"/>
      <c r="G123" s="53"/>
      <c r="H123" s="53"/>
      <c r="I123" s="99">
        <f t="shared" si="33"/>
        <v>0</v>
      </c>
      <c r="J123" s="55">
        <f t="shared" si="28"/>
        <v>0</v>
      </c>
      <c r="K123" s="56" t="str">
        <f t="shared" si="29"/>
        <v/>
      </c>
      <c r="L123" s="57"/>
      <c r="M123" s="55"/>
      <c r="N123" s="55"/>
      <c r="O123" s="53"/>
      <c r="P123" s="55">
        <f t="shared" si="34"/>
        <v>0</v>
      </c>
      <c r="Q123" s="56" t="str">
        <f t="shared" si="25"/>
        <v/>
      </c>
      <c r="R123" s="57">
        <f t="shared" si="35"/>
        <v>0</v>
      </c>
      <c r="S123" s="55">
        <f t="shared" si="36"/>
        <v>0</v>
      </c>
      <c r="T123" s="55">
        <f t="shared" si="36"/>
        <v>0</v>
      </c>
      <c r="U123" s="55">
        <f t="shared" si="36"/>
        <v>0</v>
      </c>
      <c r="V123" s="55">
        <f t="shared" si="37"/>
        <v>0</v>
      </c>
      <c r="W123" s="56" t="str">
        <f t="shared" si="27"/>
        <v/>
      </c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</row>
    <row r="124" spans="1:196" s="18" customFormat="1" ht="54.6" hidden="1" customHeight="1" x14ac:dyDescent="0.25">
      <c r="A124" s="45">
        <v>24</v>
      </c>
      <c r="B124" s="135"/>
      <c r="C124" s="97" t="s">
        <v>227</v>
      </c>
      <c r="D124" s="97" t="s">
        <v>228</v>
      </c>
      <c r="E124" s="104" t="s">
        <v>229</v>
      </c>
      <c r="F124" s="52"/>
      <c r="G124" s="53"/>
      <c r="H124" s="53"/>
      <c r="I124" s="54">
        <f t="shared" si="33"/>
        <v>0</v>
      </c>
      <c r="J124" s="55">
        <f t="shared" si="28"/>
        <v>0</v>
      </c>
      <c r="K124" s="56" t="str">
        <f t="shared" si="29"/>
        <v/>
      </c>
      <c r="L124" s="57"/>
      <c r="M124" s="55"/>
      <c r="N124" s="55"/>
      <c r="O124" s="53"/>
      <c r="P124" s="55">
        <f t="shared" si="34"/>
        <v>0</v>
      </c>
      <c r="Q124" s="56" t="str">
        <f t="shared" si="25"/>
        <v/>
      </c>
      <c r="R124" s="57">
        <f t="shared" si="35"/>
        <v>0</v>
      </c>
      <c r="S124" s="55">
        <f t="shared" si="36"/>
        <v>0</v>
      </c>
      <c r="T124" s="55">
        <f t="shared" si="36"/>
        <v>0</v>
      </c>
      <c r="U124" s="55">
        <f t="shared" si="36"/>
        <v>0</v>
      </c>
      <c r="V124" s="55">
        <f t="shared" si="37"/>
        <v>0</v>
      </c>
      <c r="W124" s="56" t="str">
        <f t="shared" si="27"/>
        <v/>
      </c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</row>
    <row r="125" spans="1:196" s="90" customFormat="1" ht="118.9" hidden="1" customHeight="1" x14ac:dyDescent="0.3">
      <c r="A125" s="83"/>
      <c r="B125" s="76"/>
      <c r="C125" s="77"/>
      <c r="D125" s="76"/>
      <c r="E125" s="139" t="s">
        <v>230</v>
      </c>
      <c r="F125" s="93"/>
      <c r="G125" s="85"/>
      <c r="H125" s="87"/>
      <c r="I125" s="65">
        <f t="shared" si="33"/>
        <v>0</v>
      </c>
      <c r="J125" s="67">
        <f t="shared" si="28"/>
        <v>0</v>
      </c>
      <c r="K125" s="56" t="str">
        <f t="shared" si="29"/>
        <v/>
      </c>
      <c r="L125" s="66"/>
      <c r="M125" s="67"/>
      <c r="N125" s="67"/>
      <c r="O125" s="67"/>
      <c r="P125" s="67">
        <f t="shared" si="34"/>
        <v>0</v>
      </c>
      <c r="Q125" s="56" t="str">
        <f t="shared" si="25"/>
        <v/>
      </c>
      <c r="R125" s="66">
        <f t="shared" si="35"/>
        <v>0</v>
      </c>
      <c r="S125" s="67">
        <f t="shared" si="36"/>
        <v>0</v>
      </c>
      <c r="T125" s="67">
        <f t="shared" si="36"/>
        <v>0</v>
      </c>
      <c r="U125" s="55">
        <f t="shared" si="36"/>
        <v>0</v>
      </c>
      <c r="V125" s="67">
        <f t="shared" si="37"/>
        <v>0</v>
      </c>
      <c r="W125" s="56" t="str">
        <f t="shared" si="27"/>
        <v/>
      </c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</row>
    <row r="126" spans="1:196" s="90" customFormat="1" ht="120" hidden="1" customHeight="1" x14ac:dyDescent="0.3">
      <c r="A126" s="83"/>
      <c r="B126" s="76"/>
      <c r="C126" s="77"/>
      <c r="D126" s="76"/>
      <c r="E126" s="139" t="s">
        <v>231</v>
      </c>
      <c r="F126" s="93"/>
      <c r="G126" s="85"/>
      <c r="H126" s="87"/>
      <c r="I126" s="65">
        <f t="shared" si="33"/>
        <v>0</v>
      </c>
      <c r="J126" s="67">
        <f t="shared" si="28"/>
        <v>0</v>
      </c>
      <c r="K126" s="56" t="str">
        <f t="shared" si="29"/>
        <v/>
      </c>
      <c r="L126" s="66"/>
      <c r="M126" s="67"/>
      <c r="N126" s="67"/>
      <c r="O126" s="67"/>
      <c r="P126" s="67">
        <f t="shared" si="34"/>
        <v>0</v>
      </c>
      <c r="Q126" s="56" t="str">
        <f t="shared" si="25"/>
        <v/>
      </c>
      <c r="R126" s="66">
        <f t="shared" si="35"/>
        <v>0</v>
      </c>
      <c r="S126" s="67">
        <f t="shared" si="36"/>
        <v>0</v>
      </c>
      <c r="T126" s="67">
        <f t="shared" si="36"/>
        <v>0</v>
      </c>
      <c r="U126" s="55">
        <f t="shared" si="36"/>
        <v>0</v>
      </c>
      <c r="V126" s="55">
        <f t="shared" si="37"/>
        <v>0</v>
      </c>
      <c r="W126" s="56" t="str">
        <f t="shared" si="27"/>
        <v/>
      </c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/>
      <c r="CM126" s="88"/>
      <c r="CN126" s="88"/>
      <c r="CO126" s="88"/>
      <c r="CP126" s="88"/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/>
      <c r="DD126" s="88"/>
      <c r="DE126" s="88"/>
      <c r="DF126" s="88"/>
      <c r="DG126" s="88"/>
      <c r="DH126" s="88"/>
      <c r="DI126" s="88"/>
      <c r="DJ126" s="88"/>
      <c r="DK126" s="88"/>
      <c r="DL126" s="88"/>
      <c r="DM126" s="88"/>
      <c r="DN126" s="88"/>
      <c r="DO126" s="88"/>
      <c r="DP126" s="88"/>
      <c r="DQ126" s="88"/>
      <c r="DR126" s="88"/>
      <c r="DS126" s="88"/>
      <c r="DT126" s="88"/>
      <c r="DU126" s="88"/>
      <c r="DV126" s="88"/>
      <c r="DW126" s="88"/>
      <c r="DX126" s="88"/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/>
      <c r="EL126" s="88"/>
      <c r="EM126" s="88"/>
      <c r="EN126" s="88"/>
      <c r="EO126" s="88"/>
      <c r="EP126" s="88"/>
      <c r="EQ126" s="88"/>
      <c r="ER126" s="88"/>
      <c r="ES126" s="88"/>
      <c r="ET126" s="88"/>
      <c r="EU126" s="88"/>
      <c r="EV126" s="88"/>
      <c r="EW126" s="88"/>
      <c r="EX126" s="88"/>
      <c r="EY126" s="88"/>
      <c r="EZ126" s="88"/>
      <c r="FA126" s="88"/>
      <c r="FB126" s="88"/>
      <c r="FC126" s="88"/>
      <c r="FD126" s="88"/>
      <c r="FE126" s="88"/>
      <c r="FF126" s="88"/>
      <c r="FG126" s="88"/>
      <c r="FH126" s="88"/>
      <c r="FI126" s="88"/>
      <c r="FJ126" s="88"/>
      <c r="FK126" s="88"/>
      <c r="FL126" s="88"/>
      <c r="FM126" s="88"/>
      <c r="FN126" s="88"/>
      <c r="FO126" s="88"/>
      <c r="FP126" s="88"/>
      <c r="FQ126" s="88"/>
      <c r="FR126" s="88"/>
      <c r="FS126" s="88"/>
      <c r="FT126" s="88"/>
      <c r="FU126" s="88"/>
      <c r="FV126" s="88"/>
      <c r="FW126" s="88"/>
      <c r="FX126" s="88"/>
      <c r="FY126" s="88"/>
      <c r="FZ126" s="88"/>
      <c r="GA126" s="88"/>
      <c r="GB126" s="88"/>
      <c r="GC126" s="88"/>
      <c r="GD126" s="88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</row>
    <row r="127" spans="1:196" s="18" customFormat="1" ht="37.15" hidden="1" customHeight="1" x14ac:dyDescent="0.25">
      <c r="A127" s="45">
        <v>25</v>
      </c>
      <c r="B127" s="135"/>
      <c r="C127" s="97" t="s">
        <v>232</v>
      </c>
      <c r="D127" s="97" t="s">
        <v>233</v>
      </c>
      <c r="E127" s="104" t="s">
        <v>234</v>
      </c>
      <c r="F127" s="52"/>
      <c r="G127" s="53"/>
      <c r="H127" s="53"/>
      <c r="I127" s="99">
        <f t="shared" si="33"/>
        <v>0</v>
      </c>
      <c r="J127" s="55">
        <f t="shared" si="28"/>
        <v>0</v>
      </c>
      <c r="K127" s="56" t="str">
        <f t="shared" si="29"/>
        <v/>
      </c>
      <c r="L127" s="57"/>
      <c r="M127" s="55"/>
      <c r="N127" s="55"/>
      <c r="O127" s="53"/>
      <c r="P127" s="55">
        <f t="shared" si="34"/>
        <v>0</v>
      </c>
      <c r="Q127" s="56" t="str">
        <f t="shared" si="25"/>
        <v/>
      </c>
      <c r="R127" s="57">
        <f t="shared" si="35"/>
        <v>0</v>
      </c>
      <c r="S127" s="55">
        <f t="shared" si="36"/>
        <v>0</v>
      </c>
      <c r="T127" s="55">
        <f t="shared" si="36"/>
        <v>0</v>
      </c>
      <c r="U127" s="55">
        <f t="shared" si="36"/>
        <v>0</v>
      </c>
      <c r="V127" s="55">
        <f t="shared" si="37"/>
        <v>0</v>
      </c>
      <c r="W127" s="56" t="str">
        <f t="shared" si="27"/>
        <v/>
      </c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</row>
    <row r="128" spans="1:196" s="18" customFormat="1" ht="40.9" hidden="1" customHeight="1" x14ac:dyDescent="0.25">
      <c r="A128" s="45">
        <v>23</v>
      </c>
      <c r="B128" s="135"/>
      <c r="C128" s="97" t="s">
        <v>235</v>
      </c>
      <c r="D128" s="97" t="s">
        <v>208</v>
      </c>
      <c r="E128" s="104" t="s">
        <v>236</v>
      </c>
      <c r="F128" s="52"/>
      <c r="G128" s="53"/>
      <c r="H128" s="53"/>
      <c r="I128" s="99">
        <f>H128/$H$11</f>
        <v>0</v>
      </c>
      <c r="J128" s="55">
        <f t="shared" si="28"/>
        <v>0</v>
      </c>
      <c r="K128" s="56" t="str">
        <f t="shared" si="29"/>
        <v/>
      </c>
      <c r="L128" s="57"/>
      <c r="M128" s="55"/>
      <c r="N128" s="55"/>
      <c r="O128" s="53"/>
      <c r="P128" s="55">
        <f>O128-N128</f>
        <v>0</v>
      </c>
      <c r="Q128" s="56" t="str">
        <f t="shared" si="25"/>
        <v/>
      </c>
      <c r="R128" s="57">
        <f t="shared" si="35"/>
        <v>0</v>
      </c>
      <c r="S128" s="55">
        <f t="shared" si="36"/>
        <v>0</v>
      </c>
      <c r="T128" s="55">
        <f t="shared" si="36"/>
        <v>0</v>
      </c>
      <c r="U128" s="55">
        <f t="shared" si="36"/>
        <v>0</v>
      </c>
      <c r="V128" s="55">
        <f>U128-T128</f>
        <v>0</v>
      </c>
      <c r="W128" s="56" t="str">
        <f t="shared" si="27"/>
        <v/>
      </c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</row>
    <row r="129" spans="1:196" s="18" customFormat="1" ht="48.75" hidden="1" customHeight="1" x14ac:dyDescent="0.25">
      <c r="A129" s="45">
        <v>24</v>
      </c>
      <c r="B129" s="135"/>
      <c r="C129" s="97" t="s">
        <v>227</v>
      </c>
      <c r="D129" s="97" t="s">
        <v>228</v>
      </c>
      <c r="E129" s="104" t="s">
        <v>229</v>
      </c>
      <c r="F129" s="52"/>
      <c r="G129" s="53"/>
      <c r="H129" s="53"/>
      <c r="I129" s="54">
        <f>H129/$H$11</f>
        <v>0</v>
      </c>
      <c r="J129" s="55">
        <f t="shared" si="28"/>
        <v>0</v>
      </c>
      <c r="K129" s="56" t="str">
        <f t="shared" si="29"/>
        <v/>
      </c>
      <c r="L129" s="57"/>
      <c r="M129" s="55"/>
      <c r="N129" s="55"/>
      <c r="O129" s="53"/>
      <c r="P129" s="55">
        <f>O129-N129</f>
        <v>0</v>
      </c>
      <c r="Q129" s="56" t="str">
        <f t="shared" si="25"/>
        <v/>
      </c>
      <c r="R129" s="57">
        <f t="shared" si="35"/>
        <v>0</v>
      </c>
      <c r="S129" s="55">
        <f t="shared" si="36"/>
        <v>0</v>
      </c>
      <c r="T129" s="55">
        <f t="shared" si="36"/>
        <v>0</v>
      </c>
      <c r="U129" s="55">
        <f t="shared" si="36"/>
        <v>0</v>
      </c>
      <c r="V129" s="55">
        <f>U129-T129</f>
        <v>0</v>
      </c>
      <c r="W129" s="56" t="str">
        <f t="shared" si="27"/>
        <v/>
      </c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</row>
    <row r="130" spans="1:196" s="138" customFormat="1" ht="100.9" hidden="1" customHeight="1" thickBot="1" x14ac:dyDescent="0.35">
      <c r="A130" s="58"/>
      <c r="B130" s="136"/>
      <c r="C130" s="100"/>
      <c r="D130" s="100"/>
      <c r="E130" s="113" t="s">
        <v>237</v>
      </c>
      <c r="F130" s="84"/>
      <c r="G130" s="67"/>
      <c r="H130" s="67"/>
      <c r="I130" s="78">
        <f t="shared" ref="I130:I139" si="44">H130/$H$11</f>
        <v>0</v>
      </c>
      <c r="J130" s="67">
        <f t="shared" si="28"/>
        <v>0</v>
      </c>
      <c r="K130" s="56" t="str">
        <f t="shared" si="29"/>
        <v/>
      </c>
      <c r="L130" s="66"/>
      <c r="M130" s="67"/>
      <c r="N130" s="67"/>
      <c r="O130" s="67"/>
      <c r="P130" s="67">
        <f t="shared" ref="P130:P139" si="45">O130-N130</f>
        <v>0</v>
      </c>
      <c r="Q130" s="56" t="str">
        <f t="shared" si="25"/>
        <v/>
      </c>
      <c r="R130" s="66">
        <f t="shared" si="35"/>
        <v>0</v>
      </c>
      <c r="S130" s="67">
        <f t="shared" si="36"/>
        <v>0</v>
      </c>
      <c r="T130" s="67">
        <f t="shared" si="36"/>
        <v>0</v>
      </c>
      <c r="U130" s="55">
        <f t="shared" si="36"/>
        <v>0</v>
      </c>
      <c r="V130" s="67">
        <f t="shared" ref="V130:V143" si="46">U130-T130</f>
        <v>0</v>
      </c>
      <c r="W130" s="56" t="str">
        <f t="shared" si="27"/>
        <v/>
      </c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137"/>
      <c r="GF130" s="137"/>
      <c r="GG130" s="137"/>
      <c r="GH130" s="137"/>
      <c r="GI130" s="137"/>
      <c r="GJ130" s="137"/>
      <c r="GK130" s="137"/>
      <c r="GL130" s="137"/>
      <c r="GM130" s="137"/>
      <c r="GN130" s="137"/>
    </row>
    <row r="131" spans="1:196" s="138" customFormat="1" ht="102.6" hidden="1" customHeight="1" thickBot="1" x14ac:dyDescent="0.35">
      <c r="A131" s="58"/>
      <c r="B131" s="136"/>
      <c r="C131" s="100"/>
      <c r="D131" s="100"/>
      <c r="E131" s="113" t="s">
        <v>238</v>
      </c>
      <c r="F131" s="84"/>
      <c r="G131" s="67"/>
      <c r="H131" s="67"/>
      <c r="I131" s="65">
        <f t="shared" si="44"/>
        <v>0</v>
      </c>
      <c r="J131" s="67">
        <f t="shared" si="28"/>
        <v>0</v>
      </c>
      <c r="K131" s="56" t="str">
        <f t="shared" si="29"/>
        <v/>
      </c>
      <c r="L131" s="66"/>
      <c r="M131" s="67"/>
      <c r="N131" s="67"/>
      <c r="O131" s="67"/>
      <c r="P131" s="67">
        <f t="shared" si="45"/>
        <v>0</v>
      </c>
      <c r="Q131" s="56" t="str">
        <f t="shared" si="25"/>
        <v/>
      </c>
      <c r="R131" s="66">
        <f t="shared" si="35"/>
        <v>0</v>
      </c>
      <c r="S131" s="67">
        <f t="shared" si="36"/>
        <v>0</v>
      </c>
      <c r="T131" s="67">
        <f t="shared" si="36"/>
        <v>0</v>
      </c>
      <c r="U131" s="55">
        <f t="shared" si="36"/>
        <v>0</v>
      </c>
      <c r="V131" s="67">
        <f t="shared" si="46"/>
        <v>0</v>
      </c>
      <c r="W131" s="56" t="str">
        <f t="shared" si="27"/>
        <v/>
      </c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137"/>
      <c r="GF131" s="137"/>
      <c r="GG131" s="137"/>
      <c r="GH131" s="137"/>
      <c r="GI131" s="137"/>
      <c r="GJ131" s="137"/>
      <c r="GK131" s="137"/>
      <c r="GL131" s="137"/>
      <c r="GM131" s="137"/>
      <c r="GN131" s="137"/>
    </row>
    <row r="132" spans="1:196" s="18" customFormat="1" ht="37.15" hidden="1" customHeight="1" x14ac:dyDescent="0.25">
      <c r="A132" s="45">
        <v>25</v>
      </c>
      <c r="B132" s="135"/>
      <c r="C132" s="97" t="s">
        <v>232</v>
      </c>
      <c r="D132" s="97" t="s">
        <v>233</v>
      </c>
      <c r="E132" s="104" t="s">
        <v>234</v>
      </c>
      <c r="F132" s="52"/>
      <c r="G132" s="53"/>
      <c r="H132" s="53"/>
      <c r="I132" s="111">
        <f t="shared" si="44"/>
        <v>0</v>
      </c>
      <c r="J132" s="55">
        <f t="shared" si="28"/>
        <v>0</v>
      </c>
      <c r="K132" s="56" t="str">
        <f t="shared" si="29"/>
        <v/>
      </c>
      <c r="L132" s="57"/>
      <c r="M132" s="55"/>
      <c r="N132" s="55"/>
      <c r="O132" s="53"/>
      <c r="P132" s="55">
        <f t="shared" si="45"/>
        <v>0</v>
      </c>
      <c r="Q132" s="56" t="str">
        <f t="shared" si="25"/>
        <v/>
      </c>
      <c r="R132" s="57">
        <f t="shared" si="35"/>
        <v>0</v>
      </c>
      <c r="S132" s="55">
        <f t="shared" si="36"/>
        <v>0</v>
      </c>
      <c r="T132" s="55">
        <f t="shared" si="36"/>
        <v>0</v>
      </c>
      <c r="U132" s="55">
        <f t="shared" si="36"/>
        <v>0</v>
      </c>
      <c r="V132" s="55">
        <f t="shared" si="46"/>
        <v>0</v>
      </c>
      <c r="W132" s="56" t="str">
        <f t="shared" si="27"/>
        <v/>
      </c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</row>
    <row r="133" spans="1:196" s="128" customFormat="1" ht="58.15" hidden="1" customHeight="1" thickBot="1" x14ac:dyDescent="0.3">
      <c r="A133" s="45"/>
      <c r="B133" s="135"/>
      <c r="C133" s="97" t="s">
        <v>285</v>
      </c>
      <c r="D133" s="97" t="s">
        <v>217</v>
      </c>
      <c r="E133" s="104" t="s">
        <v>286</v>
      </c>
      <c r="F133" s="52"/>
      <c r="G133" s="53"/>
      <c r="H133" s="53"/>
      <c r="I133" s="54">
        <f t="shared" si="44"/>
        <v>0</v>
      </c>
      <c r="J133" s="55">
        <f t="shared" si="28"/>
        <v>0</v>
      </c>
      <c r="K133" s="56" t="str">
        <f t="shared" si="29"/>
        <v/>
      </c>
      <c r="L133" s="57"/>
      <c r="M133" s="55"/>
      <c r="N133" s="55"/>
      <c r="O133" s="53"/>
      <c r="P133" s="55">
        <f t="shared" si="45"/>
        <v>0</v>
      </c>
      <c r="Q133" s="56" t="str">
        <f t="shared" si="25"/>
        <v/>
      </c>
      <c r="R133" s="57">
        <f t="shared" si="35"/>
        <v>0</v>
      </c>
      <c r="S133" s="55">
        <f t="shared" si="36"/>
        <v>0</v>
      </c>
      <c r="T133" s="55">
        <f t="shared" si="36"/>
        <v>0</v>
      </c>
      <c r="U133" s="55">
        <f t="shared" si="36"/>
        <v>0</v>
      </c>
      <c r="V133" s="55">
        <f t="shared" si="46"/>
        <v>0</v>
      </c>
      <c r="W133" s="56" t="str">
        <f t="shared" si="27"/>
        <v/>
      </c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127"/>
      <c r="GF133" s="127"/>
      <c r="GG133" s="127"/>
      <c r="GH133" s="127"/>
      <c r="GI133" s="127"/>
      <c r="GJ133" s="127"/>
      <c r="GK133" s="127"/>
      <c r="GL133" s="127"/>
      <c r="GM133" s="127"/>
      <c r="GN133" s="127"/>
    </row>
    <row r="134" spans="1:196" s="138" customFormat="1" ht="86.45" hidden="1" customHeight="1" thickBot="1" x14ac:dyDescent="0.35">
      <c r="A134" s="58"/>
      <c r="B134" s="136"/>
      <c r="C134" s="100"/>
      <c r="D134" s="100"/>
      <c r="E134" s="113" t="s">
        <v>287</v>
      </c>
      <c r="F134" s="84"/>
      <c r="G134" s="67"/>
      <c r="H134" s="67"/>
      <c r="I134" s="65">
        <f t="shared" si="44"/>
        <v>0</v>
      </c>
      <c r="J134" s="67">
        <f t="shared" si="28"/>
        <v>0</v>
      </c>
      <c r="K134" s="56" t="str">
        <f t="shared" si="29"/>
        <v/>
      </c>
      <c r="L134" s="140"/>
      <c r="M134" s="131"/>
      <c r="N134" s="131"/>
      <c r="O134" s="131"/>
      <c r="P134" s="67">
        <f t="shared" si="45"/>
        <v>0</v>
      </c>
      <c r="Q134" s="56" t="str">
        <f t="shared" si="25"/>
        <v/>
      </c>
      <c r="R134" s="66">
        <f t="shared" si="35"/>
        <v>0</v>
      </c>
      <c r="S134" s="67">
        <f t="shared" si="36"/>
        <v>0</v>
      </c>
      <c r="T134" s="67">
        <f t="shared" si="36"/>
        <v>0</v>
      </c>
      <c r="U134" s="55">
        <f t="shared" si="36"/>
        <v>0</v>
      </c>
      <c r="V134" s="67">
        <f t="shared" si="46"/>
        <v>0</v>
      </c>
      <c r="W134" s="56" t="str">
        <f t="shared" si="27"/>
        <v/>
      </c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137"/>
      <c r="GF134" s="137"/>
      <c r="GG134" s="137"/>
      <c r="GH134" s="137"/>
      <c r="GI134" s="137"/>
      <c r="GJ134" s="137"/>
      <c r="GK134" s="137"/>
      <c r="GL134" s="137"/>
      <c r="GM134" s="137"/>
      <c r="GN134" s="137"/>
    </row>
    <row r="135" spans="1:196" s="128" customFormat="1" ht="40.9" hidden="1" customHeight="1" thickBot="1" x14ac:dyDescent="0.3">
      <c r="A135" s="45"/>
      <c r="B135" s="135"/>
      <c r="C135" s="97" t="s">
        <v>239</v>
      </c>
      <c r="D135" s="97" t="s">
        <v>208</v>
      </c>
      <c r="E135" s="104" t="s">
        <v>240</v>
      </c>
      <c r="F135" s="52"/>
      <c r="G135" s="53"/>
      <c r="H135" s="53"/>
      <c r="I135" s="111">
        <f t="shared" si="44"/>
        <v>0</v>
      </c>
      <c r="J135" s="55">
        <f t="shared" si="28"/>
        <v>0</v>
      </c>
      <c r="K135" s="56" t="str">
        <f t="shared" si="29"/>
        <v/>
      </c>
      <c r="L135" s="57"/>
      <c r="M135" s="55"/>
      <c r="N135" s="55"/>
      <c r="O135" s="53"/>
      <c r="P135" s="55">
        <f t="shared" si="45"/>
        <v>0</v>
      </c>
      <c r="Q135" s="56" t="str">
        <f t="shared" si="25"/>
        <v/>
      </c>
      <c r="R135" s="57">
        <f t="shared" si="35"/>
        <v>0</v>
      </c>
      <c r="S135" s="55">
        <f t="shared" si="36"/>
        <v>0</v>
      </c>
      <c r="T135" s="55">
        <f t="shared" si="36"/>
        <v>0</v>
      </c>
      <c r="U135" s="55">
        <f t="shared" si="36"/>
        <v>0</v>
      </c>
      <c r="V135" s="55">
        <f t="shared" si="46"/>
        <v>0</v>
      </c>
      <c r="W135" s="56" t="str">
        <f t="shared" si="27"/>
        <v/>
      </c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127"/>
      <c r="GF135" s="127"/>
      <c r="GG135" s="127"/>
      <c r="GH135" s="127"/>
      <c r="GI135" s="127"/>
      <c r="GJ135" s="127"/>
      <c r="GK135" s="127"/>
      <c r="GL135" s="127"/>
      <c r="GM135" s="127"/>
      <c r="GN135" s="127"/>
    </row>
    <row r="136" spans="1:196" s="128" customFormat="1" ht="40.9" hidden="1" customHeight="1" thickBot="1" x14ac:dyDescent="0.3">
      <c r="A136" s="45"/>
      <c r="B136" s="135"/>
      <c r="C136" s="97" t="s">
        <v>235</v>
      </c>
      <c r="D136" s="97" t="s">
        <v>208</v>
      </c>
      <c r="E136" s="104" t="s">
        <v>236</v>
      </c>
      <c r="F136" s="52"/>
      <c r="G136" s="53"/>
      <c r="H136" s="53"/>
      <c r="I136" s="99">
        <f t="shared" si="44"/>
        <v>0</v>
      </c>
      <c r="J136" s="55">
        <f t="shared" si="28"/>
        <v>0</v>
      </c>
      <c r="K136" s="56" t="str">
        <f t="shared" si="29"/>
        <v/>
      </c>
      <c r="L136" s="57"/>
      <c r="M136" s="55"/>
      <c r="N136" s="55"/>
      <c r="O136" s="53"/>
      <c r="P136" s="55">
        <f t="shared" si="45"/>
        <v>0</v>
      </c>
      <c r="Q136" s="56" t="str">
        <f t="shared" si="25"/>
        <v/>
      </c>
      <c r="R136" s="57">
        <f t="shared" si="35"/>
        <v>0</v>
      </c>
      <c r="S136" s="55">
        <f t="shared" si="36"/>
        <v>0</v>
      </c>
      <c r="T136" s="55">
        <f t="shared" si="36"/>
        <v>0</v>
      </c>
      <c r="U136" s="55">
        <f t="shared" si="36"/>
        <v>0</v>
      </c>
      <c r="V136" s="55">
        <f t="shared" si="46"/>
        <v>0</v>
      </c>
      <c r="W136" s="56" t="str">
        <f t="shared" si="27"/>
        <v/>
      </c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127"/>
      <c r="GF136" s="127"/>
      <c r="GG136" s="127"/>
      <c r="GH136" s="127"/>
      <c r="GI136" s="127"/>
      <c r="GJ136" s="127"/>
      <c r="GK136" s="127"/>
      <c r="GL136" s="127"/>
      <c r="GM136" s="127"/>
      <c r="GN136" s="127"/>
    </row>
    <row r="137" spans="1:196" s="128" customFormat="1" ht="29.25" customHeight="1" thickBot="1" x14ac:dyDescent="0.35">
      <c r="A137" s="35">
        <v>11</v>
      </c>
      <c r="B137" s="36" t="s">
        <v>170</v>
      </c>
      <c r="C137" s="36" t="s">
        <v>288</v>
      </c>
      <c r="D137" s="36"/>
      <c r="E137" s="48" t="s">
        <v>289</v>
      </c>
      <c r="F137" s="38">
        <f>SUM(F138:F146)</f>
        <v>9187.9</v>
      </c>
      <c r="G137" s="39">
        <f>SUM(G138:G146)</f>
        <v>3018.8</v>
      </c>
      <c r="H137" s="39">
        <f>SUM(H138:H146)</f>
        <v>252.7</v>
      </c>
      <c r="I137" s="141">
        <f t="shared" si="44"/>
        <v>1.5978713596576366E-3</v>
      </c>
      <c r="J137" s="39">
        <f t="shared" si="28"/>
        <v>-2766.1000000000004</v>
      </c>
      <c r="K137" s="33">
        <f t="shared" si="29"/>
        <v>8.3708758447065046E-2</v>
      </c>
      <c r="L137" s="41">
        <f>SUM(L138:L146)</f>
        <v>553.1</v>
      </c>
      <c r="M137" s="39">
        <f>SUM(M138:M146)</f>
        <v>553.1</v>
      </c>
      <c r="N137" s="39">
        <f>SUM(N138:N146)</f>
        <v>100.8</v>
      </c>
      <c r="O137" s="39">
        <f>SUM(O138:O146)</f>
        <v>0</v>
      </c>
      <c r="P137" s="39">
        <f t="shared" si="45"/>
        <v>-100.8</v>
      </c>
      <c r="Q137" s="56">
        <f t="shared" si="25"/>
        <v>0</v>
      </c>
      <c r="R137" s="41">
        <f>SUM(R138:R146)</f>
        <v>9741</v>
      </c>
      <c r="S137" s="39">
        <f>SUM(S138:S146)</f>
        <v>9741</v>
      </c>
      <c r="T137" s="39">
        <f>SUM(T138:T146)</f>
        <v>3119.6</v>
      </c>
      <c r="U137" s="39">
        <f t="shared" si="36"/>
        <v>252.7</v>
      </c>
      <c r="V137" s="39">
        <f t="shared" si="46"/>
        <v>-2866.9</v>
      </c>
      <c r="W137" s="33">
        <f t="shared" si="27"/>
        <v>8.1003974868572887E-2</v>
      </c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127"/>
      <c r="GF137" s="127"/>
      <c r="GG137" s="127"/>
      <c r="GH137" s="127"/>
      <c r="GI137" s="127"/>
      <c r="GJ137" s="127"/>
      <c r="GK137" s="127"/>
      <c r="GL137" s="127"/>
      <c r="GM137" s="127"/>
      <c r="GN137" s="127"/>
    </row>
    <row r="138" spans="1:196" s="18" customFormat="1" ht="36" customHeight="1" x14ac:dyDescent="0.25">
      <c r="A138" s="45"/>
      <c r="B138" s="135"/>
      <c r="C138" s="97" t="s">
        <v>227</v>
      </c>
      <c r="D138" s="97" t="s">
        <v>228</v>
      </c>
      <c r="E138" s="104" t="s">
        <v>229</v>
      </c>
      <c r="F138" s="52">
        <v>221.6</v>
      </c>
      <c r="G138" s="53">
        <v>8</v>
      </c>
      <c r="H138" s="53"/>
      <c r="I138" s="111">
        <f t="shared" si="44"/>
        <v>0</v>
      </c>
      <c r="J138" s="55">
        <f t="shared" si="28"/>
        <v>-8</v>
      </c>
      <c r="K138" s="56">
        <f t="shared" si="29"/>
        <v>0</v>
      </c>
      <c r="L138" s="57">
        <v>110.1</v>
      </c>
      <c r="M138" s="55">
        <v>110.1</v>
      </c>
      <c r="N138" s="55"/>
      <c r="O138" s="53"/>
      <c r="P138" s="55">
        <f t="shared" si="45"/>
        <v>0</v>
      </c>
      <c r="Q138" s="56" t="str">
        <f t="shared" si="25"/>
        <v/>
      </c>
      <c r="R138" s="57">
        <f t="shared" ref="R138:R139" si="47">SUM(F138,L138)</f>
        <v>331.7</v>
      </c>
      <c r="S138" s="55">
        <f t="shared" ref="S138:T139" si="48">SUM(F138,M138)</f>
        <v>331.7</v>
      </c>
      <c r="T138" s="55">
        <f t="shared" si="48"/>
        <v>8</v>
      </c>
      <c r="U138" s="55">
        <f t="shared" si="36"/>
        <v>0</v>
      </c>
      <c r="V138" s="55">
        <f t="shared" si="46"/>
        <v>-8</v>
      </c>
      <c r="W138" s="56">
        <f t="shared" si="27"/>
        <v>0</v>
      </c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</row>
    <row r="139" spans="1:196" s="18" customFormat="1" ht="38.450000000000003" customHeight="1" x14ac:dyDescent="0.25">
      <c r="A139" s="45"/>
      <c r="B139" s="135"/>
      <c r="C139" s="97" t="s">
        <v>322</v>
      </c>
      <c r="D139" s="97" t="s">
        <v>233</v>
      </c>
      <c r="E139" s="104" t="s">
        <v>323</v>
      </c>
      <c r="F139" s="52">
        <v>64</v>
      </c>
      <c r="G139" s="53">
        <v>64</v>
      </c>
      <c r="H139" s="53"/>
      <c r="I139" s="111">
        <f t="shared" si="44"/>
        <v>0</v>
      </c>
      <c r="J139" s="55">
        <f t="shared" si="28"/>
        <v>-64</v>
      </c>
      <c r="K139" s="56">
        <f t="shared" si="29"/>
        <v>0</v>
      </c>
      <c r="L139" s="57"/>
      <c r="M139" s="55"/>
      <c r="N139" s="55"/>
      <c r="O139" s="53"/>
      <c r="P139" s="55">
        <f t="shared" si="45"/>
        <v>0</v>
      </c>
      <c r="Q139" s="56" t="str">
        <f t="shared" si="25"/>
        <v/>
      </c>
      <c r="R139" s="57">
        <f t="shared" si="47"/>
        <v>64</v>
      </c>
      <c r="S139" s="55">
        <f t="shared" si="48"/>
        <v>64</v>
      </c>
      <c r="T139" s="55">
        <f t="shared" si="48"/>
        <v>64</v>
      </c>
      <c r="U139" s="55">
        <f t="shared" si="36"/>
        <v>0</v>
      </c>
      <c r="V139" s="55">
        <f t="shared" si="46"/>
        <v>-64</v>
      </c>
      <c r="W139" s="56">
        <f t="shared" si="27"/>
        <v>0</v>
      </c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</row>
    <row r="140" spans="1:196" s="18" customFormat="1" ht="37.15" customHeight="1" x14ac:dyDescent="0.25">
      <c r="A140" s="45"/>
      <c r="B140" s="135"/>
      <c r="C140" s="97" t="s">
        <v>324</v>
      </c>
      <c r="D140" s="97" t="s">
        <v>233</v>
      </c>
      <c r="E140" s="104" t="s">
        <v>325</v>
      </c>
      <c r="F140" s="52">
        <v>664.3</v>
      </c>
      <c r="G140" s="53">
        <v>664.3</v>
      </c>
      <c r="H140" s="53">
        <v>192.6</v>
      </c>
      <c r="I140" s="111">
        <f t="shared" si="33"/>
        <v>1.2178473441632799E-3</v>
      </c>
      <c r="J140" s="55">
        <f t="shared" si="28"/>
        <v>-471.69999999999993</v>
      </c>
      <c r="K140" s="56">
        <f t="shared" si="29"/>
        <v>0.28992924883335841</v>
      </c>
      <c r="L140" s="57"/>
      <c r="M140" s="55"/>
      <c r="N140" s="55"/>
      <c r="O140" s="53"/>
      <c r="P140" s="55">
        <f t="shared" si="34"/>
        <v>0</v>
      </c>
      <c r="Q140" s="56" t="str">
        <f t="shared" ref="Q140:Q160" si="49">IFERROR(100%*(O140/N140),"")</f>
        <v/>
      </c>
      <c r="R140" s="57">
        <f t="shared" si="35"/>
        <v>664.3</v>
      </c>
      <c r="S140" s="55">
        <f t="shared" si="36"/>
        <v>664.3</v>
      </c>
      <c r="T140" s="55">
        <f t="shared" si="36"/>
        <v>664.3</v>
      </c>
      <c r="U140" s="55">
        <f t="shared" si="36"/>
        <v>192.6</v>
      </c>
      <c r="V140" s="55">
        <f t="shared" si="46"/>
        <v>-471.69999999999993</v>
      </c>
      <c r="W140" s="56">
        <f t="shared" ref="W140:W160" si="50">IFERROR(100%*(U140/T140),"")</f>
        <v>0.28992924883335841</v>
      </c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</row>
    <row r="141" spans="1:196" s="18" customFormat="1" ht="30.75" customHeight="1" x14ac:dyDescent="0.25">
      <c r="A141" s="45"/>
      <c r="B141" s="135"/>
      <c r="C141" s="97" t="s">
        <v>232</v>
      </c>
      <c r="D141" s="97" t="s">
        <v>233</v>
      </c>
      <c r="E141" s="104" t="s">
        <v>234</v>
      </c>
      <c r="F141" s="52">
        <v>96.1</v>
      </c>
      <c r="G141" s="53">
        <v>24</v>
      </c>
      <c r="H141" s="53"/>
      <c r="I141" s="111">
        <f t="shared" si="33"/>
        <v>0</v>
      </c>
      <c r="J141" s="55">
        <f t="shared" ref="J141:J156" si="51">H141-G141</f>
        <v>-24</v>
      </c>
      <c r="K141" s="56">
        <f t="shared" si="29"/>
        <v>0</v>
      </c>
      <c r="L141" s="57"/>
      <c r="M141" s="55"/>
      <c r="N141" s="55"/>
      <c r="O141" s="53"/>
      <c r="P141" s="55">
        <f t="shared" si="34"/>
        <v>0</v>
      </c>
      <c r="Q141" s="56" t="str">
        <f t="shared" si="49"/>
        <v/>
      </c>
      <c r="R141" s="57">
        <f t="shared" si="35"/>
        <v>96.1</v>
      </c>
      <c r="S141" s="55">
        <f t="shared" si="36"/>
        <v>96.1</v>
      </c>
      <c r="T141" s="55">
        <f t="shared" si="36"/>
        <v>24</v>
      </c>
      <c r="U141" s="55">
        <f t="shared" si="36"/>
        <v>0</v>
      </c>
      <c r="V141" s="55">
        <f t="shared" si="46"/>
        <v>-24</v>
      </c>
      <c r="W141" s="56">
        <f t="shared" si="50"/>
        <v>0</v>
      </c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</row>
    <row r="142" spans="1:196" s="18" customFormat="1" ht="28.5" customHeight="1" x14ac:dyDescent="0.25">
      <c r="A142" s="45"/>
      <c r="B142" s="135"/>
      <c r="C142" s="97" t="s">
        <v>326</v>
      </c>
      <c r="D142" s="97" t="s">
        <v>233</v>
      </c>
      <c r="E142" s="104" t="s">
        <v>327</v>
      </c>
      <c r="F142" s="52">
        <v>341.9</v>
      </c>
      <c r="G142" s="53">
        <v>308.5</v>
      </c>
      <c r="H142" s="53">
        <v>60.1</v>
      </c>
      <c r="I142" s="111">
        <f t="shared" si="33"/>
        <v>3.8002401549435679E-4</v>
      </c>
      <c r="J142" s="55">
        <f t="shared" si="51"/>
        <v>-248.4</v>
      </c>
      <c r="K142" s="56">
        <f t="shared" si="29"/>
        <v>0.19481361426256077</v>
      </c>
      <c r="L142" s="57"/>
      <c r="M142" s="55"/>
      <c r="N142" s="55"/>
      <c r="O142" s="53"/>
      <c r="P142" s="55">
        <f t="shared" si="34"/>
        <v>0</v>
      </c>
      <c r="Q142" s="56" t="str">
        <f t="shared" si="49"/>
        <v/>
      </c>
      <c r="R142" s="57">
        <f t="shared" si="35"/>
        <v>341.9</v>
      </c>
      <c r="S142" s="55">
        <f t="shared" si="36"/>
        <v>341.9</v>
      </c>
      <c r="T142" s="55">
        <f t="shared" si="36"/>
        <v>308.5</v>
      </c>
      <c r="U142" s="55">
        <f t="shared" si="36"/>
        <v>60.1</v>
      </c>
      <c r="V142" s="55">
        <f t="shared" si="46"/>
        <v>-248.4</v>
      </c>
      <c r="W142" s="56">
        <f t="shared" si="50"/>
        <v>0.19481361426256077</v>
      </c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</row>
    <row r="143" spans="1:196" s="18" customFormat="1" ht="37.15" customHeight="1" x14ac:dyDescent="0.25">
      <c r="A143" s="45"/>
      <c r="B143" s="135"/>
      <c r="C143" s="97" t="s">
        <v>241</v>
      </c>
      <c r="D143" s="97" t="s">
        <v>242</v>
      </c>
      <c r="E143" s="104" t="s">
        <v>243</v>
      </c>
      <c r="F143" s="52"/>
      <c r="G143" s="53"/>
      <c r="H143" s="53"/>
      <c r="I143" s="111">
        <f t="shared" si="33"/>
        <v>0</v>
      </c>
      <c r="J143" s="55">
        <f t="shared" si="51"/>
        <v>0</v>
      </c>
      <c r="K143" s="56" t="str">
        <f t="shared" ref="K143:K160" si="52">IFERROR(100%*(H143/G143),"")</f>
        <v/>
      </c>
      <c r="L143" s="57">
        <v>443</v>
      </c>
      <c r="M143" s="55">
        <v>443</v>
      </c>
      <c r="N143" s="55">
        <v>100.8</v>
      </c>
      <c r="O143" s="53"/>
      <c r="P143" s="55">
        <f t="shared" si="34"/>
        <v>-100.8</v>
      </c>
      <c r="Q143" s="56">
        <f t="shared" si="49"/>
        <v>0</v>
      </c>
      <c r="R143" s="57">
        <f t="shared" si="35"/>
        <v>443</v>
      </c>
      <c r="S143" s="55">
        <f t="shared" si="36"/>
        <v>443</v>
      </c>
      <c r="T143" s="55">
        <f t="shared" si="36"/>
        <v>100.8</v>
      </c>
      <c r="U143" s="55">
        <f t="shared" si="36"/>
        <v>0</v>
      </c>
      <c r="V143" s="55">
        <f t="shared" si="46"/>
        <v>-100.8</v>
      </c>
      <c r="W143" s="56">
        <f t="shared" si="50"/>
        <v>0</v>
      </c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</row>
    <row r="144" spans="1:196" s="18" customFormat="1" ht="24.75" customHeight="1" x14ac:dyDescent="0.25">
      <c r="A144" s="45"/>
      <c r="B144" s="135"/>
      <c r="C144" s="97" t="s">
        <v>244</v>
      </c>
      <c r="D144" s="97" t="s">
        <v>245</v>
      </c>
      <c r="E144" s="104" t="s">
        <v>246</v>
      </c>
      <c r="F144" s="52"/>
      <c r="G144" s="53"/>
      <c r="H144" s="53"/>
      <c r="I144" s="111">
        <f t="shared" si="33"/>
        <v>0</v>
      </c>
      <c r="J144" s="55">
        <f t="shared" si="51"/>
        <v>0</v>
      </c>
      <c r="K144" s="56" t="str">
        <f t="shared" si="52"/>
        <v/>
      </c>
      <c r="L144" s="57"/>
      <c r="M144" s="55"/>
      <c r="N144" s="55"/>
      <c r="O144" s="53"/>
      <c r="P144" s="55">
        <f t="shared" si="34"/>
        <v>0</v>
      </c>
      <c r="Q144" s="56" t="str">
        <f t="shared" si="49"/>
        <v/>
      </c>
      <c r="R144" s="57">
        <f t="shared" si="35"/>
        <v>0</v>
      </c>
      <c r="S144" s="55">
        <f t="shared" si="36"/>
        <v>0</v>
      </c>
      <c r="T144" s="55">
        <f t="shared" si="36"/>
        <v>0</v>
      </c>
      <c r="U144" s="55">
        <f t="shared" si="36"/>
        <v>0</v>
      </c>
      <c r="V144" s="55">
        <f t="shared" si="37"/>
        <v>0</v>
      </c>
      <c r="W144" s="56" t="str">
        <f t="shared" si="50"/>
        <v/>
      </c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</row>
    <row r="145" spans="1:196" ht="24.75" customHeight="1" x14ac:dyDescent="0.25">
      <c r="A145" s="45"/>
      <c r="B145" s="46" t="s">
        <v>247</v>
      </c>
      <c r="C145" s="97" t="s">
        <v>248</v>
      </c>
      <c r="D145" s="97" t="s">
        <v>168</v>
      </c>
      <c r="E145" s="51" t="s">
        <v>249</v>
      </c>
      <c r="F145" s="108">
        <v>7800</v>
      </c>
      <c r="G145" s="109">
        <v>1950</v>
      </c>
      <c r="H145" s="109"/>
      <c r="I145" s="54">
        <f t="shared" si="33"/>
        <v>0</v>
      </c>
      <c r="J145" s="55">
        <f t="shared" si="51"/>
        <v>-1950</v>
      </c>
      <c r="K145" s="56">
        <f t="shared" si="52"/>
        <v>0</v>
      </c>
      <c r="L145" s="57"/>
      <c r="M145" s="55"/>
      <c r="N145" s="55"/>
      <c r="O145" s="109"/>
      <c r="P145" s="55">
        <f t="shared" si="34"/>
        <v>0</v>
      </c>
      <c r="Q145" s="56" t="str">
        <f t="shared" si="49"/>
        <v/>
      </c>
      <c r="R145" s="57">
        <f t="shared" si="35"/>
        <v>7800</v>
      </c>
      <c r="S145" s="55">
        <f t="shared" si="36"/>
        <v>7800</v>
      </c>
      <c r="T145" s="55">
        <f t="shared" si="36"/>
        <v>1950</v>
      </c>
      <c r="U145" s="55">
        <f t="shared" si="36"/>
        <v>0</v>
      </c>
      <c r="V145" s="55">
        <f t="shared" si="37"/>
        <v>-1950</v>
      </c>
      <c r="W145" s="56">
        <f t="shared" si="50"/>
        <v>0</v>
      </c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spans="1:196" ht="49.15" hidden="1" customHeight="1" x14ac:dyDescent="0.25">
      <c r="A146" s="45"/>
      <c r="B146" s="46" t="s">
        <v>247</v>
      </c>
      <c r="C146" s="97" t="s">
        <v>293</v>
      </c>
      <c r="D146" s="97" t="s">
        <v>113</v>
      </c>
      <c r="E146" s="51" t="s">
        <v>292</v>
      </c>
      <c r="F146" s="108"/>
      <c r="G146" s="109"/>
      <c r="H146" s="109"/>
      <c r="I146" s="99">
        <f t="shared" si="33"/>
        <v>0</v>
      </c>
      <c r="J146" s="55">
        <f t="shared" si="51"/>
        <v>0</v>
      </c>
      <c r="K146" s="56" t="str">
        <f t="shared" si="52"/>
        <v/>
      </c>
      <c r="L146" s="57"/>
      <c r="M146" s="55"/>
      <c r="N146" s="55"/>
      <c r="O146" s="109"/>
      <c r="P146" s="55">
        <f t="shared" si="34"/>
        <v>0</v>
      </c>
      <c r="Q146" s="56" t="str">
        <f t="shared" si="49"/>
        <v/>
      </c>
      <c r="R146" s="57">
        <f t="shared" si="35"/>
        <v>0</v>
      </c>
      <c r="S146" s="55">
        <f t="shared" si="36"/>
        <v>0</v>
      </c>
      <c r="T146" s="55">
        <f t="shared" si="36"/>
        <v>0</v>
      </c>
      <c r="U146" s="55">
        <f t="shared" si="36"/>
        <v>0</v>
      </c>
      <c r="V146" s="55">
        <f t="shared" si="37"/>
        <v>0</v>
      </c>
      <c r="W146" s="56" t="str">
        <f t="shared" si="50"/>
        <v/>
      </c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</row>
    <row r="147" spans="1:196" s="18" customFormat="1" ht="23.25" customHeight="1" x14ac:dyDescent="0.3">
      <c r="A147" s="35">
        <v>12</v>
      </c>
      <c r="B147" s="36" t="s">
        <v>250</v>
      </c>
      <c r="C147" s="142" t="s">
        <v>251</v>
      </c>
      <c r="D147" s="142" t="s">
        <v>167</v>
      </c>
      <c r="E147" s="143" t="s">
        <v>328</v>
      </c>
      <c r="F147" s="144">
        <v>119952.6</v>
      </c>
      <c r="G147" s="145">
        <v>29988.3</v>
      </c>
      <c r="H147" s="145">
        <v>16660.2</v>
      </c>
      <c r="I147" s="40">
        <f t="shared" si="33"/>
        <v>0.10534569222860372</v>
      </c>
      <c r="J147" s="39">
        <f t="shared" si="51"/>
        <v>-13328.099999999999</v>
      </c>
      <c r="K147" s="33">
        <f t="shared" si="52"/>
        <v>0.55555666710016915</v>
      </c>
      <c r="L147" s="41"/>
      <c r="M147" s="39"/>
      <c r="N147" s="39"/>
      <c r="O147" s="145"/>
      <c r="P147" s="39">
        <f t="shared" si="34"/>
        <v>0</v>
      </c>
      <c r="Q147" s="33" t="str">
        <f t="shared" si="49"/>
        <v/>
      </c>
      <c r="R147" s="41">
        <f t="shared" si="35"/>
        <v>119952.6</v>
      </c>
      <c r="S147" s="39">
        <f t="shared" si="36"/>
        <v>119952.6</v>
      </c>
      <c r="T147" s="39">
        <f t="shared" si="36"/>
        <v>29988.3</v>
      </c>
      <c r="U147" s="39">
        <f t="shared" si="36"/>
        <v>16660.2</v>
      </c>
      <c r="V147" s="39">
        <f t="shared" si="37"/>
        <v>-13328.099999999999</v>
      </c>
      <c r="W147" s="33">
        <f t="shared" si="50"/>
        <v>0.55555666710016915</v>
      </c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</row>
    <row r="148" spans="1:196" s="18" customFormat="1" ht="23.25" customHeight="1" x14ac:dyDescent="0.3">
      <c r="A148" s="35">
        <v>13</v>
      </c>
      <c r="B148" s="36" t="s">
        <v>250</v>
      </c>
      <c r="C148" s="142" t="s">
        <v>252</v>
      </c>
      <c r="D148" s="142" t="s">
        <v>167</v>
      </c>
      <c r="E148" s="143" t="s">
        <v>253</v>
      </c>
      <c r="F148" s="144">
        <f>SUM(F151)</f>
        <v>2300</v>
      </c>
      <c r="G148" s="145">
        <f>SUM(G151)</f>
        <v>2300</v>
      </c>
      <c r="H148" s="146">
        <f>SUM(H151)</f>
        <v>2300</v>
      </c>
      <c r="I148" s="40">
        <f t="shared" si="33"/>
        <v>1.4543348346705835E-2</v>
      </c>
      <c r="J148" s="39">
        <f t="shared" si="51"/>
        <v>0</v>
      </c>
      <c r="K148" s="33">
        <f t="shared" si="52"/>
        <v>1</v>
      </c>
      <c r="L148" s="144">
        <f t="shared" ref="L148:O148" si="53">SUM(L151)</f>
        <v>150</v>
      </c>
      <c r="M148" s="145">
        <f t="shared" si="53"/>
        <v>150</v>
      </c>
      <c r="N148" s="145">
        <f t="shared" si="53"/>
        <v>150</v>
      </c>
      <c r="O148" s="146">
        <f t="shared" si="53"/>
        <v>150</v>
      </c>
      <c r="P148" s="39">
        <f t="shared" si="34"/>
        <v>0</v>
      </c>
      <c r="Q148" s="33">
        <f t="shared" si="49"/>
        <v>1</v>
      </c>
      <c r="R148" s="41">
        <f t="shared" si="35"/>
        <v>2450</v>
      </c>
      <c r="S148" s="39">
        <f t="shared" si="36"/>
        <v>2450</v>
      </c>
      <c r="T148" s="39">
        <f t="shared" si="36"/>
        <v>2450</v>
      </c>
      <c r="U148" s="39">
        <f t="shared" si="36"/>
        <v>2450</v>
      </c>
      <c r="V148" s="39">
        <f t="shared" si="37"/>
        <v>0</v>
      </c>
      <c r="W148" s="56">
        <f t="shared" si="50"/>
        <v>1</v>
      </c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</row>
    <row r="149" spans="1:196" s="116" customFormat="1" ht="98.45" hidden="1" customHeight="1" x14ac:dyDescent="0.3">
      <c r="A149" s="58"/>
      <c r="B149" s="61"/>
      <c r="C149" s="61"/>
      <c r="D149" s="61"/>
      <c r="E149" s="113" t="s">
        <v>254</v>
      </c>
      <c r="F149" s="147"/>
      <c r="G149" s="148"/>
      <c r="H149" s="148"/>
      <c r="I149" s="149">
        <f t="shared" si="33"/>
        <v>0</v>
      </c>
      <c r="J149" s="67">
        <f t="shared" si="51"/>
        <v>0</v>
      </c>
      <c r="K149" s="56" t="str">
        <f t="shared" si="52"/>
        <v/>
      </c>
      <c r="L149" s="140"/>
      <c r="M149" s="131"/>
      <c r="N149" s="131"/>
      <c r="O149" s="148"/>
      <c r="P149" s="39">
        <f t="shared" si="34"/>
        <v>0</v>
      </c>
      <c r="Q149" s="56" t="str">
        <f t="shared" si="49"/>
        <v/>
      </c>
      <c r="R149" s="66">
        <f t="shared" si="35"/>
        <v>0</v>
      </c>
      <c r="S149" s="67">
        <f t="shared" si="36"/>
        <v>0</v>
      </c>
      <c r="T149" s="67">
        <f t="shared" si="36"/>
        <v>0</v>
      </c>
      <c r="U149" s="55">
        <f t="shared" si="36"/>
        <v>0</v>
      </c>
      <c r="V149" s="67">
        <f t="shared" si="37"/>
        <v>0</v>
      </c>
      <c r="W149" s="56" t="str">
        <f t="shared" si="50"/>
        <v/>
      </c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</row>
    <row r="150" spans="1:196" s="116" customFormat="1" ht="36.75" hidden="1" customHeight="1" x14ac:dyDescent="0.3">
      <c r="A150" s="58"/>
      <c r="B150" s="61"/>
      <c r="C150" s="61"/>
      <c r="D150" s="61"/>
      <c r="E150" s="113" t="s">
        <v>329</v>
      </c>
      <c r="F150" s="147"/>
      <c r="G150" s="148"/>
      <c r="H150" s="148"/>
      <c r="I150" s="78">
        <f t="shared" si="33"/>
        <v>0</v>
      </c>
      <c r="J150" s="67">
        <f t="shared" si="51"/>
        <v>0</v>
      </c>
      <c r="K150" s="56" t="str">
        <f t="shared" si="52"/>
        <v/>
      </c>
      <c r="L150" s="140"/>
      <c r="M150" s="131"/>
      <c r="N150" s="131"/>
      <c r="O150" s="148"/>
      <c r="P150" s="67">
        <f>O150-N150</f>
        <v>0</v>
      </c>
      <c r="Q150" s="56" t="str">
        <f t="shared" si="49"/>
        <v/>
      </c>
      <c r="R150" s="66">
        <f t="shared" si="35"/>
        <v>0</v>
      </c>
      <c r="S150" s="67">
        <f t="shared" si="36"/>
        <v>0</v>
      </c>
      <c r="T150" s="67">
        <f t="shared" si="36"/>
        <v>0</v>
      </c>
      <c r="U150" s="55">
        <f t="shared" si="36"/>
        <v>0</v>
      </c>
      <c r="V150" s="67">
        <f t="shared" si="37"/>
        <v>0</v>
      </c>
      <c r="W150" s="56" t="str">
        <f t="shared" si="50"/>
        <v/>
      </c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</row>
    <row r="151" spans="1:196" s="116" customFormat="1" ht="123" customHeight="1" x14ac:dyDescent="0.3">
      <c r="A151" s="58"/>
      <c r="B151" s="61"/>
      <c r="C151" s="61"/>
      <c r="D151" s="61"/>
      <c r="E151" s="113" t="s">
        <v>330</v>
      </c>
      <c r="F151" s="150">
        <v>2300</v>
      </c>
      <c r="G151" s="151">
        <v>2300</v>
      </c>
      <c r="H151" s="151">
        <v>2300</v>
      </c>
      <c r="I151" s="78">
        <f t="shared" si="33"/>
        <v>1.4543348346705835E-2</v>
      </c>
      <c r="J151" s="67">
        <f t="shared" si="51"/>
        <v>0</v>
      </c>
      <c r="K151" s="152">
        <f t="shared" si="52"/>
        <v>1</v>
      </c>
      <c r="L151" s="153">
        <v>150</v>
      </c>
      <c r="M151" s="67">
        <v>150</v>
      </c>
      <c r="N151" s="67">
        <v>150</v>
      </c>
      <c r="O151" s="154">
        <v>150</v>
      </c>
      <c r="P151" s="67">
        <f>O151-N151</f>
        <v>0</v>
      </c>
      <c r="Q151" s="152">
        <f t="shared" si="49"/>
        <v>1</v>
      </c>
      <c r="R151" s="66">
        <f t="shared" si="35"/>
        <v>2450</v>
      </c>
      <c r="S151" s="67">
        <f t="shared" si="36"/>
        <v>2450</v>
      </c>
      <c r="T151" s="67">
        <f t="shared" si="36"/>
        <v>2450</v>
      </c>
      <c r="U151" s="67">
        <f t="shared" si="36"/>
        <v>2450</v>
      </c>
      <c r="V151" s="67">
        <f t="shared" si="37"/>
        <v>0</v>
      </c>
      <c r="W151" s="152">
        <f t="shared" si="50"/>
        <v>1</v>
      </c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</row>
    <row r="152" spans="1:196" s="116" customFormat="1" ht="36.75" hidden="1" customHeight="1" x14ac:dyDescent="0.3">
      <c r="A152" s="58"/>
      <c r="B152" s="61"/>
      <c r="C152" s="61"/>
      <c r="D152" s="61"/>
      <c r="E152" s="113" t="s">
        <v>331</v>
      </c>
      <c r="F152" s="147"/>
      <c r="G152" s="148"/>
      <c r="H152" s="148"/>
      <c r="I152" s="78">
        <f t="shared" si="33"/>
        <v>0</v>
      </c>
      <c r="J152" s="67">
        <f t="shared" si="51"/>
        <v>0</v>
      </c>
      <c r="K152" s="56" t="str">
        <f t="shared" si="52"/>
        <v/>
      </c>
      <c r="L152" s="155"/>
      <c r="M152" s="131"/>
      <c r="N152" s="131"/>
      <c r="O152" s="156"/>
      <c r="P152" s="67">
        <f>O152-N152</f>
        <v>0</v>
      </c>
      <c r="Q152" s="56" t="str">
        <f t="shared" si="49"/>
        <v/>
      </c>
      <c r="R152" s="66">
        <f t="shared" si="35"/>
        <v>0</v>
      </c>
      <c r="S152" s="67">
        <f t="shared" si="36"/>
        <v>0</v>
      </c>
      <c r="T152" s="67">
        <f t="shared" si="36"/>
        <v>0</v>
      </c>
      <c r="U152" s="55">
        <f t="shared" si="36"/>
        <v>0</v>
      </c>
      <c r="V152" s="67">
        <f t="shared" si="37"/>
        <v>0</v>
      </c>
      <c r="W152" s="56" t="str">
        <f t="shared" si="50"/>
        <v/>
      </c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</row>
    <row r="153" spans="1:196" s="116" customFormat="1" ht="64.900000000000006" hidden="1" customHeight="1" x14ac:dyDescent="0.3">
      <c r="A153" s="58"/>
      <c r="B153" s="61"/>
      <c r="C153" s="61"/>
      <c r="D153" s="61"/>
      <c r="E153" s="113" t="s">
        <v>332</v>
      </c>
      <c r="F153" s="147"/>
      <c r="G153" s="148"/>
      <c r="H153" s="148"/>
      <c r="I153" s="65">
        <f t="shared" si="33"/>
        <v>0</v>
      </c>
      <c r="J153" s="67"/>
      <c r="K153" s="56" t="str">
        <f t="shared" si="52"/>
        <v/>
      </c>
      <c r="L153" s="155"/>
      <c r="M153" s="131"/>
      <c r="N153" s="131"/>
      <c r="O153" s="156"/>
      <c r="P153" s="67"/>
      <c r="Q153" s="56" t="str">
        <f t="shared" si="49"/>
        <v/>
      </c>
      <c r="R153" s="66">
        <f t="shared" si="35"/>
        <v>0</v>
      </c>
      <c r="S153" s="67">
        <f t="shared" si="36"/>
        <v>0</v>
      </c>
      <c r="T153" s="67">
        <f t="shared" si="36"/>
        <v>0</v>
      </c>
      <c r="U153" s="55">
        <f t="shared" si="36"/>
        <v>0</v>
      </c>
      <c r="V153" s="67">
        <f t="shared" si="37"/>
        <v>0</v>
      </c>
      <c r="W153" s="56" t="str">
        <f t="shared" si="50"/>
        <v/>
      </c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</row>
    <row r="154" spans="1:196" s="116" customFormat="1" ht="20.25" hidden="1" customHeight="1" x14ac:dyDescent="0.3">
      <c r="A154" s="58"/>
      <c r="B154" s="61"/>
      <c r="C154" s="61"/>
      <c r="D154" s="61"/>
      <c r="E154" s="113" t="s">
        <v>333</v>
      </c>
      <c r="F154" s="147"/>
      <c r="G154" s="148"/>
      <c r="H154" s="148"/>
      <c r="I154" s="78">
        <f t="shared" si="33"/>
        <v>0</v>
      </c>
      <c r="J154" s="67">
        <f t="shared" ref="J154" si="54">H154-G154</f>
        <v>0</v>
      </c>
      <c r="K154" s="56" t="str">
        <f t="shared" si="52"/>
        <v/>
      </c>
      <c r="L154" s="155"/>
      <c r="M154" s="131"/>
      <c r="N154" s="131"/>
      <c r="O154" s="156"/>
      <c r="P154" s="67">
        <f>O154-N154</f>
        <v>0</v>
      </c>
      <c r="Q154" s="56" t="str">
        <f t="shared" si="49"/>
        <v/>
      </c>
      <c r="R154" s="66">
        <f t="shared" si="35"/>
        <v>0</v>
      </c>
      <c r="S154" s="67">
        <f t="shared" si="36"/>
        <v>0</v>
      </c>
      <c r="T154" s="67">
        <f t="shared" si="36"/>
        <v>0</v>
      </c>
      <c r="U154" s="55">
        <f t="shared" si="36"/>
        <v>0</v>
      </c>
      <c r="V154" s="67">
        <f t="shared" si="37"/>
        <v>0</v>
      </c>
      <c r="W154" s="56" t="str">
        <f t="shared" si="50"/>
        <v/>
      </c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  <c r="EO154" s="69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</row>
    <row r="155" spans="1:196" s="44" customFormat="1" ht="48.75" customHeight="1" x14ac:dyDescent="0.25">
      <c r="A155" s="35">
        <v>14</v>
      </c>
      <c r="B155" s="36"/>
      <c r="C155" s="36" t="s">
        <v>255</v>
      </c>
      <c r="D155" s="36" t="s">
        <v>167</v>
      </c>
      <c r="E155" s="157" t="s">
        <v>256</v>
      </c>
      <c r="F155" s="144">
        <f>SUM(F156)</f>
        <v>282.7</v>
      </c>
      <c r="G155" s="145">
        <f t="shared" ref="G155:H155" si="55">SUM(G156)</f>
        <v>282.7</v>
      </c>
      <c r="H155" s="145">
        <f t="shared" si="55"/>
        <v>282.7</v>
      </c>
      <c r="I155" s="40">
        <f t="shared" si="33"/>
        <v>1.7875672076581475E-3</v>
      </c>
      <c r="J155" s="39">
        <f t="shared" si="51"/>
        <v>0</v>
      </c>
      <c r="K155" s="56">
        <f t="shared" si="52"/>
        <v>1</v>
      </c>
      <c r="L155" s="144">
        <f t="shared" ref="L155:O155" si="56">SUM(L156)</f>
        <v>616.70000000000005</v>
      </c>
      <c r="M155" s="158">
        <f t="shared" si="56"/>
        <v>616.70000000000005</v>
      </c>
      <c r="N155" s="145">
        <f t="shared" si="56"/>
        <v>616.70000000000005</v>
      </c>
      <c r="O155" s="146">
        <f t="shared" si="56"/>
        <v>616.70000000000005</v>
      </c>
      <c r="P155" s="39">
        <f>O155-N155</f>
        <v>0</v>
      </c>
      <c r="Q155" s="33">
        <f t="shared" si="49"/>
        <v>1</v>
      </c>
      <c r="R155" s="41">
        <f t="shared" si="35"/>
        <v>899.40000000000009</v>
      </c>
      <c r="S155" s="39">
        <f t="shared" si="36"/>
        <v>899.40000000000009</v>
      </c>
      <c r="T155" s="39">
        <f t="shared" si="36"/>
        <v>899.40000000000009</v>
      </c>
      <c r="U155" s="55">
        <f t="shared" si="36"/>
        <v>899.40000000000009</v>
      </c>
      <c r="V155" s="39">
        <f t="shared" si="37"/>
        <v>0</v>
      </c>
      <c r="W155" s="56">
        <f t="shared" si="50"/>
        <v>1</v>
      </c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  <c r="EY155" s="43"/>
      <c r="EZ155" s="43"/>
      <c r="FA155" s="43"/>
      <c r="FB155" s="43"/>
      <c r="FC155" s="43"/>
      <c r="FD155" s="43"/>
      <c r="FE155" s="43"/>
      <c r="FF155" s="43"/>
      <c r="FG155" s="43"/>
      <c r="FH155" s="43"/>
      <c r="FI155" s="43"/>
      <c r="FJ155" s="43"/>
      <c r="FK155" s="43"/>
      <c r="FL155" s="43"/>
      <c r="FM155" s="43"/>
      <c r="FN155" s="43"/>
      <c r="FO155" s="43"/>
      <c r="FP155" s="43"/>
      <c r="FQ155" s="43"/>
      <c r="FR155" s="43"/>
      <c r="FS155" s="43"/>
      <c r="FT155" s="43"/>
      <c r="FU155" s="43"/>
      <c r="FV155" s="43"/>
      <c r="FW155" s="43"/>
      <c r="FX155" s="43"/>
      <c r="FY155" s="43"/>
      <c r="FZ155" s="43"/>
      <c r="GA155" s="43"/>
      <c r="GB155" s="43"/>
      <c r="GC155" s="43"/>
      <c r="GD155" s="43"/>
      <c r="GE155" s="43"/>
      <c r="GF155" s="43"/>
      <c r="GG155" s="43"/>
      <c r="GH155" s="43"/>
      <c r="GI155" s="43"/>
      <c r="GJ155" s="43"/>
      <c r="GK155" s="43"/>
      <c r="GL155" s="43"/>
      <c r="GM155" s="43"/>
      <c r="GN155" s="43"/>
    </row>
    <row r="156" spans="1:196" s="116" customFormat="1" ht="96" customHeight="1" x14ac:dyDescent="0.3">
      <c r="A156" s="58"/>
      <c r="B156" s="61"/>
      <c r="C156" s="61"/>
      <c r="D156" s="61"/>
      <c r="E156" s="113" t="s">
        <v>334</v>
      </c>
      <c r="F156" s="114">
        <v>282.7</v>
      </c>
      <c r="G156" s="115">
        <v>282.7</v>
      </c>
      <c r="H156" s="115">
        <v>282.7</v>
      </c>
      <c r="I156" s="78">
        <f t="shared" si="33"/>
        <v>1.7875672076581475E-3</v>
      </c>
      <c r="J156" s="67">
        <f t="shared" si="51"/>
        <v>0</v>
      </c>
      <c r="K156" s="152">
        <f t="shared" si="52"/>
        <v>1</v>
      </c>
      <c r="L156" s="66">
        <v>616.70000000000005</v>
      </c>
      <c r="M156" s="67">
        <v>616.70000000000005</v>
      </c>
      <c r="N156" s="67">
        <v>616.70000000000005</v>
      </c>
      <c r="O156" s="115">
        <v>616.70000000000005</v>
      </c>
      <c r="P156" s="67">
        <f>O156-N156</f>
        <v>0</v>
      </c>
      <c r="Q156" s="152">
        <f t="shared" si="49"/>
        <v>1</v>
      </c>
      <c r="R156" s="66">
        <f t="shared" si="35"/>
        <v>899.40000000000009</v>
      </c>
      <c r="S156" s="67">
        <f t="shared" si="36"/>
        <v>899.40000000000009</v>
      </c>
      <c r="T156" s="67">
        <f t="shared" si="36"/>
        <v>899.40000000000009</v>
      </c>
      <c r="U156" s="67">
        <f t="shared" si="36"/>
        <v>899.40000000000009</v>
      </c>
      <c r="V156" s="67">
        <f t="shared" si="37"/>
        <v>0</v>
      </c>
      <c r="W156" s="152">
        <f t="shared" si="50"/>
        <v>1</v>
      </c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</row>
    <row r="157" spans="1:196" s="18" customFormat="1" ht="25.5" customHeight="1" x14ac:dyDescent="0.3">
      <c r="A157" s="191" t="s">
        <v>13</v>
      </c>
      <c r="B157" s="192"/>
      <c r="C157" s="192"/>
      <c r="D157" s="192"/>
      <c r="E157" s="193"/>
      <c r="F157" s="38">
        <f>SUM(F56,F14,F44,F76,F81,F87,F88,F89,F90,F102,F137,F147:F148,F155)</f>
        <v>800048.7</v>
      </c>
      <c r="G157" s="39">
        <f>SUM(G56,G14,G44,G76,G81,G87,G88,G89,G90,G102,G137,G147:G148,G155)</f>
        <v>215463.89999999997</v>
      </c>
      <c r="H157" s="39">
        <f>SUM(H56,H14,H44,H76,H81,H87,H88,H89,H90,H102,H137,H147:H148,H155)</f>
        <v>158147.90000000002</v>
      </c>
      <c r="I157" s="40">
        <v>1</v>
      </c>
      <c r="J157" s="39">
        <f>SUM(J56,J14,J44,J76,J81,J87,J88,J89,J90,J102,J137,J147:J148,J155)</f>
        <v>-57315.999999999971</v>
      </c>
      <c r="K157" s="159">
        <f t="shared" si="52"/>
        <v>0.7339879209463861</v>
      </c>
      <c r="L157" s="41">
        <f>SUM(L56,L14,L44,L76,L81,L87,L88,L89,L90,L102,L137,L147:L148,L155)</f>
        <v>104862.90000000001</v>
      </c>
      <c r="M157" s="39">
        <f>SUM(M56,M14,M44,M76,M81,M87,M88,M89,M90,M102,M137,M147:M148,M155)</f>
        <v>105946.89999999998</v>
      </c>
      <c r="N157" s="39">
        <f>SUM(N56,N14,N44,N76,N81,N87,N88,N89,N90,N102,N137,N147:N148,N155)</f>
        <v>39655.300000000003</v>
      </c>
      <c r="O157" s="39">
        <f>SUM(O56,O14,O44,O76,O81,O87,O88,O89,O90,O102,O137,O147:O148,O155)</f>
        <v>5097.3</v>
      </c>
      <c r="P157" s="39">
        <f>SUM(P56,P14,P44,P76,P81,P87,P88,P89,P90,P102,P137,P147:P148,P155)</f>
        <v>-34558</v>
      </c>
      <c r="Q157" s="33">
        <f t="shared" si="49"/>
        <v>0.1285401951315461</v>
      </c>
      <c r="R157" s="41">
        <f>SUM(R56,R14,R44,R76,R81,R87,R88,R89,R90,R102,R137,R147:R148,R155)</f>
        <v>904911.60000000021</v>
      </c>
      <c r="S157" s="39">
        <f>SUM(S56,S14,S44,S76,S81,S87,S88,S89,S90,S102,S137,S147:S148,S155)</f>
        <v>905995.60000000021</v>
      </c>
      <c r="T157" s="39">
        <f>SUM(T56,T14,T44,T76,T81,T87,T88,T89,T90,T102,T137,T147:T148,T155)</f>
        <v>255119.19999999998</v>
      </c>
      <c r="U157" s="39">
        <f t="shared" si="36"/>
        <v>163245.20000000001</v>
      </c>
      <c r="V157" s="39">
        <f>SUM(V56,V14,V44,V76,V81,V87,V88,V89,V90,V102,V137,V147:V148,V155)</f>
        <v>-91873.999999999971</v>
      </c>
      <c r="W157" s="33">
        <f t="shared" si="50"/>
        <v>0.63987814323657344</v>
      </c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</row>
    <row r="158" spans="1:196" s="166" customFormat="1" ht="75.599999999999994" hidden="1" customHeight="1" x14ac:dyDescent="0.3">
      <c r="A158" s="35">
        <v>15</v>
      </c>
      <c r="B158" s="160">
        <v>250909</v>
      </c>
      <c r="C158" s="160">
        <v>8821</v>
      </c>
      <c r="D158" s="160">
        <v>1060</v>
      </c>
      <c r="E158" s="161" t="s">
        <v>290</v>
      </c>
      <c r="F158" s="108"/>
      <c r="G158" s="145"/>
      <c r="H158" s="145"/>
      <c r="I158" s="78"/>
      <c r="J158" s="67"/>
      <c r="K158" s="162" t="str">
        <f t="shared" si="52"/>
        <v/>
      </c>
      <c r="L158" s="57"/>
      <c r="M158" s="55"/>
      <c r="N158" s="55"/>
      <c r="O158" s="109"/>
      <c r="P158" s="55">
        <f>O158-N158</f>
        <v>0</v>
      </c>
      <c r="Q158" s="56" t="str">
        <f t="shared" si="49"/>
        <v/>
      </c>
      <c r="R158" s="57">
        <f>SUM(F158,L158)</f>
        <v>0</v>
      </c>
      <c r="S158" s="55">
        <f t="shared" si="36"/>
        <v>0</v>
      </c>
      <c r="T158" s="55">
        <f t="shared" si="36"/>
        <v>0</v>
      </c>
      <c r="U158" s="55">
        <f t="shared" si="36"/>
        <v>0</v>
      </c>
      <c r="V158" s="55">
        <f>U158-T158</f>
        <v>0</v>
      </c>
      <c r="W158" s="56" t="str">
        <f t="shared" si="50"/>
        <v/>
      </c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4"/>
      <c r="AS158" s="164"/>
      <c r="AT158" s="164"/>
      <c r="AU158" s="164"/>
      <c r="AV158" s="164"/>
      <c r="AW158" s="164"/>
      <c r="AX158" s="164"/>
      <c r="AY158" s="164"/>
      <c r="AZ158" s="164"/>
      <c r="BA158" s="164"/>
      <c r="BB158" s="164"/>
      <c r="BC158" s="164"/>
      <c r="BD158" s="164"/>
      <c r="BE158" s="164"/>
      <c r="BF158" s="164"/>
      <c r="BG158" s="164"/>
      <c r="BH158" s="164"/>
      <c r="BI158" s="164"/>
      <c r="BJ158" s="164"/>
      <c r="BK158" s="164"/>
      <c r="BL158" s="164"/>
      <c r="BM158" s="164"/>
      <c r="BN158" s="164"/>
      <c r="BO158" s="164"/>
      <c r="BP158" s="164"/>
      <c r="BQ158" s="164"/>
      <c r="BR158" s="164"/>
      <c r="BS158" s="164"/>
      <c r="BT158" s="164"/>
      <c r="BU158" s="164"/>
      <c r="BV158" s="164"/>
      <c r="BW158" s="164"/>
      <c r="BX158" s="164"/>
      <c r="BY158" s="164"/>
      <c r="BZ158" s="164"/>
      <c r="CA158" s="164"/>
      <c r="CB158" s="164"/>
      <c r="CC158" s="164"/>
      <c r="CD158" s="164"/>
      <c r="CE158" s="164"/>
      <c r="CF158" s="164"/>
      <c r="CG158" s="164"/>
      <c r="CH158" s="164"/>
      <c r="CI158" s="164"/>
      <c r="CJ158" s="164"/>
      <c r="CK158" s="164"/>
      <c r="CL158" s="164"/>
      <c r="CM158" s="164"/>
      <c r="CN158" s="164"/>
      <c r="CO158" s="164"/>
      <c r="CP158" s="164"/>
      <c r="CQ158" s="164"/>
      <c r="CR158" s="164"/>
      <c r="CS158" s="164"/>
      <c r="CT158" s="164"/>
      <c r="CU158" s="164"/>
      <c r="CV158" s="164"/>
      <c r="CW158" s="164"/>
      <c r="CX158" s="164"/>
      <c r="CY158" s="164"/>
      <c r="CZ158" s="164"/>
      <c r="DA158" s="164"/>
      <c r="DB158" s="164"/>
      <c r="DC158" s="164"/>
      <c r="DD158" s="164"/>
      <c r="DE158" s="164"/>
      <c r="DF158" s="164"/>
      <c r="DG158" s="164"/>
      <c r="DH158" s="164"/>
      <c r="DI158" s="164"/>
      <c r="DJ158" s="164"/>
      <c r="DK158" s="164"/>
      <c r="DL158" s="164"/>
      <c r="DM158" s="164"/>
      <c r="DN158" s="164"/>
      <c r="DO158" s="164"/>
      <c r="DP158" s="164"/>
      <c r="DQ158" s="164"/>
      <c r="DR158" s="164"/>
      <c r="DS158" s="164"/>
      <c r="DT158" s="164"/>
      <c r="DU158" s="164"/>
      <c r="DV158" s="164"/>
      <c r="DW158" s="164"/>
      <c r="DX158" s="164"/>
      <c r="DY158" s="164"/>
      <c r="DZ158" s="164"/>
      <c r="EA158" s="164"/>
      <c r="EB158" s="164"/>
      <c r="EC158" s="164"/>
      <c r="ED158" s="164"/>
      <c r="EE158" s="164"/>
      <c r="EF158" s="164"/>
      <c r="EG158" s="164"/>
      <c r="EH158" s="164"/>
      <c r="EI158" s="164"/>
      <c r="EJ158" s="164"/>
      <c r="EK158" s="164"/>
      <c r="EL158" s="164"/>
      <c r="EM158" s="164"/>
      <c r="EN158" s="164"/>
      <c r="EO158" s="164"/>
      <c r="EP158" s="164"/>
      <c r="EQ158" s="164"/>
      <c r="ER158" s="164"/>
      <c r="ES158" s="164"/>
      <c r="ET158" s="164"/>
      <c r="EU158" s="164"/>
      <c r="EV158" s="164"/>
      <c r="EW158" s="164"/>
      <c r="EX158" s="164"/>
      <c r="EY158" s="164"/>
      <c r="EZ158" s="164"/>
      <c r="FA158" s="164"/>
      <c r="FB158" s="164"/>
      <c r="FC158" s="164"/>
      <c r="FD158" s="164"/>
      <c r="FE158" s="164"/>
      <c r="FF158" s="164"/>
      <c r="FG158" s="164"/>
      <c r="FH158" s="164"/>
      <c r="FI158" s="164"/>
      <c r="FJ158" s="164"/>
      <c r="FK158" s="164"/>
      <c r="FL158" s="164"/>
      <c r="FM158" s="164"/>
      <c r="FN158" s="164"/>
      <c r="FO158" s="164"/>
      <c r="FP158" s="164"/>
      <c r="FQ158" s="164"/>
      <c r="FR158" s="164"/>
      <c r="FS158" s="164"/>
      <c r="FT158" s="164"/>
      <c r="FU158" s="164"/>
      <c r="FV158" s="164"/>
      <c r="FW158" s="164"/>
      <c r="FX158" s="164"/>
      <c r="FY158" s="164"/>
      <c r="FZ158" s="164"/>
      <c r="GA158" s="164"/>
      <c r="GB158" s="164"/>
      <c r="GC158" s="164"/>
      <c r="GD158" s="164"/>
      <c r="GE158" s="165"/>
      <c r="GF158" s="165"/>
      <c r="GG158" s="165"/>
      <c r="GH158" s="165"/>
      <c r="GI158" s="165"/>
      <c r="GJ158" s="165"/>
      <c r="GK158" s="165"/>
      <c r="GL158" s="165"/>
      <c r="GM158" s="165"/>
      <c r="GN158" s="165"/>
    </row>
    <row r="159" spans="1:196" s="166" customFormat="1" ht="73.150000000000006" customHeight="1" x14ac:dyDescent="0.3">
      <c r="A159" s="35">
        <v>15</v>
      </c>
      <c r="B159" s="160">
        <v>250909</v>
      </c>
      <c r="C159" s="160">
        <v>8822</v>
      </c>
      <c r="D159" s="160">
        <v>1060</v>
      </c>
      <c r="E159" s="167" t="s">
        <v>257</v>
      </c>
      <c r="F159" s="144"/>
      <c r="G159" s="145"/>
      <c r="H159" s="145"/>
      <c r="I159" s="78"/>
      <c r="J159" s="67"/>
      <c r="K159" s="56" t="str">
        <f t="shared" si="52"/>
        <v/>
      </c>
      <c r="L159" s="57"/>
      <c r="M159" s="55"/>
      <c r="N159" s="55"/>
      <c r="O159" s="168">
        <v>-5.4</v>
      </c>
      <c r="P159" s="55">
        <f>O159-N159</f>
        <v>-5.4</v>
      </c>
      <c r="Q159" s="56" t="str">
        <f t="shared" si="49"/>
        <v/>
      </c>
      <c r="R159" s="57">
        <f>SUM(F159,L159)</f>
        <v>0</v>
      </c>
      <c r="S159" s="55" t="s">
        <v>258</v>
      </c>
      <c r="T159" s="55">
        <f t="shared" ref="S159:U160" si="57">SUM(G159,N159)</f>
        <v>0</v>
      </c>
      <c r="U159" s="55">
        <f t="shared" si="57"/>
        <v>-5.4</v>
      </c>
      <c r="V159" s="55">
        <f>U159-T159</f>
        <v>-5.4</v>
      </c>
      <c r="W159" s="56" t="str">
        <f t="shared" si="50"/>
        <v/>
      </c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4"/>
      <c r="AS159" s="164"/>
      <c r="AT159" s="164"/>
      <c r="AU159" s="164"/>
      <c r="AV159" s="164"/>
      <c r="AW159" s="164"/>
      <c r="AX159" s="164"/>
      <c r="AY159" s="164"/>
      <c r="AZ159" s="164"/>
      <c r="BA159" s="164"/>
      <c r="BB159" s="164"/>
      <c r="BC159" s="164"/>
      <c r="BD159" s="164"/>
      <c r="BE159" s="164"/>
      <c r="BF159" s="164"/>
      <c r="BG159" s="164"/>
      <c r="BH159" s="164"/>
      <c r="BI159" s="164"/>
      <c r="BJ159" s="164"/>
      <c r="BK159" s="164"/>
      <c r="BL159" s="164"/>
      <c r="BM159" s="164"/>
      <c r="BN159" s="164"/>
      <c r="BO159" s="164"/>
      <c r="BP159" s="164"/>
      <c r="BQ159" s="164"/>
      <c r="BR159" s="164"/>
      <c r="BS159" s="164"/>
      <c r="BT159" s="164"/>
      <c r="BU159" s="164"/>
      <c r="BV159" s="164"/>
      <c r="BW159" s="164"/>
      <c r="BX159" s="164"/>
      <c r="BY159" s="164"/>
      <c r="BZ159" s="164"/>
      <c r="CA159" s="164"/>
      <c r="CB159" s="164"/>
      <c r="CC159" s="164"/>
      <c r="CD159" s="164"/>
      <c r="CE159" s="164"/>
      <c r="CF159" s="164"/>
      <c r="CG159" s="164"/>
      <c r="CH159" s="164"/>
      <c r="CI159" s="164"/>
      <c r="CJ159" s="164"/>
      <c r="CK159" s="164"/>
      <c r="CL159" s="164"/>
      <c r="CM159" s="164"/>
      <c r="CN159" s="164"/>
      <c r="CO159" s="164"/>
      <c r="CP159" s="164"/>
      <c r="CQ159" s="164"/>
      <c r="CR159" s="164"/>
      <c r="CS159" s="164"/>
      <c r="CT159" s="164"/>
      <c r="CU159" s="164"/>
      <c r="CV159" s="164"/>
      <c r="CW159" s="164"/>
      <c r="CX159" s="164"/>
      <c r="CY159" s="164"/>
      <c r="CZ159" s="164"/>
      <c r="DA159" s="164"/>
      <c r="DB159" s="164"/>
      <c r="DC159" s="164"/>
      <c r="DD159" s="164"/>
      <c r="DE159" s="164"/>
      <c r="DF159" s="164"/>
      <c r="DG159" s="164"/>
      <c r="DH159" s="164"/>
      <c r="DI159" s="164"/>
      <c r="DJ159" s="164"/>
      <c r="DK159" s="164"/>
      <c r="DL159" s="164"/>
      <c r="DM159" s="164"/>
      <c r="DN159" s="164"/>
      <c r="DO159" s="164"/>
      <c r="DP159" s="164"/>
      <c r="DQ159" s="164"/>
      <c r="DR159" s="164"/>
      <c r="DS159" s="164"/>
      <c r="DT159" s="164"/>
      <c r="DU159" s="164"/>
      <c r="DV159" s="164"/>
      <c r="DW159" s="164"/>
      <c r="DX159" s="164"/>
      <c r="DY159" s="164"/>
      <c r="DZ159" s="164"/>
      <c r="EA159" s="164"/>
      <c r="EB159" s="164"/>
      <c r="EC159" s="164"/>
      <c r="ED159" s="164"/>
      <c r="EE159" s="164"/>
      <c r="EF159" s="164"/>
      <c r="EG159" s="164"/>
      <c r="EH159" s="164"/>
      <c r="EI159" s="164"/>
      <c r="EJ159" s="164"/>
      <c r="EK159" s="164"/>
      <c r="EL159" s="164"/>
      <c r="EM159" s="164"/>
      <c r="EN159" s="164"/>
      <c r="EO159" s="164"/>
      <c r="EP159" s="164"/>
      <c r="EQ159" s="164"/>
      <c r="ER159" s="164"/>
      <c r="ES159" s="164"/>
      <c r="ET159" s="164"/>
      <c r="EU159" s="164"/>
      <c r="EV159" s="164"/>
      <c r="EW159" s="164"/>
      <c r="EX159" s="164"/>
      <c r="EY159" s="164"/>
      <c r="EZ159" s="164"/>
      <c r="FA159" s="164"/>
      <c r="FB159" s="164"/>
      <c r="FC159" s="164"/>
      <c r="FD159" s="164"/>
      <c r="FE159" s="164"/>
      <c r="FF159" s="164"/>
      <c r="FG159" s="164"/>
      <c r="FH159" s="164"/>
      <c r="FI159" s="164"/>
      <c r="FJ159" s="164"/>
      <c r="FK159" s="164"/>
      <c r="FL159" s="164"/>
      <c r="FM159" s="164"/>
      <c r="FN159" s="164"/>
      <c r="FO159" s="164"/>
      <c r="FP159" s="164"/>
      <c r="FQ159" s="164"/>
      <c r="FR159" s="164"/>
      <c r="FS159" s="164"/>
      <c r="FT159" s="164"/>
      <c r="FU159" s="164"/>
      <c r="FV159" s="164"/>
      <c r="FW159" s="164"/>
      <c r="FX159" s="164"/>
      <c r="FY159" s="164"/>
      <c r="FZ159" s="164"/>
      <c r="GA159" s="164"/>
      <c r="GB159" s="164"/>
      <c r="GC159" s="164"/>
      <c r="GD159" s="164"/>
      <c r="GE159" s="165"/>
      <c r="GF159" s="165"/>
      <c r="GG159" s="165"/>
      <c r="GH159" s="165"/>
      <c r="GI159" s="165"/>
      <c r="GJ159" s="165"/>
      <c r="GK159" s="165"/>
      <c r="GL159" s="165"/>
      <c r="GM159" s="165"/>
      <c r="GN159" s="165"/>
    </row>
    <row r="160" spans="1:196" s="182" customFormat="1" ht="40.15" customHeight="1" thickBot="1" x14ac:dyDescent="0.35">
      <c r="A160" s="169"/>
      <c r="B160" s="170"/>
      <c r="C160" s="170"/>
      <c r="D160" s="170"/>
      <c r="E160" s="171" t="s">
        <v>259</v>
      </c>
      <c r="F160" s="172">
        <f>SUM(F157:F159)</f>
        <v>800048.7</v>
      </c>
      <c r="G160" s="173">
        <f>SUM(G157:G159)</f>
        <v>215463.89999999997</v>
      </c>
      <c r="H160" s="173">
        <f>SUM(H157:H159)</f>
        <v>158147.90000000002</v>
      </c>
      <c r="I160" s="174">
        <v>1</v>
      </c>
      <c r="J160" s="175">
        <f>H160-G160</f>
        <v>-57315.999999999942</v>
      </c>
      <c r="K160" s="176">
        <f t="shared" si="52"/>
        <v>0.7339879209463861</v>
      </c>
      <c r="L160" s="177">
        <f>SUM(L157:L159)</f>
        <v>104862.90000000001</v>
      </c>
      <c r="M160" s="173">
        <f>SUM(M157:M159)</f>
        <v>105946.89999999998</v>
      </c>
      <c r="N160" s="173">
        <f>SUM(N157:N159)</f>
        <v>39655.300000000003</v>
      </c>
      <c r="O160" s="173">
        <f>SUM(O157:O159)</f>
        <v>5091.9000000000005</v>
      </c>
      <c r="P160" s="173">
        <f>SUM(P157:P159)</f>
        <v>-34563.4</v>
      </c>
      <c r="Q160" s="176">
        <f t="shared" si="49"/>
        <v>0.12840402165662598</v>
      </c>
      <c r="R160" s="178">
        <f>SUM(F160,L160)</f>
        <v>904911.6</v>
      </c>
      <c r="S160" s="175">
        <f t="shared" si="57"/>
        <v>905995.6</v>
      </c>
      <c r="T160" s="175">
        <f t="shared" si="57"/>
        <v>255119.19999999995</v>
      </c>
      <c r="U160" s="175">
        <f t="shared" si="57"/>
        <v>163239.80000000002</v>
      </c>
      <c r="V160" s="175">
        <f>U160-T160</f>
        <v>-91879.399999999936</v>
      </c>
      <c r="W160" s="176">
        <f t="shared" si="50"/>
        <v>0.63985697666032215</v>
      </c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180"/>
      <c r="DH160" s="180"/>
      <c r="DI160" s="180"/>
      <c r="DJ160" s="180"/>
      <c r="DK160" s="180"/>
      <c r="DL160" s="180"/>
      <c r="DM160" s="180"/>
      <c r="DN160" s="180"/>
      <c r="DO160" s="180"/>
      <c r="DP160" s="180"/>
      <c r="DQ160" s="180"/>
      <c r="DR160" s="180"/>
      <c r="DS160" s="180"/>
      <c r="DT160" s="180"/>
      <c r="DU160" s="180"/>
      <c r="DV160" s="180"/>
      <c r="DW160" s="180"/>
      <c r="DX160" s="180"/>
      <c r="DY160" s="180"/>
      <c r="DZ160" s="180"/>
      <c r="EA160" s="180"/>
      <c r="EB160" s="180"/>
      <c r="EC160" s="180"/>
      <c r="ED160" s="180"/>
      <c r="EE160" s="180"/>
      <c r="EF160" s="180"/>
      <c r="EG160" s="180"/>
      <c r="EH160" s="180"/>
      <c r="EI160" s="180"/>
      <c r="EJ160" s="180"/>
      <c r="EK160" s="180"/>
      <c r="EL160" s="180"/>
      <c r="EM160" s="180"/>
      <c r="EN160" s="180"/>
      <c r="EO160" s="180"/>
      <c r="EP160" s="180"/>
      <c r="EQ160" s="180"/>
      <c r="ER160" s="180"/>
      <c r="ES160" s="180"/>
      <c r="ET160" s="180"/>
      <c r="EU160" s="180"/>
      <c r="EV160" s="180"/>
      <c r="EW160" s="180"/>
      <c r="EX160" s="180"/>
      <c r="EY160" s="180"/>
      <c r="EZ160" s="180"/>
      <c r="FA160" s="180"/>
      <c r="FB160" s="180"/>
      <c r="FC160" s="180"/>
      <c r="FD160" s="180"/>
      <c r="FE160" s="180"/>
      <c r="FF160" s="180"/>
      <c r="FG160" s="180"/>
      <c r="FH160" s="180"/>
      <c r="FI160" s="180"/>
      <c r="FJ160" s="180"/>
      <c r="FK160" s="180"/>
      <c r="FL160" s="180"/>
      <c r="FM160" s="180"/>
      <c r="FN160" s="180"/>
      <c r="FO160" s="180"/>
      <c r="FP160" s="180"/>
      <c r="FQ160" s="180"/>
      <c r="FR160" s="180"/>
      <c r="FS160" s="180"/>
      <c r="FT160" s="180"/>
      <c r="FU160" s="180"/>
      <c r="FV160" s="180"/>
      <c r="FW160" s="180"/>
      <c r="FX160" s="180"/>
      <c r="FY160" s="180"/>
      <c r="FZ160" s="180"/>
      <c r="GA160" s="180"/>
      <c r="GB160" s="180"/>
      <c r="GC160" s="180"/>
      <c r="GD160" s="180"/>
      <c r="GE160" s="181"/>
      <c r="GF160" s="181"/>
      <c r="GG160" s="181"/>
      <c r="GH160" s="181"/>
      <c r="GI160" s="181"/>
      <c r="GJ160" s="181"/>
      <c r="GK160" s="181"/>
      <c r="GL160" s="181"/>
      <c r="GM160" s="181"/>
      <c r="GN160" s="181"/>
    </row>
    <row r="161" spans="2:196" ht="131.25" customHeight="1" x14ac:dyDescent="0.45">
      <c r="E161" s="197" t="s">
        <v>337</v>
      </c>
      <c r="F161" s="197"/>
      <c r="G161" s="198"/>
      <c r="H161" s="198"/>
      <c r="I161" s="198"/>
      <c r="J161" s="198"/>
      <c r="K161" s="8"/>
      <c r="L161" s="6"/>
      <c r="M161" s="10" t="s">
        <v>338</v>
      </c>
      <c r="N161" s="11"/>
      <c r="O161" s="6"/>
      <c r="P161" s="9"/>
      <c r="Q161" s="6"/>
      <c r="U161" s="6"/>
      <c r="V161" s="6"/>
      <c r="W161" s="6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</row>
    <row r="162" spans="2:196" x14ac:dyDescent="0.2">
      <c r="B162" s="5"/>
      <c r="C162" s="5"/>
      <c r="D162" s="5"/>
      <c r="E162" s="5"/>
      <c r="F162" s="183"/>
      <c r="G162" s="183"/>
      <c r="H162" s="6"/>
      <c r="I162" s="6"/>
      <c r="J162" s="6"/>
      <c r="K162" s="184"/>
      <c r="L162" s="6"/>
      <c r="M162" s="6"/>
      <c r="N162" s="6"/>
      <c r="O162" s="6"/>
      <c r="P162" s="9"/>
      <c r="Q162" s="6"/>
      <c r="R162" s="6"/>
      <c r="S162" s="6"/>
      <c r="T162" s="6"/>
      <c r="U162" s="6"/>
      <c r="V162" s="6"/>
      <c r="W162" s="6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</row>
    <row r="163" spans="2:196" x14ac:dyDescent="0.2">
      <c r="B163" s="5"/>
      <c r="C163" s="5"/>
      <c r="D163" s="5"/>
      <c r="E163" s="5"/>
      <c r="F163" s="183"/>
      <c r="G163" s="183"/>
      <c r="H163" s="6"/>
      <c r="I163" s="6"/>
      <c r="J163" s="6"/>
      <c r="K163" s="184"/>
      <c r="L163" s="6"/>
      <c r="M163" s="6"/>
      <c r="N163" s="6"/>
      <c r="O163" s="6"/>
      <c r="P163" s="9"/>
      <c r="Q163" s="6"/>
      <c r="R163" s="6"/>
      <c r="S163" s="6"/>
      <c r="T163" s="6"/>
      <c r="U163" s="6"/>
      <c r="V163" s="6"/>
      <c r="W163" s="6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</row>
    <row r="164" spans="2:196" x14ac:dyDescent="0.2">
      <c r="B164" s="5"/>
      <c r="C164" s="5"/>
      <c r="D164" s="5"/>
      <c r="E164" s="5"/>
      <c r="F164" s="183"/>
      <c r="G164" s="183"/>
      <c r="H164" s="6"/>
      <c r="I164" s="6"/>
      <c r="J164" s="6"/>
      <c r="K164" s="184"/>
      <c r="L164" s="6"/>
      <c r="M164" s="6"/>
      <c r="N164" s="6"/>
      <c r="O164" s="6"/>
      <c r="P164" s="9"/>
      <c r="Q164" s="6"/>
      <c r="R164" s="6"/>
      <c r="S164" s="6"/>
      <c r="T164" s="6"/>
      <c r="U164" s="6"/>
      <c r="V164" s="6"/>
      <c r="W164" s="6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</row>
    <row r="165" spans="2:196" x14ac:dyDescent="0.2">
      <c r="B165" s="5"/>
      <c r="C165" s="5"/>
      <c r="D165" s="5"/>
      <c r="E165" s="5"/>
      <c r="F165" s="183"/>
      <c r="G165" s="183"/>
      <c r="H165" s="6"/>
      <c r="I165" s="6"/>
      <c r="J165" s="6"/>
      <c r="K165" s="184"/>
      <c r="L165" s="6"/>
      <c r="M165" s="6"/>
      <c r="N165" s="6"/>
      <c r="O165" s="6"/>
      <c r="P165" s="9"/>
      <c r="Q165" s="6"/>
      <c r="R165" s="6"/>
      <c r="S165" s="6"/>
      <c r="T165" s="6"/>
      <c r="U165" s="6"/>
      <c r="V165" s="6"/>
      <c r="W165" s="6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</row>
    <row r="166" spans="2:196" x14ac:dyDescent="0.2">
      <c r="B166" s="5"/>
      <c r="C166" s="5"/>
      <c r="D166" s="5"/>
      <c r="E166" s="5"/>
      <c r="F166" s="183"/>
      <c r="G166" s="183"/>
      <c r="H166" s="6"/>
      <c r="I166" s="6"/>
      <c r="J166" s="6"/>
      <c r="K166" s="184"/>
      <c r="L166" s="6"/>
      <c r="M166" s="6"/>
      <c r="N166" s="6"/>
      <c r="O166" s="6"/>
      <c r="P166" s="9"/>
      <c r="Q166" s="6"/>
      <c r="R166" s="6"/>
      <c r="S166" s="6"/>
      <c r="T166" s="6"/>
      <c r="U166" s="6"/>
      <c r="V166" s="6"/>
      <c r="W166" s="6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</row>
    <row r="167" spans="2:196" x14ac:dyDescent="0.2">
      <c r="B167" s="5"/>
      <c r="C167" s="5"/>
      <c r="D167" s="5"/>
      <c r="E167" s="5"/>
      <c r="F167" s="183"/>
      <c r="G167" s="183"/>
      <c r="H167" s="6"/>
      <c r="I167" s="6"/>
      <c r="J167" s="6"/>
      <c r="K167" s="184"/>
      <c r="L167" s="6"/>
      <c r="M167" s="6"/>
      <c r="N167" s="6"/>
      <c r="O167" s="6"/>
      <c r="P167" s="9"/>
      <c r="Q167" s="6"/>
      <c r="R167" s="6"/>
      <c r="S167" s="6"/>
      <c r="T167" s="6"/>
      <c r="U167" s="6"/>
      <c r="V167" s="6"/>
      <c r="W167" s="6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</row>
    <row r="168" spans="2:196" x14ac:dyDescent="0.2">
      <c r="B168" s="5"/>
      <c r="C168" s="5"/>
      <c r="D168" s="5"/>
      <c r="E168" s="5"/>
      <c r="F168" s="183"/>
      <c r="G168" s="183"/>
      <c r="H168" s="6"/>
      <c r="I168" s="6"/>
      <c r="J168" s="6"/>
      <c r="K168" s="184"/>
      <c r="L168" s="6"/>
      <c r="M168" s="6"/>
      <c r="N168" s="6"/>
      <c r="O168" s="6"/>
      <c r="P168" s="9"/>
      <c r="Q168" s="6"/>
      <c r="R168" s="6"/>
      <c r="S168" s="6"/>
      <c r="T168" s="6"/>
      <c r="U168" s="6"/>
      <c r="V168" s="6"/>
      <c r="W168" s="6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</row>
    <row r="169" spans="2:196" x14ac:dyDescent="0.2">
      <c r="B169" s="5"/>
      <c r="C169" s="5"/>
      <c r="D169" s="5"/>
      <c r="E169" s="5"/>
      <c r="F169" s="183"/>
      <c r="G169" s="183"/>
      <c r="H169" s="6"/>
      <c r="I169" s="6"/>
      <c r="J169" s="6"/>
      <c r="K169" s="184"/>
      <c r="L169" s="6"/>
      <c r="M169" s="6"/>
      <c r="N169" s="6"/>
      <c r="O169" s="6"/>
      <c r="P169" s="9"/>
      <c r="Q169" s="6"/>
      <c r="R169" s="6"/>
      <c r="S169" s="6"/>
      <c r="T169" s="6"/>
      <c r="U169" s="6"/>
      <c r="V169" s="6"/>
      <c r="W169" s="6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</row>
    <row r="170" spans="2:196" x14ac:dyDescent="0.2">
      <c r="B170" s="5"/>
      <c r="C170" s="5"/>
      <c r="D170" s="5"/>
      <c r="E170" s="5"/>
      <c r="F170" s="183"/>
      <c r="G170" s="183"/>
      <c r="H170" s="6"/>
      <c r="I170" s="6"/>
      <c r="J170" s="6"/>
      <c r="K170" s="184"/>
      <c r="L170" s="6"/>
      <c r="M170" s="6"/>
      <c r="N170" s="6"/>
      <c r="O170" s="6"/>
      <c r="P170" s="9"/>
      <c r="Q170" s="6"/>
      <c r="R170" s="6"/>
      <c r="S170" s="6"/>
      <c r="T170" s="6"/>
      <c r="U170" s="6"/>
      <c r="V170" s="6"/>
      <c r="W170" s="6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</row>
    <row r="171" spans="2:196" x14ac:dyDescent="0.2">
      <c r="B171" s="5"/>
      <c r="C171" s="5"/>
      <c r="D171" s="5"/>
      <c r="E171" s="5"/>
      <c r="F171" s="183"/>
      <c r="G171" s="183"/>
      <c r="H171" s="6"/>
      <c r="I171" s="6"/>
      <c r="J171" s="6"/>
      <c r="K171" s="184"/>
      <c r="L171" s="6"/>
      <c r="M171" s="6"/>
      <c r="N171" s="6"/>
      <c r="O171" s="6"/>
      <c r="P171" s="9"/>
      <c r="Q171" s="6"/>
      <c r="R171" s="6"/>
      <c r="S171" s="6"/>
      <c r="T171" s="6"/>
      <c r="U171" s="6"/>
      <c r="V171" s="6"/>
      <c r="W171" s="6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</row>
    <row r="172" spans="2:196" x14ac:dyDescent="0.2">
      <c r="B172" s="5"/>
      <c r="C172" s="5"/>
      <c r="D172" s="5"/>
      <c r="E172" s="5"/>
      <c r="F172" s="183"/>
      <c r="G172" s="183"/>
      <c r="H172" s="6"/>
      <c r="I172" s="6"/>
      <c r="J172" s="6"/>
      <c r="K172" s="184"/>
      <c r="L172" s="6"/>
      <c r="M172" s="6"/>
      <c r="N172" s="6"/>
      <c r="O172" s="6"/>
      <c r="P172" s="9"/>
      <c r="Q172" s="6"/>
      <c r="R172" s="6"/>
      <c r="S172" s="6"/>
      <c r="T172" s="6"/>
      <c r="U172" s="6"/>
      <c r="V172" s="6"/>
      <c r="W172" s="6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</row>
    <row r="173" spans="2:196" x14ac:dyDescent="0.2">
      <c r="B173" s="5"/>
      <c r="C173" s="5"/>
      <c r="D173" s="5"/>
      <c r="E173" s="5"/>
      <c r="F173" s="183"/>
      <c r="G173" s="183"/>
      <c r="H173" s="6"/>
      <c r="I173" s="6"/>
      <c r="J173" s="6"/>
      <c r="K173" s="184"/>
      <c r="L173" s="6"/>
      <c r="M173" s="6"/>
      <c r="N173" s="6"/>
      <c r="O173" s="6"/>
      <c r="P173" s="9"/>
      <c r="Q173" s="6"/>
      <c r="R173" s="6"/>
      <c r="S173" s="6"/>
      <c r="T173" s="6"/>
      <c r="U173" s="6"/>
      <c r="V173" s="6"/>
      <c r="W173" s="6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</row>
    <row r="174" spans="2:196" x14ac:dyDescent="0.2">
      <c r="B174" s="5"/>
      <c r="C174" s="5"/>
      <c r="D174" s="5"/>
      <c r="E174" s="5"/>
      <c r="F174" s="183"/>
      <c r="G174" s="183"/>
      <c r="H174" s="6"/>
      <c r="I174" s="6"/>
      <c r="J174" s="6"/>
      <c r="K174" s="184"/>
      <c r="L174" s="6"/>
      <c r="M174" s="6"/>
      <c r="N174" s="6"/>
      <c r="O174" s="6"/>
      <c r="P174" s="9"/>
      <c r="Q174" s="6"/>
      <c r="R174" s="6"/>
      <c r="S174" s="6"/>
      <c r="T174" s="6"/>
      <c r="U174" s="6"/>
      <c r="V174" s="6"/>
      <c r="W174" s="6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</row>
    <row r="175" spans="2:196" x14ac:dyDescent="0.2">
      <c r="B175" s="5"/>
      <c r="C175" s="5"/>
      <c r="D175" s="5"/>
      <c r="E175" s="5"/>
      <c r="F175" s="183"/>
      <c r="G175" s="183"/>
      <c r="H175" s="6"/>
      <c r="I175" s="6"/>
      <c r="J175" s="6"/>
      <c r="K175" s="184"/>
      <c r="L175" s="6"/>
      <c r="M175" s="6"/>
      <c r="N175" s="6"/>
      <c r="O175" s="6"/>
      <c r="P175" s="9"/>
      <c r="Q175" s="6"/>
      <c r="R175" s="6"/>
      <c r="S175" s="6"/>
      <c r="T175" s="6"/>
      <c r="U175" s="6"/>
      <c r="V175" s="6"/>
      <c r="W175" s="6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</row>
    <row r="176" spans="2:196" x14ac:dyDescent="0.2">
      <c r="B176" s="5"/>
      <c r="C176" s="5"/>
      <c r="D176" s="5"/>
      <c r="E176" s="5"/>
      <c r="F176" s="183"/>
      <c r="G176" s="183"/>
      <c r="H176" s="6"/>
      <c r="I176" s="6"/>
      <c r="J176" s="6"/>
      <c r="K176" s="184"/>
      <c r="L176" s="6"/>
      <c r="M176" s="6"/>
      <c r="N176" s="6"/>
      <c r="O176" s="6"/>
      <c r="P176" s="9"/>
      <c r="Q176" s="6"/>
      <c r="R176" s="6"/>
      <c r="S176" s="6"/>
      <c r="T176" s="6"/>
      <c r="U176" s="6"/>
      <c r="V176" s="6"/>
      <c r="W176" s="6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</row>
    <row r="177" spans="2:196" x14ac:dyDescent="0.2">
      <c r="B177" s="5"/>
      <c r="C177" s="5"/>
      <c r="D177" s="5"/>
      <c r="E177" s="5"/>
      <c r="F177" s="183"/>
      <c r="G177" s="183"/>
      <c r="H177" s="6"/>
      <c r="I177" s="6"/>
      <c r="J177" s="6"/>
      <c r="K177" s="184"/>
      <c r="L177" s="6"/>
      <c r="M177" s="6"/>
      <c r="N177" s="6"/>
      <c r="O177" s="6"/>
      <c r="P177" s="9"/>
      <c r="Q177" s="6"/>
      <c r="R177" s="6"/>
      <c r="S177" s="6"/>
      <c r="T177" s="6"/>
      <c r="U177" s="6"/>
      <c r="V177" s="6"/>
      <c r="W177" s="6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</row>
    <row r="178" spans="2:196" x14ac:dyDescent="0.2">
      <c r="B178" s="5"/>
      <c r="C178" s="5"/>
      <c r="D178" s="5"/>
      <c r="E178" s="5"/>
      <c r="F178" s="183"/>
      <c r="G178" s="183"/>
      <c r="H178" s="6"/>
      <c r="I178" s="6"/>
      <c r="J178" s="6"/>
      <c r="K178" s="184"/>
      <c r="L178" s="6"/>
      <c r="M178" s="6"/>
      <c r="N178" s="6"/>
      <c r="O178" s="6"/>
      <c r="P178" s="9"/>
      <c r="Q178" s="6"/>
      <c r="R178" s="6"/>
      <c r="S178" s="6"/>
      <c r="T178" s="6"/>
      <c r="U178" s="6"/>
      <c r="V178" s="6"/>
      <c r="W178" s="6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</row>
    <row r="179" spans="2:196" x14ac:dyDescent="0.2">
      <c r="B179" s="5"/>
      <c r="C179" s="5"/>
      <c r="D179" s="5"/>
      <c r="E179" s="5"/>
      <c r="F179" s="183"/>
      <c r="G179" s="183"/>
      <c r="H179" s="6"/>
      <c r="I179" s="6"/>
      <c r="J179" s="6"/>
      <c r="K179" s="184"/>
      <c r="L179" s="6"/>
      <c r="M179" s="6"/>
      <c r="N179" s="6"/>
      <c r="O179" s="6"/>
      <c r="P179" s="9"/>
      <c r="Q179" s="6"/>
      <c r="R179" s="6"/>
      <c r="S179" s="6"/>
      <c r="T179" s="6"/>
      <c r="U179" s="6"/>
      <c r="V179" s="6"/>
      <c r="W179" s="6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</row>
    <row r="180" spans="2:196" x14ac:dyDescent="0.2">
      <c r="B180" s="5"/>
      <c r="C180" s="5"/>
      <c r="D180" s="5"/>
      <c r="E180" s="5"/>
      <c r="F180" s="183"/>
      <c r="G180" s="183"/>
      <c r="H180" s="6"/>
      <c r="I180" s="6"/>
      <c r="J180" s="6"/>
      <c r="K180" s="184"/>
      <c r="L180" s="6"/>
      <c r="M180" s="6"/>
      <c r="N180" s="6"/>
      <c r="O180" s="6"/>
      <c r="P180" s="9"/>
      <c r="Q180" s="6"/>
      <c r="R180" s="6"/>
      <c r="S180" s="6"/>
      <c r="T180" s="6"/>
      <c r="U180" s="6"/>
      <c r="V180" s="6"/>
      <c r="W180" s="6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</row>
    <row r="181" spans="2:196" x14ac:dyDescent="0.2">
      <c r="B181" s="5"/>
      <c r="C181" s="5"/>
      <c r="D181" s="5"/>
      <c r="E181" s="5"/>
      <c r="F181" s="183"/>
      <c r="G181" s="183"/>
      <c r="H181" s="6"/>
      <c r="I181" s="6"/>
      <c r="J181" s="6"/>
      <c r="K181" s="184"/>
      <c r="L181" s="6"/>
      <c r="M181" s="6"/>
      <c r="N181" s="6"/>
      <c r="O181" s="6"/>
      <c r="P181" s="9"/>
      <c r="Q181" s="6"/>
      <c r="R181" s="6"/>
      <c r="S181" s="6"/>
      <c r="T181" s="6"/>
      <c r="U181" s="6"/>
      <c r="V181" s="6"/>
      <c r="W181" s="6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</row>
    <row r="182" spans="2:196" x14ac:dyDescent="0.2">
      <c r="B182" s="5"/>
      <c r="C182" s="5"/>
      <c r="D182" s="5"/>
      <c r="E182" s="5"/>
      <c r="F182" s="183"/>
      <c r="G182" s="183"/>
      <c r="H182" s="6"/>
      <c r="I182" s="6"/>
      <c r="J182" s="6"/>
      <c r="K182" s="184"/>
      <c r="L182" s="6"/>
      <c r="M182" s="6"/>
      <c r="N182" s="6"/>
      <c r="O182" s="6"/>
      <c r="P182" s="9"/>
      <c r="Q182" s="6"/>
      <c r="R182" s="6"/>
      <c r="S182" s="6"/>
      <c r="T182" s="6"/>
      <c r="U182" s="6"/>
      <c r="V182" s="6"/>
      <c r="W182" s="6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</row>
    <row r="183" spans="2:196" x14ac:dyDescent="0.2">
      <c r="B183" s="5"/>
      <c r="C183" s="5"/>
      <c r="D183" s="5"/>
      <c r="E183" s="5"/>
      <c r="F183" s="183"/>
      <c r="G183" s="183"/>
      <c r="H183" s="6"/>
      <c r="I183" s="6"/>
      <c r="J183" s="6"/>
      <c r="K183" s="184"/>
      <c r="L183" s="6"/>
      <c r="M183" s="6"/>
      <c r="N183" s="6"/>
      <c r="O183" s="6"/>
      <c r="P183" s="9"/>
      <c r="Q183" s="6"/>
      <c r="R183" s="6"/>
      <c r="S183" s="6"/>
      <c r="T183" s="6"/>
      <c r="U183" s="6"/>
      <c r="V183" s="6"/>
      <c r="W183" s="6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</row>
    <row r="184" spans="2:196" x14ac:dyDescent="0.2">
      <c r="B184" s="5"/>
      <c r="C184" s="5"/>
      <c r="D184" s="5"/>
      <c r="E184" s="5"/>
      <c r="F184" s="183"/>
      <c r="G184" s="183"/>
      <c r="H184" s="6"/>
      <c r="I184" s="6"/>
      <c r="J184" s="6"/>
      <c r="K184" s="184"/>
      <c r="L184" s="6"/>
      <c r="M184" s="6"/>
      <c r="N184" s="6"/>
      <c r="O184" s="6"/>
      <c r="P184" s="9"/>
      <c r="Q184" s="6"/>
      <c r="R184" s="6"/>
      <c r="S184" s="6"/>
      <c r="T184" s="6"/>
      <c r="U184" s="6"/>
      <c r="V184" s="6"/>
      <c r="W184" s="6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</row>
    <row r="185" spans="2:196" x14ac:dyDescent="0.2">
      <c r="B185" s="5"/>
      <c r="C185" s="5"/>
      <c r="D185" s="5"/>
      <c r="E185" s="5"/>
      <c r="F185" s="183"/>
      <c r="G185" s="183"/>
      <c r="H185" s="6"/>
      <c r="I185" s="6"/>
      <c r="J185" s="6"/>
      <c r="K185" s="184"/>
      <c r="L185" s="6"/>
      <c r="M185" s="6"/>
      <c r="N185" s="6"/>
      <c r="O185" s="6"/>
      <c r="P185" s="9"/>
      <c r="Q185" s="6"/>
      <c r="R185" s="6"/>
      <c r="S185" s="6"/>
      <c r="T185" s="6"/>
      <c r="U185" s="6"/>
      <c r="V185" s="6"/>
      <c r="W185" s="6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</row>
    <row r="186" spans="2:196" x14ac:dyDescent="0.2">
      <c r="B186" s="5"/>
      <c r="C186" s="5"/>
      <c r="D186" s="5"/>
      <c r="E186" s="5"/>
      <c r="F186" s="183"/>
      <c r="G186" s="183"/>
      <c r="H186" s="6"/>
      <c r="I186" s="6"/>
      <c r="J186" s="6"/>
      <c r="K186" s="184"/>
      <c r="L186" s="6"/>
      <c r="M186" s="6"/>
      <c r="N186" s="6"/>
      <c r="O186" s="6"/>
      <c r="P186" s="9"/>
      <c r="Q186" s="6"/>
      <c r="R186" s="6"/>
      <c r="S186" s="6"/>
      <c r="T186" s="6"/>
      <c r="U186" s="6"/>
      <c r="V186" s="6"/>
      <c r="W186" s="6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</row>
    <row r="187" spans="2:196" x14ac:dyDescent="0.2">
      <c r="B187" s="5"/>
      <c r="C187" s="5"/>
      <c r="D187" s="5"/>
      <c r="E187" s="5"/>
      <c r="F187" s="183"/>
      <c r="G187" s="183"/>
      <c r="H187" s="6"/>
      <c r="I187" s="6"/>
      <c r="J187" s="6"/>
      <c r="K187" s="184"/>
      <c r="L187" s="6"/>
      <c r="M187" s="6"/>
      <c r="N187" s="6"/>
      <c r="O187" s="6"/>
      <c r="P187" s="9"/>
      <c r="Q187" s="6"/>
      <c r="R187" s="6"/>
      <c r="S187" s="6"/>
      <c r="T187" s="6"/>
      <c r="U187" s="6"/>
      <c r="V187" s="6"/>
      <c r="W187" s="6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</row>
    <row r="188" spans="2:196" x14ac:dyDescent="0.2">
      <c r="B188" s="5"/>
      <c r="C188" s="5"/>
      <c r="D188" s="5"/>
      <c r="E188" s="5"/>
      <c r="F188" s="183"/>
      <c r="G188" s="183"/>
      <c r="H188" s="6"/>
      <c r="I188" s="6"/>
      <c r="J188" s="6"/>
      <c r="K188" s="184"/>
      <c r="L188" s="6"/>
      <c r="M188" s="6"/>
      <c r="N188" s="6"/>
      <c r="O188" s="6"/>
      <c r="P188" s="9"/>
      <c r="Q188" s="6"/>
      <c r="R188" s="6"/>
      <c r="S188" s="6"/>
      <c r="T188" s="6"/>
      <c r="U188" s="6"/>
      <c r="V188" s="6"/>
      <c r="W188" s="6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</row>
    <row r="189" spans="2:196" x14ac:dyDescent="0.2">
      <c r="B189" s="5"/>
      <c r="C189" s="5"/>
      <c r="D189" s="5"/>
      <c r="E189" s="5"/>
      <c r="F189" s="183"/>
      <c r="G189" s="183"/>
      <c r="H189" s="6"/>
      <c r="I189" s="6"/>
      <c r="J189" s="6"/>
      <c r="K189" s="184"/>
      <c r="L189" s="6"/>
      <c r="M189" s="6"/>
      <c r="N189" s="6"/>
      <c r="O189" s="6"/>
      <c r="P189" s="9"/>
      <c r="Q189" s="6"/>
      <c r="R189" s="6"/>
      <c r="S189" s="6"/>
      <c r="T189" s="6"/>
      <c r="U189" s="6"/>
      <c r="V189" s="6"/>
      <c r="W189" s="6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</row>
    <row r="190" spans="2:196" x14ac:dyDescent="0.2">
      <c r="B190" s="5"/>
      <c r="C190" s="5"/>
      <c r="D190" s="5"/>
      <c r="E190" s="5"/>
      <c r="F190" s="183"/>
      <c r="G190" s="183"/>
      <c r="H190" s="6"/>
      <c r="I190" s="6"/>
      <c r="J190" s="6"/>
      <c r="K190" s="184"/>
      <c r="L190" s="6"/>
      <c r="M190" s="6"/>
      <c r="N190" s="6"/>
      <c r="O190" s="6"/>
      <c r="P190" s="9"/>
      <c r="Q190" s="6"/>
      <c r="R190" s="6"/>
      <c r="S190" s="6"/>
      <c r="T190" s="6"/>
      <c r="U190" s="6"/>
      <c r="V190" s="6"/>
      <c r="W190" s="6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</row>
    <row r="191" spans="2:196" x14ac:dyDescent="0.2">
      <c r="B191" s="5"/>
      <c r="C191" s="5"/>
      <c r="D191" s="5"/>
      <c r="E191" s="5"/>
      <c r="F191" s="183"/>
      <c r="G191" s="183"/>
      <c r="H191" s="6"/>
      <c r="I191" s="6"/>
      <c r="J191" s="6"/>
      <c r="K191" s="184"/>
      <c r="L191" s="6"/>
      <c r="M191" s="6"/>
      <c r="N191" s="6"/>
      <c r="O191" s="6"/>
      <c r="P191" s="9"/>
      <c r="Q191" s="6"/>
      <c r="R191" s="6"/>
      <c r="S191" s="6"/>
      <c r="T191" s="6"/>
      <c r="U191" s="6"/>
      <c r="V191" s="6"/>
      <c r="W191" s="6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</row>
    <row r="192" spans="2:196" x14ac:dyDescent="0.2">
      <c r="B192" s="5"/>
      <c r="C192" s="5"/>
      <c r="D192" s="5"/>
      <c r="E192" s="5"/>
      <c r="F192" s="183"/>
      <c r="G192" s="183"/>
      <c r="H192" s="6"/>
      <c r="I192" s="6"/>
      <c r="J192" s="6"/>
      <c r="K192" s="184"/>
      <c r="L192" s="6"/>
      <c r="M192" s="6"/>
      <c r="N192" s="6"/>
      <c r="O192" s="6"/>
      <c r="P192" s="9"/>
      <c r="Q192" s="6"/>
      <c r="R192" s="6"/>
      <c r="S192" s="6"/>
      <c r="T192" s="6"/>
      <c r="U192" s="6"/>
      <c r="V192" s="6"/>
      <c r="W192" s="6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</row>
    <row r="193" spans="2:196" x14ac:dyDescent="0.2">
      <c r="B193" s="5"/>
      <c r="C193" s="5"/>
      <c r="D193" s="5"/>
      <c r="E193" s="5"/>
      <c r="F193" s="183"/>
      <c r="G193" s="183"/>
      <c r="H193" s="6"/>
      <c r="I193" s="6"/>
      <c r="J193" s="6"/>
      <c r="K193" s="184"/>
      <c r="L193" s="6"/>
      <c r="M193" s="6"/>
      <c r="N193" s="6"/>
      <c r="O193" s="6"/>
      <c r="P193" s="9"/>
      <c r="Q193" s="6"/>
      <c r="R193" s="6"/>
      <c r="S193" s="6"/>
      <c r="T193" s="6"/>
      <c r="U193" s="6"/>
      <c r="V193" s="6"/>
      <c r="W193" s="6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</row>
    <row r="194" spans="2:196" x14ac:dyDescent="0.2">
      <c r="B194" s="5"/>
      <c r="C194" s="5"/>
      <c r="D194" s="5"/>
      <c r="E194" s="5"/>
      <c r="F194" s="183"/>
      <c r="G194" s="183"/>
      <c r="H194" s="6"/>
      <c r="I194" s="6"/>
      <c r="J194" s="6"/>
      <c r="K194" s="184"/>
      <c r="L194" s="6"/>
      <c r="M194" s="6"/>
      <c r="N194" s="6"/>
      <c r="O194" s="6"/>
      <c r="P194" s="9"/>
      <c r="Q194" s="6"/>
      <c r="R194" s="6"/>
      <c r="S194" s="6"/>
      <c r="T194" s="6"/>
      <c r="U194" s="6"/>
      <c r="V194" s="6"/>
      <c r="W194" s="6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</row>
    <row r="195" spans="2:196" x14ac:dyDescent="0.2">
      <c r="B195" s="5"/>
      <c r="C195" s="5"/>
      <c r="D195" s="5"/>
      <c r="E195" s="5"/>
      <c r="F195" s="183"/>
      <c r="G195" s="183"/>
      <c r="H195" s="6"/>
      <c r="I195" s="6"/>
      <c r="J195" s="6"/>
      <c r="K195" s="184"/>
      <c r="L195" s="6"/>
      <c r="M195" s="6"/>
      <c r="N195" s="6"/>
      <c r="O195" s="6"/>
      <c r="P195" s="9"/>
      <c r="Q195" s="6"/>
      <c r="R195" s="6"/>
      <c r="S195" s="6"/>
      <c r="T195" s="6"/>
      <c r="U195" s="6"/>
      <c r="V195" s="6"/>
      <c r="W195" s="6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</row>
    <row r="196" spans="2:196" x14ac:dyDescent="0.2">
      <c r="B196" s="5"/>
      <c r="C196" s="5"/>
      <c r="D196" s="5"/>
      <c r="E196" s="5"/>
      <c r="F196" s="183"/>
      <c r="G196" s="183"/>
      <c r="H196" s="6"/>
      <c r="I196" s="6"/>
      <c r="J196" s="6"/>
      <c r="K196" s="184"/>
      <c r="L196" s="6"/>
      <c r="M196" s="6"/>
      <c r="N196" s="6"/>
      <c r="O196" s="6"/>
      <c r="P196" s="9"/>
      <c r="Q196" s="6"/>
      <c r="R196" s="6"/>
      <c r="S196" s="6"/>
      <c r="T196" s="6"/>
      <c r="U196" s="6"/>
      <c r="V196" s="6"/>
      <c r="W196" s="6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</row>
    <row r="197" spans="2:196" x14ac:dyDescent="0.2">
      <c r="B197" s="5"/>
      <c r="C197" s="5"/>
      <c r="D197" s="5"/>
      <c r="E197" s="5"/>
      <c r="F197" s="183"/>
      <c r="G197" s="183"/>
      <c r="H197" s="6"/>
      <c r="I197" s="6"/>
      <c r="J197" s="6"/>
      <c r="K197" s="184"/>
      <c r="L197" s="6"/>
      <c r="M197" s="6"/>
      <c r="N197" s="6"/>
      <c r="O197" s="6"/>
      <c r="P197" s="9"/>
      <c r="Q197" s="6"/>
      <c r="R197" s="6"/>
      <c r="S197" s="6"/>
      <c r="T197" s="6"/>
      <c r="U197" s="6"/>
      <c r="V197" s="6"/>
      <c r="W197" s="6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</row>
    <row r="198" spans="2:196" x14ac:dyDescent="0.2">
      <c r="B198" s="5"/>
      <c r="C198" s="5"/>
      <c r="D198" s="5"/>
      <c r="E198" s="5"/>
      <c r="F198" s="183"/>
      <c r="G198" s="183"/>
      <c r="H198" s="6"/>
      <c r="I198" s="6"/>
      <c r="J198" s="6"/>
      <c r="K198" s="184"/>
      <c r="L198" s="6"/>
      <c r="M198" s="6"/>
      <c r="N198" s="6"/>
      <c r="O198" s="6"/>
      <c r="P198" s="9"/>
      <c r="Q198" s="6"/>
      <c r="R198" s="6"/>
      <c r="S198" s="6"/>
      <c r="T198" s="6"/>
      <c r="U198" s="6"/>
      <c r="V198" s="6"/>
      <c r="W198" s="6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</row>
    <row r="199" spans="2:196" x14ac:dyDescent="0.2">
      <c r="B199" s="5"/>
      <c r="C199" s="5"/>
      <c r="D199" s="5"/>
      <c r="E199" s="5"/>
      <c r="F199" s="183"/>
      <c r="G199" s="183"/>
      <c r="H199" s="6"/>
      <c r="I199" s="6"/>
      <c r="J199" s="6"/>
      <c r="K199" s="184"/>
      <c r="L199" s="6"/>
      <c r="M199" s="6"/>
      <c r="N199" s="6"/>
      <c r="O199" s="6"/>
      <c r="P199" s="9"/>
      <c r="Q199" s="6"/>
      <c r="R199" s="6"/>
      <c r="S199" s="6"/>
      <c r="T199" s="6"/>
      <c r="U199" s="6"/>
      <c r="V199" s="6"/>
      <c r="W199" s="6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</row>
    <row r="200" spans="2:196" x14ac:dyDescent="0.2">
      <c r="B200" s="5"/>
      <c r="C200" s="5"/>
      <c r="D200" s="5"/>
      <c r="E200" s="5"/>
      <c r="F200" s="183"/>
      <c r="G200" s="183"/>
      <c r="H200" s="6"/>
      <c r="I200" s="6"/>
      <c r="J200" s="6"/>
      <c r="K200" s="184"/>
      <c r="L200" s="6"/>
      <c r="M200" s="6"/>
      <c r="N200" s="6"/>
      <c r="O200" s="6"/>
      <c r="P200" s="9"/>
      <c r="Q200" s="6"/>
      <c r="R200" s="6"/>
      <c r="S200" s="6"/>
      <c r="T200" s="6"/>
      <c r="U200" s="6"/>
      <c r="V200" s="6"/>
      <c r="W200" s="6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</row>
    <row r="201" spans="2:196" x14ac:dyDescent="0.2">
      <c r="B201" s="5"/>
      <c r="C201" s="5"/>
      <c r="D201" s="5"/>
      <c r="E201" s="5"/>
      <c r="F201" s="183"/>
      <c r="G201" s="183"/>
      <c r="H201" s="6"/>
      <c r="I201" s="6"/>
      <c r="J201" s="6"/>
      <c r="K201" s="184"/>
      <c r="L201" s="6"/>
      <c r="M201" s="6"/>
      <c r="N201" s="6"/>
      <c r="O201" s="6"/>
      <c r="P201" s="9"/>
      <c r="Q201" s="6"/>
      <c r="R201" s="6"/>
      <c r="S201" s="6"/>
      <c r="T201" s="6"/>
      <c r="U201" s="6"/>
      <c r="V201" s="6"/>
      <c r="W201" s="6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</row>
    <row r="202" spans="2:196" x14ac:dyDescent="0.2">
      <c r="B202" s="5"/>
      <c r="C202" s="5"/>
      <c r="D202" s="5"/>
      <c r="E202" s="5"/>
      <c r="F202" s="183"/>
      <c r="G202" s="183"/>
      <c r="H202" s="6"/>
      <c r="I202" s="6"/>
      <c r="J202" s="6"/>
      <c r="K202" s="184"/>
      <c r="L202" s="6"/>
      <c r="M202" s="6"/>
      <c r="N202" s="6"/>
      <c r="O202" s="6"/>
      <c r="P202" s="9"/>
      <c r="Q202" s="6"/>
      <c r="R202" s="6"/>
      <c r="S202" s="6"/>
      <c r="T202" s="6"/>
      <c r="U202" s="6"/>
      <c r="V202" s="6"/>
      <c r="W202" s="6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</row>
    <row r="203" spans="2:196" x14ac:dyDescent="0.2">
      <c r="B203" s="5"/>
      <c r="C203" s="5"/>
      <c r="D203" s="5"/>
      <c r="E203" s="5"/>
      <c r="F203" s="183"/>
      <c r="G203" s="183"/>
      <c r="H203" s="6"/>
      <c r="I203" s="6"/>
      <c r="J203" s="6"/>
      <c r="K203" s="184"/>
      <c r="L203" s="6"/>
      <c r="M203" s="6"/>
      <c r="N203" s="6"/>
      <c r="O203" s="6"/>
      <c r="P203" s="9"/>
      <c r="Q203" s="6"/>
      <c r="R203" s="6"/>
      <c r="S203" s="6"/>
      <c r="T203" s="6"/>
      <c r="U203" s="6"/>
      <c r="V203" s="6"/>
      <c r="W203" s="6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</row>
    <row r="204" spans="2:196" x14ac:dyDescent="0.2">
      <c r="B204" s="5"/>
      <c r="C204" s="5"/>
      <c r="D204" s="5"/>
      <c r="E204" s="5"/>
      <c r="F204" s="183"/>
      <c r="G204" s="183"/>
      <c r="H204" s="6"/>
      <c r="I204" s="6"/>
      <c r="J204" s="6"/>
      <c r="K204" s="184"/>
      <c r="L204" s="6"/>
      <c r="M204" s="6"/>
      <c r="N204" s="6"/>
      <c r="O204" s="6"/>
      <c r="P204" s="9"/>
      <c r="Q204" s="6"/>
      <c r="R204" s="6"/>
      <c r="S204" s="6"/>
      <c r="T204" s="6"/>
      <c r="U204" s="6"/>
      <c r="V204" s="6"/>
      <c r="W204" s="6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</row>
    <row r="205" spans="2:196" x14ac:dyDescent="0.2">
      <c r="B205" s="5"/>
      <c r="C205" s="5"/>
      <c r="D205" s="5"/>
      <c r="E205" s="5"/>
      <c r="F205" s="183"/>
      <c r="G205" s="183"/>
      <c r="H205" s="6"/>
      <c r="I205" s="6"/>
      <c r="J205" s="6"/>
      <c r="K205" s="184"/>
      <c r="L205" s="6"/>
      <c r="M205" s="6"/>
      <c r="N205" s="6"/>
      <c r="O205" s="6"/>
      <c r="P205" s="9"/>
      <c r="Q205" s="6"/>
      <c r="R205" s="6"/>
      <c r="S205" s="6"/>
      <c r="T205" s="6"/>
      <c r="U205" s="6"/>
      <c r="V205" s="6"/>
      <c r="W205" s="6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</row>
    <row r="206" spans="2:196" x14ac:dyDescent="0.2">
      <c r="B206" s="5"/>
      <c r="C206" s="5"/>
      <c r="D206" s="5"/>
      <c r="E206" s="5"/>
      <c r="F206" s="183"/>
      <c r="G206" s="183"/>
      <c r="H206" s="6"/>
      <c r="I206" s="6"/>
      <c r="J206" s="6"/>
      <c r="K206" s="184"/>
      <c r="L206" s="6"/>
      <c r="M206" s="6"/>
      <c r="N206" s="6"/>
      <c r="O206" s="6"/>
      <c r="P206" s="9"/>
      <c r="Q206" s="6"/>
      <c r="R206" s="6"/>
      <c r="S206" s="6"/>
      <c r="T206" s="6"/>
      <c r="U206" s="6"/>
      <c r="V206" s="6"/>
      <c r="W206" s="6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</row>
    <row r="207" spans="2:196" x14ac:dyDescent="0.2">
      <c r="B207" s="5"/>
      <c r="C207" s="5"/>
      <c r="D207" s="5"/>
      <c r="E207" s="5"/>
      <c r="F207" s="183"/>
      <c r="G207" s="183"/>
      <c r="H207" s="6"/>
      <c r="I207" s="6"/>
      <c r="J207" s="6"/>
      <c r="K207" s="184"/>
      <c r="L207" s="6"/>
      <c r="M207" s="6"/>
      <c r="N207" s="6"/>
      <c r="O207" s="6"/>
      <c r="P207" s="9"/>
      <c r="Q207" s="6"/>
      <c r="R207" s="6"/>
      <c r="S207" s="6"/>
      <c r="T207" s="6"/>
      <c r="U207" s="6"/>
      <c r="V207" s="6"/>
      <c r="W207" s="6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</row>
    <row r="208" spans="2:196" x14ac:dyDescent="0.2">
      <c r="B208" s="5"/>
      <c r="C208" s="5"/>
      <c r="D208" s="5"/>
      <c r="E208" s="5"/>
      <c r="F208" s="183"/>
      <c r="G208" s="183"/>
      <c r="H208" s="6"/>
      <c r="I208" s="6"/>
      <c r="J208" s="6"/>
      <c r="K208" s="184"/>
      <c r="L208" s="6"/>
      <c r="M208" s="6"/>
      <c r="N208" s="6"/>
      <c r="O208" s="6"/>
      <c r="P208" s="9"/>
      <c r="Q208" s="6"/>
      <c r="R208" s="6"/>
      <c r="S208" s="6"/>
      <c r="T208" s="6"/>
      <c r="U208" s="6"/>
      <c r="V208" s="6"/>
      <c r="W208" s="6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</row>
    <row r="209" spans="2:196" x14ac:dyDescent="0.2">
      <c r="B209" s="5"/>
      <c r="C209" s="5"/>
      <c r="D209" s="5"/>
      <c r="E209" s="5"/>
      <c r="F209" s="183"/>
      <c r="G209" s="183"/>
      <c r="H209" s="6"/>
      <c r="I209" s="6"/>
      <c r="J209" s="6"/>
      <c r="K209" s="184"/>
      <c r="L209" s="6"/>
      <c r="M209" s="6"/>
      <c r="N209" s="6"/>
      <c r="O209" s="6"/>
      <c r="P209" s="9"/>
      <c r="Q209" s="6"/>
      <c r="R209" s="6"/>
      <c r="S209" s="6"/>
      <c r="T209" s="6"/>
      <c r="U209" s="6"/>
      <c r="V209" s="6"/>
      <c r="W209" s="6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</row>
    <row r="210" spans="2:196" x14ac:dyDescent="0.2">
      <c r="B210" s="5"/>
      <c r="C210" s="5"/>
      <c r="D210" s="5"/>
      <c r="E210" s="5"/>
      <c r="F210" s="183"/>
      <c r="G210" s="183"/>
      <c r="H210" s="6"/>
      <c r="I210" s="6"/>
      <c r="J210" s="6"/>
      <c r="K210" s="184"/>
      <c r="L210" s="6"/>
      <c r="M210" s="6"/>
      <c r="N210" s="6"/>
      <c r="O210" s="6"/>
      <c r="P210" s="9"/>
      <c r="Q210" s="6"/>
      <c r="R210" s="6"/>
      <c r="S210" s="6"/>
      <c r="T210" s="6"/>
      <c r="U210" s="6"/>
      <c r="V210" s="6"/>
      <c r="W210" s="6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</row>
    <row r="211" spans="2:196" x14ac:dyDescent="0.2">
      <c r="B211" s="5"/>
      <c r="C211" s="5"/>
      <c r="D211" s="5"/>
      <c r="E211" s="5"/>
      <c r="F211" s="183"/>
      <c r="G211" s="183"/>
      <c r="H211" s="6"/>
      <c r="I211" s="6"/>
      <c r="J211" s="6"/>
      <c r="K211" s="184"/>
      <c r="L211" s="6"/>
      <c r="M211" s="6"/>
      <c r="N211" s="6"/>
      <c r="O211" s="6"/>
      <c r="P211" s="9"/>
      <c r="Q211" s="6"/>
      <c r="R211" s="6"/>
      <c r="S211" s="6"/>
      <c r="T211" s="6"/>
      <c r="U211" s="6"/>
      <c r="V211" s="6"/>
      <c r="W211" s="6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</row>
    <row r="212" spans="2:196" x14ac:dyDescent="0.2">
      <c r="B212" s="5"/>
      <c r="C212" s="5"/>
      <c r="D212" s="5"/>
      <c r="E212" s="5"/>
      <c r="F212" s="183"/>
      <c r="G212" s="183"/>
      <c r="H212" s="6"/>
      <c r="I212" s="6"/>
      <c r="J212" s="6"/>
      <c r="K212" s="184"/>
      <c r="L212" s="6"/>
      <c r="M212" s="6"/>
      <c r="N212" s="6"/>
      <c r="O212" s="6"/>
      <c r="P212" s="9"/>
      <c r="Q212" s="6"/>
      <c r="R212" s="6"/>
      <c r="S212" s="6"/>
      <c r="T212" s="6"/>
      <c r="U212" s="6"/>
      <c r="V212" s="6"/>
      <c r="W212" s="6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</row>
    <row r="213" spans="2:196" x14ac:dyDescent="0.2">
      <c r="B213" s="5"/>
      <c r="C213" s="5"/>
      <c r="D213" s="5"/>
      <c r="E213" s="5"/>
      <c r="F213" s="183"/>
      <c r="G213" s="183"/>
      <c r="H213" s="6"/>
      <c r="I213" s="6"/>
      <c r="J213" s="6"/>
      <c r="K213" s="184"/>
      <c r="L213" s="6"/>
      <c r="M213" s="6"/>
      <c r="N213" s="6"/>
      <c r="O213" s="6"/>
      <c r="P213" s="9"/>
      <c r="Q213" s="6"/>
      <c r="R213" s="6"/>
      <c r="S213" s="6"/>
      <c r="T213" s="6"/>
      <c r="U213" s="6"/>
      <c r="V213" s="6"/>
      <c r="W213" s="6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</row>
    <row r="214" spans="2:196" x14ac:dyDescent="0.2">
      <c r="B214" s="5"/>
      <c r="C214" s="5"/>
      <c r="D214" s="5"/>
      <c r="E214" s="5"/>
      <c r="F214" s="183"/>
      <c r="G214" s="183"/>
      <c r="H214" s="6"/>
      <c r="I214" s="6"/>
      <c r="J214" s="6"/>
      <c r="K214" s="184"/>
      <c r="L214" s="6"/>
      <c r="M214" s="6"/>
      <c r="N214" s="6"/>
      <c r="O214" s="6"/>
      <c r="P214" s="9"/>
      <c r="Q214" s="6"/>
      <c r="R214" s="6"/>
      <c r="S214" s="6"/>
      <c r="T214" s="6"/>
      <c r="U214" s="6"/>
      <c r="V214" s="6"/>
      <c r="W214" s="6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</row>
    <row r="215" spans="2:196" x14ac:dyDescent="0.2">
      <c r="B215" s="5"/>
      <c r="C215" s="5"/>
      <c r="D215" s="5"/>
      <c r="E215" s="5"/>
      <c r="F215" s="183"/>
      <c r="G215" s="183"/>
      <c r="H215" s="6"/>
      <c r="I215" s="6"/>
      <c r="J215" s="6"/>
      <c r="K215" s="184"/>
      <c r="L215" s="6"/>
      <c r="M215" s="6"/>
      <c r="N215" s="6"/>
      <c r="O215" s="6"/>
      <c r="P215" s="9"/>
      <c r="Q215" s="6"/>
      <c r="R215" s="6"/>
      <c r="S215" s="6"/>
      <c r="T215" s="6"/>
      <c r="U215" s="6"/>
      <c r="V215" s="6"/>
      <c r="W215" s="6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</row>
    <row r="216" spans="2:196" x14ac:dyDescent="0.2">
      <c r="B216" s="5"/>
      <c r="C216" s="5"/>
      <c r="D216" s="5"/>
      <c r="E216" s="5"/>
      <c r="F216" s="183"/>
      <c r="G216" s="183"/>
      <c r="H216" s="6"/>
      <c r="I216" s="6"/>
      <c r="J216" s="6"/>
      <c r="K216" s="184"/>
      <c r="L216" s="6"/>
      <c r="M216" s="6"/>
      <c r="N216" s="6"/>
      <c r="O216" s="6"/>
      <c r="P216" s="9"/>
      <c r="Q216" s="6"/>
      <c r="R216" s="6"/>
      <c r="S216" s="6"/>
      <c r="T216" s="6"/>
      <c r="U216" s="6"/>
      <c r="V216" s="6"/>
      <c r="W216" s="6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</row>
    <row r="217" spans="2:196" x14ac:dyDescent="0.2">
      <c r="B217" s="5"/>
      <c r="C217" s="5"/>
      <c r="D217" s="5"/>
      <c r="E217" s="5"/>
      <c r="F217" s="3"/>
      <c r="G217" s="3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</row>
    <row r="218" spans="2:196" x14ac:dyDescent="0.2">
      <c r="B218" s="5"/>
      <c r="C218" s="5"/>
      <c r="D218" s="5"/>
      <c r="E218" s="5"/>
      <c r="F218" s="3"/>
      <c r="G218" s="3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</row>
    <row r="219" spans="2:196" x14ac:dyDescent="0.2">
      <c r="B219" s="5"/>
      <c r="C219" s="5"/>
      <c r="D219" s="5"/>
      <c r="E219" s="5"/>
      <c r="F219" s="3"/>
      <c r="G219" s="3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</row>
    <row r="220" spans="2:196" x14ac:dyDescent="0.2">
      <c r="B220" s="5"/>
      <c r="C220" s="5"/>
      <c r="D220" s="5"/>
      <c r="E220" s="5"/>
      <c r="F220" s="3"/>
      <c r="G220" s="3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</row>
    <row r="221" spans="2:196" x14ac:dyDescent="0.2">
      <c r="B221" s="5"/>
      <c r="C221" s="5"/>
      <c r="D221" s="5"/>
      <c r="E221" s="5"/>
      <c r="F221" s="3"/>
      <c r="G221" s="3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</row>
    <row r="222" spans="2:196" x14ac:dyDescent="0.2">
      <c r="B222" s="5"/>
      <c r="C222" s="5"/>
      <c r="D222" s="5"/>
      <c r="E222" s="5"/>
      <c r="F222" s="3"/>
      <c r="G222" s="3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</row>
    <row r="223" spans="2:196" x14ac:dyDescent="0.2">
      <c r="B223" s="5"/>
      <c r="C223" s="5"/>
      <c r="D223" s="5"/>
      <c r="E223" s="5"/>
      <c r="F223" s="3"/>
      <c r="G223" s="3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</row>
    <row r="224" spans="2:196" x14ac:dyDescent="0.2">
      <c r="B224" s="5"/>
      <c r="C224" s="5"/>
      <c r="D224" s="5"/>
      <c r="E224" s="5"/>
      <c r="F224" s="3"/>
      <c r="G224" s="3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</row>
    <row r="225" spans="2:196" x14ac:dyDescent="0.2">
      <c r="B225" s="5"/>
      <c r="C225" s="5"/>
      <c r="D225" s="5"/>
      <c r="E225" s="5"/>
      <c r="F225" s="3"/>
      <c r="G225" s="3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</row>
    <row r="226" spans="2:196" x14ac:dyDescent="0.2">
      <c r="B226" s="5"/>
      <c r="C226" s="5"/>
      <c r="D226" s="5"/>
      <c r="E226" s="5"/>
      <c r="F226" s="3"/>
      <c r="G226" s="3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</row>
    <row r="227" spans="2:196" x14ac:dyDescent="0.2">
      <c r="B227" s="5"/>
      <c r="C227" s="5"/>
      <c r="D227" s="5"/>
      <c r="E227" s="5"/>
      <c r="F227" s="3"/>
      <c r="G227" s="3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</row>
    <row r="228" spans="2:196" x14ac:dyDescent="0.2">
      <c r="B228" s="5"/>
      <c r="C228" s="5"/>
      <c r="D228" s="5"/>
      <c r="E228" s="5"/>
      <c r="F228" s="3"/>
      <c r="G228" s="3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</row>
    <row r="229" spans="2:196" x14ac:dyDescent="0.2">
      <c r="B229" s="5"/>
      <c r="C229" s="5"/>
      <c r="D229" s="5"/>
      <c r="E229" s="5"/>
      <c r="F229" s="3"/>
      <c r="G229" s="3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</row>
    <row r="230" spans="2:196" x14ac:dyDescent="0.2">
      <c r="B230" s="5"/>
      <c r="C230" s="5"/>
      <c r="D230" s="5"/>
      <c r="E230" s="5"/>
      <c r="F230" s="3"/>
      <c r="G230" s="3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</row>
    <row r="231" spans="2:196" x14ac:dyDescent="0.2">
      <c r="B231" s="5"/>
      <c r="C231" s="5"/>
      <c r="D231" s="5"/>
      <c r="E231" s="5"/>
      <c r="F231" s="3"/>
      <c r="G231" s="3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</row>
    <row r="232" spans="2:196" x14ac:dyDescent="0.2">
      <c r="B232" s="5"/>
      <c r="C232" s="5"/>
      <c r="D232" s="5"/>
      <c r="E232" s="5"/>
      <c r="F232" s="3"/>
      <c r="G232" s="3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</row>
    <row r="233" spans="2:196" x14ac:dyDescent="0.2">
      <c r="B233" s="5"/>
      <c r="C233" s="5"/>
      <c r="D233" s="5"/>
      <c r="E233" s="5"/>
      <c r="F233" s="3"/>
      <c r="G233" s="3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</row>
    <row r="234" spans="2:196" x14ac:dyDescent="0.2">
      <c r="B234" s="5"/>
      <c r="C234" s="5"/>
      <c r="D234" s="5"/>
      <c r="E234" s="5"/>
      <c r="F234" s="3"/>
      <c r="G234" s="3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</row>
    <row r="235" spans="2:196" x14ac:dyDescent="0.2">
      <c r="B235" s="5"/>
      <c r="C235" s="5"/>
      <c r="D235" s="5"/>
      <c r="E235" s="5"/>
      <c r="F235" s="3"/>
      <c r="G235" s="3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</row>
    <row r="236" spans="2:196" x14ac:dyDescent="0.2">
      <c r="B236" s="5"/>
      <c r="C236" s="5"/>
      <c r="D236" s="5"/>
      <c r="E236" s="5"/>
      <c r="F236" s="3"/>
      <c r="G236" s="3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</row>
    <row r="237" spans="2:196" x14ac:dyDescent="0.2">
      <c r="B237" s="5"/>
      <c r="C237" s="5"/>
      <c r="D237" s="5"/>
      <c r="E237" s="5"/>
      <c r="F237" s="3"/>
      <c r="G237" s="3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</row>
    <row r="238" spans="2:196" x14ac:dyDescent="0.2">
      <c r="B238" s="5"/>
      <c r="C238" s="5"/>
      <c r="D238" s="5"/>
      <c r="E238" s="5"/>
      <c r="F238" s="3"/>
      <c r="G238" s="3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</row>
    <row r="239" spans="2:196" x14ac:dyDescent="0.2">
      <c r="B239" s="5"/>
      <c r="C239" s="5"/>
      <c r="D239" s="5"/>
      <c r="E239" s="5"/>
      <c r="F239" s="3"/>
      <c r="G239" s="3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</row>
    <row r="240" spans="2:196" x14ac:dyDescent="0.2">
      <c r="B240" s="5"/>
      <c r="C240" s="5"/>
      <c r="D240" s="5"/>
      <c r="E240" s="5"/>
      <c r="F240" s="3"/>
      <c r="G240" s="3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</row>
    <row r="241" spans="2:196" x14ac:dyDescent="0.2">
      <c r="B241" s="5"/>
      <c r="C241" s="5"/>
      <c r="D241" s="5"/>
      <c r="E241" s="5"/>
      <c r="F241" s="3"/>
      <c r="G241" s="3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</row>
    <row r="242" spans="2:196" x14ac:dyDescent="0.2">
      <c r="B242" s="5"/>
      <c r="C242" s="5"/>
      <c r="D242" s="5"/>
      <c r="E242" s="5"/>
      <c r="F242" s="3"/>
      <c r="G242" s="3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</row>
    <row r="243" spans="2:196" x14ac:dyDescent="0.2">
      <c r="B243" s="5"/>
      <c r="C243" s="5"/>
      <c r="D243" s="5"/>
      <c r="E243" s="5"/>
      <c r="F243" s="3"/>
      <c r="G243" s="3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</row>
    <row r="244" spans="2:196" x14ac:dyDescent="0.2">
      <c r="B244" s="5"/>
      <c r="C244" s="5"/>
      <c r="D244" s="5"/>
      <c r="E244" s="5"/>
      <c r="F244" s="3"/>
      <c r="G244" s="3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</row>
    <row r="245" spans="2:196" x14ac:dyDescent="0.2">
      <c r="B245" s="5"/>
      <c r="C245" s="5"/>
      <c r="D245" s="5"/>
      <c r="E245" s="5"/>
      <c r="F245" s="3"/>
      <c r="G245" s="3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</row>
    <row r="246" spans="2:196" x14ac:dyDescent="0.2">
      <c r="B246" s="5"/>
      <c r="C246" s="5"/>
      <c r="D246" s="5"/>
      <c r="E246" s="5"/>
      <c r="F246" s="3"/>
      <c r="G246" s="3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</row>
    <row r="247" spans="2:196" x14ac:dyDescent="0.2">
      <c r="B247" s="5"/>
      <c r="C247" s="5"/>
      <c r="D247" s="5"/>
      <c r="E247" s="5"/>
      <c r="F247" s="3"/>
      <c r="G247" s="3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</row>
    <row r="248" spans="2:196" x14ac:dyDescent="0.2">
      <c r="B248" s="5"/>
      <c r="C248" s="5"/>
      <c r="D248" s="5"/>
      <c r="E248" s="5"/>
      <c r="F248" s="3"/>
      <c r="G248" s="3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</row>
    <row r="249" spans="2:196" x14ac:dyDescent="0.2">
      <c r="B249" s="5"/>
      <c r="C249" s="5"/>
      <c r="D249" s="5"/>
      <c r="E249" s="5"/>
      <c r="F249" s="3"/>
      <c r="G249" s="3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</row>
    <row r="250" spans="2:196" x14ac:dyDescent="0.2">
      <c r="B250" s="5"/>
      <c r="C250" s="5"/>
      <c r="D250" s="5"/>
      <c r="E250" s="5"/>
      <c r="F250" s="3"/>
      <c r="G250" s="3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</row>
    <row r="251" spans="2:196" x14ac:dyDescent="0.2">
      <c r="B251" s="5"/>
      <c r="C251" s="5"/>
      <c r="D251" s="5"/>
      <c r="E251" s="5"/>
      <c r="F251" s="3"/>
      <c r="G251" s="3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</row>
    <row r="252" spans="2:196" x14ac:dyDescent="0.2">
      <c r="B252" s="5"/>
      <c r="C252" s="5"/>
      <c r="D252" s="5"/>
      <c r="E252" s="5"/>
      <c r="F252" s="3"/>
      <c r="G252" s="3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</row>
    <row r="253" spans="2:196" x14ac:dyDescent="0.2">
      <c r="B253" s="5"/>
      <c r="C253" s="5"/>
      <c r="D253" s="5"/>
      <c r="E253" s="5"/>
      <c r="F253" s="3"/>
      <c r="G253" s="3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</row>
    <row r="254" spans="2:196" x14ac:dyDescent="0.2">
      <c r="B254" s="5"/>
      <c r="C254" s="5"/>
      <c r="D254" s="5"/>
      <c r="E254" s="5"/>
      <c r="F254" s="3"/>
      <c r="G254" s="3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</row>
    <row r="255" spans="2:196" x14ac:dyDescent="0.2">
      <c r="B255" s="5"/>
      <c r="C255" s="5"/>
      <c r="D255" s="5"/>
      <c r="E255" s="5"/>
      <c r="F255" s="3"/>
      <c r="G255" s="3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</row>
    <row r="256" spans="2:196" x14ac:dyDescent="0.2">
      <c r="B256" s="5"/>
      <c r="C256" s="5"/>
      <c r="D256" s="5"/>
      <c r="E256" s="5"/>
      <c r="F256" s="3"/>
      <c r="G256" s="3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</row>
    <row r="257" spans="2:196" x14ac:dyDescent="0.2">
      <c r="B257" s="5"/>
      <c r="C257" s="5"/>
      <c r="D257" s="5"/>
      <c r="E257" s="5"/>
      <c r="F257" s="3"/>
      <c r="G257" s="3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</row>
    <row r="258" spans="2:196" x14ac:dyDescent="0.2">
      <c r="B258" s="5"/>
      <c r="C258" s="5"/>
      <c r="D258" s="5"/>
      <c r="E258" s="5"/>
      <c r="F258" s="3"/>
      <c r="G258" s="3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</row>
    <row r="259" spans="2:196" x14ac:dyDescent="0.2">
      <c r="B259" s="5"/>
      <c r="C259" s="5"/>
      <c r="D259" s="5"/>
      <c r="E259" s="5"/>
      <c r="F259" s="3"/>
      <c r="G259" s="3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</row>
    <row r="260" spans="2:196" x14ac:dyDescent="0.2">
      <c r="B260" s="5"/>
      <c r="C260" s="5"/>
      <c r="D260" s="5"/>
      <c r="E260" s="5"/>
      <c r="F260" s="3"/>
      <c r="G260" s="3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</row>
    <row r="261" spans="2:196" x14ac:dyDescent="0.2">
      <c r="B261" s="5"/>
      <c r="C261" s="5"/>
      <c r="D261" s="5"/>
      <c r="E261" s="5"/>
      <c r="F261" s="3"/>
      <c r="G261" s="3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</row>
    <row r="262" spans="2:196" x14ac:dyDescent="0.2">
      <c r="B262" s="5"/>
      <c r="C262" s="5"/>
      <c r="D262" s="5"/>
      <c r="E262" s="5"/>
      <c r="F262" s="3"/>
      <c r="G262" s="3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</row>
    <row r="263" spans="2:196" x14ac:dyDescent="0.2">
      <c r="B263" s="5"/>
      <c r="C263" s="5"/>
      <c r="D263" s="5"/>
      <c r="E263" s="5"/>
      <c r="F263" s="3"/>
      <c r="G263" s="3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</row>
    <row r="264" spans="2:196" x14ac:dyDescent="0.2">
      <c r="B264" s="5"/>
      <c r="C264" s="5"/>
      <c r="D264" s="5"/>
      <c r="E264" s="5"/>
      <c r="F264" s="3"/>
      <c r="G264" s="3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</row>
    <row r="265" spans="2:196" x14ac:dyDescent="0.2">
      <c r="B265" s="5"/>
      <c r="C265" s="5"/>
      <c r="D265" s="5"/>
      <c r="E265" s="5"/>
      <c r="F265" s="3"/>
      <c r="G265" s="3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</row>
    <row r="266" spans="2:196" x14ac:dyDescent="0.2">
      <c r="B266" s="5"/>
      <c r="C266" s="5"/>
      <c r="D266" s="5"/>
      <c r="E266" s="5"/>
      <c r="F266" s="3"/>
      <c r="G266" s="3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</row>
    <row r="267" spans="2:196" x14ac:dyDescent="0.2">
      <c r="B267" s="5"/>
      <c r="C267" s="5"/>
      <c r="D267" s="5"/>
      <c r="E267" s="5"/>
      <c r="F267" s="3"/>
      <c r="G267" s="3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</row>
    <row r="268" spans="2:196" x14ac:dyDescent="0.2">
      <c r="B268" s="5"/>
      <c r="C268" s="5"/>
      <c r="D268" s="5"/>
      <c r="E268" s="5"/>
      <c r="F268" s="3"/>
      <c r="G268" s="3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</row>
    <row r="269" spans="2:196" x14ac:dyDescent="0.2">
      <c r="B269" s="5"/>
      <c r="C269" s="5"/>
      <c r="D269" s="5"/>
      <c r="E269" s="5"/>
      <c r="F269" s="3"/>
      <c r="G269" s="3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</row>
    <row r="270" spans="2:196" x14ac:dyDescent="0.2">
      <c r="B270" s="5"/>
      <c r="C270" s="5"/>
      <c r="D270" s="5"/>
      <c r="E270" s="5"/>
      <c r="F270" s="3"/>
      <c r="G270" s="3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</row>
    <row r="271" spans="2:196" x14ac:dyDescent="0.2">
      <c r="B271" s="5"/>
      <c r="C271" s="5"/>
      <c r="D271" s="5"/>
      <c r="E271" s="5"/>
      <c r="F271" s="3"/>
      <c r="G271" s="3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</row>
    <row r="272" spans="2:196" x14ac:dyDescent="0.2">
      <c r="B272" s="5"/>
      <c r="C272" s="5"/>
      <c r="D272" s="5"/>
      <c r="E272" s="5"/>
      <c r="F272" s="3"/>
      <c r="G272" s="3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</row>
    <row r="273" spans="2:196" x14ac:dyDescent="0.2">
      <c r="B273" s="5"/>
      <c r="C273" s="5"/>
      <c r="D273" s="5"/>
      <c r="E273" s="5"/>
      <c r="F273" s="3"/>
      <c r="G273" s="3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</row>
    <row r="274" spans="2:196" x14ac:dyDescent="0.2">
      <c r="B274" s="5"/>
      <c r="C274" s="5"/>
      <c r="D274" s="5"/>
      <c r="E274" s="5"/>
      <c r="F274" s="3"/>
      <c r="G274" s="3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</row>
    <row r="275" spans="2:196" x14ac:dyDescent="0.2">
      <c r="B275" s="5"/>
      <c r="C275" s="5"/>
      <c r="D275" s="5"/>
      <c r="E275" s="5"/>
      <c r="F275" s="3"/>
      <c r="G275" s="3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</row>
    <row r="276" spans="2:196" x14ac:dyDescent="0.2">
      <c r="B276" s="5"/>
      <c r="C276" s="5"/>
      <c r="D276" s="5"/>
      <c r="E276" s="5"/>
      <c r="F276" s="3"/>
      <c r="G276" s="3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</row>
    <row r="277" spans="2:196" x14ac:dyDescent="0.2">
      <c r="B277" s="5"/>
      <c r="C277" s="5"/>
      <c r="D277" s="5"/>
      <c r="E277" s="5"/>
      <c r="F277" s="3"/>
      <c r="G277" s="3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</row>
    <row r="278" spans="2:196" x14ac:dyDescent="0.2">
      <c r="B278" s="5"/>
      <c r="C278" s="5"/>
      <c r="D278" s="5"/>
      <c r="E278" s="5"/>
      <c r="F278" s="3"/>
      <c r="G278" s="3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</row>
    <row r="279" spans="2:196" x14ac:dyDescent="0.2">
      <c r="B279" s="5"/>
      <c r="C279" s="5"/>
      <c r="D279" s="5"/>
      <c r="E279" s="5"/>
      <c r="F279" s="3"/>
      <c r="G279" s="3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</row>
    <row r="280" spans="2:196" x14ac:dyDescent="0.2">
      <c r="B280" s="5"/>
      <c r="C280" s="5"/>
      <c r="D280" s="5"/>
      <c r="E280" s="5"/>
      <c r="F280" s="3"/>
      <c r="G280" s="3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</row>
    <row r="281" spans="2:196" x14ac:dyDescent="0.2">
      <c r="B281" s="5"/>
      <c r="C281" s="5"/>
      <c r="D281" s="5"/>
      <c r="E281" s="5"/>
      <c r="F281" s="3"/>
      <c r="G281" s="3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</row>
    <row r="282" spans="2:196" x14ac:dyDescent="0.2">
      <c r="B282" s="5"/>
      <c r="C282" s="5"/>
      <c r="D282" s="5"/>
      <c r="E282" s="5"/>
      <c r="F282" s="3"/>
      <c r="G282" s="3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</row>
    <row r="283" spans="2:196" x14ac:dyDescent="0.2">
      <c r="B283" s="5"/>
      <c r="C283" s="5"/>
      <c r="D283" s="5"/>
      <c r="E283" s="5"/>
      <c r="F283" s="3"/>
      <c r="G283" s="3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</row>
    <row r="284" spans="2:196" x14ac:dyDescent="0.2">
      <c r="B284" s="5"/>
      <c r="C284" s="5"/>
      <c r="D284" s="5"/>
      <c r="E284" s="5"/>
      <c r="F284" s="3"/>
      <c r="G284" s="3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</row>
    <row r="285" spans="2:196" x14ac:dyDescent="0.2">
      <c r="B285" s="5"/>
      <c r="C285" s="5"/>
      <c r="D285" s="5"/>
      <c r="E285" s="5"/>
      <c r="F285" s="3"/>
      <c r="G285" s="3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</row>
    <row r="286" spans="2:196" x14ac:dyDescent="0.2">
      <c r="B286" s="5"/>
      <c r="C286" s="5"/>
      <c r="D286" s="5"/>
      <c r="E286" s="5"/>
      <c r="F286" s="3"/>
      <c r="G286" s="3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</row>
    <row r="287" spans="2:196" x14ac:dyDescent="0.2">
      <c r="B287" s="5"/>
      <c r="C287" s="5"/>
      <c r="D287" s="5"/>
      <c r="E287" s="5"/>
      <c r="F287" s="3"/>
      <c r="G287" s="3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</row>
    <row r="288" spans="2:196" x14ac:dyDescent="0.2">
      <c r="B288" s="5"/>
      <c r="C288" s="5"/>
      <c r="D288" s="5"/>
      <c r="E288" s="5"/>
      <c r="F288" s="3"/>
      <c r="G288" s="3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</row>
    <row r="289" spans="2:196" x14ac:dyDescent="0.2">
      <c r="B289" s="5"/>
      <c r="C289" s="5"/>
      <c r="D289" s="5"/>
      <c r="E289" s="5"/>
      <c r="F289" s="3"/>
      <c r="G289" s="3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</row>
    <row r="290" spans="2:196" x14ac:dyDescent="0.2">
      <c r="B290" s="5"/>
      <c r="C290" s="5"/>
      <c r="D290" s="5"/>
      <c r="E290" s="5"/>
      <c r="F290" s="3"/>
      <c r="G290" s="3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</row>
    <row r="291" spans="2:196" x14ac:dyDescent="0.2">
      <c r="B291" s="5"/>
      <c r="C291" s="5"/>
      <c r="D291" s="5"/>
      <c r="E291" s="5"/>
      <c r="F291" s="3"/>
      <c r="G291" s="3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</row>
    <row r="292" spans="2:196" x14ac:dyDescent="0.2">
      <c r="B292" s="5"/>
      <c r="C292" s="5"/>
      <c r="D292" s="5"/>
      <c r="E292" s="5"/>
      <c r="F292" s="3"/>
      <c r="G292" s="3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</row>
    <row r="293" spans="2:196" x14ac:dyDescent="0.2">
      <c r="B293" s="5"/>
      <c r="C293" s="5"/>
      <c r="D293" s="5"/>
      <c r="E293" s="5"/>
      <c r="F293" s="3"/>
      <c r="G293" s="3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</row>
    <row r="294" spans="2:196" x14ac:dyDescent="0.2">
      <c r="B294" s="5"/>
      <c r="C294" s="5"/>
      <c r="D294" s="5"/>
      <c r="E294" s="5"/>
      <c r="F294" s="3"/>
      <c r="G294" s="3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</row>
    <row r="295" spans="2:196" x14ac:dyDescent="0.2">
      <c r="B295" s="5"/>
      <c r="C295" s="5"/>
      <c r="D295" s="5"/>
      <c r="E295" s="5"/>
      <c r="F295" s="3"/>
      <c r="G295" s="3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</row>
    <row r="296" spans="2:196" x14ac:dyDescent="0.2">
      <c r="B296" s="5"/>
      <c r="C296" s="5"/>
      <c r="D296" s="5"/>
      <c r="E296" s="5"/>
      <c r="F296" s="3"/>
      <c r="G296" s="3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</row>
    <row r="297" spans="2:196" x14ac:dyDescent="0.2">
      <c r="B297" s="5"/>
      <c r="C297" s="5"/>
      <c r="D297" s="5"/>
      <c r="E297" s="5"/>
      <c r="F297" s="3"/>
      <c r="G297" s="3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</row>
    <row r="298" spans="2:196" x14ac:dyDescent="0.2">
      <c r="B298" s="5"/>
      <c r="C298" s="5"/>
      <c r="D298" s="5"/>
      <c r="E298" s="5"/>
      <c r="F298" s="3"/>
      <c r="G298" s="3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</row>
    <row r="299" spans="2:196" x14ac:dyDescent="0.2">
      <c r="B299" s="5"/>
      <c r="C299" s="5"/>
      <c r="D299" s="5"/>
      <c r="E299" s="5"/>
      <c r="F299" s="3"/>
      <c r="G299" s="3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</row>
    <row r="300" spans="2:196" x14ac:dyDescent="0.2">
      <c r="B300" s="5"/>
      <c r="C300" s="5"/>
      <c r="D300" s="5"/>
      <c r="E300" s="5"/>
      <c r="F300" s="3"/>
      <c r="G300" s="3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</row>
    <row r="301" spans="2:196" x14ac:dyDescent="0.2">
      <c r="B301" s="5"/>
      <c r="C301" s="5"/>
      <c r="D301" s="5"/>
      <c r="E301" s="5"/>
      <c r="F301" s="3"/>
      <c r="G301" s="3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</row>
    <row r="302" spans="2:196" x14ac:dyDescent="0.2">
      <c r="B302" s="5"/>
      <c r="C302" s="5"/>
      <c r="D302" s="5"/>
      <c r="E302" s="5"/>
      <c r="F302" s="3"/>
      <c r="G302" s="3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</row>
    <row r="303" spans="2:196" x14ac:dyDescent="0.2">
      <c r="B303" s="5"/>
      <c r="C303" s="5"/>
      <c r="D303" s="5"/>
      <c r="E303" s="5"/>
      <c r="F303" s="3"/>
      <c r="G303" s="3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</row>
    <row r="304" spans="2:196" x14ac:dyDescent="0.2">
      <c r="B304" s="5"/>
      <c r="C304" s="5"/>
      <c r="D304" s="5"/>
      <c r="E304" s="5"/>
      <c r="F304" s="3"/>
      <c r="G304" s="3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</row>
    <row r="305" spans="2:196" x14ac:dyDescent="0.2">
      <c r="B305" s="5"/>
      <c r="C305" s="5"/>
      <c r="D305" s="5"/>
      <c r="E305" s="5"/>
      <c r="F305" s="3"/>
      <c r="G305" s="3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</row>
    <row r="306" spans="2:196" x14ac:dyDescent="0.2">
      <c r="B306" s="5"/>
      <c r="C306" s="5"/>
      <c r="D306" s="5"/>
      <c r="E306" s="5"/>
      <c r="F306" s="3"/>
      <c r="G306" s="3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</row>
    <row r="307" spans="2:196" x14ac:dyDescent="0.2">
      <c r="B307" s="5"/>
      <c r="C307" s="5"/>
      <c r="D307" s="5"/>
      <c r="E307" s="5"/>
      <c r="F307" s="3"/>
      <c r="G307" s="3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</row>
    <row r="308" spans="2:196" x14ac:dyDescent="0.2">
      <c r="B308" s="5"/>
      <c r="C308" s="5"/>
      <c r="D308" s="5"/>
      <c r="E308" s="5"/>
      <c r="F308" s="3"/>
      <c r="G308" s="3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</row>
    <row r="309" spans="2:196" x14ac:dyDescent="0.2">
      <c r="B309" s="5"/>
      <c r="C309" s="5"/>
      <c r="D309" s="5"/>
      <c r="E309" s="5"/>
      <c r="F309" s="3"/>
      <c r="G309" s="3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</row>
    <row r="310" spans="2:196" x14ac:dyDescent="0.2">
      <c r="B310" s="5"/>
      <c r="C310" s="5"/>
      <c r="D310" s="5"/>
      <c r="E310" s="5"/>
      <c r="F310" s="3"/>
      <c r="G310" s="3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</row>
    <row r="311" spans="2:196" x14ac:dyDescent="0.2">
      <c r="B311" s="5"/>
      <c r="C311" s="5"/>
      <c r="D311" s="5"/>
      <c r="E311" s="5"/>
      <c r="F311" s="3"/>
      <c r="G311" s="3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</row>
    <row r="312" spans="2:196" x14ac:dyDescent="0.2">
      <c r="B312" s="5"/>
      <c r="C312" s="5"/>
      <c r="D312" s="5"/>
      <c r="E312" s="5"/>
      <c r="F312" s="3"/>
      <c r="G312" s="3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</row>
    <row r="313" spans="2:196" x14ac:dyDescent="0.2">
      <c r="B313" s="5"/>
      <c r="C313" s="5"/>
      <c r="D313" s="5"/>
      <c r="E313" s="5"/>
      <c r="F313" s="3"/>
      <c r="G313" s="3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</row>
    <row r="314" spans="2:196" x14ac:dyDescent="0.2">
      <c r="B314" s="5"/>
      <c r="C314" s="5"/>
      <c r="D314" s="5"/>
      <c r="E314" s="5"/>
      <c r="F314" s="3"/>
      <c r="G314" s="3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</row>
    <row r="315" spans="2:196" x14ac:dyDescent="0.2">
      <c r="B315" s="5"/>
      <c r="C315" s="5"/>
      <c r="D315" s="5"/>
      <c r="E315" s="5"/>
      <c r="F315" s="3"/>
      <c r="G315" s="3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</row>
    <row r="316" spans="2:196" x14ac:dyDescent="0.2">
      <c r="B316" s="5"/>
      <c r="C316" s="5"/>
      <c r="D316" s="5"/>
      <c r="E316" s="5"/>
      <c r="F316" s="3"/>
      <c r="G316" s="3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</row>
    <row r="317" spans="2:196" x14ac:dyDescent="0.2">
      <c r="B317" s="5"/>
      <c r="C317" s="5"/>
      <c r="D317" s="5"/>
      <c r="E317" s="5"/>
      <c r="F317" s="3"/>
      <c r="G317" s="3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</row>
    <row r="318" spans="2:196" x14ac:dyDescent="0.2">
      <c r="B318" s="5"/>
      <c r="C318" s="5"/>
      <c r="D318" s="5"/>
      <c r="E318" s="5"/>
      <c r="F318" s="3"/>
      <c r="G318" s="3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</row>
    <row r="319" spans="2:196" x14ac:dyDescent="0.2">
      <c r="B319" s="5"/>
      <c r="C319" s="5"/>
      <c r="D319" s="5"/>
      <c r="E319" s="5"/>
      <c r="F319" s="3"/>
      <c r="G319" s="3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</row>
    <row r="320" spans="2:196" x14ac:dyDescent="0.2">
      <c r="B320" s="5"/>
      <c r="C320" s="5"/>
      <c r="D320" s="5"/>
      <c r="E320" s="5"/>
      <c r="F320" s="3"/>
      <c r="G320" s="3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</row>
    <row r="321" spans="2:196" x14ac:dyDescent="0.2">
      <c r="B321" s="5"/>
      <c r="C321" s="5"/>
      <c r="D321" s="5"/>
      <c r="E321" s="5"/>
      <c r="F321" s="3"/>
      <c r="G321" s="3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</row>
    <row r="322" spans="2:196" x14ac:dyDescent="0.2">
      <c r="B322" s="5"/>
      <c r="C322" s="5"/>
      <c r="D322" s="5"/>
      <c r="E322" s="5"/>
      <c r="F322" s="3"/>
      <c r="G322" s="3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</row>
    <row r="323" spans="2:196" x14ac:dyDescent="0.2">
      <c r="B323" s="5"/>
      <c r="C323" s="5"/>
      <c r="D323" s="5"/>
      <c r="E323" s="5"/>
      <c r="F323" s="3"/>
      <c r="G323" s="3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</row>
    <row r="324" spans="2:196" x14ac:dyDescent="0.2">
      <c r="B324" s="5"/>
      <c r="C324" s="5"/>
      <c r="D324" s="5"/>
      <c r="E324" s="5"/>
      <c r="F324" s="3"/>
      <c r="G324" s="3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</row>
    <row r="325" spans="2:196" x14ac:dyDescent="0.2">
      <c r="B325" s="5"/>
      <c r="C325" s="5"/>
      <c r="D325" s="5"/>
      <c r="E325" s="5"/>
      <c r="F325" s="3"/>
      <c r="G325" s="3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</row>
    <row r="326" spans="2:196" x14ac:dyDescent="0.2">
      <c r="B326" s="5"/>
      <c r="C326" s="5"/>
      <c r="D326" s="5"/>
      <c r="E326" s="5"/>
      <c r="F326" s="3"/>
      <c r="G326" s="3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</row>
    <row r="327" spans="2:196" x14ac:dyDescent="0.2">
      <c r="B327" s="5"/>
      <c r="C327" s="5"/>
      <c r="D327" s="5"/>
      <c r="E327" s="5"/>
      <c r="F327" s="3"/>
      <c r="G327" s="3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</row>
    <row r="328" spans="2:196" x14ac:dyDescent="0.2">
      <c r="B328" s="5"/>
      <c r="C328" s="5"/>
      <c r="D328" s="5"/>
      <c r="E328" s="5"/>
      <c r="F328" s="3"/>
      <c r="G328" s="3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</row>
    <row r="329" spans="2:196" x14ac:dyDescent="0.2">
      <c r="B329" s="5"/>
      <c r="C329" s="5"/>
      <c r="D329" s="5"/>
      <c r="E329" s="5"/>
      <c r="F329" s="3"/>
      <c r="G329" s="3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</row>
    <row r="330" spans="2:196" x14ac:dyDescent="0.2">
      <c r="B330" s="5"/>
      <c r="C330" s="5"/>
      <c r="D330" s="5"/>
      <c r="E330" s="5"/>
      <c r="F330" s="3"/>
      <c r="G330" s="3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</row>
    <row r="331" spans="2:196" x14ac:dyDescent="0.2">
      <c r="B331" s="5"/>
      <c r="C331" s="5"/>
      <c r="D331" s="5"/>
      <c r="E331" s="5"/>
      <c r="F331" s="3"/>
      <c r="G331" s="3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</row>
    <row r="332" spans="2:196" x14ac:dyDescent="0.2">
      <c r="B332" s="5"/>
      <c r="C332" s="5"/>
      <c r="D332" s="5"/>
      <c r="E332" s="5"/>
      <c r="F332" s="3"/>
      <c r="G332" s="3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</row>
    <row r="333" spans="2:196" x14ac:dyDescent="0.2">
      <c r="B333" s="5"/>
      <c r="C333" s="5"/>
      <c r="D333" s="5"/>
      <c r="E333" s="5"/>
      <c r="F333" s="3"/>
      <c r="G333" s="3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</row>
    <row r="334" spans="2:196" x14ac:dyDescent="0.2">
      <c r="B334" s="5"/>
      <c r="C334" s="5"/>
      <c r="D334" s="5"/>
      <c r="E334" s="5"/>
      <c r="F334" s="3"/>
      <c r="G334" s="3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</row>
    <row r="335" spans="2:196" x14ac:dyDescent="0.2">
      <c r="B335" s="5"/>
      <c r="C335" s="5"/>
      <c r="D335" s="5"/>
      <c r="E335" s="5"/>
      <c r="F335" s="3"/>
      <c r="G335" s="3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</row>
    <row r="336" spans="2:196" x14ac:dyDescent="0.2">
      <c r="B336" s="5"/>
      <c r="C336" s="5"/>
      <c r="D336" s="5"/>
      <c r="E336" s="5"/>
      <c r="F336" s="3"/>
      <c r="G336" s="3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</row>
    <row r="337" spans="2:196" x14ac:dyDescent="0.2">
      <c r="B337" s="5"/>
      <c r="C337" s="5"/>
      <c r="D337" s="5"/>
      <c r="E337" s="5"/>
      <c r="F337" s="3"/>
      <c r="G337" s="3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</row>
    <row r="338" spans="2:196" x14ac:dyDescent="0.2">
      <c r="B338" s="5"/>
      <c r="C338" s="5"/>
      <c r="D338" s="5"/>
      <c r="E338" s="5"/>
      <c r="F338" s="3"/>
      <c r="G338" s="3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</row>
    <row r="339" spans="2:196" x14ac:dyDescent="0.2">
      <c r="B339" s="5"/>
      <c r="C339" s="5"/>
      <c r="D339" s="5"/>
      <c r="E339" s="5"/>
      <c r="F339" s="3"/>
      <c r="G339" s="3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</row>
    <row r="340" spans="2:196" x14ac:dyDescent="0.2">
      <c r="B340" s="5"/>
      <c r="C340" s="5"/>
      <c r="D340" s="5"/>
      <c r="E340" s="5"/>
      <c r="F340" s="3"/>
      <c r="G340" s="3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</row>
    <row r="341" spans="2:196" x14ac:dyDescent="0.2">
      <c r="B341" s="5"/>
      <c r="C341" s="5"/>
      <c r="D341" s="5"/>
      <c r="E341" s="5"/>
      <c r="F341" s="3"/>
      <c r="G341" s="3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</row>
    <row r="342" spans="2:196" x14ac:dyDescent="0.2">
      <c r="B342" s="5"/>
      <c r="C342" s="5"/>
      <c r="D342" s="5"/>
      <c r="E342" s="5"/>
      <c r="F342" s="3"/>
      <c r="G342" s="3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</row>
    <row r="343" spans="2:196" x14ac:dyDescent="0.2">
      <c r="B343" s="5"/>
      <c r="C343" s="5"/>
      <c r="D343" s="5"/>
      <c r="E343" s="5"/>
      <c r="F343" s="3"/>
      <c r="G343" s="3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</row>
    <row r="344" spans="2:196" x14ac:dyDescent="0.2">
      <c r="B344" s="5"/>
      <c r="C344" s="5"/>
      <c r="D344" s="5"/>
      <c r="E344" s="5"/>
      <c r="F344" s="3"/>
      <c r="G344" s="3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</row>
    <row r="345" spans="2:196" x14ac:dyDescent="0.2">
      <c r="B345" s="5"/>
      <c r="C345" s="5"/>
      <c r="D345" s="5"/>
      <c r="E345" s="5"/>
      <c r="F345" s="3"/>
      <c r="G345" s="3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</row>
    <row r="346" spans="2:196" x14ac:dyDescent="0.2">
      <c r="B346" s="5"/>
      <c r="C346" s="5"/>
      <c r="D346" s="5"/>
      <c r="E346" s="5"/>
      <c r="F346" s="3"/>
      <c r="G346" s="3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</row>
    <row r="347" spans="2:196" x14ac:dyDescent="0.2">
      <c r="B347" s="5"/>
      <c r="C347" s="5"/>
      <c r="D347" s="5"/>
      <c r="E347" s="5"/>
      <c r="F347" s="3"/>
      <c r="G347" s="3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</row>
    <row r="348" spans="2:196" x14ac:dyDescent="0.2">
      <c r="B348" s="5"/>
      <c r="C348" s="5"/>
      <c r="D348" s="5"/>
      <c r="E348" s="5"/>
      <c r="F348" s="3"/>
      <c r="G348" s="3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</row>
    <row r="349" spans="2:196" x14ac:dyDescent="0.2">
      <c r="B349" s="5"/>
      <c r="C349" s="5"/>
      <c r="D349" s="5"/>
      <c r="E349" s="5"/>
      <c r="F349" s="3"/>
      <c r="G349" s="3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</row>
    <row r="350" spans="2:196" x14ac:dyDescent="0.2">
      <c r="B350" s="5"/>
      <c r="C350" s="5"/>
      <c r="D350" s="5"/>
      <c r="E350" s="5"/>
      <c r="F350" s="3"/>
      <c r="G350" s="3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</row>
    <row r="351" spans="2:196" x14ac:dyDescent="0.2">
      <c r="B351" s="5"/>
      <c r="C351" s="5"/>
      <c r="D351" s="5"/>
      <c r="E351" s="5"/>
      <c r="F351" s="3"/>
      <c r="G351" s="3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</row>
    <row r="352" spans="2:196" x14ac:dyDescent="0.2">
      <c r="B352" s="5"/>
      <c r="C352" s="5"/>
      <c r="D352" s="5"/>
      <c r="E352" s="5"/>
      <c r="F352" s="3"/>
      <c r="G352" s="3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</row>
    <row r="353" spans="2:196" x14ac:dyDescent="0.2">
      <c r="B353" s="5"/>
      <c r="C353" s="5"/>
      <c r="D353" s="5"/>
      <c r="E353" s="5"/>
      <c r="F353" s="3"/>
      <c r="G353" s="3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</row>
    <row r="354" spans="2:196" x14ac:dyDescent="0.2">
      <c r="B354" s="5"/>
      <c r="C354" s="5"/>
      <c r="D354" s="5"/>
      <c r="E354" s="5"/>
      <c r="F354" s="3"/>
      <c r="G354" s="3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</row>
    <row r="355" spans="2:196" x14ac:dyDescent="0.2">
      <c r="B355" s="5"/>
      <c r="C355" s="5"/>
      <c r="D355" s="5"/>
      <c r="E355" s="5"/>
      <c r="F355" s="3"/>
      <c r="G355" s="3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</row>
    <row r="356" spans="2:196" x14ac:dyDescent="0.2">
      <c r="B356" s="5"/>
      <c r="C356" s="5"/>
      <c r="D356" s="5"/>
      <c r="E356" s="5"/>
      <c r="F356" s="3"/>
      <c r="G356" s="3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</row>
    <row r="357" spans="2:196" x14ac:dyDescent="0.2">
      <c r="B357" s="5"/>
      <c r="C357" s="5"/>
      <c r="D357" s="5"/>
      <c r="E357" s="5"/>
      <c r="F357" s="3"/>
      <c r="G357" s="3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</row>
    <row r="358" spans="2:196" x14ac:dyDescent="0.2">
      <c r="B358" s="5"/>
      <c r="C358" s="5"/>
      <c r="D358" s="5"/>
      <c r="E358" s="5"/>
      <c r="F358" s="3"/>
      <c r="G358" s="3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</row>
    <row r="359" spans="2:196" x14ac:dyDescent="0.2">
      <c r="B359" s="5"/>
      <c r="C359" s="5"/>
      <c r="D359" s="5"/>
      <c r="E359" s="5"/>
      <c r="F359" s="3"/>
      <c r="G359" s="3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</row>
    <row r="360" spans="2:196" x14ac:dyDescent="0.2">
      <c r="B360" s="5"/>
      <c r="C360" s="5"/>
      <c r="D360" s="5"/>
      <c r="E360" s="5"/>
      <c r="F360" s="3"/>
      <c r="G360" s="3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</row>
    <row r="361" spans="2:196" x14ac:dyDescent="0.2">
      <c r="B361" s="5"/>
      <c r="C361" s="5"/>
      <c r="D361" s="5"/>
      <c r="E361" s="5"/>
      <c r="F361" s="3"/>
      <c r="G361" s="3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</row>
    <row r="362" spans="2:196" x14ac:dyDescent="0.2">
      <c r="B362" s="5"/>
      <c r="C362" s="5"/>
      <c r="D362" s="5"/>
      <c r="E362" s="5"/>
      <c r="F362" s="3"/>
      <c r="G362" s="3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</row>
    <row r="363" spans="2:196" x14ac:dyDescent="0.2">
      <c r="B363" s="5"/>
      <c r="C363" s="5"/>
      <c r="D363" s="5"/>
      <c r="E363" s="5"/>
      <c r="F363" s="3"/>
      <c r="G363" s="3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</row>
    <row r="364" spans="2:196" x14ac:dyDescent="0.2">
      <c r="B364" s="5"/>
      <c r="C364" s="5"/>
      <c r="D364" s="5"/>
      <c r="E364" s="5"/>
      <c r="F364" s="3"/>
      <c r="G364" s="3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</row>
    <row r="365" spans="2:196" x14ac:dyDescent="0.2">
      <c r="B365" s="5"/>
      <c r="C365" s="5"/>
      <c r="D365" s="5"/>
      <c r="E365" s="5"/>
      <c r="F365" s="3"/>
      <c r="G365" s="3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</row>
    <row r="366" spans="2:196" x14ac:dyDescent="0.2">
      <c r="B366" s="5"/>
      <c r="C366" s="5"/>
      <c r="D366" s="5"/>
      <c r="E366" s="5"/>
      <c r="F366" s="3"/>
      <c r="G366" s="3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</row>
    <row r="367" spans="2:196" x14ac:dyDescent="0.2">
      <c r="B367" s="5"/>
      <c r="C367" s="5"/>
      <c r="D367" s="5"/>
      <c r="E367" s="5"/>
      <c r="F367" s="3"/>
      <c r="G367" s="3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</row>
    <row r="368" spans="2:196" x14ac:dyDescent="0.2">
      <c r="B368" s="5"/>
      <c r="C368" s="5"/>
      <c r="D368" s="5"/>
      <c r="E368" s="5"/>
      <c r="F368" s="3"/>
      <c r="G368" s="3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</row>
    <row r="369" spans="2:196" x14ac:dyDescent="0.2">
      <c r="B369" s="5"/>
      <c r="C369" s="5"/>
      <c r="D369" s="5"/>
      <c r="E369" s="5"/>
      <c r="F369" s="3"/>
      <c r="G369" s="3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</row>
    <row r="370" spans="2:196" x14ac:dyDescent="0.2">
      <c r="B370" s="5"/>
      <c r="C370" s="5"/>
      <c r="D370" s="5"/>
      <c r="E370" s="5"/>
      <c r="F370" s="3"/>
      <c r="G370" s="3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</row>
    <row r="371" spans="2:196" x14ac:dyDescent="0.2">
      <c r="B371" s="5"/>
      <c r="C371" s="5"/>
      <c r="D371" s="5"/>
      <c r="E371" s="5"/>
      <c r="F371" s="3"/>
      <c r="G371" s="3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</row>
    <row r="372" spans="2:196" x14ac:dyDescent="0.2">
      <c r="B372" s="5"/>
      <c r="C372" s="5"/>
      <c r="D372" s="5"/>
      <c r="E372" s="5"/>
      <c r="F372" s="3"/>
      <c r="G372" s="3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</row>
    <row r="373" spans="2:196" x14ac:dyDescent="0.2">
      <c r="B373" s="5"/>
      <c r="C373" s="5"/>
      <c r="D373" s="5"/>
      <c r="E373" s="5"/>
      <c r="F373" s="3"/>
      <c r="G373" s="3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</row>
    <row r="374" spans="2:196" x14ac:dyDescent="0.2">
      <c r="B374" s="5"/>
      <c r="C374" s="5"/>
      <c r="D374" s="5"/>
      <c r="E374" s="5"/>
      <c r="F374" s="3"/>
      <c r="G374" s="3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</row>
    <row r="375" spans="2:196" x14ac:dyDescent="0.2">
      <c r="B375" s="5"/>
      <c r="C375" s="5"/>
      <c r="D375" s="5"/>
      <c r="E375" s="5"/>
      <c r="F375" s="3"/>
      <c r="G375" s="3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</row>
    <row r="376" spans="2:196" x14ac:dyDescent="0.2">
      <c r="B376" s="5"/>
      <c r="C376" s="5"/>
      <c r="D376" s="5"/>
      <c r="E376" s="5"/>
      <c r="F376" s="3"/>
      <c r="G376" s="3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</row>
    <row r="377" spans="2:196" x14ac:dyDescent="0.2">
      <c r="B377" s="5"/>
      <c r="C377" s="5"/>
      <c r="D377" s="5"/>
      <c r="E377" s="5"/>
      <c r="F377" s="3"/>
      <c r="G377" s="3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</row>
    <row r="378" spans="2:196" x14ac:dyDescent="0.2">
      <c r="B378" s="5"/>
      <c r="C378" s="5"/>
      <c r="D378" s="5"/>
      <c r="E378" s="5"/>
      <c r="F378" s="3"/>
      <c r="G378" s="3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</row>
    <row r="379" spans="2:196" x14ac:dyDescent="0.2">
      <c r="B379" s="5"/>
      <c r="C379" s="5"/>
      <c r="D379" s="5"/>
      <c r="E379" s="5"/>
      <c r="F379" s="3"/>
      <c r="G379" s="3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</row>
    <row r="380" spans="2:196" x14ac:dyDescent="0.2">
      <c r="B380" s="5"/>
      <c r="C380" s="5"/>
      <c r="D380" s="5"/>
      <c r="E380" s="5"/>
      <c r="F380" s="3"/>
      <c r="G380" s="3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</row>
    <row r="381" spans="2:196" x14ac:dyDescent="0.2">
      <c r="B381" s="5"/>
      <c r="C381" s="5"/>
      <c r="D381" s="5"/>
      <c r="E381" s="5"/>
      <c r="F381" s="3"/>
      <c r="G381" s="3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</row>
    <row r="382" spans="2:196" x14ac:dyDescent="0.2">
      <c r="B382" s="5"/>
      <c r="C382" s="5"/>
      <c r="D382" s="5"/>
      <c r="E382" s="5"/>
      <c r="F382" s="3"/>
      <c r="G382" s="3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</row>
    <row r="383" spans="2:196" x14ac:dyDescent="0.2">
      <c r="B383" s="5"/>
      <c r="C383" s="5"/>
      <c r="D383" s="5"/>
      <c r="E383" s="5"/>
      <c r="F383" s="3"/>
      <c r="G383" s="3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</row>
    <row r="384" spans="2:196" x14ac:dyDescent="0.2">
      <c r="B384" s="5"/>
      <c r="C384" s="5"/>
      <c r="D384" s="5"/>
      <c r="E384" s="5"/>
      <c r="F384" s="3"/>
      <c r="G384" s="3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</row>
    <row r="385" spans="2:196" x14ac:dyDescent="0.2">
      <c r="B385" s="5"/>
      <c r="C385" s="5"/>
      <c r="D385" s="5"/>
      <c r="E385" s="5"/>
      <c r="F385" s="3"/>
      <c r="G385" s="3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</row>
    <row r="386" spans="2:196" x14ac:dyDescent="0.2">
      <c r="B386" s="5"/>
      <c r="C386" s="5"/>
      <c r="D386" s="5"/>
      <c r="E386" s="5"/>
      <c r="F386" s="3"/>
      <c r="G386" s="3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</row>
    <row r="387" spans="2:196" x14ac:dyDescent="0.2">
      <c r="B387" s="5"/>
      <c r="C387" s="5"/>
      <c r="D387" s="5"/>
      <c r="E387" s="5"/>
      <c r="F387" s="3"/>
      <c r="G387" s="3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</row>
    <row r="388" spans="2:196" x14ac:dyDescent="0.2">
      <c r="B388" s="5"/>
      <c r="C388" s="5"/>
      <c r="D388" s="5"/>
      <c r="E388" s="5"/>
      <c r="F388" s="3"/>
      <c r="G388" s="3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</row>
    <row r="389" spans="2:196" x14ac:dyDescent="0.2">
      <c r="B389" s="5"/>
      <c r="C389" s="5"/>
      <c r="D389" s="5"/>
      <c r="E389" s="5"/>
      <c r="F389" s="3"/>
      <c r="G389" s="3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</row>
    <row r="390" spans="2:196" x14ac:dyDescent="0.2">
      <c r="B390" s="5"/>
      <c r="C390" s="5"/>
      <c r="D390" s="5"/>
      <c r="E390" s="5"/>
      <c r="F390" s="3"/>
      <c r="G390" s="3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</row>
    <row r="391" spans="2:196" x14ac:dyDescent="0.2">
      <c r="B391" s="5"/>
      <c r="C391" s="5"/>
      <c r="D391" s="5"/>
      <c r="E391" s="5"/>
      <c r="F391" s="3"/>
      <c r="G391" s="3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</row>
    <row r="392" spans="2:196" x14ac:dyDescent="0.2">
      <c r="B392" s="5"/>
      <c r="C392" s="5"/>
      <c r="D392" s="5"/>
      <c r="E392" s="5"/>
      <c r="F392" s="3"/>
      <c r="G392" s="3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</row>
    <row r="393" spans="2:196" x14ac:dyDescent="0.2">
      <c r="B393" s="5"/>
      <c r="C393" s="5"/>
      <c r="D393" s="5"/>
      <c r="E393" s="5"/>
      <c r="F393" s="3"/>
      <c r="G393" s="3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</row>
    <row r="394" spans="2:196" x14ac:dyDescent="0.2">
      <c r="B394" s="5"/>
      <c r="C394" s="5"/>
      <c r="D394" s="5"/>
      <c r="E394" s="5"/>
      <c r="F394" s="3"/>
      <c r="G394" s="3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</row>
    <row r="395" spans="2:196" x14ac:dyDescent="0.2">
      <c r="B395" s="5"/>
      <c r="C395" s="5"/>
      <c r="D395" s="5"/>
      <c r="E395" s="5"/>
      <c r="F395" s="3"/>
      <c r="G395" s="3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</row>
    <row r="396" spans="2:196" x14ac:dyDescent="0.2">
      <c r="B396" s="5"/>
      <c r="C396" s="5"/>
      <c r="D396" s="5"/>
      <c r="E396" s="5"/>
      <c r="F396" s="3"/>
      <c r="G396" s="3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</row>
    <row r="397" spans="2:196" x14ac:dyDescent="0.2">
      <c r="B397" s="5"/>
      <c r="C397" s="5"/>
      <c r="D397" s="5"/>
      <c r="E397" s="5"/>
      <c r="F397" s="3"/>
      <c r="G397" s="3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</row>
    <row r="398" spans="2:196" x14ac:dyDescent="0.2">
      <c r="B398" s="5"/>
      <c r="C398" s="5"/>
      <c r="D398" s="5"/>
      <c r="E398" s="5"/>
      <c r="F398" s="3"/>
      <c r="G398" s="3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</row>
    <row r="399" spans="2:196" x14ac:dyDescent="0.2">
      <c r="B399" s="5"/>
      <c r="C399" s="5"/>
      <c r="D399" s="5"/>
      <c r="E399" s="5"/>
      <c r="F399" s="3"/>
      <c r="G399" s="3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</row>
    <row r="400" spans="2:196" x14ac:dyDescent="0.2">
      <c r="B400" s="5"/>
      <c r="C400" s="5"/>
      <c r="D400" s="5"/>
      <c r="E400" s="5"/>
      <c r="F400" s="3"/>
      <c r="G400" s="3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</row>
    <row r="401" spans="2:196" x14ac:dyDescent="0.2">
      <c r="B401" s="5"/>
      <c r="C401" s="5"/>
      <c r="D401" s="5"/>
      <c r="E401" s="5"/>
      <c r="F401" s="3"/>
      <c r="G401" s="3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</row>
    <row r="402" spans="2:196" x14ac:dyDescent="0.2">
      <c r="B402" s="5"/>
      <c r="C402" s="5"/>
      <c r="D402" s="5"/>
      <c r="E402" s="5"/>
      <c r="F402" s="3"/>
      <c r="G402" s="3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</row>
    <row r="403" spans="2:196" x14ac:dyDescent="0.2">
      <c r="B403" s="5"/>
      <c r="C403" s="5"/>
      <c r="D403" s="5"/>
      <c r="E403" s="5"/>
      <c r="F403" s="3"/>
      <c r="G403" s="3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</row>
    <row r="404" spans="2:196" x14ac:dyDescent="0.2">
      <c r="B404" s="5"/>
      <c r="C404" s="5"/>
      <c r="D404" s="5"/>
      <c r="E404" s="5"/>
      <c r="F404" s="3"/>
      <c r="G404" s="3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</row>
    <row r="405" spans="2:196" x14ac:dyDescent="0.2">
      <c r="B405" s="5"/>
      <c r="C405" s="5"/>
      <c r="D405" s="5"/>
      <c r="E405" s="5"/>
      <c r="F405" s="3"/>
      <c r="G405" s="3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</row>
    <row r="406" spans="2:196" x14ac:dyDescent="0.2">
      <c r="B406" s="5"/>
      <c r="C406" s="5"/>
      <c r="D406" s="5"/>
      <c r="E406" s="5"/>
      <c r="F406" s="3"/>
      <c r="G406" s="3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</row>
    <row r="407" spans="2:196" x14ac:dyDescent="0.2">
      <c r="B407" s="5"/>
      <c r="C407" s="5"/>
      <c r="D407" s="5"/>
      <c r="E407" s="5"/>
      <c r="F407" s="3"/>
      <c r="G407" s="3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</row>
    <row r="408" spans="2:196" x14ac:dyDescent="0.2">
      <c r="B408" s="5"/>
      <c r="C408" s="5"/>
      <c r="D408" s="5"/>
      <c r="E408" s="5"/>
      <c r="F408" s="3"/>
      <c r="G408" s="3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</row>
    <row r="409" spans="2:196" x14ac:dyDescent="0.2">
      <c r="B409" s="5"/>
      <c r="C409" s="5"/>
      <c r="D409" s="5"/>
      <c r="E409" s="5"/>
      <c r="F409" s="3"/>
      <c r="G409" s="3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</row>
    <row r="410" spans="2:196" x14ac:dyDescent="0.2">
      <c r="B410" s="5"/>
      <c r="C410" s="5"/>
      <c r="D410" s="5"/>
      <c r="E410" s="5"/>
      <c r="F410" s="3"/>
      <c r="G410" s="3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</row>
    <row r="411" spans="2:196" x14ac:dyDescent="0.2">
      <c r="B411" s="5"/>
      <c r="C411" s="5"/>
      <c r="D411" s="5"/>
      <c r="E411" s="5"/>
      <c r="F411" s="3"/>
      <c r="G411" s="3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</row>
    <row r="412" spans="2:196" x14ac:dyDescent="0.2">
      <c r="B412" s="5"/>
      <c r="C412" s="5"/>
      <c r="D412" s="5"/>
      <c r="E412" s="5"/>
      <c r="F412" s="3"/>
      <c r="G412" s="3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</row>
    <row r="413" spans="2:196" x14ac:dyDescent="0.2">
      <c r="B413" s="5"/>
      <c r="C413" s="5"/>
      <c r="D413" s="5"/>
      <c r="E413" s="5"/>
      <c r="F413" s="3"/>
      <c r="G413" s="3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</row>
    <row r="414" spans="2:196" x14ac:dyDescent="0.2">
      <c r="B414" s="5"/>
      <c r="C414" s="5"/>
      <c r="D414" s="5"/>
      <c r="E414" s="5"/>
      <c r="F414" s="3"/>
      <c r="G414" s="3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</row>
    <row r="415" spans="2:196" x14ac:dyDescent="0.2">
      <c r="B415" s="5"/>
      <c r="C415" s="5"/>
      <c r="D415" s="5"/>
      <c r="E415" s="5"/>
      <c r="F415" s="3"/>
      <c r="G415" s="3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</row>
    <row r="416" spans="2:196" x14ac:dyDescent="0.2">
      <c r="B416" s="5"/>
      <c r="C416" s="5"/>
      <c r="D416" s="5"/>
      <c r="E416" s="5"/>
      <c r="F416" s="3"/>
      <c r="G416" s="3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</row>
    <row r="417" spans="2:196" x14ac:dyDescent="0.2">
      <c r="B417" s="5"/>
      <c r="C417" s="5"/>
      <c r="D417" s="5"/>
      <c r="E417" s="5"/>
      <c r="F417" s="3"/>
      <c r="G417" s="3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</row>
    <row r="418" spans="2:196" x14ac:dyDescent="0.2">
      <c r="B418" s="5"/>
      <c r="C418" s="5"/>
      <c r="D418" s="5"/>
      <c r="E418" s="5"/>
      <c r="F418" s="3"/>
      <c r="G418" s="3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</row>
    <row r="419" spans="2:196" x14ac:dyDescent="0.2">
      <c r="B419" s="5"/>
      <c r="C419" s="5"/>
      <c r="D419" s="5"/>
      <c r="E419" s="5"/>
      <c r="F419" s="3"/>
      <c r="G419" s="3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</row>
    <row r="420" spans="2:196" x14ac:dyDescent="0.2">
      <c r="B420" s="5"/>
      <c r="C420" s="5"/>
      <c r="D420" s="5"/>
      <c r="E420" s="5"/>
      <c r="F420" s="3"/>
      <c r="G420" s="3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</row>
    <row r="421" spans="2:196" x14ac:dyDescent="0.2">
      <c r="B421" s="5"/>
      <c r="C421" s="5"/>
      <c r="D421" s="5"/>
      <c r="E421" s="5"/>
      <c r="F421" s="3"/>
      <c r="G421" s="3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</row>
    <row r="422" spans="2:196" x14ac:dyDescent="0.2">
      <c r="B422" s="5"/>
      <c r="C422" s="5"/>
      <c r="D422" s="5"/>
      <c r="E422" s="5"/>
      <c r="F422" s="3"/>
      <c r="G422" s="3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</row>
    <row r="423" spans="2:196" x14ac:dyDescent="0.2">
      <c r="B423" s="5"/>
      <c r="C423" s="5"/>
      <c r="D423" s="5"/>
      <c r="E423" s="5"/>
      <c r="F423" s="3"/>
      <c r="G423" s="3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</row>
    <row r="424" spans="2:196" x14ac:dyDescent="0.2">
      <c r="B424" s="5"/>
      <c r="C424" s="5"/>
      <c r="D424" s="5"/>
      <c r="E424" s="5"/>
      <c r="F424" s="3"/>
      <c r="G424" s="3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</row>
    <row r="425" spans="2:196" x14ac:dyDescent="0.2">
      <c r="B425" s="5"/>
      <c r="C425" s="5"/>
      <c r="D425" s="5"/>
      <c r="E425" s="5"/>
      <c r="F425" s="3"/>
      <c r="G425" s="3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</row>
    <row r="426" spans="2:196" x14ac:dyDescent="0.2">
      <c r="B426" s="5"/>
      <c r="C426" s="5"/>
      <c r="D426" s="5"/>
      <c r="E426" s="5"/>
      <c r="F426" s="3"/>
      <c r="G426" s="3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</row>
    <row r="427" spans="2:196" x14ac:dyDescent="0.2">
      <c r="B427" s="5"/>
      <c r="C427" s="5"/>
      <c r="D427" s="5"/>
      <c r="E427" s="5"/>
      <c r="F427" s="3"/>
      <c r="G427" s="3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</row>
    <row r="428" spans="2:196" x14ac:dyDescent="0.2">
      <c r="B428" s="5"/>
      <c r="C428" s="5"/>
      <c r="D428" s="5"/>
      <c r="E428" s="5"/>
      <c r="F428" s="3"/>
      <c r="G428" s="3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</row>
    <row r="429" spans="2:196" x14ac:dyDescent="0.2">
      <c r="B429" s="5"/>
      <c r="C429" s="5"/>
      <c r="D429" s="5"/>
      <c r="E429" s="5"/>
      <c r="F429" s="3"/>
      <c r="G429" s="3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</row>
    <row r="430" spans="2:196" x14ac:dyDescent="0.2">
      <c r="B430" s="5"/>
      <c r="C430" s="5"/>
      <c r="D430" s="5"/>
      <c r="E430" s="5"/>
      <c r="F430" s="3"/>
      <c r="G430" s="3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</row>
    <row r="431" spans="2:196" x14ac:dyDescent="0.2">
      <c r="B431" s="5"/>
      <c r="C431" s="5"/>
      <c r="D431" s="5"/>
      <c r="E431" s="5"/>
      <c r="F431" s="3"/>
      <c r="G431" s="3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</row>
    <row r="432" spans="2:196" x14ac:dyDescent="0.2">
      <c r="B432" s="5"/>
      <c r="C432" s="5"/>
      <c r="D432" s="5"/>
      <c r="E432" s="5"/>
      <c r="F432" s="3"/>
      <c r="G432" s="3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</row>
    <row r="433" spans="2:196" x14ac:dyDescent="0.2">
      <c r="B433" s="5"/>
      <c r="C433" s="5"/>
      <c r="D433" s="5"/>
      <c r="E433" s="5"/>
      <c r="F433" s="3"/>
      <c r="G433" s="3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</row>
    <row r="434" spans="2:196" x14ac:dyDescent="0.2">
      <c r="B434" s="5"/>
      <c r="C434" s="5"/>
      <c r="D434" s="5"/>
      <c r="E434" s="5"/>
      <c r="F434" s="3"/>
      <c r="G434" s="3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</row>
    <row r="435" spans="2:196" x14ac:dyDescent="0.2">
      <c r="B435" s="5"/>
      <c r="C435" s="5"/>
      <c r="D435" s="5"/>
      <c r="E435" s="5"/>
      <c r="F435" s="3"/>
      <c r="G435" s="3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</row>
    <row r="436" spans="2:196" x14ac:dyDescent="0.2">
      <c r="B436" s="5"/>
      <c r="C436" s="5"/>
      <c r="D436" s="5"/>
      <c r="E436" s="5"/>
      <c r="F436" s="3"/>
      <c r="G436" s="3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</row>
    <row r="437" spans="2:196" x14ac:dyDescent="0.2">
      <c r="B437" s="5"/>
      <c r="C437" s="5"/>
      <c r="D437" s="5"/>
      <c r="E437" s="5"/>
      <c r="F437" s="3"/>
      <c r="G437" s="3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</row>
    <row r="438" spans="2:196" x14ac:dyDescent="0.2">
      <c r="B438" s="5"/>
      <c r="C438" s="5"/>
      <c r="D438" s="5"/>
      <c r="E438" s="5"/>
      <c r="F438" s="3"/>
      <c r="G438" s="3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</row>
    <row r="439" spans="2:196" x14ac:dyDescent="0.2">
      <c r="B439" s="5"/>
      <c r="C439" s="5"/>
      <c r="D439" s="5"/>
      <c r="E439" s="5"/>
      <c r="F439" s="3"/>
      <c r="G439" s="3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</row>
    <row r="440" spans="2:196" x14ac:dyDescent="0.2">
      <c r="B440" s="5"/>
      <c r="C440" s="5"/>
      <c r="D440" s="5"/>
      <c r="E440" s="5"/>
      <c r="F440" s="3"/>
      <c r="G440" s="3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</row>
    <row r="441" spans="2:196" x14ac:dyDescent="0.2">
      <c r="B441" s="5"/>
      <c r="C441" s="5"/>
      <c r="D441" s="5"/>
      <c r="E441" s="5"/>
      <c r="F441" s="3"/>
      <c r="G441" s="3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</row>
    <row r="442" spans="2:196" x14ac:dyDescent="0.2">
      <c r="B442" s="5"/>
      <c r="C442" s="5"/>
      <c r="D442" s="5"/>
      <c r="E442" s="5"/>
      <c r="F442" s="3"/>
      <c r="G442" s="3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</row>
    <row r="443" spans="2:196" x14ac:dyDescent="0.2">
      <c r="B443" s="5"/>
      <c r="C443" s="5"/>
      <c r="D443" s="5"/>
      <c r="E443" s="5"/>
      <c r="F443" s="3"/>
      <c r="G443" s="3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</row>
    <row r="444" spans="2:196" x14ac:dyDescent="0.2">
      <c r="B444" s="5"/>
      <c r="C444" s="5"/>
      <c r="D444" s="5"/>
      <c r="E444" s="5"/>
      <c r="F444" s="3"/>
      <c r="G444" s="3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</row>
    <row r="445" spans="2:196" x14ac:dyDescent="0.2">
      <c r="B445" s="5"/>
      <c r="C445" s="5"/>
      <c r="D445" s="5"/>
      <c r="E445" s="5"/>
      <c r="F445" s="3"/>
      <c r="G445" s="3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</row>
    <row r="446" spans="2:196" x14ac:dyDescent="0.2">
      <c r="B446" s="5"/>
      <c r="C446" s="5"/>
      <c r="D446" s="5"/>
      <c r="E446" s="5"/>
      <c r="F446" s="3"/>
      <c r="G446" s="3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</row>
    <row r="447" spans="2:196" x14ac:dyDescent="0.2">
      <c r="B447" s="5"/>
      <c r="C447" s="5"/>
      <c r="D447" s="5"/>
      <c r="E447" s="5"/>
      <c r="F447" s="3"/>
      <c r="G447" s="3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</row>
    <row r="448" spans="2:196" x14ac:dyDescent="0.2">
      <c r="B448" s="5"/>
      <c r="C448" s="5"/>
      <c r="D448" s="5"/>
      <c r="E448" s="5"/>
      <c r="F448" s="3"/>
      <c r="G448" s="3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</row>
    <row r="449" spans="2:196" x14ac:dyDescent="0.2">
      <c r="B449" s="5"/>
      <c r="C449" s="5"/>
      <c r="D449" s="5"/>
      <c r="E449" s="5"/>
      <c r="F449" s="3"/>
      <c r="G449" s="3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</row>
    <row r="450" spans="2:196" x14ac:dyDescent="0.2">
      <c r="B450" s="5"/>
      <c r="C450" s="5"/>
      <c r="D450" s="5"/>
      <c r="E450" s="5"/>
      <c r="F450" s="3"/>
      <c r="G450" s="3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</row>
    <row r="451" spans="2:196" x14ac:dyDescent="0.2">
      <c r="B451" s="5"/>
      <c r="C451" s="5"/>
      <c r="D451" s="5"/>
      <c r="E451" s="5"/>
      <c r="F451" s="3"/>
      <c r="G451" s="3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</row>
    <row r="452" spans="2:196" x14ac:dyDescent="0.2">
      <c r="B452" s="5"/>
      <c r="C452" s="5"/>
      <c r="D452" s="5"/>
      <c r="E452" s="5"/>
      <c r="F452" s="3"/>
      <c r="G452" s="3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</row>
    <row r="453" spans="2:196" x14ac:dyDescent="0.2">
      <c r="B453" s="5"/>
      <c r="C453" s="5"/>
      <c r="D453" s="5"/>
      <c r="E453" s="5"/>
      <c r="F453" s="3"/>
      <c r="G453" s="3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</row>
    <row r="454" spans="2:196" x14ac:dyDescent="0.2">
      <c r="B454" s="5"/>
      <c r="C454" s="5"/>
      <c r="D454" s="5"/>
      <c r="E454" s="5"/>
      <c r="F454" s="3"/>
      <c r="G454" s="3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</row>
    <row r="455" spans="2:196" x14ac:dyDescent="0.2">
      <c r="B455" s="5"/>
      <c r="C455" s="5"/>
      <c r="D455" s="5"/>
      <c r="E455" s="5"/>
      <c r="F455" s="3"/>
      <c r="G455" s="3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</row>
    <row r="456" spans="2:196" x14ac:dyDescent="0.2">
      <c r="B456" s="5"/>
      <c r="C456" s="5"/>
      <c r="D456" s="5"/>
      <c r="E456" s="5"/>
      <c r="F456" s="3"/>
      <c r="G456" s="3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</row>
    <row r="457" spans="2:196" x14ac:dyDescent="0.2">
      <c r="B457" s="5"/>
      <c r="C457" s="5"/>
      <c r="D457" s="5"/>
      <c r="E457" s="5"/>
      <c r="F457" s="3"/>
      <c r="G457" s="3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</row>
    <row r="458" spans="2:196" x14ac:dyDescent="0.2">
      <c r="B458" s="5"/>
      <c r="C458" s="5"/>
      <c r="D458" s="5"/>
      <c r="E458" s="5"/>
      <c r="F458" s="3"/>
      <c r="G458" s="3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</row>
    <row r="459" spans="2:196" x14ac:dyDescent="0.2">
      <c r="B459" s="5"/>
      <c r="C459" s="5"/>
      <c r="D459" s="5"/>
      <c r="E459" s="5"/>
      <c r="F459" s="3"/>
      <c r="G459" s="3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</row>
    <row r="460" spans="2:196" x14ac:dyDescent="0.2">
      <c r="B460" s="5"/>
      <c r="C460" s="5"/>
      <c r="D460" s="5"/>
      <c r="E460" s="5"/>
      <c r="F460" s="3"/>
      <c r="G460" s="3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</row>
    <row r="461" spans="2:196" x14ac:dyDescent="0.2">
      <c r="B461" s="5"/>
      <c r="C461" s="5"/>
      <c r="D461" s="5"/>
      <c r="E461" s="5"/>
      <c r="F461" s="3"/>
      <c r="G461" s="3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</row>
    <row r="462" spans="2:196" x14ac:dyDescent="0.2">
      <c r="B462" s="5"/>
      <c r="C462" s="5"/>
      <c r="D462" s="5"/>
      <c r="E462" s="5"/>
      <c r="F462" s="3"/>
      <c r="G462" s="3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</row>
    <row r="463" spans="2:196" x14ac:dyDescent="0.2">
      <c r="B463" s="5"/>
      <c r="C463" s="5"/>
      <c r="D463" s="5"/>
      <c r="E463" s="5"/>
      <c r="F463" s="3"/>
      <c r="G463" s="3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</row>
    <row r="464" spans="2:196" x14ac:dyDescent="0.2">
      <c r="B464" s="5"/>
      <c r="C464" s="5"/>
      <c r="D464" s="5"/>
      <c r="E464" s="5"/>
      <c r="F464" s="3"/>
      <c r="G464" s="3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</row>
    <row r="465" spans="2:196" x14ac:dyDescent="0.2">
      <c r="B465" s="5"/>
      <c r="C465" s="5"/>
      <c r="D465" s="5"/>
      <c r="E465" s="5"/>
      <c r="F465" s="3"/>
      <c r="G465" s="3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</row>
    <row r="466" spans="2:196" x14ac:dyDescent="0.2">
      <c r="B466" s="5"/>
      <c r="C466" s="5"/>
      <c r="D466" s="5"/>
      <c r="E466" s="5"/>
      <c r="F466" s="3"/>
      <c r="G466" s="3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</row>
    <row r="467" spans="2:196" x14ac:dyDescent="0.2">
      <c r="B467" s="5"/>
      <c r="C467" s="5"/>
      <c r="D467" s="5"/>
      <c r="E467" s="5"/>
      <c r="F467" s="3"/>
      <c r="G467" s="3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</row>
    <row r="468" spans="2:196" x14ac:dyDescent="0.2">
      <c r="B468" s="5"/>
      <c r="C468" s="5"/>
      <c r="D468" s="5"/>
      <c r="E468" s="5"/>
      <c r="F468" s="3"/>
      <c r="G468" s="3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</row>
    <row r="469" spans="2:196" x14ac:dyDescent="0.2">
      <c r="B469" s="5"/>
      <c r="C469" s="5"/>
      <c r="D469" s="5"/>
      <c r="E469" s="5"/>
      <c r="F469" s="3"/>
      <c r="G469" s="3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</row>
    <row r="470" spans="2:196" x14ac:dyDescent="0.2">
      <c r="B470" s="5"/>
      <c r="C470" s="5"/>
      <c r="D470" s="5"/>
      <c r="E470" s="5"/>
      <c r="F470" s="3"/>
      <c r="G470" s="3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</row>
    <row r="471" spans="2:196" x14ac:dyDescent="0.2">
      <c r="B471" s="5"/>
      <c r="C471" s="5"/>
      <c r="D471" s="5"/>
      <c r="E471" s="5"/>
      <c r="F471" s="3"/>
      <c r="G471" s="3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</row>
    <row r="472" spans="2:196" x14ac:dyDescent="0.2">
      <c r="B472" s="5"/>
      <c r="C472" s="5"/>
      <c r="D472" s="5"/>
      <c r="E472" s="5"/>
      <c r="F472" s="3"/>
      <c r="G472" s="3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</row>
    <row r="473" spans="2:196" x14ac:dyDescent="0.2">
      <c r="B473" s="5"/>
      <c r="C473" s="5"/>
      <c r="D473" s="5"/>
      <c r="E473" s="5"/>
      <c r="F473" s="3"/>
      <c r="G473" s="3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</row>
    <row r="474" spans="2:196" x14ac:dyDescent="0.2">
      <c r="B474" s="5"/>
      <c r="C474" s="5"/>
      <c r="D474" s="5"/>
      <c r="E474" s="5"/>
      <c r="F474" s="3"/>
      <c r="G474" s="3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</row>
    <row r="475" spans="2:196" x14ac:dyDescent="0.2">
      <c r="B475" s="5"/>
      <c r="C475" s="5"/>
      <c r="D475" s="5"/>
      <c r="E475" s="5"/>
      <c r="F475" s="3"/>
      <c r="G475" s="3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</row>
    <row r="476" spans="2:196" x14ac:dyDescent="0.2">
      <c r="B476" s="5"/>
      <c r="C476" s="5"/>
      <c r="D476" s="5"/>
      <c r="E476" s="5"/>
      <c r="F476" s="3"/>
      <c r="G476" s="3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</row>
    <row r="477" spans="2:196" x14ac:dyDescent="0.2">
      <c r="B477" s="5"/>
      <c r="C477" s="5"/>
      <c r="D477" s="5"/>
      <c r="E477" s="5"/>
      <c r="F477" s="3"/>
      <c r="G477" s="3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</row>
    <row r="478" spans="2:196" x14ac:dyDescent="0.2">
      <c r="B478" s="5"/>
      <c r="C478" s="5"/>
      <c r="D478" s="5"/>
      <c r="E478" s="5"/>
      <c r="F478" s="3"/>
      <c r="G478" s="3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</row>
    <row r="479" spans="2:196" x14ac:dyDescent="0.2">
      <c r="B479" s="5"/>
      <c r="C479" s="5"/>
      <c r="D479" s="5"/>
      <c r="E479" s="5"/>
      <c r="F479" s="3"/>
      <c r="G479" s="3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</row>
    <row r="480" spans="2:196" x14ac:dyDescent="0.2">
      <c r="B480" s="5"/>
      <c r="C480" s="5"/>
      <c r="D480" s="5"/>
      <c r="E480" s="5"/>
      <c r="F480" s="3"/>
      <c r="G480" s="3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</row>
    <row r="481" spans="2:196" x14ac:dyDescent="0.2">
      <c r="B481" s="5"/>
      <c r="C481" s="5"/>
      <c r="D481" s="5"/>
      <c r="E481" s="5"/>
      <c r="F481" s="3"/>
      <c r="G481" s="3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</row>
    <row r="482" spans="2:196" x14ac:dyDescent="0.2">
      <c r="B482" s="5"/>
      <c r="C482" s="5"/>
      <c r="D482" s="5"/>
      <c r="E482" s="5"/>
      <c r="F482" s="3"/>
      <c r="G482" s="3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</row>
    <row r="483" spans="2:196" x14ac:dyDescent="0.2">
      <c r="B483" s="5"/>
      <c r="C483" s="5"/>
      <c r="D483" s="5"/>
      <c r="E483" s="5"/>
      <c r="F483" s="3"/>
      <c r="G483" s="3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</row>
    <row r="484" spans="2:196" x14ac:dyDescent="0.2">
      <c r="B484" s="5"/>
      <c r="C484" s="5"/>
      <c r="D484" s="5"/>
      <c r="E484" s="5"/>
      <c r="F484" s="3"/>
      <c r="G484" s="3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</row>
    <row r="485" spans="2:196" x14ac:dyDescent="0.2">
      <c r="B485" s="5"/>
      <c r="C485" s="5"/>
      <c r="D485" s="5"/>
      <c r="E485" s="5"/>
      <c r="F485" s="3"/>
      <c r="G485" s="3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</row>
    <row r="486" spans="2:196" x14ac:dyDescent="0.2">
      <c r="B486" s="5"/>
      <c r="C486" s="5"/>
      <c r="D486" s="5"/>
      <c r="E486" s="5"/>
      <c r="F486" s="3"/>
      <c r="G486" s="3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</row>
    <row r="487" spans="2:196" x14ac:dyDescent="0.2">
      <c r="B487" s="5"/>
      <c r="C487" s="5"/>
      <c r="D487" s="5"/>
      <c r="E487" s="5"/>
      <c r="F487" s="3"/>
      <c r="G487" s="3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</row>
    <row r="488" spans="2:196" x14ac:dyDescent="0.2">
      <c r="B488" s="5"/>
      <c r="C488" s="5"/>
      <c r="D488" s="5"/>
      <c r="E488" s="5"/>
      <c r="F488" s="3"/>
      <c r="G488" s="3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</row>
    <row r="489" spans="2:196" x14ac:dyDescent="0.2">
      <c r="B489" s="5"/>
      <c r="C489" s="5"/>
      <c r="D489" s="5"/>
      <c r="E489" s="5"/>
      <c r="F489" s="3"/>
      <c r="G489" s="3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</row>
    <row r="490" spans="2:196" x14ac:dyDescent="0.2">
      <c r="B490" s="5"/>
      <c r="C490" s="5"/>
      <c r="D490" s="5"/>
      <c r="E490" s="5"/>
      <c r="F490" s="3"/>
      <c r="G490" s="3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</row>
    <row r="491" spans="2:196" x14ac:dyDescent="0.2">
      <c r="B491" s="5"/>
      <c r="C491" s="5"/>
      <c r="D491" s="5"/>
      <c r="E491" s="5"/>
      <c r="F491" s="3"/>
      <c r="G491" s="3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</row>
    <row r="492" spans="2:196" x14ac:dyDescent="0.2">
      <c r="B492" s="5"/>
      <c r="C492" s="5"/>
      <c r="D492" s="5"/>
      <c r="E492" s="5"/>
      <c r="F492" s="3"/>
      <c r="G492" s="3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</row>
    <row r="493" spans="2:196" x14ac:dyDescent="0.2">
      <c r="B493" s="5"/>
      <c r="C493" s="5"/>
      <c r="D493" s="5"/>
      <c r="E493" s="5"/>
      <c r="F493" s="3"/>
      <c r="G493" s="3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</row>
    <row r="494" spans="2:196" x14ac:dyDescent="0.2">
      <c r="B494" s="5"/>
      <c r="C494" s="5"/>
      <c r="D494" s="5"/>
      <c r="E494" s="5"/>
      <c r="F494" s="3"/>
      <c r="G494" s="3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</row>
    <row r="495" spans="2:196" x14ac:dyDescent="0.2">
      <c r="B495" s="5"/>
      <c r="C495" s="5"/>
      <c r="D495" s="5"/>
      <c r="E495" s="5"/>
      <c r="F495" s="3"/>
      <c r="G495" s="3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</row>
    <row r="496" spans="2:196" x14ac:dyDescent="0.2">
      <c r="B496" s="5"/>
      <c r="C496" s="5"/>
      <c r="D496" s="5"/>
      <c r="E496" s="5"/>
      <c r="F496" s="3"/>
      <c r="G496" s="3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</row>
    <row r="497" spans="2:196" x14ac:dyDescent="0.2">
      <c r="B497" s="5"/>
      <c r="C497" s="5"/>
      <c r="D497" s="5"/>
      <c r="E497" s="5"/>
      <c r="F497" s="3"/>
      <c r="G497" s="3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</row>
    <row r="498" spans="2:196" x14ac:dyDescent="0.2">
      <c r="B498" s="5"/>
      <c r="C498" s="5"/>
      <c r="D498" s="5"/>
      <c r="E498" s="5"/>
      <c r="F498" s="3"/>
      <c r="G498" s="3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</row>
    <row r="499" spans="2:196" x14ac:dyDescent="0.2">
      <c r="B499" s="5"/>
      <c r="C499" s="5"/>
      <c r="D499" s="5"/>
      <c r="E499" s="5"/>
      <c r="F499" s="3"/>
      <c r="G499" s="3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</row>
    <row r="500" spans="2:196" x14ac:dyDescent="0.2">
      <c r="B500" s="5"/>
      <c r="C500" s="5"/>
      <c r="D500" s="5"/>
      <c r="E500" s="5"/>
      <c r="F500" s="3"/>
      <c r="G500" s="3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</row>
    <row r="501" spans="2:196" x14ac:dyDescent="0.2">
      <c r="B501" s="5"/>
      <c r="C501" s="5"/>
      <c r="D501" s="5"/>
      <c r="E501" s="5"/>
      <c r="F501" s="3"/>
      <c r="G501" s="3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</row>
    <row r="502" spans="2:196" x14ac:dyDescent="0.2">
      <c r="B502" s="5"/>
      <c r="C502" s="5"/>
      <c r="D502" s="5"/>
      <c r="E502" s="5"/>
      <c r="F502" s="3"/>
      <c r="G502" s="3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</row>
    <row r="503" spans="2:196" x14ac:dyDescent="0.2">
      <c r="B503" s="5"/>
      <c r="C503" s="5"/>
      <c r="D503" s="5"/>
      <c r="E503" s="5"/>
      <c r="F503" s="3"/>
      <c r="G503" s="3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</row>
    <row r="504" spans="2:196" x14ac:dyDescent="0.2">
      <c r="B504" s="5"/>
      <c r="C504" s="5"/>
      <c r="D504" s="5"/>
      <c r="E504" s="5"/>
      <c r="F504" s="3"/>
      <c r="G504" s="3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</row>
    <row r="505" spans="2:196" x14ac:dyDescent="0.2">
      <c r="B505" s="5"/>
      <c r="C505" s="5"/>
      <c r="D505" s="5"/>
      <c r="E505" s="5"/>
      <c r="F505" s="3"/>
      <c r="G505" s="3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</row>
    <row r="506" spans="2:196" x14ac:dyDescent="0.2">
      <c r="B506" s="5"/>
      <c r="C506" s="5"/>
      <c r="D506" s="5"/>
      <c r="E506" s="5"/>
      <c r="F506" s="3"/>
      <c r="G506" s="3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</row>
    <row r="507" spans="2:196" x14ac:dyDescent="0.2">
      <c r="B507" s="5"/>
      <c r="C507" s="5"/>
      <c r="D507" s="5"/>
      <c r="E507" s="5"/>
      <c r="F507" s="3"/>
      <c r="G507" s="3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</row>
    <row r="508" spans="2:196" x14ac:dyDescent="0.2">
      <c r="B508" s="5"/>
      <c r="C508" s="5"/>
      <c r="D508" s="5"/>
      <c r="E508" s="5"/>
      <c r="F508" s="3"/>
      <c r="G508" s="3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</row>
    <row r="509" spans="2:196" x14ac:dyDescent="0.2">
      <c r="B509" s="5"/>
      <c r="C509" s="5"/>
      <c r="D509" s="5"/>
      <c r="E509" s="5"/>
      <c r="F509" s="3"/>
      <c r="G509" s="3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</row>
    <row r="510" spans="2:196" x14ac:dyDescent="0.2">
      <c r="B510" s="5"/>
      <c r="C510" s="5"/>
      <c r="D510" s="5"/>
      <c r="E510" s="5"/>
      <c r="F510" s="3"/>
      <c r="G510" s="3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</row>
    <row r="511" spans="2:196" x14ac:dyDescent="0.2">
      <c r="B511" s="5"/>
      <c r="C511" s="5"/>
      <c r="D511" s="5"/>
      <c r="E511" s="5"/>
      <c r="F511" s="3"/>
      <c r="G511" s="3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</row>
    <row r="512" spans="2:196" x14ac:dyDescent="0.2">
      <c r="B512" s="5"/>
      <c r="C512" s="5"/>
      <c r="D512" s="5"/>
      <c r="E512" s="5"/>
      <c r="F512" s="3"/>
      <c r="G512" s="3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</row>
    <row r="513" spans="2:196" x14ac:dyDescent="0.2">
      <c r="B513" s="5"/>
      <c r="C513" s="5"/>
      <c r="D513" s="5"/>
      <c r="E513" s="5"/>
      <c r="F513" s="3"/>
      <c r="G513" s="3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</row>
    <row r="514" spans="2:196" x14ac:dyDescent="0.2">
      <c r="B514" s="5"/>
      <c r="C514" s="5"/>
      <c r="D514" s="5"/>
      <c r="E514" s="5"/>
      <c r="F514" s="3"/>
      <c r="G514" s="3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</row>
    <row r="515" spans="2:196" x14ac:dyDescent="0.2">
      <c r="B515" s="5"/>
      <c r="C515" s="5"/>
      <c r="D515" s="5"/>
      <c r="E515" s="5"/>
      <c r="F515" s="3"/>
      <c r="G515" s="3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</row>
    <row r="516" spans="2:196" x14ac:dyDescent="0.2">
      <c r="B516" s="5"/>
      <c r="C516" s="5"/>
      <c r="D516" s="5"/>
      <c r="E516" s="5"/>
      <c r="F516" s="3"/>
      <c r="G516" s="3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</row>
    <row r="517" spans="2:196" x14ac:dyDescent="0.2">
      <c r="B517" s="5"/>
      <c r="C517" s="5"/>
      <c r="D517" s="5"/>
      <c r="E517" s="5"/>
      <c r="F517" s="3"/>
      <c r="G517" s="3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</row>
    <row r="518" spans="2:196" x14ac:dyDescent="0.2">
      <c r="B518" s="5"/>
      <c r="C518" s="5"/>
      <c r="D518" s="5"/>
      <c r="E518" s="5"/>
      <c r="F518" s="3"/>
      <c r="G518" s="3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</row>
    <row r="519" spans="2:196" x14ac:dyDescent="0.2">
      <c r="B519" s="5"/>
      <c r="C519" s="5"/>
      <c r="D519" s="5"/>
      <c r="E519" s="5"/>
      <c r="F519" s="3"/>
      <c r="G519" s="3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</row>
    <row r="520" spans="2:196" x14ac:dyDescent="0.2">
      <c r="B520" s="5"/>
      <c r="C520" s="5"/>
      <c r="D520" s="5"/>
      <c r="E520" s="5"/>
      <c r="F520" s="3"/>
      <c r="G520" s="3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</row>
    <row r="521" spans="2:196" x14ac:dyDescent="0.2">
      <c r="B521" s="5"/>
      <c r="C521" s="5"/>
      <c r="D521" s="5"/>
      <c r="E521" s="5"/>
      <c r="F521" s="3"/>
      <c r="G521" s="3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</row>
    <row r="522" spans="2:196" x14ac:dyDescent="0.2">
      <c r="B522" s="5"/>
      <c r="C522" s="5"/>
      <c r="D522" s="5"/>
      <c r="E522" s="5"/>
      <c r="F522" s="3"/>
      <c r="G522" s="3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</row>
    <row r="523" spans="2:196" x14ac:dyDescent="0.2">
      <c r="B523" s="5"/>
      <c r="C523" s="5"/>
      <c r="D523" s="5"/>
      <c r="E523" s="5"/>
      <c r="F523" s="3"/>
      <c r="G523" s="3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</row>
    <row r="524" spans="2:196" x14ac:dyDescent="0.2">
      <c r="B524" s="5"/>
      <c r="C524" s="5"/>
      <c r="D524" s="5"/>
      <c r="E524" s="5"/>
      <c r="F524" s="3"/>
      <c r="G524" s="3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</row>
    <row r="525" spans="2:196" x14ac:dyDescent="0.2">
      <c r="B525" s="5"/>
      <c r="C525" s="5"/>
      <c r="D525" s="5"/>
      <c r="E525" s="5"/>
      <c r="F525" s="3"/>
      <c r="G525" s="3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</row>
    <row r="526" spans="2:196" x14ac:dyDescent="0.2">
      <c r="B526" s="5"/>
      <c r="C526" s="5"/>
      <c r="D526" s="5"/>
      <c r="E526" s="5"/>
      <c r="F526" s="3"/>
      <c r="G526" s="3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</row>
    <row r="527" spans="2:196" x14ac:dyDescent="0.2">
      <c r="B527" s="5"/>
      <c r="C527" s="5"/>
      <c r="D527" s="5"/>
      <c r="E527" s="5"/>
      <c r="F527" s="3"/>
      <c r="G527" s="3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</row>
    <row r="528" spans="2:196" x14ac:dyDescent="0.2">
      <c r="B528" s="5"/>
      <c r="C528" s="5"/>
      <c r="D528" s="5"/>
      <c r="E528" s="5"/>
      <c r="F528" s="3"/>
      <c r="G528" s="3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</row>
    <row r="529" spans="2:196" x14ac:dyDescent="0.2">
      <c r="B529" s="5"/>
      <c r="C529" s="5"/>
      <c r="D529" s="5"/>
      <c r="E529" s="5"/>
      <c r="F529" s="3"/>
      <c r="G529" s="3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</row>
    <row r="530" spans="2:196" x14ac:dyDescent="0.2">
      <c r="B530" s="5"/>
      <c r="C530" s="5"/>
      <c r="D530" s="5"/>
      <c r="E530" s="5"/>
      <c r="F530" s="3"/>
      <c r="G530" s="3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</row>
    <row r="531" spans="2:196" x14ac:dyDescent="0.2">
      <c r="B531" s="5"/>
      <c r="C531" s="5"/>
      <c r="D531" s="5"/>
      <c r="E531" s="5"/>
      <c r="F531" s="3"/>
      <c r="G531" s="3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</row>
    <row r="532" spans="2:196" x14ac:dyDescent="0.2">
      <c r="B532" s="5"/>
      <c r="C532" s="5"/>
      <c r="D532" s="5"/>
      <c r="E532" s="5"/>
      <c r="F532" s="3"/>
      <c r="G532" s="3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</row>
    <row r="533" spans="2:196" x14ac:dyDescent="0.2">
      <c r="B533" s="5"/>
      <c r="C533" s="5"/>
      <c r="D533" s="5"/>
      <c r="E533" s="5"/>
      <c r="F533" s="3"/>
      <c r="G533" s="3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</row>
    <row r="534" spans="2:196" x14ac:dyDescent="0.2">
      <c r="B534" s="5"/>
      <c r="C534" s="5"/>
      <c r="D534" s="5"/>
      <c r="E534" s="5"/>
      <c r="F534" s="3"/>
      <c r="G534" s="3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</row>
    <row r="535" spans="2:196" x14ac:dyDescent="0.2">
      <c r="B535" s="5"/>
      <c r="C535" s="5"/>
      <c r="D535" s="5"/>
      <c r="E535" s="5"/>
      <c r="F535" s="3"/>
      <c r="G535" s="3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</row>
    <row r="536" spans="2:196" x14ac:dyDescent="0.2">
      <c r="B536" s="5"/>
      <c r="C536" s="5"/>
      <c r="D536" s="5"/>
      <c r="E536" s="5"/>
      <c r="F536" s="3"/>
      <c r="G536" s="3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</row>
    <row r="537" spans="2:196" x14ac:dyDescent="0.2">
      <c r="B537" s="5"/>
      <c r="C537" s="5"/>
      <c r="D537" s="5"/>
      <c r="E537" s="5"/>
      <c r="F537" s="3"/>
      <c r="G537" s="3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</row>
    <row r="538" spans="2:196" x14ac:dyDescent="0.2">
      <c r="B538" s="5"/>
      <c r="C538" s="5"/>
      <c r="D538" s="5"/>
      <c r="E538" s="5"/>
      <c r="F538" s="3"/>
      <c r="G538" s="3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</row>
    <row r="539" spans="2:196" x14ac:dyDescent="0.2">
      <c r="B539" s="5"/>
      <c r="C539" s="5"/>
      <c r="D539" s="5"/>
      <c r="E539" s="5"/>
      <c r="F539" s="3"/>
      <c r="G539" s="3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</row>
    <row r="540" spans="2:196" x14ac:dyDescent="0.2">
      <c r="B540" s="5"/>
      <c r="C540" s="5"/>
      <c r="D540" s="5"/>
      <c r="E540" s="5"/>
      <c r="F540" s="3"/>
      <c r="G540" s="3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</row>
    <row r="541" spans="2:196" x14ac:dyDescent="0.2">
      <c r="B541" s="5"/>
      <c r="C541" s="5"/>
      <c r="D541" s="5"/>
      <c r="E541" s="5"/>
      <c r="F541" s="3"/>
      <c r="G541" s="3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</row>
    <row r="542" spans="2:196" x14ac:dyDescent="0.2">
      <c r="B542" s="5"/>
      <c r="C542" s="5"/>
      <c r="D542" s="5"/>
      <c r="E542" s="5"/>
      <c r="F542" s="3"/>
      <c r="G542" s="3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</row>
    <row r="543" spans="2:196" x14ac:dyDescent="0.2">
      <c r="B543" s="5"/>
      <c r="C543" s="5"/>
      <c r="D543" s="5"/>
      <c r="E543" s="5"/>
      <c r="F543" s="3"/>
      <c r="G543" s="3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</row>
    <row r="544" spans="2:196" x14ac:dyDescent="0.2">
      <c r="B544" s="5"/>
      <c r="C544" s="5"/>
      <c r="D544" s="5"/>
      <c r="E544" s="5"/>
      <c r="F544" s="3"/>
      <c r="G544" s="3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</row>
    <row r="545" spans="2:196" x14ac:dyDescent="0.2">
      <c r="B545" s="5"/>
      <c r="C545" s="5"/>
      <c r="D545" s="5"/>
      <c r="E545" s="5"/>
      <c r="F545" s="3"/>
      <c r="G545" s="3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</row>
    <row r="546" spans="2:196" x14ac:dyDescent="0.2">
      <c r="B546" s="5"/>
      <c r="C546" s="5"/>
      <c r="D546" s="5"/>
      <c r="E546" s="5"/>
      <c r="F546" s="3"/>
      <c r="G546" s="3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</row>
    <row r="547" spans="2:196" x14ac:dyDescent="0.2">
      <c r="B547" s="5"/>
      <c r="C547" s="5"/>
      <c r="D547" s="5"/>
      <c r="E547" s="5"/>
      <c r="F547" s="3"/>
      <c r="G547" s="3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</row>
    <row r="548" spans="2:196" x14ac:dyDescent="0.2">
      <c r="B548" s="5"/>
      <c r="C548" s="5"/>
      <c r="D548" s="5"/>
      <c r="E548" s="5"/>
      <c r="F548" s="3"/>
      <c r="G548" s="3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</row>
    <row r="549" spans="2:196" x14ac:dyDescent="0.2">
      <c r="B549" s="5"/>
      <c r="C549" s="5"/>
      <c r="D549" s="5"/>
      <c r="E549" s="5"/>
      <c r="F549" s="3"/>
      <c r="G549" s="3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</row>
    <row r="550" spans="2:196" x14ac:dyDescent="0.2">
      <c r="B550" s="5"/>
      <c r="C550" s="5"/>
      <c r="D550" s="5"/>
      <c r="E550" s="5"/>
      <c r="F550" s="3"/>
      <c r="G550" s="3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</row>
    <row r="551" spans="2:196" x14ac:dyDescent="0.2">
      <c r="B551" s="5"/>
      <c r="C551" s="5"/>
      <c r="D551" s="5"/>
      <c r="E551" s="5"/>
      <c r="F551" s="3"/>
      <c r="G551" s="3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</row>
    <row r="552" spans="2:196" x14ac:dyDescent="0.2">
      <c r="B552" s="5"/>
      <c r="C552" s="5"/>
      <c r="D552" s="5"/>
      <c r="E552" s="5"/>
      <c r="F552" s="3"/>
      <c r="G552" s="3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</row>
    <row r="553" spans="2:196" x14ac:dyDescent="0.2">
      <c r="B553" s="5"/>
      <c r="C553" s="5"/>
      <c r="D553" s="5"/>
      <c r="E553" s="5"/>
      <c r="F553" s="3"/>
      <c r="G553" s="3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</row>
    <row r="554" spans="2:196" x14ac:dyDescent="0.2">
      <c r="B554" s="5"/>
      <c r="C554" s="5"/>
      <c r="D554" s="5"/>
      <c r="E554" s="5"/>
      <c r="F554" s="3"/>
      <c r="G554" s="3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</row>
    <row r="555" spans="2:196" x14ac:dyDescent="0.2">
      <c r="B555" s="5"/>
      <c r="C555" s="5"/>
      <c r="D555" s="5"/>
      <c r="E555" s="5"/>
      <c r="F555" s="3"/>
      <c r="G555" s="3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</row>
    <row r="556" spans="2:196" x14ac:dyDescent="0.2">
      <c r="B556" s="5"/>
      <c r="C556" s="5"/>
      <c r="D556" s="5"/>
      <c r="E556" s="5"/>
      <c r="F556" s="3"/>
      <c r="G556" s="3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</row>
    <row r="557" spans="2:196" x14ac:dyDescent="0.2">
      <c r="B557" s="5"/>
      <c r="C557" s="5"/>
      <c r="D557" s="5"/>
      <c r="E557" s="5"/>
      <c r="F557" s="3"/>
      <c r="G557" s="3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</row>
    <row r="558" spans="2:196" x14ac:dyDescent="0.2">
      <c r="B558" s="5"/>
      <c r="C558" s="5"/>
      <c r="D558" s="5"/>
      <c r="E558" s="5"/>
      <c r="F558" s="3"/>
      <c r="G558" s="3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</row>
    <row r="559" spans="2:196" x14ac:dyDescent="0.2">
      <c r="B559" s="5"/>
      <c r="C559" s="5"/>
      <c r="D559" s="5"/>
      <c r="E559" s="5"/>
      <c r="F559" s="3"/>
      <c r="G559" s="3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</row>
    <row r="560" spans="2:196" x14ac:dyDescent="0.2">
      <c r="B560" s="5"/>
      <c r="C560" s="5"/>
      <c r="D560" s="5"/>
      <c r="E560" s="5"/>
      <c r="F560" s="3"/>
      <c r="G560" s="3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</row>
    <row r="561" spans="2:196" x14ac:dyDescent="0.2">
      <c r="B561" s="5"/>
      <c r="C561" s="5"/>
      <c r="D561" s="5"/>
      <c r="E561" s="5"/>
      <c r="F561" s="3"/>
      <c r="G561" s="3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</row>
    <row r="562" spans="2:196" x14ac:dyDescent="0.2">
      <c r="B562" s="5"/>
      <c r="C562" s="5"/>
      <c r="D562" s="5"/>
      <c r="E562" s="5"/>
      <c r="F562" s="3"/>
      <c r="G562" s="3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</row>
    <row r="563" spans="2:196" x14ac:dyDescent="0.2">
      <c r="B563" s="5"/>
      <c r="C563" s="5"/>
      <c r="D563" s="5"/>
      <c r="E563" s="5"/>
      <c r="F563" s="3"/>
      <c r="G563" s="3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</row>
    <row r="564" spans="2:196" x14ac:dyDescent="0.2">
      <c r="B564" s="5"/>
      <c r="C564" s="5"/>
      <c r="D564" s="5"/>
      <c r="E564" s="5"/>
      <c r="F564" s="3"/>
      <c r="G564" s="3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</row>
    <row r="565" spans="2:196" x14ac:dyDescent="0.2">
      <c r="B565" s="5"/>
      <c r="C565" s="5"/>
      <c r="D565" s="5"/>
      <c r="E565" s="5"/>
      <c r="F565" s="3"/>
      <c r="G565" s="3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</row>
    <row r="566" spans="2:196" x14ac:dyDescent="0.2">
      <c r="B566" s="5"/>
      <c r="C566" s="5"/>
      <c r="D566" s="5"/>
      <c r="E566" s="5"/>
      <c r="F566" s="3"/>
      <c r="G566" s="3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</row>
    <row r="567" spans="2:196" x14ac:dyDescent="0.2">
      <c r="B567" s="5"/>
      <c r="C567" s="5"/>
      <c r="D567" s="5"/>
      <c r="E567" s="5"/>
      <c r="F567" s="3"/>
      <c r="G567" s="3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</row>
    <row r="568" spans="2:196" x14ac:dyDescent="0.2">
      <c r="B568" s="5"/>
      <c r="C568" s="5"/>
      <c r="D568" s="5"/>
      <c r="E568" s="5"/>
      <c r="F568" s="3"/>
      <c r="G568" s="3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</row>
    <row r="569" spans="2:196" x14ac:dyDescent="0.2">
      <c r="B569" s="5"/>
      <c r="C569" s="5"/>
      <c r="D569" s="5"/>
      <c r="E569" s="5"/>
      <c r="F569" s="3"/>
      <c r="G569" s="3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</row>
    <row r="570" spans="2:196" x14ac:dyDescent="0.2">
      <c r="B570" s="5"/>
      <c r="C570" s="5"/>
      <c r="D570" s="5"/>
      <c r="E570" s="5"/>
      <c r="F570" s="3"/>
      <c r="G570" s="3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</row>
    <row r="571" spans="2:196" x14ac:dyDescent="0.2">
      <c r="B571" s="5"/>
      <c r="C571" s="5"/>
      <c r="D571" s="5"/>
      <c r="E571" s="5"/>
      <c r="F571" s="3"/>
      <c r="G571" s="3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</row>
    <row r="572" spans="2:196" x14ac:dyDescent="0.2">
      <c r="B572" s="5"/>
      <c r="C572" s="5"/>
      <c r="D572" s="5"/>
      <c r="E572" s="5"/>
      <c r="F572" s="3"/>
      <c r="G572" s="3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</row>
    <row r="573" spans="2:196" x14ac:dyDescent="0.2">
      <c r="B573" s="5"/>
      <c r="C573" s="5"/>
      <c r="D573" s="5"/>
      <c r="E573" s="5"/>
      <c r="F573" s="3"/>
      <c r="G573" s="3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</row>
    <row r="574" spans="2:196" x14ac:dyDescent="0.2">
      <c r="B574" s="5"/>
      <c r="C574" s="5"/>
      <c r="D574" s="5"/>
      <c r="E574" s="5"/>
      <c r="F574" s="3"/>
      <c r="G574" s="3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</row>
    <row r="575" spans="2:196" x14ac:dyDescent="0.2">
      <c r="B575" s="5"/>
      <c r="C575" s="5"/>
      <c r="D575" s="5"/>
      <c r="E575" s="5"/>
      <c r="F575" s="3"/>
      <c r="G575" s="3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</row>
    <row r="576" spans="2:196" x14ac:dyDescent="0.2">
      <c r="B576" s="5"/>
      <c r="C576" s="5"/>
      <c r="D576" s="5"/>
      <c r="E576" s="5"/>
      <c r="F576" s="3"/>
      <c r="G576" s="3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</row>
    <row r="577" spans="2:196" x14ac:dyDescent="0.2">
      <c r="B577" s="5"/>
      <c r="C577" s="5"/>
      <c r="D577" s="5"/>
      <c r="E577" s="5"/>
      <c r="F577" s="3"/>
      <c r="G577" s="3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</row>
    <row r="578" spans="2:196" x14ac:dyDescent="0.2">
      <c r="B578" s="5"/>
      <c r="C578" s="5"/>
      <c r="D578" s="5"/>
      <c r="E578" s="5"/>
      <c r="F578" s="3"/>
      <c r="G578" s="3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</row>
    <row r="579" spans="2:196" x14ac:dyDescent="0.2">
      <c r="B579" s="5"/>
      <c r="C579" s="5"/>
      <c r="D579" s="5"/>
      <c r="E579" s="5"/>
      <c r="F579" s="3"/>
      <c r="G579" s="3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</row>
    <row r="580" spans="2:196" x14ac:dyDescent="0.2">
      <c r="B580" s="5"/>
      <c r="C580" s="5"/>
      <c r="D580" s="5"/>
      <c r="E580" s="5"/>
      <c r="F580" s="3"/>
      <c r="G580" s="3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</row>
    <row r="581" spans="2:196" x14ac:dyDescent="0.2">
      <c r="B581" s="5"/>
      <c r="C581" s="5"/>
      <c r="D581" s="5"/>
      <c r="E581" s="5"/>
      <c r="F581" s="3"/>
      <c r="G581" s="3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</row>
    <row r="582" spans="2:196" x14ac:dyDescent="0.2">
      <c r="B582" s="5"/>
      <c r="C582" s="5"/>
      <c r="D582" s="5"/>
      <c r="E582" s="5"/>
      <c r="F582" s="3"/>
      <c r="G582" s="3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</row>
    <row r="583" spans="2:196" x14ac:dyDescent="0.2">
      <c r="B583" s="5"/>
      <c r="C583" s="5"/>
      <c r="D583" s="5"/>
      <c r="E583" s="5"/>
      <c r="F583" s="3"/>
      <c r="G583" s="3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</row>
    <row r="584" spans="2:196" x14ac:dyDescent="0.2">
      <c r="B584" s="5"/>
      <c r="C584" s="5"/>
      <c r="D584" s="5"/>
      <c r="E584" s="5"/>
      <c r="F584" s="3"/>
      <c r="G584" s="3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</row>
    <row r="585" spans="2:196" x14ac:dyDescent="0.2">
      <c r="B585" s="5"/>
      <c r="C585" s="5"/>
      <c r="D585" s="5"/>
      <c r="E585" s="5"/>
      <c r="F585" s="3"/>
      <c r="G585" s="3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</row>
    <row r="586" spans="2:196" x14ac:dyDescent="0.2">
      <c r="B586" s="5"/>
      <c r="C586" s="5"/>
      <c r="D586" s="5"/>
      <c r="E586" s="5"/>
      <c r="F586" s="3"/>
      <c r="G586" s="3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</row>
    <row r="587" spans="2:196" x14ac:dyDescent="0.2">
      <c r="B587" s="5"/>
      <c r="C587" s="5"/>
      <c r="D587" s="5"/>
      <c r="E587" s="5"/>
      <c r="F587" s="3"/>
      <c r="G587" s="3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</row>
    <row r="588" spans="2:196" x14ac:dyDescent="0.2">
      <c r="B588" s="5"/>
      <c r="C588" s="5"/>
      <c r="D588" s="5"/>
      <c r="E588" s="5"/>
      <c r="F588" s="3"/>
      <c r="G588" s="3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</row>
    <row r="589" spans="2:196" x14ac:dyDescent="0.2">
      <c r="B589" s="5"/>
      <c r="C589" s="5"/>
      <c r="D589" s="5"/>
      <c r="E589" s="5"/>
      <c r="F589" s="3"/>
      <c r="G589" s="3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</row>
    <row r="590" spans="2:196" x14ac:dyDescent="0.2">
      <c r="B590" s="5"/>
      <c r="C590" s="5"/>
      <c r="D590" s="5"/>
      <c r="E590" s="5"/>
      <c r="F590" s="3"/>
      <c r="G590" s="3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</row>
    <row r="591" spans="2:196" x14ac:dyDescent="0.2">
      <c r="B591" s="5"/>
      <c r="C591" s="5"/>
      <c r="D591" s="5"/>
      <c r="E591" s="5"/>
      <c r="F591" s="3"/>
      <c r="G591" s="3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</row>
    <row r="592" spans="2:196" x14ac:dyDescent="0.2">
      <c r="B592" s="5"/>
      <c r="C592" s="5"/>
      <c r="D592" s="5"/>
      <c r="E592" s="5"/>
      <c r="F592" s="3"/>
      <c r="G592" s="3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</row>
    <row r="593" spans="2:196" x14ac:dyDescent="0.2">
      <c r="B593" s="5"/>
      <c r="C593" s="5"/>
      <c r="D593" s="5"/>
      <c r="E593" s="5"/>
      <c r="F593" s="3"/>
      <c r="G593" s="3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</row>
    <row r="594" spans="2:196" x14ac:dyDescent="0.2">
      <c r="B594" s="5"/>
      <c r="C594" s="5"/>
      <c r="D594" s="5"/>
      <c r="E594" s="5"/>
      <c r="F594" s="3"/>
      <c r="G594" s="3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</row>
    <row r="595" spans="2:196" x14ac:dyDescent="0.2">
      <c r="B595" s="5"/>
      <c r="C595" s="5"/>
      <c r="D595" s="5"/>
      <c r="E595" s="5"/>
      <c r="F595" s="3"/>
      <c r="G595" s="3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</row>
    <row r="596" spans="2:196" x14ac:dyDescent="0.2">
      <c r="B596" s="5"/>
      <c r="C596" s="5"/>
      <c r="D596" s="5"/>
      <c r="E596" s="5"/>
      <c r="F596" s="3"/>
      <c r="G596" s="3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</row>
    <row r="597" spans="2:196" x14ac:dyDescent="0.2">
      <c r="B597" s="5"/>
      <c r="C597" s="5"/>
      <c r="D597" s="5"/>
      <c r="E597" s="5"/>
      <c r="F597" s="3"/>
      <c r="G597" s="3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</row>
    <row r="598" spans="2:196" x14ac:dyDescent="0.2">
      <c r="B598" s="5"/>
      <c r="C598" s="5"/>
      <c r="D598" s="5"/>
      <c r="E598" s="5"/>
      <c r="F598" s="3"/>
      <c r="G598" s="3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</row>
    <row r="599" spans="2:196" x14ac:dyDescent="0.2">
      <c r="B599" s="5"/>
      <c r="C599" s="5"/>
      <c r="D599" s="5"/>
      <c r="E599" s="5"/>
      <c r="F599" s="3"/>
      <c r="G599" s="3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</row>
    <row r="600" spans="2:196" x14ac:dyDescent="0.2">
      <c r="B600" s="5"/>
      <c r="C600" s="5"/>
      <c r="D600" s="5"/>
      <c r="E600" s="5"/>
      <c r="F600" s="3"/>
      <c r="G600" s="3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</row>
    <row r="601" spans="2:196" x14ac:dyDescent="0.2">
      <c r="B601" s="5"/>
      <c r="C601" s="5"/>
      <c r="D601" s="5"/>
      <c r="E601" s="5"/>
      <c r="F601" s="3"/>
      <c r="G601" s="3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</row>
    <row r="602" spans="2:196" x14ac:dyDescent="0.2">
      <c r="B602" s="5"/>
      <c r="C602" s="5"/>
      <c r="D602" s="5"/>
      <c r="E602" s="5"/>
      <c r="F602" s="3"/>
      <c r="G602" s="3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</row>
    <row r="603" spans="2:196" x14ac:dyDescent="0.2">
      <c r="B603" s="5"/>
      <c r="C603" s="5"/>
      <c r="D603" s="5"/>
      <c r="E603" s="5"/>
      <c r="F603" s="3"/>
      <c r="G603" s="3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</row>
    <row r="604" spans="2:196" x14ac:dyDescent="0.2">
      <c r="B604" s="5"/>
      <c r="C604" s="5"/>
      <c r="D604" s="5"/>
      <c r="E604" s="5"/>
      <c r="F604" s="3"/>
      <c r="G604" s="3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</row>
    <row r="605" spans="2:196" x14ac:dyDescent="0.2">
      <c r="B605" s="5"/>
      <c r="C605" s="5"/>
      <c r="D605" s="5"/>
      <c r="E605" s="5"/>
      <c r="F605" s="3"/>
      <c r="G605" s="3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</row>
    <row r="606" spans="2:196" x14ac:dyDescent="0.2">
      <c r="B606" s="5"/>
      <c r="C606" s="5"/>
      <c r="D606" s="5"/>
      <c r="E606" s="5"/>
      <c r="F606" s="3"/>
      <c r="G606" s="3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</row>
    <row r="607" spans="2:196" x14ac:dyDescent="0.2">
      <c r="B607" s="5"/>
      <c r="C607" s="5"/>
      <c r="D607" s="5"/>
      <c r="E607" s="5"/>
      <c r="F607" s="3"/>
      <c r="G607" s="3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</row>
    <row r="608" spans="2:196" x14ac:dyDescent="0.2">
      <c r="B608" s="5"/>
      <c r="C608" s="5"/>
      <c r="D608" s="5"/>
      <c r="E608" s="5"/>
      <c r="F608" s="3"/>
      <c r="G608" s="3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</row>
    <row r="609" spans="2:196" x14ac:dyDescent="0.2">
      <c r="B609" s="5"/>
      <c r="C609" s="5"/>
      <c r="D609" s="5"/>
      <c r="E609" s="5"/>
      <c r="F609" s="3"/>
      <c r="G609" s="3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</row>
    <row r="610" spans="2:196" x14ac:dyDescent="0.2">
      <c r="B610" s="5"/>
      <c r="C610" s="5"/>
      <c r="D610" s="5"/>
      <c r="E610" s="5"/>
      <c r="F610" s="3"/>
      <c r="G610" s="3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</row>
    <row r="611" spans="2:196" x14ac:dyDescent="0.2">
      <c r="B611" s="5"/>
      <c r="C611" s="5"/>
      <c r="D611" s="5"/>
      <c r="E611" s="5"/>
      <c r="F611" s="3"/>
      <c r="G611" s="3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</row>
    <row r="612" spans="2:196" x14ac:dyDescent="0.2">
      <c r="B612" s="5"/>
      <c r="C612" s="5"/>
      <c r="D612" s="5"/>
      <c r="E612" s="5"/>
      <c r="F612" s="3"/>
      <c r="G612" s="3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</row>
    <row r="613" spans="2:196" x14ac:dyDescent="0.2">
      <c r="B613" s="5"/>
      <c r="C613" s="5"/>
      <c r="D613" s="5"/>
      <c r="E613" s="5"/>
      <c r="F613" s="3"/>
      <c r="G613" s="3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</row>
    <row r="614" spans="2:196" x14ac:dyDescent="0.2">
      <c r="B614" s="5"/>
      <c r="C614" s="5"/>
      <c r="D614" s="5"/>
      <c r="E614" s="5"/>
      <c r="F614" s="3"/>
      <c r="G614" s="3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</row>
    <row r="615" spans="2:196" x14ac:dyDescent="0.2">
      <c r="B615" s="5"/>
      <c r="C615" s="5"/>
      <c r="D615" s="5"/>
      <c r="E615" s="5"/>
      <c r="F615" s="3"/>
      <c r="G615" s="3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</row>
    <row r="616" spans="2:196" x14ac:dyDescent="0.2">
      <c r="B616" s="5"/>
      <c r="C616" s="5"/>
      <c r="D616" s="5"/>
      <c r="E616" s="5"/>
      <c r="F616" s="3"/>
      <c r="G616" s="3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</row>
    <row r="617" spans="2:196" x14ac:dyDescent="0.2">
      <c r="B617" s="5"/>
      <c r="C617" s="5"/>
      <c r="D617" s="5"/>
      <c r="E617" s="5"/>
      <c r="F617" s="3"/>
      <c r="G617" s="3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</row>
    <row r="618" spans="2:196" x14ac:dyDescent="0.2">
      <c r="B618" s="5"/>
      <c r="C618" s="5"/>
      <c r="D618" s="5"/>
      <c r="E618" s="5"/>
      <c r="F618" s="3"/>
      <c r="G618" s="3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</row>
    <row r="619" spans="2:196" x14ac:dyDescent="0.2">
      <c r="B619" s="5"/>
      <c r="C619" s="5"/>
      <c r="D619" s="5"/>
      <c r="E619" s="5"/>
      <c r="F619" s="3"/>
      <c r="G619" s="3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</row>
    <row r="620" spans="2:196" x14ac:dyDescent="0.2">
      <c r="B620" s="5"/>
      <c r="C620" s="5"/>
      <c r="D620" s="5"/>
      <c r="E620" s="5"/>
      <c r="F620" s="3"/>
      <c r="G620" s="3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</row>
    <row r="621" spans="2:196" x14ac:dyDescent="0.2">
      <c r="B621" s="5"/>
      <c r="C621" s="5"/>
      <c r="D621" s="5"/>
      <c r="E621" s="5"/>
      <c r="F621" s="3"/>
      <c r="G621" s="3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</row>
    <row r="622" spans="2:196" x14ac:dyDescent="0.2">
      <c r="B622" s="5"/>
      <c r="C622" s="5"/>
      <c r="D622" s="5"/>
      <c r="E622" s="5"/>
      <c r="F622" s="3"/>
      <c r="G622" s="3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</row>
    <row r="623" spans="2:196" x14ac:dyDescent="0.2">
      <c r="B623" s="5"/>
      <c r="C623" s="5"/>
      <c r="D623" s="5"/>
      <c r="E623" s="5"/>
      <c r="F623" s="3"/>
      <c r="G623" s="3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</row>
    <row r="624" spans="2:196" x14ac:dyDescent="0.2">
      <c r="B624" s="5"/>
      <c r="C624" s="5"/>
      <c r="D624" s="5"/>
      <c r="E624" s="5"/>
      <c r="F624" s="3"/>
      <c r="G624" s="3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</row>
    <row r="625" spans="2:196" x14ac:dyDescent="0.2">
      <c r="B625" s="5"/>
      <c r="C625" s="5"/>
      <c r="D625" s="5"/>
      <c r="E625" s="5"/>
      <c r="F625" s="3"/>
      <c r="G625" s="3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</row>
    <row r="626" spans="2:196" x14ac:dyDescent="0.2">
      <c r="B626" s="5"/>
      <c r="C626" s="5"/>
      <c r="D626" s="5"/>
      <c r="E626" s="5"/>
      <c r="F626" s="3"/>
      <c r="G626" s="3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</row>
    <row r="627" spans="2:196" x14ac:dyDescent="0.2">
      <c r="B627" s="5"/>
      <c r="C627" s="5"/>
      <c r="D627" s="5"/>
      <c r="E627" s="5"/>
      <c r="F627" s="3"/>
      <c r="G627" s="3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</row>
    <row r="628" spans="2:196" x14ac:dyDescent="0.2">
      <c r="B628" s="5"/>
      <c r="C628" s="5"/>
      <c r="D628" s="5"/>
      <c r="E628" s="5"/>
      <c r="F628" s="3"/>
      <c r="G628" s="3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</row>
    <row r="629" spans="2:196" x14ac:dyDescent="0.2">
      <c r="B629" s="5"/>
      <c r="C629" s="5"/>
      <c r="D629" s="5"/>
      <c r="E629" s="5"/>
      <c r="F629" s="3"/>
      <c r="G629" s="3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</row>
    <row r="630" spans="2:196" x14ac:dyDescent="0.2">
      <c r="B630" s="5"/>
      <c r="C630" s="5"/>
      <c r="D630" s="5"/>
      <c r="E630" s="5"/>
      <c r="F630" s="3"/>
      <c r="G630" s="3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</row>
    <row r="631" spans="2:196" x14ac:dyDescent="0.2">
      <c r="B631" s="5"/>
      <c r="C631" s="5"/>
      <c r="D631" s="5"/>
      <c r="E631" s="5"/>
      <c r="F631" s="3"/>
      <c r="G631" s="3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</row>
    <row r="632" spans="2:196" x14ac:dyDescent="0.2">
      <c r="B632" s="5"/>
      <c r="C632" s="5"/>
      <c r="D632" s="5"/>
      <c r="E632" s="5"/>
      <c r="F632" s="3"/>
      <c r="G632" s="3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</row>
    <row r="633" spans="2:196" x14ac:dyDescent="0.2">
      <c r="B633" s="5"/>
      <c r="C633" s="5"/>
      <c r="D633" s="5"/>
      <c r="E633" s="5"/>
      <c r="F633" s="3"/>
      <c r="G633" s="3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</row>
    <row r="634" spans="2:196" x14ac:dyDescent="0.2">
      <c r="B634" s="5"/>
      <c r="C634" s="5"/>
      <c r="D634" s="5"/>
      <c r="E634" s="5"/>
      <c r="F634" s="3"/>
      <c r="G634" s="3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</row>
    <row r="635" spans="2:196" x14ac:dyDescent="0.2">
      <c r="B635" s="5"/>
      <c r="C635" s="5"/>
      <c r="D635" s="5"/>
      <c r="E635" s="5"/>
      <c r="F635" s="3"/>
      <c r="G635" s="3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</row>
    <row r="636" spans="2:196" x14ac:dyDescent="0.2">
      <c r="B636" s="5"/>
      <c r="C636" s="5"/>
      <c r="D636" s="5"/>
      <c r="E636" s="5"/>
      <c r="F636" s="3"/>
      <c r="G636" s="3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</row>
    <row r="637" spans="2:196" x14ac:dyDescent="0.2">
      <c r="B637" s="5"/>
      <c r="C637" s="5"/>
      <c r="D637" s="5"/>
      <c r="E637" s="5"/>
      <c r="F637" s="3"/>
      <c r="G637" s="3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</row>
    <row r="638" spans="2:196" x14ac:dyDescent="0.2">
      <c r="B638" s="5"/>
      <c r="C638" s="5"/>
      <c r="D638" s="5"/>
      <c r="E638" s="5"/>
      <c r="F638" s="3"/>
      <c r="G638" s="3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</row>
    <row r="639" spans="2:196" x14ac:dyDescent="0.2">
      <c r="B639" s="5"/>
      <c r="C639" s="5"/>
      <c r="D639" s="5"/>
      <c r="E639" s="5"/>
      <c r="F639" s="3"/>
      <c r="G639" s="3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</row>
    <row r="640" spans="2:196" x14ac:dyDescent="0.2">
      <c r="B640" s="5"/>
      <c r="C640" s="5"/>
      <c r="D640" s="5"/>
      <c r="E640" s="5"/>
      <c r="F640" s="3"/>
      <c r="G640" s="3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</row>
    <row r="641" spans="2:196" x14ac:dyDescent="0.2">
      <c r="B641" s="5"/>
      <c r="C641" s="5"/>
      <c r="D641" s="5"/>
      <c r="E641" s="5"/>
      <c r="F641" s="3"/>
      <c r="G641" s="3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</row>
    <row r="642" spans="2:196" x14ac:dyDescent="0.2">
      <c r="B642" s="5"/>
      <c r="C642" s="5"/>
      <c r="D642" s="5"/>
      <c r="E642" s="5"/>
      <c r="F642" s="3"/>
      <c r="G642" s="3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</row>
    <row r="643" spans="2:196" x14ac:dyDescent="0.2">
      <c r="B643" s="5"/>
      <c r="C643" s="5"/>
      <c r="D643" s="5"/>
      <c r="E643" s="5"/>
      <c r="F643" s="3"/>
      <c r="G643" s="3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</row>
    <row r="644" spans="2:196" x14ac:dyDescent="0.2">
      <c r="B644" s="5"/>
      <c r="C644" s="5"/>
      <c r="D644" s="5"/>
      <c r="E644" s="5"/>
      <c r="F644" s="3"/>
      <c r="G644" s="3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</row>
    <row r="645" spans="2:196" x14ac:dyDescent="0.2">
      <c r="B645" s="5"/>
      <c r="C645" s="5"/>
      <c r="D645" s="5"/>
      <c r="E645" s="5"/>
      <c r="F645" s="3"/>
      <c r="G645" s="3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</row>
    <row r="646" spans="2:196" x14ac:dyDescent="0.2">
      <c r="B646" s="5"/>
      <c r="C646" s="5"/>
      <c r="D646" s="5"/>
      <c r="E646" s="5"/>
      <c r="F646" s="3"/>
      <c r="G646" s="3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</row>
    <row r="647" spans="2:196" x14ac:dyDescent="0.2">
      <c r="B647" s="5"/>
      <c r="C647" s="5"/>
      <c r="D647" s="5"/>
      <c r="E647" s="5"/>
      <c r="F647" s="3"/>
      <c r="G647" s="3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</row>
    <row r="648" spans="2:196" x14ac:dyDescent="0.2">
      <c r="B648" s="5"/>
      <c r="C648" s="5"/>
      <c r="D648" s="5"/>
      <c r="E648" s="5"/>
      <c r="F648" s="3"/>
      <c r="G648" s="3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</row>
    <row r="649" spans="2:196" x14ac:dyDescent="0.2">
      <c r="B649" s="5"/>
      <c r="C649" s="5"/>
      <c r="D649" s="5"/>
      <c r="E649" s="5"/>
      <c r="F649" s="3"/>
      <c r="G649" s="3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</row>
    <row r="650" spans="2:196" x14ac:dyDescent="0.2">
      <c r="B650" s="5"/>
      <c r="C650" s="5"/>
      <c r="D650" s="5"/>
      <c r="E650" s="5"/>
      <c r="F650" s="3"/>
      <c r="G650" s="3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</row>
    <row r="651" spans="2:196" x14ac:dyDescent="0.2">
      <c r="B651" s="5"/>
      <c r="C651" s="5"/>
      <c r="D651" s="5"/>
      <c r="E651" s="5"/>
      <c r="F651" s="3"/>
      <c r="G651" s="3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</row>
    <row r="652" spans="2:196" x14ac:dyDescent="0.2">
      <c r="B652" s="5"/>
      <c r="C652" s="5"/>
      <c r="D652" s="5"/>
      <c r="E652" s="5"/>
      <c r="F652" s="3"/>
      <c r="G652" s="3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</row>
    <row r="653" spans="2:196" x14ac:dyDescent="0.2">
      <c r="B653" s="5"/>
      <c r="C653" s="5"/>
      <c r="D653" s="5"/>
      <c r="E653" s="5"/>
      <c r="F653" s="3"/>
      <c r="G653" s="3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</row>
    <row r="654" spans="2:196" x14ac:dyDescent="0.2">
      <c r="B654" s="5"/>
      <c r="C654" s="5"/>
      <c r="D654" s="5"/>
      <c r="E654" s="5"/>
      <c r="F654" s="3"/>
      <c r="G654" s="3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</row>
    <row r="655" spans="2:196" x14ac:dyDescent="0.2">
      <c r="B655" s="5"/>
      <c r="C655" s="5"/>
      <c r="D655" s="5"/>
      <c r="E655" s="5"/>
      <c r="F655" s="3"/>
      <c r="G655" s="3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</row>
    <row r="656" spans="2:196" x14ac:dyDescent="0.2">
      <c r="B656" s="5"/>
      <c r="C656" s="5"/>
      <c r="D656" s="5"/>
      <c r="E656" s="5"/>
      <c r="F656" s="3"/>
      <c r="G656" s="3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</row>
    <row r="657" spans="2:196" x14ac:dyDescent="0.2">
      <c r="B657" s="5"/>
      <c r="C657" s="5"/>
      <c r="D657" s="5"/>
      <c r="E657" s="5"/>
      <c r="F657" s="3"/>
      <c r="G657" s="3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</row>
    <row r="658" spans="2:196" x14ac:dyDescent="0.2">
      <c r="B658" s="5"/>
      <c r="C658" s="5"/>
      <c r="D658" s="5"/>
      <c r="E658" s="5"/>
      <c r="F658" s="3"/>
      <c r="G658" s="3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</row>
    <row r="659" spans="2:196" x14ac:dyDescent="0.2">
      <c r="B659" s="5"/>
      <c r="C659" s="5"/>
      <c r="D659" s="5"/>
      <c r="E659" s="5"/>
      <c r="F659" s="3"/>
      <c r="G659" s="3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</row>
    <row r="660" spans="2:196" x14ac:dyDescent="0.2">
      <c r="B660" s="5"/>
      <c r="C660" s="5"/>
      <c r="D660" s="5"/>
      <c r="E660" s="5"/>
      <c r="F660" s="3"/>
      <c r="G660" s="3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</row>
    <row r="661" spans="2:196" x14ac:dyDescent="0.2">
      <c r="B661" s="5"/>
      <c r="C661" s="5"/>
      <c r="D661" s="5"/>
      <c r="E661" s="5"/>
      <c r="F661" s="3"/>
      <c r="G661" s="3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</row>
    <row r="662" spans="2:196" x14ac:dyDescent="0.2">
      <c r="B662" s="5"/>
      <c r="C662" s="5"/>
      <c r="D662" s="5"/>
      <c r="E662" s="5"/>
      <c r="F662" s="3"/>
      <c r="G662" s="3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</row>
    <row r="663" spans="2:196" x14ac:dyDescent="0.2">
      <c r="B663" s="5"/>
      <c r="C663" s="5"/>
      <c r="D663" s="5"/>
      <c r="E663" s="5"/>
      <c r="F663" s="3"/>
      <c r="G663" s="3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</row>
    <row r="664" spans="2:196" x14ac:dyDescent="0.2">
      <c r="B664" s="5"/>
      <c r="C664" s="5"/>
      <c r="D664" s="5"/>
      <c r="E664" s="5"/>
      <c r="F664" s="3"/>
      <c r="G664" s="3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</row>
    <row r="665" spans="2:196" x14ac:dyDescent="0.2">
      <c r="B665" s="5"/>
      <c r="C665" s="5"/>
      <c r="D665" s="5"/>
      <c r="E665" s="5"/>
      <c r="F665" s="3"/>
      <c r="G665" s="3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</row>
    <row r="666" spans="2:196" x14ac:dyDescent="0.2">
      <c r="B666" s="5"/>
      <c r="C666" s="5"/>
      <c r="D666" s="5"/>
      <c r="E666" s="5"/>
      <c r="F666" s="3"/>
      <c r="G666" s="3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</row>
    <row r="667" spans="2:196" x14ac:dyDescent="0.2">
      <c r="B667" s="5"/>
      <c r="C667" s="5"/>
      <c r="D667" s="5"/>
      <c r="E667" s="5"/>
      <c r="F667" s="3"/>
      <c r="G667" s="3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</row>
    <row r="668" spans="2:196" x14ac:dyDescent="0.2">
      <c r="B668" s="5"/>
      <c r="C668" s="5"/>
      <c r="D668" s="5"/>
      <c r="E668" s="5"/>
      <c r="F668" s="3"/>
      <c r="G668" s="3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</row>
    <row r="669" spans="2:196" x14ac:dyDescent="0.2">
      <c r="B669" s="5"/>
      <c r="C669" s="5"/>
      <c r="D669" s="5"/>
      <c r="E669" s="5"/>
      <c r="F669" s="3"/>
      <c r="G669" s="3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</row>
    <row r="670" spans="2:196" x14ac:dyDescent="0.2">
      <c r="B670" s="5"/>
      <c r="C670" s="5"/>
      <c r="D670" s="5"/>
      <c r="E670" s="5"/>
      <c r="F670" s="3"/>
      <c r="G670" s="3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</row>
    <row r="671" spans="2:196" x14ac:dyDescent="0.2">
      <c r="B671" s="5"/>
      <c r="C671" s="5"/>
      <c r="D671" s="5"/>
      <c r="E671" s="5"/>
      <c r="F671" s="3"/>
      <c r="G671" s="3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</row>
    <row r="672" spans="2:196" x14ac:dyDescent="0.2">
      <c r="B672" s="5"/>
      <c r="C672" s="5"/>
      <c r="D672" s="5"/>
      <c r="E672" s="5"/>
      <c r="F672" s="3"/>
      <c r="G672" s="3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</row>
    <row r="673" spans="2:196" x14ac:dyDescent="0.2">
      <c r="B673" s="5"/>
      <c r="C673" s="5"/>
      <c r="D673" s="5"/>
      <c r="E673" s="5"/>
      <c r="F673" s="3"/>
      <c r="G673" s="3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</row>
    <row r="674" spans="2:196" x14ac:dyDescent="0.2">
      <c r="B674" s="5"/>
      <c r="C674" s="5"/>
      <c r="D674" s="5"/>
      <c r="E674" s="5"/>
      <c r="F674" s="3"/>
      <c r="G674" s="3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</row>
    <row r="675" spans="2:196" x14ac:dyDescent="0.2">
      <c r="B675" s="5"/>
      <c r="C675" s="5"/>
      <c r="D675" s="5"/>
      <c r="E675" s="5"/>
      <c r="F675" s="3"/>
      <c r="G675" s="3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</row>
    <row r="676" spans="2:196" x14ac:dyDescent="0.2">
      <c r="B676" s="5"/>
      <c r="C676" s="5"/>
      <c r="D676" s="5"/>
      <c r="E676" s="5"/>
      <c r="F676" s="3"/>
      <c r="G676" s="3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</row>
    <row r="677" spans="2:196" x14ac:dyDescent="0.2">
      <c r="B677" s="5"/>
      <c r="C677" s="5"/>
      <c r="D677" s="5"/>
      <c r="E677" s="5"/>
      <c r="F677" s="3"/>
      <c r="G677" s="3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</row>
    <row r="678" spans="2:196" x14ac:dyDescent="0.2">
      <c r="B678" s="5"/>
      <c r="C678" s="5"/>
      <c r="D678" s="5"/>
      <c r="E678" s="5"/>
      <c r="F678" s="3"/>
      <c r="G678" s="3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</row>
    <row r="679" spans="2:196" x14ac:dyDescent="0.2">
      <c r="B679" s="5"/>
      <c r="C679" s="5"/>
      <c r="D679" s="5"/>
      <c r="E679" s="5"/>
      <c r="F679" s="3"/>
      <c r="G679" s="3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</row>
    <row r="680" spans="2:196" x14ac:dyDescent="0.2">
      <c r="B680" s="5"/>
      <c r="C680" s="5"/>
      <c r="D680" s="5"/>
      <c r="E680" s="5"/>
      <c r="F680" s="3"/>
      <c r="G680" s="3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</row>
    <row r="681" spans="2:196" x14ac:dyDescent="0.2">
      <c r="B681" s="5"/>
      <c r="C681" s="5"/>
      <c r="D681" s="5"/>
      <c r="E681" s="5"/>
      <c r="F681" s="3"/>
      <c r="G681" s="3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</row>
    <row r="682" spans="2:196" x14ac:dyDescent="0.2">
      <c r="B682" s="5"/>
      <c r="C682" s="5"/>
      <c r="D682" s="5"/>
      <c r="E682" s="5"/>
      <c r="F682" s="3"/>
      <c r="G682" s="3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</row>
    <row r="683" spans="2:196" x14ac:dyDescent="0.2">
      <c r="B683" s="5"/>
      <c r="C683" s="5"/>
      <c r="D683" s="5"/>
      <c r="E683" s="5"/>
      <c r="F683" s="3"/>
      <c r="G683" s="3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</row>
    <row r="684" spans="2:196" x14ac:dyDescent="0.2">
      <c r="B684" s="5"/>
      <c r="C684" s="5"/>
      <c r="D684" s="5"/>
      <c r="E684" s="5"/>
      <c r="F684" s="3"/>
      <c r="G684" s="3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</row>
    <row r="685" spans="2:196" x14ac:dyDescent="0.2">
      <c r="B685" s="5"/>
      <c r="C685" s="5"/>
      <c r="D685" s="5"/>
      <c r="E685" s="5"/>
      <c r="F685" s="3"/>
      <c r="G685" s="3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</row>
    <row r="686" spans="2:196" x14ac:dyDescent="0.2">
      <c r="B686" s="5"/>
      <c r="C686" s="5"/>
      <c r="D686" s="5"/>
      <c r="E686" s="5"/>
      <c r="F686" s="3"/>
      <c r="G686" s="3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</row>
    <row r="687" spans="2:196" x14ac:dyDescent="0.2">
      <c r="B687" s="5"/>
      <c r="C687" s="5"/>
      <c r="D687" s="5"/>
      <c r="E687" s="5"/>
      <c r="F687" s="3"/>
      <c r="G687" s="3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</row>
    <row r="688" spans="2:196" x14ac:dyDescent="0.2">
      <c r="B688" s="5"/>
      <c r="C688" s="5"/>
      <c r="D688" s="5"/>
      <c r="E688" s="5"/>
      <c r="F688" s="3"/>
      <c r="G688" s="3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</row>
    <row r="689" spans="2:196" x14ac:dyDescent="0.2">
      <c r="B689" s="5"/>
      <c r="C689" s="5"/>
      <c r="D689" s="5"/>
      <c r="E689" s="5"/>
      <c r="F689" s="3"/>
      <c r="G689" s="3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</row>
    <row r="690" spans="2:196" x14ac:dyDescent="0.2">
      <c r="B690" s="5"/>
      <c r="C690" s="5"/>
      <c r="D690" s="5"/>
      <c r="E690" s="5"/>
      <c r="F690" s="3"/>
      <c r="G690" s="3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</row>
    <row r="691" spans="2:196" x14ac:dyDescent="0.2">
      <c r="B691" s="5"/>
      <c r="C691" s="5"/>
      <c r="D691" s="5"/>
      <c r="E691" s="5"/>
      <c r="F691" s="3"/>
      <c r="G691" s="3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</row>
    <row r="692" spans="2:196" x14ac:dyDescent="0.2">
      <c r="B692" s="5"/>
      <c r="C692" s="5"/>
      <c r="D692" s="5"/>
      <c r="E692" s="5"/>
      <c r="F692" s="3"/>
      <c r="G692" s="3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</row>
    <row r="693" spans="2:196" x14ac:dyDescent="0.2">
      <c r="B693" s="5"/>
      <c r="C693" s="5"/>
      <c r="D693" s="5"/>
      <c r="E693" s="5"/>
      <c r="F693" s="3"/>
      <c r="G693" s="3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</row>
    <row r="694" spans="2:196" x14ac:dyDescent="0.2">
      <c r="B694" s="5"/>
      <c r="C694" s="5"/>
      <c r="D694" s="5"/>
      <c r="E694" s="5"/>
      <c r="F694" s="3"/>
      <c r="G694" s="3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</row>
    <row r="695" spans="2:196" x14ac:dyDescent="0.2">
      <c r="B695" s="5"/>
      <c r="C695" s="5"/>
      <c r="D695" s="5"/>
      <c r="E695" s="5"/>
      <c r="F695" s="3"/>
      <c r="G695" s="3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</row>
    <row r="696" spans="2:196" x14ac:dyDescent="0.2">
      <c r="B696" s="5"/>
      <c r="C696" s="5"/>
      <c r="D696" s="5"/>
      <c r="E696" s="5"/>
      <c r="F696" s="3"/>
      <c r="G696" s="3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</row>
    <row r="697" spans="2:196" x14ac:dyDescent="0.2">
      <c r="B697" s="5"/>
      <c r="C697" s="5"/>
      <c r="D697" s="5"/>
      <c r="E697" s="5"/>
      <c r="F697" s="3"/>
      <c r="G697" s="3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</row>
    <row r="698" spans="2:196" x14ac:dyDescent="0.2">
      <c r="B698" s="5"/>
      <c r="C698" s="5"/>
      <c r="D698" s="5"/>
      <c r="E698" s="5"/>
      <c r="F698" s="3"/>
      <c r="G698" s="3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</row>
    <row r="699" spans="2:196" x14ac:dyDescent="0.2">
      <c r="B699" s="5"/>
      <c r="C699" s="5"/>
      <c r="D699" s="5"/>
      <c r="E699" s="5"/>
      <c r="F699" s="3"/>
      <c r="G699" s="3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</row>
    <row r="700" spans="2:196" x14ac:dyDescent="0.2">
      <c r="B700" s="5"/>
      <c r="C700" s="5"/>
      <c r="D700" s="5"/>
      <c r="E700" s="5"/>
      <c r="F700" s="3"/>
      <c r="G700" s="3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</row>
    <row r="701" spans="2:196" x14ac:dyDescent="0.2">
      <c r="B701" s="5"/>
      <c r="C701" s="5"/>
      <c r="D701" s="5"/>
      <c r="E701" s="5"/>
      <c r="F701" s="3"/>
      <c r="G701" s="3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</row>
    <row r="702" spans="2:196" x14ac:dyDescent="0.2">
      <c r="B702" s="5"/>
      <c r="C702" s="5"/>
      <c r="D702" s="5"/>
      <c r="E702" s="5"/>
      <c r="F702" s="3"/>
      <c r="G702" s="3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</row>
    <row r="703" spans="2:196" x14ac:dyDescent="0.2">
      <c r="B703" s="5"/>
      <c r="C703" s="5"/>
      <c r="D703" s="5"/>
      <c r="E703" s="5"/>
      <c r="F703" s="3"/>
      <c r="G703" s="3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</row>
    <row r="704" spans="2:196" x14ac:dyDescent="0.2">
      <c r="B704" s="5"/>
      <c r="C704" s="5"/>
      <c r="D704" s="5"/>
      <c r="E704" s="5"/>
      <c r="F704" s="3"/>
      <c r="G704" s="3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</row>
    <row r="705" spans="2:196" x14ac:dyDescent="0.2">
      <c r="B705" s="5"/>
      <c r="C705" s="5"/>
      <c r="D705" s="5"/>
      <c r="E705" s="5"/>
      <c r="F705" s="3"/>
      <c r="G705" s="3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</row>
    <row r="706" spans="2:196" x14ac:dyDescent="0.2">
      <c r="B706" s="5"/>
      <c r="C706" s="5"/>
      <c r="D706" s="5"/>
      <c r="E706" s="5"/>
      <c r="F706" s="3"/>
      <c r="G706" s="3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</row>
    <row r="707" spans="2:196" x14ac:dyDescent="0.2">
      <c r="B707" s="5"/>
      <c r="C707" s="5"/>
      <c r="D707" s="5"/>
      <c r="E707" s="5"/>
      <c r="F707" s="3"/>
      <c r="G707" s="3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</row>
    <row r="708" spans="2:196" x14ac:dyDescent="0.2">
      <c r="B708" s="5"/>
      <c r="C708" s="5"/>
      <c r="D708" s="5"/>
      <c r="E708" s="5"/>
      <c r="F708" s="3"/>
      <c r="G708" s="3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</row>
    <row r="709" spans="2:196" x14ac:dyDescent="0.2">
      <c r="B709" s="5"/>
      <c r="C709" s="5"/>
      <c r="D709" s="5"/>
      <c r="E709" s="5"/>
      <c r="F709" s="3"/>
      <c r="G709" s="3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</row>
    <row r="710" spans="2:196" x14ac:dyDescent="0.2">
      <c r="B710" s="5"/>
      <c r="C710" s="5"/>
      <c r="D710" s="5"/>
      <c r="E710" s="5"/>
      <c r="F710" s="3"/>
      <c r="G710" s="3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</row>
    <row r="711" spans="2:196" x14ac:dyDescent="0.2">
      <c r="B711" s="5"/>
      <c r="C711" s="5"/>
      <c r="D711" s="5"/>
      <c r="E711" s="5"/>
      <c r="F711" s="3"/>
      <c r="G711" s="3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</row>
    <row r="712" spans="2:196" x14ac:dyDescent="0.2">
      <c r="B712" s="5"/>
      <c r="C712" s="5"/>
      <c r="D712" s="5"/>
      <c r="E712" s="5"/>
      <c r="F712" s="3"/>
      <c r="G712" s="3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</row>
    <row r="713" spans="2:196" x14ac:dyDescent="0.2">
      <c r="B713" s="5"/>
      <c r="C713" s="5"/>
      <c r="D713" s="5"/>
      <c r="E713" s="5"/>
      <c r="F713" s="3"/>
      <c r="G713" s="3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</row>
    <row r="714" spans="2:196" x14ac:dyDescent="0.2">
      <c r="B714" s="5"/>
      <c r="C714" s="5"/>
      <c r="D714" s="5"/>
      <c r="E714" s="5"/>
      <c r="F714" s="3"/>
      <c r="G714" s="3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</row>
    <row r="715" spans="2:196" x14ac:dyDescent="0.2">
      <c r="B715" s="5"/>
      <c r="C715" s="5"/>
      <c r="D715" s="5"/>
      <c r="E715" s="5"/>
      <c r="F715" s="3"/>
      <c r="G715" s="3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</row>
    <row r="716" spans="2:196" x14ac:dyDescent="0.2">
      <c r="B716" s="5"/>
      <c r="C716" s="5"/>
      <c r="D716" s="5"/>
      <c r="E716" s="5"/>
      <c r="F716" s="3"/>
      <c r="G716" s="3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</row>
    <row r="717" spans="2:196" x14ac:dyDescent="0.2">
      <c r="B717" s="5"/>
      <c r="C717" s="5"/>
      <c r="D717" s="5"/>
      <c r="E717" s="5"/>
      <c r="F717" s="3"/>
      <c r="G717" s="3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</row>
    <row r="718" spans="2:196" x14ac:dyDescent="0.2">
      <c r="B718" s="5"/>
      <c r="C718" s="5"/>
      <c r="D718" s="5"/>
      <c r="E718" s="5"/>
      <c r="F718" s="3"/>
      <c r="G718" s="3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</row>
    <row r="719" spans="2:196" x14ac:dyDescent="0.2">
      <c r="B719" s="5"/>
      <c r="C719" s="5"/>
      <c r="D719" s="5"/>
      <c r="E719" s="5"/>
      <c r="F719" s="3"/>
      <c r="G719" s="3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</row>
    <row r="720" spans="2:196" x14ac:dyDescent="0.2">
      <c r="B720" s="5"/>
      <c r="C720" s="5"/>
      <c r="D720" s="5"/>
      <c r="E720" s="5"/>
      <c r="F720" s="3"/>
      <c r="G720" s="3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</row>
    <row r="721" spans="2:196" x14ac:dyDescent="0.2">
      <c r="B721" s="5"/>
      <c r="C721" s="5"/>
      <c r="D721" s="5"/>
      <c r="E721" s="5"/>
      <c r="F721" s="3"/>
      <c r="G721" s="3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</row>
    <row r="722" spans="2:196" x14ac:dyDescent="0.2">
      <c r="B722" s="5"/>
      <c r="C722" s="5"/>
      <c r="D722" s="5"/>
      <c r="E722" s="5"/>
      <c r="F722" s="3"/>
      <c r="G722" s="3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</row>
    <row r="723" spans="2:196" x14ac:dyDescent="0.2">
      <c r="B723" s="5"/>
      <c r="C723" s="5"/>
      <c r="D723" s="5"/>
      <c r="E723" s="5"/>
      <c r="F723" s="3"/>
      <c r="G723" s="3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</row>
    <row r="724" spans="2:196" x14ac:dyDescent="0.2">
      <c r="B724" s="5"/>
      <c r="C724" s="5"/>
      <c r="D724" s="5"/>
      <c r="E724" s="5"/>
      <c r="F724" s="3"/>
      <c r="G724" s="3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</row>
    <row r="725" spans="2:196" x14ac:dyDescent="0.2">
      <c r="B725" s="5"/>
      <c r="C725" s="5"/>
      <c r="D725" s="5"/>
      <c r="E725" s="5"/>
      <c r="F725" s="3"/>
      <c r="G725" s="3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</row>
    <row r="726" spans="2:196" x14ac:dyDescent="0.2">
      <c r="B726" s="5"/>
      <c r="C726" s="5"/>
      <c r="D726" s="5"/>
      <c r="E726" s="5"/>
      <c r="F726" s="3"/>
      <c r="G726" s="3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</row>
    <row r="727" spans="2:196" x14ac:dyDescent="0.2">
      <c r="B727" s="5"/>
      <c r="C727" s="5"/>
      <c r="D727" s="5"/>
      <c r="E727" s="5"/>
      <c r="F727" s="3"/>
      <c r="G727" s="3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</row>
    <row r="728" spans="2:196" x14ac:dyDescent="0.2">
      <c r="B728" s="5"/>
      <c r="C728" s="5"/>
      <c r="D728" s="5"/>
      <c r="E728" s="5"/>
      <c r="F728" s="3"/>
      <c r="G728" s="3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</row>
    <row r="729" spans="2:196" x14ac:dyDescent="0.2">
      <c r="B729" s="5"/>
      <c r="C729" s="5"/>
      <c r="D729" s="5"/>
      <c r="E729" s="5"/>
      <c r="F729" s="3"/>
      <c r="G729" s="3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</row>
    <row r="730" spans="2:196" x14ac:dyDescent="0.2">
      <c r="B730" s="5"/>
      <c r="C730" s="5"/>
      <c r="D730" s="5"/>
      <c r="E730" s="5"/>
      <c r="F730" s="3"/>
      <c r="G730" s="3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</row>
    <row r="731" spans="2:196" x14ac:dyDescent="0.2">
      <c r="B731" s="5"/>
      <c r="C731" s="5"/>
      <c r="D731" s="5"/>
      <c r="E731" s="5"/>
      <c r="F731" s="3"/>
      <c r="G731" s="3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</row>
    <row r="732" spans="2:196" x14ac:dyDescent="0.2">
      <c r="B732" s="5"/>
      <c r="C732" s="5"/>
      <c r="D732" s="5"/>
      <c r="E732" s="5"/>
      <c r="F732" s="3"/>
      <c r="G732" s="3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</row>
    <row r="733" spans="2:196" x14ac:dyDescent="0.2">
      <c r="B733" s="5"/>
      <c r="C733" s="5"/>
      <c r="D733" s="5"/>
      <c r="E733" s="5"/>
      <c r="F733" s="3"/>
      <c r="G733" s="3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</row>
    <row r="734" spans="2:196" x14ac:dyDescent="0.2">
      <c r="B734" s="5"/>
      <c r="C734" s="5"/>
      <c r="D734" s="5"/>
      <c r="E734" s="5"/>
      <c r="F734" s="3"/>
      <c r="G734" s="3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</row>
    <row r="735" spans="2:196" x14ac:dyDescent="0.2">
      <c r="B735" s="5"/>
      <c r="C735" s="5"/>
      <c r="D735" s="5"/>
      <c r="E735" s="5"/>
      <c r="F735" s="3"/>
      <c r="G735" s="3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</row>
    <row r="736" spans="2:196" x14ac:dyDescent="0.2">
      <c r="B736" s="5"/>
      <c r="C736" s="5"/>
      <c r="D736" s="5"/>
      <c r="E736" s="5"/>
      <c r="F736" s="3"/>
      <c r="G736" s="3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</row>
    <row r="737" spans="2:196" x14ac:dyDescent="0.2">
      <c r="B737" s="5"/>
      <c r="C737" s="5"/>
      <c r="D737" s="5"/>
      <c r="E737" s="5"/>
      <c r="F737" s="3"/>
      <c r="G737" s="3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</row>
    <row r="738" spans="2:196" x14ac:dyDescent="0.2">
      <c r="B738" s="5"/>
      <c r="C738" s="5"/>
      <c r="D738" s="5"/>
      <c r="E738" s="5"/>
      <c r="F738" s="3"/>
      <c r="G738" s="3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</row>
    <row r="739" spans="2:196" x14ac:dyDescent="0.2">
      <c r="B739" s="5"/>
      <c r="C739" s="5"/>
      <c r="D739" s="5"/>
      <c r="E739" s="5"/>
      <c r="F739" s="3"/>
      <c r="G739" s="3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</row>
    <row r="740" spans="2:196" x14ac:dyDescent="0.2">
      <c r="B740" s="5"/>
      <c r="C740" s="5"/>
      <c r="D740" s="5"/>
      <c r="E740" s="5"/>
      <c r="F740" s="3"/>
      <c r="G740" s="3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</row>
    <row r="741" spans="2:196" x14ac:dyDescent="0.2">
      <c r="B741" s="5"/>
      <c r="C741" s="5"/>
      <c r="D741" s="5"/>
      <c r="E741" s="5"/>
      <c r="F741" s="3"/>
      <c r="G741" s="3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</row>
    <row r="742" spans="2:196" x14ac:dyDescent="0.2">
      <c r="B742" s="5"/>
      <c r="C742" s="5"/>
      <c r="D742" s="5"/>
      <c r="E742" s="5"/>
      <c r="F742" s="3"/>
      <c r="G742" s="3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</row>
    <row r="743" spans="2:196" x14ac:dyDescent="0.2">
      <c r="B743" s="5"/>
      <c r="C743" s="5"/>
      <c r="D743" s="5"/>
      <c r="E743" s="5"/>
      <c r="F743" s="3"/>
      <c r="G743" s="3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</row>
    <row r="744" spans="2:196" x14ac:dyDescent="0.2">
      <c r="B744" s="5"/>
      <c r="C744" s="5"/>
      <c r="D744" s="5"/>
      <c r="E744" s="5"/>
      <c r="F744" s="3"/>
      <c r="G744" s="3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</row>
    <row r="745" spans="2:196" x14ac:dyDescent="0.2">
      <c r="B745" s="5"/>
      <c r="C745" s="5"/>
      <c r="D745" s="5"/>
      <c r="E745" s="5"/>
      <c r="F745" s="3"/>
      <c r="G745" s="3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</row>
    <row r="746" spans="2:196" x14ac:dyDescent="0.2">
      <c r="B746" s="5"/>
      <c r="C746" s="5"/>
      <c r="D746" s="5"/>
      <c r="E746" s="5"/>
      <c r="F746" s="3"/>
      <c r="G746" s="3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</row>
    <row r="747" spans="2:196" x14ac:dyDescent="0.2">
      <c r="B747" s="5"/>
      <c r="C747" s="5"/>
      <c r="D747" s="5"/>
      <c r="E747" s="5"/>
      <c r="F747" s="3"/>
      <c r="G747" s="3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</row>
    <row r="748" spans="2:196" x14ac:dyDescent="0.2">
      <c r="B748" s="5"/>
      <c r="C748" s="5"/>
      <c r="D748" s="5"/>
      <c r="E748" s="5"/>
      <c r="F748" s="3"/>
      <c r="G748" s="3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</row>
    <row r="749" spans="2:196" x14ac:dyDescent="0.2">
      <c r="B749" s="5"/>
      <c r="C749" s="5"/>
      <c r="D749" s="5"/>
      <c r="E749" s="5"/>
      <c r="F749" s="3"/>
      <c r="G749" s="3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</row>
    <row r="750" spans="2:196" x14ac:dyDescent="0.2">
      <c r="B750" s="5"/>
      <c r="C750" s="5"/>
      <c r="D750" s="5"/>
      <c r="E750" s="5"/>
      <c r="F750" s="3"/>
      <c r="G750" s="3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</row>
    <row r="751" spans="2:196" x14ac:dyDescent="0.2">
      <c r="B751" s="5"/>
      <c r="C751" s="5"/>
      <c r="D751" s="5"/>
      <c r="E751" s="5"/>
      <c r="F751" s="3"/>
      <c r="G751" s="3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</row>
    <row r="752" spans="2:196" x14ac:dyDescent="0.2">
      <c r="B752" s="5"/>
      <c r="C752" s="5"/>
      <c r="D752" s="5"/>
      <c r="E752" s="5"/>
      <c r="F752" s="3"/>
      <c r="G752" s="3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</row>
    <row r="753" spans="2:196" x14ac:dyDescent="0.2">
      <c r="B753" s="5"/>
      <c r="C753" s="5"/>
      <c r="D753" s="5"/>
      <c r="E753" s="5"/>
      <c r="F753" s="3"/>
      <c r="G753" s="3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</row>
    <row r="754" spans="2:196" x14ac:dyDescent="0.2">
      <c r="B754" s="5"/>
      <c r="C754" s="5"/>
      <c r="D754" s="5"/>
      <c r="E754" s="5"/>
      <c r="F754" s="3"/>
      <c r="G754" s="3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</row>
    <row r="755" spans="2:196" x14ac:dyDescent="0.2">
      <c r="B755" s="5"/>
      <c r="C755" s="5"/>
      <c r="D755" s="5"/>
      <c r="E755" s="5"/>
      <c r="F755" s="3"/>
      <c r="G755" s="3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</row>
    <row r="756" spans="2:196" x14ac:dyDescent="0.2">
      <c r="B756" s="5"/>
      <c r="C756" s="5"/>
      <c r="D756" s="5"/>
      <c r="E756" s="5"/>
      <c r="F756" s="3"/>
      <c r="G756" s="3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</row>
    <row r="757" spans="2:196" x14ac:dyDescent="0.2">
      <c r="B757" s="5"/>
      <c r="C757" s="5"/>
      <c r="D757" s="5"/>
      <c r="E757" s="5"/>
      <c r="F757" s="3"/>
      <c r="G757" s="3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</row>
    <row r="758" spans="2:196" x14ac:dyDescent="0.2">
      <c r="B758" s="5"/>
      <c r="C758" s="5"/>
      <c r="D758" s="5"/>
      <c r="E758" s="5"/>
      <c r="F758" s="3"/>
      <c r="G758" s="3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</row>
    <row r="759" spans="2:196" x14ac:dyDescent="0.2">
      <c r="B759" s="5"/>
      <c r="C759" s="5"/>
      <c r="D759" s="5"/>
      <c r="E759" s="5"/>
      <c r="F759" s="3"/>
      <c r="G759" s="3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</row>
    <row r="760" spans="2:196" x14ac:dyDescent="0.2">
      <c r="B760" s="5"/>
      <c r="C760" s="5"/>
      <c r="D760" s="5"/>
      <c r="E760" s="5"/>
      <c r="F760" s="3"/>
      <c r="G760" s="3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</row>
    <row r="761" spans="2:196" x14ac:dyDescent="0.2">
      <c r="B761" s="5"/>
      <c r="C761" s="5"/>
      <c r="D761" s="5"/>
      <c r="E761" s="5"/>
      <c r="F761" s="3"/>
      <c r="G761" s="3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</row>
    <row r="762" spans="2:196" x14ac:dyDescent="0.2">
      <c r="B762" s="5"/>
      <c r="C762" s="5"/>
      <c r="D762" s="5"/>
      <c r="E762" s="5"/>
      <c r="F762" s="3"/>
      <c r="G762" s="3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</row>
    <row r="763" spans="2:196" x14ac:dyDescent="0.2">
      <c r="B763" s="5"/>
      <c r="C763" s="5"/>
      <c r="D763" s="5"/>
      <c r="E763" s="5"/>
      <c r="F763" s="3"/>
      <c r="G763" s="3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</row>
    <row r="764" spans="2:196" x14ac:dyDescent="0.2">
      <c r="B764" s="5"/>
      <c r="C764" s="5"/>
      <c r="D764" s="5"/>
      <c r="E764" s="5"/>
      <c r="F764" s="3"/>
      <c r="G764" s="3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</row>
    <row r="765" spans="2:196" x14ac:dyDescent="0.2">
      <c r="B765" s="5"/>
      <c r="C765" s="5"/>
      <c r="D765" s="5"/>
      <c r="E765" s="5"/>
      <c r="F765" s="3"/>
      <c r="G765" s="3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</row>
    <row r="766" spans="2:196" x14ac:dyDescent="0.2">
      <c r="B766" s="5"/>
      <c r="C766" s="5"/>
      <c r="D766" s="5"/>
      <c r="E766" s="5"/>
      <c r="F766" s="3"/>
      <c r="G766" s="3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</row>
    <row r="767" spans="2:196" x14ac:dyDescent="0.2">
      <c r="B767" s="5"/>
      <c r="C767" s="5"/>
      <c r="D767" s="5"/>
      <c r="E767" s="5"/>
      <c r="F767" s="3"/>
      <c r="G767" s="3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</row>
    <row r="768" spans="2:196" x14ac:dyDescent="0.2">
      <c r="B768" s="5"/>
      <c r="C768" s="5"/>
      <c r="D768" s="5"/>
      <c r="E768" s="5"/>
      <c r="F768" s="3"/>
      <c r="G768" s="3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</row>
    <row r="769" spans="2:196" x14ac:dyDescent="0.2">
      <c r="B769" s="5"/>
      <c r="C769" s="5"/>
      <c r="D769" s="5"/>
      <c r="E769" s="5"/>
      <c r="F769" s="3"/>
      <c r="G769" s="3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</row>
    <row r="770" spans="2:196" x14ac:dyDescent="0.2">
      <c r="B770" s="5"/>
      <c r="C770" s="5"/>
      <c r="D770" s="5"/>
      <c r="E770" s="5"/>
      <c r="F770" s="3"/>
      <c r="G770" s="3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</row>
    <row r="771" spans="2:196" x14ac:dyDescent="0.2">
      <c r="B771" s="5"/>
      <c r="C771" s="5"/>
      <c r="D771" s="5"/>
      <c r="E771" s="5"/>
      <c r="F771" s="3"/>
      <c r="G771" s="3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</row>
    <row r="772" spans="2:196" x14ac:dyDescent="0.2">
      <c r="B772" s="5"/>
      <c r="C772" s="5"/>
      <c r="D772" s="5"/>
      <c r="E772" s="5"/>
      <c r="F772" s="3"/>
      <c r="G772" s="3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</row>
    <row r="773" spans="2:196" x14ac:dyDescent="0.2">
      <c r="B773" s="5"/>
      <c r="C773" s="5"/>
      <c r="D773" s="5"/>
      <c r="E773" s="5"/>
      <c r="F773" s="3"/>
      <c r="G773" s="3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</row>
    <row r="774" spans="2:196" x14ac:dyDescent="0.2">
      <c r="B774" s="5"/>
      <c r="C774" s="5"/>
      <c r="D774" s="5"/>
      <c r="E774" s="5"/>
      <c r="F774" s="3"/>
      <c r="G774" s="3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</row>
    <row r="775" spans="2:196" x14ac:dyDescent="0.2">
      <c r="B775" s="5"/>
      <c r="C775" s="5"/>
      <c r="D775" s="5"/>
      <c r="E775" s="5"/>
      <c r="F775" s="3"/>
      <c r="G775" s="3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</row>
    <row r="776" spans="2:196" x14ac:dyDescent="0.2">
      <c r="B776" s="5"/>
      <c r="C776" s="5"/>
      <c r="D776" s="5"/>
      <c r="E776" s="5"/>
      <c r="F776" s="3"/>
      <c r="G776" s="3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</row>
    <row r="777" spans="2:196" x14ac:dyDescent="0.2">
      <c r="B777" s="5"/>
      <c r="C777" s="5"/>
      <c r="D777" s="5"/>
      <c r="E777" s="5"/>
      <c r="F777" s="3"/>
      <c r="G777" s="3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</row>
    <row r="778" spans="2:196" x14ac:dyDescent="0.2">
      <c r="B778" s="5"/>
      <c r="C778" s="5"/>
      <c r="D778" s="5"/>
      <c r="E778" s="5"/>
      <c r="F778" s="3"/>
      <c r="G778" s="3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</row>
    <row r="779" spans="2:196" x14ac:dyDescent="0.2">
      <c r="B779" s="5"/>
      <c r="C779" s="5"/>
      <c r="D779" s="5"/>
      <c r="E779" s="5"/>
      <c r="F779" s="3"/>
      <c r="G779" s="3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</row>
    <row r="780" spans="2:196" x14ac:dyDescent="0.2">
      <c r="B780" s="5"/>
      <c r="C780" s="5"/>
      <c r="D780" s="5"/>
      <c r="E780" s="5"/>
      <c r="F780" s="3"/>
      <c r="G780" s="3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</row>
    <row r="781" spans="2:196" x14ac:dyDescent="0.2">
      <c r="B781" s="5"/>
      <c r="C781" s="5"/>
      <c r="D781" s="5"/>
      <c r="E781" s="5"/>
      <c r="F781" s="3"/>
      <c r="G781" s="3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</row>
    <row r="782" spans="2:196" x14ac:dyDescent="0.2">
      <c r="B782" s="5"/>
      <c r="C782" s="5"/>
      <c r="D782" s="5"/>
      <c r="E782" s="5"/>
      <c r="F782" s="3"/>
      <c r="G782" s="3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</row>
    <row r="783" spans="2:196" x14ac:dyDescent="0.2">
      <c r="B783" s="5"/>
      <c r="C783" s="5"/>
      <c r="D783" s="5"/>
      <c r="E783" s="5"/>
      <c r="F783" s="3"/>
      <c r="G783" s="3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</row>
    <row r="784" spans="2:196" x14ac:dyDescent="0.2">
      <c r="B784" s="5"/>
      <c r="C784" s="5"/>
      <c r="D784" s="5"/>
      <c r="E784" s="5"/>
      <c r="F784" s="3"/>
      <c r="G784" s="3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</row>
    <row r="785" spans="2:196" x14ac:dyDescent="0.2">
      <c r="B785" s="5"/>
      <c r="C785" s="5"/>
      <c r="D785" s="5"/>
      <c r="E785" s="5"/>
      <c r="F785" s="3"/>
      <c r="G785" s="3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</row>
    <row r="786" spans="2:196" x14ac:dyDescent="0.2">
      <c r="B786" s="5"/>
      <c r="C786" s="5"/>
      <c r="D786" s="5"/>
      <c r="E786" s="5"/>
      <c r="F786" s="3"/>
      <c r="G786" s="3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</row>
    <row r="787" spans="2:196" x14ac:dyDescent="0.2">
      <c r="B787" s="5"/>
      <c r="C787" s="5"/>
      <c r="D787" s="5"/>
      <c r="E787" s="5"/>
      <c r="F787" s="3"/>
      <c r="G787" s="3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</row>
    <row r="788" spans="2:196" x14ac:dyDescent="0.2">
      <c r="B788" s="5"/>
      <c r="C788" s="5"/>
      <c r="D788" s="5"/>
      <c r="E788" s="5"/>
      <c r="F788" s="3"/>
      <c r="G788" s="3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</row>
    <row r="789" spans="2:196" x14ac:dyDescent="0.2">
      <c r="B789" s="5"/>
      <c r="C789" s="5"/>
      <c r="D789" s="5"/>
      <c r="E789" s="5"/>
      <c r="F789" s="3"/>
      <c r="G789" s="3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</row>
    <row r="790" spans="2:196" x14ac:dyDescent="0.2">
      <c r="B790" s="5"/>
      <c r="C790" s="5"/>
      <c r="D790" s="5"/>
      <c r="E790" s="5"/>
      <c r="F790" s="3"/>
      <c r="G790" s="3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</row>
    <row r="791" spans="2:196" x14ac:dyDescent="0.2">
      <c r="B791" s="5"/>
      <c r="C791" s="5"/>
      <c r="D791" s="5"/>
      <c r="E791" s="5"/>
      <c r="F791" s="3"/>
      <c r="G791" s="3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</row>
    <row r="792" spans="2:196" x14ac:dyDescent="0.2">
      <c r="B792" s="5"/>
      <c r="C792" s="5"/>
      <c r="D792" s="5"/>
      <c r="E792" s="5"/>
      <c r="F792" s="3"/>
      <c r="G792" s="3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</row>
    <row r="793" spans="2:196" x14ac:dyDescent="0.2">
      <c r="B793" s="5"/>
      <c r="C793" s="5"/>
      <c r="D793" s="5"/>
      <c r="E793" s="5"/>
      <c r="F793" s="3"/>
      <c r="G793" s="3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</row>
    <row r="794" spans="2:196" x14ac:dyDescent="0.2">
      <c r="B794" s="5"/>
      <c r="C794" s="5"/>
      <c r="D794" s="5"/>
      <c r="E794" s="5"/>
      <c r="F794" s="3"/>
      <c r="G794" s="3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</row>
    <row r="795" spans="2:196" x14ac:dyDescent="0.2">
      <c r="B795" s="5"/>
      <c r="C795" s="5"/>
      <c r="D795" s="5"/>
      <c r="E795" s="5"/>
      <c r="F795" s="3"/>
      <c r="G795" s="3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</row>
    <row r="796" spans="2:196" x14ac:dyDescent="0.2">
      <c r="B796" s="5"/>
      <c r="C796" s="5"/>
      <c r="D796" s="5"/>
      <c r="E796" s="5"/>
      <c r="F796" s="3"/>
      <c r="G796" s="3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</row>
    <row r="797" spans="2:196" x14ac:dyDescent="0.2">
      <c r="B797" s="5"/>
      <c r="C797" s="5"/>
      <c r="D797" s="5"/>
      <c r="E797" s="5"/>
      <c r="F797" s="3"/>
      <c r="G797" s="3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</row>
    <row r="798" spans="2:196" x14ac:dyDescent="0.2">
      <c r="B798" s="5"/>
      <c r="C798" s="5"/>
      <c r="D798" s="5"/>
      <c r="E798" s="5"/>
      <c r="F798" s="3"/>
      <c r="G798" s="3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</row>
    <row r="799" spans="2:196" x14ac:dyDescent="0.2">
      <c r="B799" s="5"/>
      <c r="C799" s="5"/>
      <c r="D799" s="5"/>
      <c r="E799" s="5"/>
      <c r="F799" s="3"/>
      <c r="G799" s="3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</row>
    <row r="800" spans="2:196" x14ac:dyDescent="0.2">
      <c r="B800" s="5"/>
      <c r="C800" s="5"/>
      <c r="D800" s="5"/>
      <c r="E800" s="5"/>
      <c r="F800" s="3"/>
      <c r="G800" s="3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</row>
    <row r="801" spans="2:196" x14ac:dyDescent="0.2">
      <c r="B801" s="5"/>
      <c r="C801" s="5"/>
      <c r="D801" s="5"/>
      <c r="E801" s="5"/>
      <c r="F801" s="3"/>
      <c r="G801" s="3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</row>
    <row r="802" spans="2:196" x14ac:dyDescent="0.2">
      <c r="B802" s="5"/>
      <c r="C802" s="5"/>
      <c r="D802" s="5"/>
      <c r="E802" s="5"/>
      <c r="F802" s="3"/>
      <c r="G802" s="3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</row>
    <row r="803" spans="2:196" x14ac:dyDescent="0.2">
      <c r="B803" s="5"/>
      <c r="C803" s="5"/>
      <c r="D803" s="5"/>
      <c r="E803" s="5"/>
      <c r="F803" s="3"/>
      <c r="G803" s="3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</row>
    <row r="804" spans="2:196" x14ac:dyDescent="0.2">
      <c r="B804" s="5"/>
      <c r="C804" s="5"/>
      <c r="D804" s="5"/>
      <c r="E804" s="5"/>
      <c r="F804" s="3"/>
      <c r="G804" s="3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</row>
    <row r="805" spans="2:196" x14ac:dyDescent="0.2">
      <c r="B805" s="5"/>
      <c r="C805" s="5"/>
      <c r="D805" s="5"/>
      <c r="E805" s="5"/>
      <c r="F805" s="3"/>
      <c r="G805" s="3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</row>
    <row r="806" spans="2:196" x14ac:dyDescent="0.2">
      <c r="B806" s="5"/>
      <c r="C806" s="5"/>
      <c r="D806" s="5"/>
      <c r="E806" s="5"/>
      <c r="F806" s="3"/>
      <c r="G806" s="3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</row>
    <row r="807" spans="2:196" x14ac:dyDescent="0.2">
      <c r="B807" s="5"/>
      <c r="C807" s="5"/>
      <c r="D807" s="5"/>
      <c r="E807" s="5"/>
      <c r="F807" s="3"/>
      <c r="G807" s="3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</row>
    <row r="808" spans="2:196" x14ac:dyDescent="0.2">
      <c r="B808" s="5"/>
      <c r="C808" s="5"/>
      <c r="D808" s="5"/>
      <c r="E808" s="5"/>
      <c r="F808" s="3"/>
      <c r="G808" s="3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</row>
    <row r="809" spans="2:196" x14ac:dyDescent="0.2">
      <c r="B809" s="5"/>
      <c r="C809" s="5"/>
      <c r="D809" s="5"/>
      <c r="E809" s="5"/>
      <c r="F809" s="3"/>
      <c r="G809" s="3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</row>
    <row r="810" spans="2:196" x14ac:dyDescent="0.2">
      <c r="B810" s="5"/>
      <c r="C810" s="5"/>
      <c r="D810" s="5"/>
      <c r="E810" s="5"/>
      <c r="F810" s="3"/>
      <c r="G810" s="3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</row>
    <row r="811" spans="2:196" x14ac:dyDescent="0.2">
      <c r="B811" s="5"/>
      <c r="C811" s="5"/>
      <c r="D811" s="5"/>
      <c r="E811" s="5"/>
      <c r="F811" s="3"/>
      <c r="G811" s="3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</row>
    <row r="812" spans="2:196" x14ac:dyDescent="0.2">
      <c r="B812" s="5"/>
      <c r="C812" s="5"/>
      <c r="D812" s="5"/>
      <c r="E812" s="5"/>
      <c r="F812" s="3"/>
      <c r="G812" s="3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</row>
    <row r="813" spans="2:196" x14ac:dyDescent="0.2">
      <c r="B813" s="5"/>
      <c r="C813" s="5"/>
      <c r="D813" s="5"/>
      <c r="E813" s="5"/>
      <c r="F813" s="3"/>
      <c r="G813" s="3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</row>
    <row r="814" spans="2:196" x14ac:dyDescent="0.2">
      <c r="B814" s="5"/>
      <c r="C814" s="5"/>
      <c r="D814" s="5"/>
      <c r="E814" s="5"/>
      <c r="F814" s="3"/>
      <c r="G814" s="3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</row>
    <row r="815" spans="2:196" x14ac:dyDescent="0.2">
      <c r="B815" s="5"/>
      <c r="C815" s="5"/>
      <c r="D815" s="5"/>
      <c r="E815" s="5"/>
      <c r="F815" s="3"/>
      <c r="G815" s="3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</row>
    <row r="816" spans="2:196" x14ac:dyDescent="0.2">
      <c r="B816" s="5"/>
      <c r="C816" s="5"/>
      <c r="D816" s="5"/>
      <c r="E816" s="5"/>
      <c r="F816" s="3"/>
      <c r="G816" s="3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</row>
    <row r="817" spans="2:196" x14ac:dyDescent="0.2">
      <c r="B817" s="5"/>
      <c r="C817" s="5"/>
      <c r="D817" s="5"/>
      <c r="E817" s="5"/>
      <c r="F817" s="3"/>
      <c r="G817" s="3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</row>
    <row r="818" spans="2:196" x14ac:dyDescent="0.2">
      <c r="B818" s="5"/>
      <c r="C818" s="5"/>
      <c r="D818" s="5"/>
      <c r="E818" s="5"/>
      <c r="F818" s="3"/>
      <c r="G818" s="3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</row>
    <row r="819" spans="2:196" x14ac:dyDescent="0.2">
      <c r="B819" s="5"/>
      <c r="C819" s="5"/>
      <c r="D819" s="5"/>
      <c r="E819" s="5"/>
      <c r="F819" s="3"/>
      <c r="G819" s="3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</row>
    <row r="820" spans="2:196" x14ac:dyDescent="0.2">
      <c r="B820" s="5"/>
      <c r="C820" s="5"/>
      <c r="D820" s="5"/>
      <c r="E820" s="5"/>
      <c r="F820" s="3"/>
      <c r="G820" s="3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</row>
    <row r="821" spans="2:196" x14ac:dyDescent="0.2">
      <c r="B821" s="5"/>
      <c r="C821" s="5"/>
      <c r="D821" s="5"/>
      <c r="E821" s="5"/>
      <c r="F821" s="3"/>
      <c r="G821" s="3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</row>
    <row r="822" spans="2:196" x14ac:dyDescent="0.2">
      <c r="B822" s="5"/>
      <c r="C822" s="5"/>
      <c r="D822" s="5"/>
      <c r="E822" s="5"/>
      <c r="F822" s="3"/>
      <c r="G822" s="3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</row>
    <row r="823" spans="2:196" x14ac:dyDescent="0.2">
      <c r="B823" s="5"/>
      <c r="C823" s="5"/>
      <c r="D823" s="5"/>
      <c r="E823" s="5"/>
      <c r="F823" s="3"/>
      <c r="G823" s="3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</row>
    <row r="824" spans="2:196" x14ac:dyDescent="0.2">
      <c r="B824" s="5"/>
      <c r="C824" s="5"/>
      <c r="D824" s="5"/>
      <c r="E824" s="5"/>
      <c r="F824" s="3"/>
      <c r="G824" s="3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</row>
    <row r="825" spans="2:196" x14ac:dyDescent="0.2">
      <c r="B825" s="5"/>
      <c r="C825" s="5"/>
      <c r="D825" s="5"/>
      <c r="E825" s="5"/>
      <c r="F825" s="3"/>
      <c r="G825" s="3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</row>
    <row r="826" spans="2:196" x14ac:dyDescent="0.2">
      <c r="B826" s="5"/>
      <c r="C826" s="5"/>
      <c r="D826" s="5"/>
      <c r="E826" s="5"/>
      <c r="F826" s="3"/>
      <c r="G826" s="3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</row>
    <row r="827" spans="2:196" x14ac:dyDescent="0.2">
      <c r="B827" s="5"/>
      <c r="C827" s="5"/>
      <c r="D827" s="5"/>
      <c r="E827" s="5"/>
      <c r="F827" s="3"/>
      <c r="G827" s="3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</row>
    <row r="828" spans="2:196" x14ac:dyDescent="0.2">
      <c r="B828" s="5"/>
      <c r="C828" s="5"/>
      <c r="D828" s="5"/>
      <c r="E828" s="5"/>
      <c r="F828" s="3"/>
      <c r="G828" s="3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</row>
    <row r="829" spans="2:196" x14ac:dyDescent="0.2">
      <c r="B829" s="5"/>
      <c r="C829" s="5"/>
      <c r="D829" s="5"/>
      <c r="E829" s="5"/>
      <c r="F829" s="3"/>
      <c r="G829" s="3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</row>
    <row r="830" spans="2:196" x14ac:dyDescent="0.2">
      <c r="B830" s="5"/>
      <c r="C830" s="5"/>
      <c r="D830" s="5"/>
      <c r="E830" s="5"/>
      <c r="F830" s="3"/>
      <c r="G830" s="3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</row>
    <row r="831" spans="2:196" x14ac:dyDescent="0.2">
      <c r="B831" s="5"/>
      <c r="C831" s="5"/>
      <c r="D831" s="5"/>
      <c r="E831" s="5"/>
      <c r="F831" s="3"/>
      <c r="G831" s="3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</row>
    <row r="832" spans="2:196" x14ac:dyDescent="0.2">
      <c r="B832" s="5"/>
      <c r="C832" s="5"/>
      <c r="D832" s="5"/>
      <c r="E832" s="5"/>
      <c r="F832" s="3"/>
      <c r="G832" s="3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</row>
    <row r="833" spans="2:196" x14ac:dyDescent="0.2">
      <c r="B833" s="5"/>
      <c r="C833" s="5"/>
      <c r="D833" s="5"/>
      <c r="E833" s="5"/>
      <c r="F833" s="3"/>
      <c r="G833" s="3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</row>
    <row r="834" spans="2:196" x14ac:dyDescent="0.2">
      <c r="B834" s="5"/>
      <c r="C834" s="5"/>
      <c r="D834" s="5"/>
      <c r="E834" s="5"/>
      <c r="F834" s="3"/>
      <c r="G834" s="3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</row>
    <row r="835" spans="2:196" x14ac:dyDescent="0.2">
      <c r="B835" s="5"/>
      <c r="C835" s="5"/>
      <c r="D835" s="5"/>
      <c r="E835" s="5"/>
      <c r="F835" s="3"/>
      <c r="G835" s="3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</row>
    <row r="836" spans="2:196" x14ac:dyDescent="0.2">
      <c r="B836" s="5"/>
      <c r="C836" s="5"/>
      <c r="D836" s="5"/>
      <c r="E836" s="5"/>
      <c r="F836" s="3"/>
      <c r="G836" s="3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</row>
    <row r="837" spans="2:196" x14ac:dyDescent="0.2">
      <c r="B837" s="5"/>
      <c r="C837" s="5"/>
      <c r="D837" s="5"/>
      <c r="E837" s="5"/>
      <c r="F837" s="3"/>
      <c r="G837" s="3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</row>
    <row r="838" spans="2:196" x14ac:dyDescent="0.2">
      <c r="B838" s="5"/>
      <c r="C838" s="5"/>
      <c r="D838" s="5"/>
      <c r="E838" s="5"/>
      <c r="F838" s="3"/>
      <c r="G838" s="3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</row>
    <row r="839" spans="2:196" x14ac:dyDescent="0.2">
      <c r="B839" s="5"/>
      <c r="C839" s="5"/>
      <c r="D839" s="5"/>
      <c r="E839" s="5"/>
      <c r="F839" s="3"/>
      <c r="G839" s="3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</row>
    <row r="840" spans="2:196" x14ac:dyDescent="0.2">
      <c r="B840" s="5"/>
      <c r="C840" s="5"/>
      <c r="D840" s="5"/>
      <c r="E840" s="5"/>
      <c r="F840" s="3"/>
      <c r="G840" s="3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</row>
    <row r="841" spans="2:196" x14ac:dyDescent="0.2">
      <c r="B841" s="5"/>
      <c r="C841" s="5"/>
      <c r="D841" s="5"/>
      <c r="E841" s="5"/>
      <c r="F841" s="3"/>
      <c r="G841" s="3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</row>
    <row r="842" spans="2:196" x14ac:dyDescent="0.2">
      <c r="B842" s="5"/>
      <c r="C842" s="5"/>
      <c r="D842" s="5"/>
      <c r="E842" s="5"/>
      <c r="F842" s="3"/>
      <c r="G842" s="3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</row>
    <row r="843" spans="2:196" x14ac:dyDescent="0.2">
      <c r="B843" s="5"/>
      <c r="C843" s="5"/>
      <c r="D843" s="5"/>
      <c r="E843" s="5"/>
      <c r="F843" s="3"/>
      <c r="G843" s="3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</row>
    <row r="844" spans="2:196" x14ac:dyDescent="0.2">
      <c r="B844" s="5"/>
      <c r="C844" s="5"/>
      <c r="D844" s="5"/>
      <c r="E844" s="5"/>
      <c r="F844" s="3"/>
      <c r="G844" s="3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</row>
    <row r="845" spans="2:196" x14ac:dyDescent="0.2">
      <c r="B845" s="5"/>
      <c r="C845" s="5"/>
      <c r="D845" s="5"/>
      <c r="E845" s="5"/>
      <c r="F845" s="3"/>
      <c r="G845" s="3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</row>
    <row r="846" spans="2:196" x14ac:dyDescent="0.2">
      <c r="B846" s="5"/>
      <c r="C846" s="5"/>
      <c r="D846" s="5"/>
      <c r="E846" s="5"/>
      <c r="F846" s="3"/>
      <c r="G846" s="3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</row>
    <row r="847" spans="2:196" x14ac:dyDescent="0.2">
      <c r="B847" s="5"/>
      <c r="C847" s="5"/>
      <c r="D847" s="5"/>
      <c r="E847" s="5"/>
      <c r="F847" s="3"/>
      <c r="G847" s="3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</row>
    <row r="848" spans="2:196" x14ac:dyDescent="0.2">
      <c r="B848" s="5"/>
      <c r="C848" s="5"/>
      <c r="D848" s="5"/>
      <c r="E848" s="5"/>
      <c r="F848" s="3"/>
      <c r="G848" s="3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</row>
    <row r="849" spans="2:196" x14ac:dyDescent="0.2">
      <c r="B849" s="5"/>
      <c r="C849" s="5"/>
      <c r="D849" s="5"/>
      <c r="E849" s="5"/>
      <c r="F849" s="3"/>
      <c r="G849" s="3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</row>
    <row r="850" spans="2:196" x14ac:dyDescent="0.2">
      <c r="B850" s="5"/>
      <c r="C850" s="5"/>
      <c r="D850" s="5"/>
      <c r="E850" s="5"/>
      <c r="F850" s="3"/>
      <c r="G850" s="3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</row>
    <row r="851" spans="2:196" x14ac:dyDescent="0.2">
      <c r="B851" s="5"/>
      <c r="C851" s="5"/>
      <c r="D851" s="5"/>
      <c r="E851" s="5"/>
      <c r="F851" s="3"/>
      <c r="G851" s="3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</row>
    <row r="852" spans="2:196" x14ac:dyDescent="0.2">
      <c r="B852" s="5"/>
      <c r="C852" s="5"/>
      <c r="D852" s="5"/>
      <c r="E852" s="5"/>
      <c r="F852" s="3"/>
      <c r="G852" s="3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</row>
    <row r="853" spans="2:196" x14ac:dyDescent="0.2">
      <c r="B853" s="5"/>
      <c r="C853" s="5"/>
      <c r="D853" s="5"/>
      <c r="E853" s="5"/>
      <c r="F853" s="3"/>
      <c r="G853" s="3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</row>
    <row r="854" spans="2:196" x14ac:dyDescent="0.2">
      <c r="B854" s="5"/>
      <c r="C854" s="5"/>
      <c r="D854" s="5"/>
      <c r="E854" s="5"/>
      <c r="F854" s="3"/>
      <c r="G854" s="3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</row>
    <row r="855" spans="2:196" x14ac:dyDescent="0.2">
      <c r="B855" s="5"/>
      <c r="C855" s="5"/>
      <c r="D855" s="5"/>
      <c r="E855" s="5"/>
      <c r="F855" s="3"/>
      <c r="G855" s="3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</row>
    <row r="856" spans="2:196" x14ac:dyDescent="0.2">
      <c r="B856" s="5"/>
      <c r="C856" s="5"/>
      <c r="D856" s="5"/>
      <c r="E856" s="5"/>
      <c r="F856" s="3"/>
      <c r="G856" s="3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</row>
    <row r="857" spans="2:196" x14ac:dyDescent="0.2">
      <c r="B857" s="5"/>
      <c r="C857" s="5"/>
      <c r="D857" s="5"/>
      <c r="E857" s="5"/>
      <c r="F857" s="3"/>
      <c r="G857" s="3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</row>
    <row r="858" spans="2:196" x14ac:dyDescent="0.2">
      <c r="B858" s="5"/>
      <c r="C858" s="5"/>
      <c r="D858" s="5"/>
      <c r="E858" s="5"/>
      <c r="F858" s="3"/>
      <c r="G858" s="3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</row>
    <row r="859" spans="2:196" x14ac:dyDescent="0.2">
      <c r="B859" s="5"/>
      <c r="C859" s="5"/>
      <c r="D859" s="5"/>
      <c r="E859" s="5"/>
      <c r="F859" s="3"/>
      <c r="G859" s="3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</row>
    <row r="860" spans="2:196" x14ac:dyDescent="0.2">
      <c r="B860" s="5"/>
      <c r="C860" s="5"/>
      <c r="D860" s="5"/>
      <c r="E860" s="5"/>
      <c r="F860" s="3"/>
      <c r="G860" s="3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</row>
    <row r="861" spans="2:196" x14ac:dyDescent="0.2">
      <c r="B861" s="5"/>
      <c r="C861" s="5"/>
      <c r="D861" s="5"/>
      <c r="E861" s="5"/>
      <c r="F861" s="3"/>
      <c r="G861" s="3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</row>
    <row r="862" spans="2:196" x14ac:dyDescent="0.2">
      <c r="B862" s="5"/>
      <c r="C862" s="5"/>
      <c r="D862" s="5"/>
      <c r="E862" s="5"/>
      <c r="F862" s="3"/>
      <c r="G862" s="3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</row>
    <row r="863" spans="2:196" x14ac:dyDescent="0.2">
      <c r="B863" s="5"/>
      <c r="C863" s="5"/>
      <c r="D863" s="5"/>
      <c r="E863" s="5"/>
      <c r="F863" s="3"/>
      <c r="G863" s="3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</row>
    <row r="864" spans="2:196" x14ac:dyDescent="0.2">
      <c r="B864" s="5"/>
      <c r="C864" s="5"/>
      <c r="D864" s="5"/>
      <c r="E864" s="5"/>
      <c r="F864" s="3"/>
      <c r="G864" s="3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</row>
    <row r="865" spans="2:196" x14ac:dyDescent="0.2">
      <c r="B865" s="5"/>
      <c r="C865" s="5"/>
      <c r="D865" s="5"/>
      <c r="E865" s="5"/>
      <c r="F865" s="3"/>
      <c r="G865" s="3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</row>
    <row r="866" spans="2:196" x14ac:dyDescent="0.2">
      <c r="B866" s="5"/>
      <c r="C866" s="5"/>
      <c r="D866" s="5"/>
      <c r="E866" s="5"/>
      <c r="F866" s="3"/>
      <c r="G866" s="3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</row>
    <row r="867" spans="2:196" x14ac:dyDescent="0.2">
      <c r="B867" s="5"/>
      <c r="C867" s="5"/>
      <c r="D867" s="5"/>
      <c r="E867" s="5"/>
      <c r="F867" s="3"/>
      <c r="G867" s="3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</row>
    <row r="868" spans="2:196" x14ac:dyDescent="0.2">
      <c r="B868" s="5"/>
      <c r="C868" s="5"/>
      <c r="D868" s="5"/>
      <c r="E868" s="5"/>
      <c r="F868" s="3"/>
      <c r="G868" s="3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</row>
    <row r="869" spans="2:196" x14ac:dyDescent="0.2">
      <c r="B869" s="5"/>
      <c r="C869" s="5"/>
      <c r="D869" s="5"/>
      <c r="E869" s="5"/>
      <c r="F869" s="3"/>
      <c r="G869" s="3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</row>
    <row r="870" spans="2:196" x14ac:dyDescent="0.2">
      <c r="B870" s="5"/>
      <c r="C870" s="5"/>
      <c r="D870" s="5"/>
      <c r="E870" s="5"/>
      <c r="F870" s="3"/>
      <c r="G870" s="3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</row>
    <row r="871" spans="2:196" x14ac:dyDescent="0.2">
      <c r="B871" s="5"/>
      <c r="C871" s="5"/>
      <c r="D871" s="5"/>
      <c r="E871" s="5"/>
      <c r="F871" s="3"/>
      <c r="G871" s="3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</row>
    <row r="872" spans="2:196" x14ac:dyDescent="0.2">
      <c r="B872" s="5"/>
      <c r="C872" s="5"/>
      <c r="D872" s="5"/>
      <c r="E872" s="5"/>
      <c r="F872" s="3"/>
      <c r="G872" s="3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</row>
    <row r="873" spans="2:196" x14ac:dyDescent="0.2">
      <c r="B873" s="5"/>
      <c r="C873" s="5"/>
      <c r="D873" s="5"/>
      <c r="E873" s="5"/>
      <c r="F873" s="3"/>
      <c r="G873" s="3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</row>
    <row r="874" spans="2:196" x14ac:dyDescent="0.2">
      <c r="B874" s="5"/>
      <c r="C874" s="5"/>
      <c r="D874" s="5"/>
      <c r="E874" s="5"/>
      <c r="F874" s="3"/>
      <c r="G874" s="3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</row>
    <row r="875" spans="2:196" x14ac:dyDescent="0.2">
      <c r="B875" s="5"/>
      <c r="C875" s="5"/>
      <c r="D875" s="5"/>
      <c r="E875" s="5"/>
      <c r="F875" s="3"/>
      <c r="G875" s="3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</row>
    <row r="876" spans="2:196" x14ac:dyDescent="0.2">
      <c r="B876" s="5"/>
      <c r="C876" s="5"/>
      <c r="D876" s="5"/>
      <c r="E876" s="5"/>
      <c r="F876" s="3"/>
      <c r="G876" s="3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</row>
    <row r="877" spans="2:196" x14ac:dyDescent="0.2">
      <c r="B877" s="5"/>
      <c r="C877" s="5"/>
      <c r="D877" s="5"/>
      <c r="E877" s="5"/>
      <c r="F877" s="3"/>
      <c r="G877" s="3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</row>
    <row r="878" spans="2:196" x14ac:dyDescent="0.2">
      <c r="B878" s="5"/>
      <c r="C878" s="5"/>
      <c r="D878" s="5"/>
      <c r="E878" s="5"/>
      <c r="F878" s="3"/>
      <c r="G878" s="3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</row>
    <row r="879" spans="2:196" x14ac:dyDescent="0.2">
      <c r="B879" s="5"/>
      <c r="C879" s="5"/>
      <c r="D879" s="5"/>
      <c r="E879" s="5"/>
      <c r="F879" s="3"/>
      <c r="G879" s="3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</row>
    <row r="880" spans="2:196" x14ac:dyDescent="0.2">
      <c r="B880" s="5"/>
      <c r="C880" s="5"/>
      <c r="D880" s="5"/>
      <c r="E880" s="5"/>
      <c r="F880" s="3"/>
      <c r="G880" s="3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</row>
    <row r="881" spans="2:196" x14ac:dyDescent="0.2">
      <c r="B881" s="5"/>
      <c r="C881" s="5"/>
      <c r="D881" s="5"/>
      <c r="E881" s="5"/>
      <c r="F881" s="3"/>
      <c r="G881" s="3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</row>
    <row r="882" spans="2:196" x14ac:dyDescent="0.2">
      <c r="B882" s="5"/>
      <c r="C882" s="5"/>
      <c r="D882" s="5"/>
      <c r="E882" s="5"/>
      <c r="F882" s="3"/>
      <c r="G882" s="3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</row>
    <row r="883" spans="2:196" x14ac:dyDescent="0.2">
      <c r="B883" s="5"/>
      <c r="C883" s="5"/>
      <c r="D883" s="5"/>
      <c r="E883" s="5"/>
      <c r="F883" s="3"/>
      <c r="G883" s="3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</row>
    <row r="884" spans="2:196" x14ac:dyDescent="0.2">
      <c r="B884" s="5"/>
      <c r="C884" s="5"/>
      <c r="D884" s="5"/>
      <c r="E884" s="5"/>
      <c r="F884" s="3"/>
      <c r="G884" s="3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</row>
    <row r="885" spans="2:196" x14ac:dyDescent="0.2">
      <c r="B885" s="5"/>
      <c r="C885" s="5"/>
      <c r="D885" s="5"/>
      <c r="E885" s="5"/>
      <c r="F885" s="3"/>
      <c r="G885" s="3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</row>
    <row r="886" spans="2:196" x14ac:dyDescent="0.2">
      <c r="B886" s="5"/>
      <c r="C886" s="5"/>
      <c r="D886" s="5"/>
      <c r="E886" s="5"/>
      <c r="F886" s="3"/>
      <c r="G886" s="3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</row>
    <row r="887" spans="2:196" x14ac:dyDescent="0.2">
      <c r="B887" s="5"/>
      <c r="C887" s="5"/>
      <c r="D887" s="5"/>
      <c r="E887" s="5"/>
      <c r="F887" s="3"/>
      <c r="G887" s="3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</row>
    <row r="888" spans="2:196" x14ac:dyDescent="0.2">
      <c r="B888" s="5"/>
      <c r="C888" s="5"/>
      <c r="D888" s="5"/>
      <c r="E888" s="5"/>
      <c r="F888" s="3"/>
      <c r="G888" s="3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</row>
    <row r="889" spans="2:196" x14ac:dyDescent="0.2">
      <c r="B889" s="5"/>
      <c r="C889" s="5"/>
      <c r="D889" s="5"/>
      <c r="E889" s="5"/>
      <c r="F889" s="3"/>
      <c r="G889" s="3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</row>
    <row r="890" spans="2:196" x14ac:dyDescent="0.2">
      <c r="B890" s="5"/>
      <c r="C890" s="5"/>
      <c r="D890" s="5"/>
      <c r="E890" s="5"/>
      <c r="F890" s="3"/>
      <c r="G890" s="3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</row>
    <row r="891" spans="2:196" x14ac:dyDescent="0.2">
      <c r="B891" s="5"/>
      <c r="C891" s="5"/>
      <c r="D891" s="5"/>
      <c r="E891" s="5"/>
      <c r="F891" s="3"/>
      <c r="G891" s="3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</row>
    <row r="892" spans="2:196" x14ac:dyDescent="0.2">
      <c r="B892" s="5"/>
      <c r="C892" s="5"/>
      <c r="D892" s="5"/>
      <c r="E892" s="5"/>
      <c r="F892" s="3"/>
      <c r="G892" s="3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</row>
    <row r="893" spans="2:196" x14ac:dyDescent="0.2">
      <c r="B893" s="5"/>
      <c r="C893" s="5"/>
      <c r="D893" s="5"/>
      <c r="E893" s="5"/>
      <c r="F893" s="3"/>
      <c r="G893" s="3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</row>
    <row r="894" spans="2:196" x14ac:dyDescent="0.2">
      <c r="B894" s="5"/>
      <c r="C894" s="5"/>
      <c r="D894" s="5"/>
      <c r="E894" s="5"/>
      <c r="F894" s="3"/>
      <c r="G894" s="3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</row>
    <row r="895" spans="2:196" x14ac:dyDescent="0.2">
      <c r="B895" s="5"/>
      <c r="C895" s="5"/>
      <c r="D895" s="5"/>
      <c r="E895" s="5"/>
      <c r="F895" s="3"/>
      <c r="G895" s="3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</row>
    <row r="896" spans="2:196" x14ac:dyDescent="0.2">
      <c r="B896" s="5"/>
      <c r="C896" s="5"/>
      <c r="D896" s="5"/>
      <c r="E896" s="5"/>
      <c r="F896" s="3"/>
      <c r="G896" s="3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</row>
    <row r="897" spans="2:196" x14ac:dyDescent="0.2">
      <c r="B897" s="5"/>
      <c r="C897" s="5"/>
      <c r="D897" s="5"/>
      <c r="E897" s="5"/>
      <c r="F897" s="3"/>
      <c r="G897" s="3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</row>
    <row r="898" spans="2:196" x14ac:dyDescent="0.2">
      <c r="B898" s="5"/>
      <c r="C898" s="5"/>
      <c r="D898" s="5"/>
      <c r="E898" s="5"/>
      <c r="F898" s="3"/>
      <c r="G898" s="3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</row>
    <row r="899" spans="2:196" x14ac:dyDescent="0.2">
      <c r="B899" s="5"/>
      <c r="C899" s="5"/>
      <c r="D899" s="5"/>
      <c r="E899" s="5"/>
      <c r="F899" s="3"/>
      <c r="G899" s="3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</row>
    <row r="900" spans="2:196" x14ac:dyDescent="0.2">
      <c r="B900" s="5"/>
      <c r="C900" s="5"/>
      <c r="D900" s="5"/>
      <c r="E900" s="5"/>
      <c r="F900" s="3"/>
      <c r="G900" s="3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</row>
    <row r="901" spans="2:196" x14ac:dyDescent="0.2">
      <c r="B901" s="5"/>
      <c r="C901" s="5"/>
      <c r="D901" s="5"/>
      <c r="E901" s="5"/>
      <c r="F901" s="3"/>
      <c r="G901" s="3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</row>
    <row r="902" spans="2:196" x14ac:dyDescent="0.2">
      <c r="B902" s="5"/>
      <c r="C902" s="5"/>
      <c r="D902" s="5"/>
      <c r="E902" s="5"/>
      <c r="F902" s="3"/>
      <c r="G902" s="3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</row>
    <row r="903" spans="2:196" x14ac:dyDescent="0.2">
      <c r="B903" s="5"/>
      <c r="C903" s="5"/>
      <c r="D903" s="5"/>
      <c r="E903" s="5"/>
      <c r="F903" s="3"/>
      <c r="G903" s="3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</row>
    <row r="904" spans="2:196" x14ac:dyDescent="0.2">
      <c r="B904" s="5"/>
      <c r="C904" s="5"/>
      <c r="D904" s="5"/>
      <c r="E904" s="5"/>
      <c r="F904" s="3"/>
      <c r="G904" s="3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</row>
    <row r="905" spans="2:196" x14ac:dyDescent="0.2">
      <c r="B905" s="5"/>
      <c r="C905" s="5"/>
      <c r="D905" s="5"/>
      <c r="E905" s="5"/>
      <c r="F905" s="3"/>
      <c r="G905" s="3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</row>
    <row r="906" spans="2:196" x14ac:dyDescent="0.2">
      <c r="B906" s="5"/>
      <c r="C906" s="5"/>
      <c r="D906" s="5"/>
      <c r="E906" s="5"/>
      <c r="F906" s="3"/>
      <c r="G906" s="3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</row>
    <row r="907" spans="2:196" x14ac:dyDescent="0.2">
      <c r="B907" s="5"/>
      <c r="C907" s="5"/>
      <c r="D907" s="5"/>
      <c r="E907" s="5"/>
      <c r="F907" s="3"/>
      <c r="G907" s="3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</row>
    <row r="908" spans="2:196" x14ac:dyDescent="0.2">
      <c r="B908" s="5"/>
      <c r="C908" s="5"/>
      <c r="D908" s="5"/>
      <c r="E908" s="5"/>
      <c r="F908" s="3"/>
      <c r="G908" s="3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</row>
    <row r="909" spans="2:196" x14ac:dyDescent="0.2">
      <c r="B909" s="5"/>
      <c r="C909" s="5"/>
      <c r="D909" s="5"/>
      <c r="E909" s="5"/>
      <c r="F909" s="3"/>
      <c r="G909" s="3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</row>
    <row r="910" spans="2:196" x14ac:dyDescent="0.2">
      <c r="B910" s="5"/>
      <c r="C910" s="5"/>
      <c r="D910" s="5"/>
      <c r="E910" s="5"/>
      <c r="F910" s="3"/>
      <c r="G910" s="3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</row>
    <row r="911" spans="2:196" x14ac:dyDescent="0.2">
      <c r="B911" s="5"/>
      <c r="C911" s="5"/>
      <c r="D911" s="5"/>
      <c r="E911" s="5"/>
      <c r="F911" s="3"/>
      <c r="G911" s="3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</row>
    <row r="912" spans="2:196" x14ac:dyDescent="0.2">
      <c r="B912" s="5"/>
      <c r="C912" s="5"/>
      <c r="D912" s="5"/>
      <c r="E912" s="5"/>
      <c r="F912" s="3"/>
      <c r="G912" s="3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</row>
    <row r="913" spans="2:196" x14ac:dyDescent="0.2">
      <c r="B913" s="5"/>
      <c r="C913" s="5"/>
      <c r="D913" s="5"/>
      <c r="E913" s="5"/>
      <c r="F913" s="3"/>
      <c r="G913" s="3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</row>
    <row r="914" spans="2:196" x14ac:dyDescent="0.2">
      <c r="B914" s="5"/>
      <c r="C914" s="5"/>
      <c r="D914" s="5"/>
      <c r="E914" s="5"/>
      <c r="F914" s="3"/>
      <c r="G914" s="3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</row>
    <row r="915" spans="2:196" x14ac:dyDescent="0.2">
      <c r="B915" s="5"/>
      <c r="C915" s="5"/>
      <c r="D915" s="5"/>
      <c r="E915" s="5"/>
      <c r="F915" s="3"/>
      <c r="G915" s="3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</row>
    <row r="916" spans="2:196" x14ac:dyDescent="0.2">
      <c r="B916" s="5"/>
      <c r="C916" s="5"/>
      <c r="D916" s="5"/>
      <c r="E916" s="5"/>
      <c r="F916" s="3"/>
      <c r="G916" s="3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</row>
    <row r="917" spans="2:196" x14ac:dyDescent="0.2">
      <c r="B917" s="5"/>
      <c r="C917" s="5"/>
      <c r="D917" s="5"/>
      <c r="E917" s="5"/>
      <c r="F917" s="3"/>
      <c r="G917" s="3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</row>
    <row r="918" spans="2:196" x14ac:dyDescent="0.2">
      <c r="B918" s="5"/>
      <c r="C918" s="5"/>
      <c r="D918" s="5"/>
      <c r="E918" s="5"/>
      <c r="F918" s="3"/>
      <c r="G918" s="3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</row>
    <row r="919" spans="2:196" x14ac:dyDescent="0.2">
      <c r="B919" s="5"/>
      <c r="C919" s="5"/>
      <c r="D919" s="5"/>
      <c r="E919" s="5"/>
      <c r="F919" s="3"/>
      <c r="G919" s="3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</row>
    <row r="920" spans="2:196" x14ac:dyDescent="0.2">
      <c r="B920" s="5"/>
      <c r="C920" s="5"/>
      <c r="D920" s="5"/>
      <c r="E920" s="5"/>
      <c r="F920" s="3"/>
      <c r="G920" s="3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</row>
    <row r="921" spans="2:196" x14ac:dyDescent="0.2">
      <c r="B921" s="5"/>
      <c r="C921" s="5"/>
      <c r="D921" s="5"/>
      <c r="E921" s="5"/>
      <c r="F921" s="3"/>
      <c r="G921" s="3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</row>
    <row r="922" spans="2:196" x14ac:dyDescent="0.2">
      <c r="B922" s="5"/>
      <c r="C922" s="5"/>
      <c r="D922" s="5"/>
      <c r="E922" s="5"/>
      <c r="F922" s="3"/>
      <c r="G922" s="3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</row>
    <row r="923" spans="2:196" x14ac:dyDescent="0.2">
      <c r="B923" s="5"/>
      <c r="C923" s="5"/>
      <c r="D923" s="5"/>
      <c r="E923" s="5"/>
      <c r="F923" s="3"/>
      <c r="G923" s="3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</row>
    <row r="924" spans="2:196" x14ac:dyDescent="0.2">
      <c r="B924" s="5"/>
      <c r="C924" s="5"/>
      <c r="D924" s="5"/>
      <c r="E924" s="5"/>
      <c r="F924" s="3"/>
      <c r="G924" s="3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</row>
    <row r="925" spans="2:196" x14ac:dyDescent="0.2">
      <c r="B925" s="5"/>
      <c r="C925" s="5"/>
      <c r="D925" s="5"/>
      <c r="E925" s="5"/>
      <c r="F925" s="3"/>
      <c r="G925" s="3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</row>
    <row r="926" spans="2:196" x14ac:dyDescent="0.2">
      <c r="B926" s="5"/>
      <c r="C926" s="5"/>
      <c r="D926" s="5"/>
      <c r="E926" s="5"/>
      <c r="F926" s="3"/>
      <c r="G926" s="3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</row>
    <row r="927" spans="2:196" x14ac:dyDescent="0.2">
      <c r="B927" s="5"/>
      <c r="C927" s="5"/>
      <c r="D927" s="5"/>
      <c r="E927" s="5"/>
      <c r="F927" s="3"/>
      <c r="G927" s="3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</row>
    <row r="928" spans="2:196" x14ac:dyDescent="0.2">
      <c r="B928" s="5"/>
      <c r="C928" s="5"/>
      <c r="D928" s="5"/>
      <c r="E928" s="5"/>
      <c r="F928" s="3"/>
      <c r="G928" s="3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</row>
    <row r="929" spans="2:196" x14ac:dyDescent="0.2">
      <c r="B929" s="5"/>
      <c r="C929" s="5"/>
      <c r="D929" s="5"/>
      <c r="E929" s="5"/>
      <c r="F929" s="3"/>
      <c r="G929" s="3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</row>
    <row r="930" spans="2:196" x14ac:dyDescent="0.2">
      <c r="B930" s="5"/>
      <c r="C930" s="5"/>
      <c r="D930" s="5"/>
      <c r="E930" s="5"/>
      <c r="F930" s="3"/>
      <c r="G930" s="3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</row>
    <row r="931" spans="2:196" x14ac:dyDescent="0.2">
      <c r="B931" s="5"/>
      <c r="C931" s="5"/>
      <c r="D931" s="5"/>
      <c r="E931" s="5"/>
      <c r="F931" s="3"/>
      <c r="G931" s="3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</row>
    <row r="932" spans="2:196" x14ac:dyDescent="0.2">
      <c r="B932" s="5"/>
      <c r="C932" s="5"/>
      <c r="D932" s="5"/>
      <c r="E932" s="5"/>
      <c r="F932" s="3"/>
      <c r="G932" s="3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</row>
    <row r="933" spans="2:196" x14ac:dyDescent="0.2">
      <c r="B933" s="5"/>
      <c r="C933" s="5"/>
      <c r="D933" s="5"/>
      <c r="E933" s="5"/>
      <c r="F933" s="3"/>
      <c r="G933" s="3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</row>
    <row r="934" spans="2:196" x14ac:dyDescent="0.2">
      <c r="B934" s="5"/>
      <c r="C934" s="5"/>
      <c r="D934" s="5"/>
      <c r="E934" s="5"/>
      <c r="F934" s="3"/>
      <c r="G934" s="3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</row>
    <row r="935" spans="2:196" x14ac:dyDescent="0.2">
      <c r="B935" s="5"/>
      <c r="C935" s="5"/>
      <c r="D935" s="5"/>
      <c r="E935" s="5"/>
      <c r="F935" s="3"/>
      <c r="G935" s="3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</row>
    <row r="936" spans="2:196" x14ac:dyDescent="0.2">
      <c r="B936" s="5"/>
      <c r="C936" s="5"/>
      <c r="D936" s="5"/>
      <c r="E936" s="5"/>
      <c r="F936" s="3"/>
      <c r="G936" s="3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</row>
    <row r="937" spans="2:196" x14ac:dyDescent="0.2">
      <c r="B937" s="5"/>
      <c r="C937" s="5"/>
      <c r="D937" s="5"/>
      <c r="E937" s="5"/>
      <c r="F937" s="3"/>
      <c r="G937" s="3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</row>
    <row r="938" spans="2:196" x14ac:dyDescent="0.2">
      <c r="B938" s="5"/>
      <c r="C938" s="5"/>
      <c r="D938" s="5"/>
      <c r="E938" s="5"/>
      <c r="F938" s="3"/>
      <c r="G938" s="3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</row>
    <row r="939" spans="2:196" x14ac:dyDescent="0.2">
      <c r="B939" s="5"/>
      <c r="C939" s="5"/>
      <c r="D939" s="5"/>
      <c r="E939" s="5"/>
      <c r="F939" s="3"/>
      <c r="G939" s="3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</row>
    <row r="940" spans="2:196" x14ac:dyDescent="0.2">
      <c r="B940" s="5"/>
      <c r="C940" s="5"/>
      <c r="D940" s="5"/>
      <c r="E940" s="5"/>
      <c r="F940" s="3"/>
      <c r="G940" s="3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</row>
    <row r="941" spans="2:196" x14ac:dyDescent="0.2">
      <c r="B941" s="5"/>
      <c r="C941" s="5"/>
      <c r="D941" s="5"/>
      <c r="E941" s="5"/>
      <c r="F941" s="3"/>
      <c r="G941" s="3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</row>
    <row r="942" spans="2:196" x14ac:dyDescent="0.2">
      <c r="B942" s="5"/>
      <c r="C942" s="5"/>
      <c r="D942" s="5"/>
      <c r="E942" s="5"/>
      <c r="F942" s="3"/>
      <c r="G942" s="3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</row>
    <row r="943" spans="2:196" x14ac:dyDescent="0.2">
      <c r="B943" s="5"/>
      <c r="C943" s="5"/>
      <c r="D943" s="5"/>
      <c r="E943" s="5"/>
      <c r="F943" s="3"/>
      <c r="G943" s="3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</row>
    <row r="944" spans="2:196" x14ac:dyDescent="0.2">
      <c r="B944" s="5"/>
      <c r="C944" s="5"/>
      <c r="D944" s="5"/>
      <c r="E944" s="5"/>
      <c r="F944" s="3"/>
      <c r="G944" s="3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</row>
    <row r="945" spans="2:196" x14ac:dyDescent="0.2">
      <c r="B945" s="5"/>
      <c r="C945" s="5"/>
      <c r="D945" s="5"/>
      <c r="E945" s="5"/>
      <c r="F945" s="3"/>
      <c r="G945" s="3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</row>
    <row r="946" spans="2:196" x14ac:dyDescent="0.2">
      <c r="B946" s="5"/>
      <c r="C946" s="5"/>
      <c r="D946" s="5"/>
      <c r="E946" s="5"/>
      <c r="F946" s="3"/>
      <c r="G946" s="3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</row>
    <row r="947" spans="2:196" x14ac:dyDescent="0.2">
      <c r="B947" s="5"/>
      <c r="C947" s="5"/>
      <c r="D947" s="5"/>
      <c r="E947" s="5"/>
      <c r="F947" s="3"/>
      <c r="G947" s="3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</row>
    <row r="948" spans="2:196" x14ac:dyDescent="0.2">
      <c r="B948" s="5"/>
      <c r="C948" s="5"/>
      <c r="D948" s="5"/>
      <c r="E948" s="5"/>
      <c r="F948" s="3"/>
      <c r="G948" s="3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</row>
    <row r="949" spans="2:196" x14ac:dyDescent="0.2">
      <c r="B949" s="5"/>
      <c r="C949" s="5"/>
      <c r="D949" s="5"/>
      <c r="E949" s="5"/>
      <c r="F949" s="3"/>
      <c r="G949" s="3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</row>
    <row r="950" spans="2:196" x14ac:dyDescent="0.2">
      <c r="B950" s="5"/>
      <c r="C950" s="5"/>
      <c r="D950" s="5"/>
      <c r="E950" s="5"/>
      <c r="F950" s="3"/>
      <c r="G950" s="3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</row>
    <row r="951" spans="2:196" x14ac:dyDescent="0.2">
      <c r="B951" s="5"/>
      <c r="C951" s="5"/>
      <c r="D951" s="5"/>
      <c r="E951" s="5"/>
      <c r="F951" s="3"/>
      <c r="G951" s="3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</row>
    <row r="952" spans="2:196" x14ac:dyDescent="0.2">
      <c r="B952" s="5"/>
      <c r="C952" s="5"/>
      <c r="D952" s="5"/>
      <c r="E952" s="5"/>
      <c r="F952" s="3"/>
      <c r="G952" s="3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</row>
    <row r="953" spans="2:196" x14ac:dyDescent="0.2">
      <c r="B953" s="5"/>
      <c r="C953" s="5"/>
      <c r="D953" s="5"/>
      <c r="E953" s="5"/>
      <c r="F953" s="3"/>
      <c r="G953" s="3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</row>
    <row r="954" spans="2:196" x14ac:dyDescent="0.2">
      <c r="B954" s="5"/>
      <c r="C954" s="5"/>
      <c r="D954" s="5"/>
      <c r="E954" s="5"/>
      <c r="F954" s="3"/>
      <c r="G954" s="3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</row>
    <row r="955" spans="2:196" x14ac:dyDescent="0.2">
      <c r="B955" s="5"/>
      <c r="C955" s="5"/>
      <c r="D955" s="5"/>
      <c r="E955" s="5"/>
      <c r="F955" s="3"/>
      <c r="G955" s="3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</row>
    <row r="956" spans="2:196" x14ac:dyDescent="0.2">
      <c r="B956" s="5"/>
      <c r="C956" s="5"/>
      <c r="D956" s="5"/>
      <c r="E956" s="5"/>
      <c r="F956" s="3"/>
      <c r="G956" s="3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</row>
    <row r="957" spans="2:196" x14ac:dyDescent="0.2">
      <c r="B957" s="5"/>
      <c r="C957" s="5"/>
      <c r="D957" s="5"/>
      <c r="E957" s="5"/>
      <c r="F957" s="3"/>
      <c r="G957" s="3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</row>
    <row r="958" spans="2:196" x14ac:dyDescent="0.2">
      <c r="B958" s="5"/>
      <c r="C958" s="5"/>
      <c r="D958" s="5"/>
      <c r="E958" s="5"/>
      <c r="F958" s="3"/>
      <c r="G958" s="3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</row>
    <row r="959" spans="2:196" x14ac:dyDescent="0.2">
      <c r="B959" s="5"/>
      <c r="C959" s="5"/>
      <c r="D959" s="5"/>
      <c r="E959" s="5"/>
      <c r="F959" s="3"/>
      <c r="G959" s="3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</row>
    <row r="960" spans="2:196" x14ac:dyDescent="0.2">
      <c r="B960" s="5"/>
      <c r="C960" s="5"/>
      <c r="D960" s="5"/>
      <c r="E960" s="5"/>
      <c r="F960" s="3"/>
      <c r="G960" s="3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</row>
    <row r="961" spans="2:196" x14ac:dyDescent="0.2">
      <c r="B961" s="5"/>
      <c r="C961" s="5"/>
      <c r="D961" s="5"/>
      <c r="E961" s="5"/>
      <c r="F961" s="3"/>
      <c r="G961" s="3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</row>
    <row r="962" spans="2:196" x14ac:dyDescent="0.2">
      <c r="B962" s="5"/>
      <c r="C962" s="5"/>
      <c r="D962" s="5"/>
      <c r="E962" s="5"/>
      <c r="F962" s="3"/>
      <c r="G962" s="3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</row>
    <row r="963" spans="2:196" x14ac:dyDescent="0.2">
      <c r="B963" s="5"/>
      <c r="C963" s="5"/>
      <c r="D963" s="5"/>
      <c r="E963" s="5"/>
      <c r="F963" s="3"/>
      <c r="G963" s="3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</row>
    <row r="964" spans="2:196" x14ac:dyDescent="0.2">
      <c r="B964" s="5"/>
      <c r="C964" s="5"/>
      <c r="D964" s="5"/>
      <c r="E964" s="5"/>
      <c r="F964" s="3"/>
      <c r="G964" s="3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</row>
    <row r="965" spans="2:196" x14ac:dyDescent="0.2">
      <c r="B965" s="5"/>
      <c r="C965" s="5"/>
      <c r="D965" s="5"/>
      <c r="E965" s="5"/>
      <c r="F965" s="3"/>
      <c r="G965" s="3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</row>
    <row r="966" spans="2:196" x14ac:dyDescent="0.2">
      <c r="B966" s="5"/>
      <c r="C966" s="5"/>
      <c r="D966" s="5"/>
      <c r="E966" s="5"/>
      <c r="F966" s="3"/>
      <c r="G966" s="3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</row>
    <row r="967" spans="2:196" x14ac:dyDescent="0.2">
      <c r="B967" s="5"/>
      <c r="C967" s="5"/>
      <c r="D967" s="5"/>
      <c r="E967" s="5"/>
      <c r="F967" s="3"/>
      <c r="G967" s="3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</row>
    <row r="968" spans="2:196" x14ac:dyDescent="0.2">
      <c r="B968" s="5"/>
      <c r="C968" s="5"/>
      <c r="D968" s="5"/>
      <c r="E968" s="5"/>
      <c r="F968" s="3"/>
      <c r="G968" s="3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</row>
    <row r="969" spans="2:196" x14ac:dyDescent="0.2">
      <c r="B969" s="5"/>
      <c r="C969" s="5"/>
      <c r="D969" s="5"/>
      <c r="E969" s="5"/>
      <c r="F969" s="3"/>
      <c r="G969" s="3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</row>
    <row r="970" spans="2:196" x14ac:dyDescent="0.2">
      <c r="B970" s="5"/>
      <c r="C970" s="5"/>
      <c r="D970" s="5"/>
      <c r="E970" s="5"/>
      <c r="F970" s="3"/>
      <c r="G970" s="3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</row>
    <row r="971" spans="2:196" x14ac:dyDescent="0.2">
      <c r="B971" s="5"/>
      <c r="C971" s="5"/>
      <c r="D971" s="5"/>
      <c r="E971" s="5"/>
      <c r="F971" s="3"/>
      <c r="G971" s="3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</row>
    <row r="972" spans="2:196" x14ac:dyDescent="0.2">
      <c r="B972" s="5"/>
      <c r="C972" s="5"/>
      <c r="D972" s="5"/>
      <c r="E972" s="5"/>
      <c r="F972" s="3"/>
      <c r="G972" s="3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</row>
    <row r="973" spans="2:196" x14ac:dyDescent="0.2">
      <c r="B973" s="5"/>
      <c r="C973" s="5"/>
      <c r="D973" s="5"/>
      <c r="E973" s="5"/>
      <c r="F973" s="3"/>
      <c r="G973" s="3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</row>
    <row r="974" spans="2:196" x14ac:dyDescent="0.2">
      <c r="B974" s="5"/>
      <c r="C974" s="5"/>
      <c r="D974" s="5"/>
      <c r="E974" s="5"/>
      <c r="F974" s="3"/>
      <c r="G974" s="3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</row>
    <row r="975" spans="2:196" x14ac:dyDescent="0.2">
      <c r="B975" s="5"/>
      <c r="C975" s="5"/>
      <c r="D975" s="5"/>
      <c r="E975" s="5"/>
      <c r="F975" s="3"/>
      <c r="G975" s="3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</row>
    <row r="976" spans="2:196" x14ac:dyDescent="0.2">
      <c r="B976" s="5"/>
      <c r="C976" s="5"/>
      <c r="D976" s="5"/>
      <c r="E976" s="5"/>
      <c r="F976" s="3"/>
      <c r="G976" s="3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</row>
    <row r="977" spans="2:196" x14ac:dyDescent="0.2">
      <c r="B977" s="5"/>
      <c r="C977" s="5"/>
      <c r="D977" s="5"/>
      <c r="E977" s="5"/>
      <c r="F977" s="3"/>
      <c r="G977" s="3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</row>
    <row r="978" spans="2:196" x14ac:dyDescent="0.2">
      <c r="B978" s="5"/>
      <c r="C978" s="5"/>
      <c r="D978" s="5"/>
      <c r="E978" s="5"/>
      <c r="F978" s="3"/>
      <c r="G978" s="3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</row>
    <row r="979" spans="2:196" x14ac:dyDescent="0.2">
      <c r="B979" s="5"/>
      <c r="C979" s="5"/>
      <c r="D979" s="5"/>
      <c r="E979" s="5"/>
      <c r="F979" s="3"/>
      <c r="G979" s="3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</row>
    <row r="980" spans="2:196" x14ac:dyDescent="0.2">
      <c r="B980" s="5"/>
      <c r="C980" s="5"/>
      <c r="D980" s="5"/>
      <c r="E980" s="5"/>
      <c r="F980" s="3"/>
      <c r="G980" s="3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</row>
    <row r="981" spans="2:196" x14ac:dyDescent="0.2">
      <c r="B981" s="5"/>
      <c r="C981" s="5"/>
      <c r="D981" s="5"/>
      <c r="E981" s="5"/>
      <c r="F981" s="3"/>
      <c r="G981" s="3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</row>
    <row r="982" spans="2:196" x14ac:dyDescent="0.2">
      <c r="B982" s="5"/>
      <c r="C982" s="5"/>
      <c r="D982" s="5"/>
      <c r="E982" s="5"/>
      <c r="F982" s="3"/>
      <c r="G982" s="3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</row>
    <row r="983" spans="2:196" x14ac:dyDescent="0.2">
      <c r="B983" s="5"/>
      <c r="C983" s="5"/>
      <c r="D983" s="5"/>
      <c r="E983" s="5"/>
      <c r="F983" s="3"/>
      <c r="G983" s="3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</row>
    <row r="984" spans="2:196" x14ac:dyDescent="0.2">
      <c r="B984" s="5"/>
      <c r="C984" s="5"/>
      <c r="D984" s="5"/>
      <c r="E984" s="5"/>
      <c r="F984" s="3"/>
      <c r="G984" s="3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</row>
    <row r="985" spans="2:196" x14ac:dyDescent="0.2">
      <c r="B985" s="5"/>
      <c r="C985" s="5"/>
      <c r="D985" s="5"/>
      <c r="E985" s="5"/>
      <c r="F985" s="3"/>
      <c r="G985" s="3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</row>
    <row r="986" spans="2:196" x14ac:dyDescent="0.2">
      <c r="B986" s="5"/>
      <c r="C986" s="5"/>
      <c r="D986" s="5"/>
      <c r="E986" s="5"/>
      <c r="F986" s="3"/>
      <c r="G986" s="3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</row>
    <row r="987" spans="2:196" x14ac:dyDescent="0.2">
      <c r="B987" s="5"/>
      <c r="C987" s="5"/>
      <c r="D987" s="5"/>
      <c r="E987" s="5"/>
      <c r="F987" s="3"/>
      <c r="G987" s="3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</row>
    <row r="988" spans="2:196" x14ac:dyDescent="0.2">
      <c r="B988" s="5"/>
      <c r="C988" s="5"/>
      <c r="D988" s="5"/>
      <c r="E988" s="5"/>
      <c r="F988" s="3"/>
      <c r="G988" s="3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</row>
    <row r="989" spans="2:196" x14ac:dyDescent="0.2">
      <c r="B989" s="5"/>
      <c r="C989" s="5"/>
      <c r="D989" s="5"/>
      <c r="E989" s="5"/>
      <c r="F989" s="3"/>
      <c r="G989" s="3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</row>
    <row r="990" spans="2:196" x14ac:dyDescent="0.2">
      <c r="B990" s="5"/>
      <c r="C990" s="5"/>
      <c r="D990" s="5"/>
      <c r="E990" s="5"/>
      <c r="F990" s="3"/>
      <c r="G990" s="3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</row>
    <row r="991" spans="2:196" x14ac:dyDescent="0.2">
      <c r="B991" s="5"/>
      <c r="C991" s="5"/>
      <c r="D991" s="5"/>
      <c r="E991" s="5"/>
      <c r="F991" s="3"/>
      <c r="G991" s="3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</row>
    <row r="992" spans="2:196" x14ac:dyDescent="0.2">
      <c r="B992" s="5"/>
      <c r="C992" s="5"/>
      <c r="D992" s="5"/>
      <c r="E992" s="5"/>
      <c r="F992" s="3"/>
      <c r="G992" s="3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</row>
    <row r="993" spans="2:196" x14ac:dyDescent="0.2">
      <c r="B993" s="5"/>
      <c r="C993" s="5"/>
      <c r="D993" s="5"/>
      <c r="E993" s="5"/>
      <c r="F993" s="3"/>
      <c r="G993" s="3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</row>
    <row r="994" spans="2:196" x14ac:dyDescent="0.2">
      <c r="B994" s="5"/>
      <c r="C994" s="5"/>
      <c r="D994" s="5"/>
      <c r="E994" s="5"/>
      <c r="F994" s="3"/>
      <c r="G994" s="3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</row>
    <row r="995" spans="2:196" x14ac:dyDescent="0.2">
      <c r="B995" s="5"/>
      <c r="C995" s="5"/>
      <c r="D995" s="5"/>
      <c r="E995" s="5"/>
      <c r="F995" s="3"/>
      <c r="G995" s="3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</row>
    <row r="996" spans="2:196" x14ac:dyDescent="0.2">
      <c r="B996" s="5"/>
      <c r="C996" s="5"/>
      <c r="D996" s="5"/>
      <c r="E996" s="5"/>
      <c r="F996" s="3"/>
      <c r="G996" s="3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</row>
    <row r="997" spans="2:196" x14ac:dyDescent="0.2">
      <c r="B997" s="5"/>
      <c r="C997" s="5"/>
      <c r="D997" s="5"/>
      <c r="E997" s="5"/>
      <c r="F997" s="3"/>
      <c r="G997" s="3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</row>
    <row r="998" spans="2:196" x14ac:dyDescent="0.2">
      <c r="B998" s="5"/>
      <c r="C998" s="5"/>
      <c r="D998" s="5"/>
      <c r="E998" s="5"/>
      <c r="F998" s="3"/>
      <c r="G998" s="3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</row>
    <row r="999" spans="2:196" x14ac:dyDescent="0.2">
      <c r="B999" s="5"/>
      <c r="C999" s="5"/>
      <c r="D999" s="5"/>
      <c r="E999" s="5"/>
      <c r="F999" s="3"/>
      <c r="G999" s="3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</row>
    <row r="1000" spans="2:196" x14ac:dyDescent="0.2">
      <c r="B1000" s="5"/>
      <c r="C1000" s="5"/>
      <c r="D1000" s="5"/>
      <c r="E1000" s="5"/>
      <c r="F1000" s="3"/>
      <c r="G1000" s="3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</row>
    <row r="1001" spans="2:196" x14ac:dyDescent="0.2">
      <c r="B1001" s="5"/>
      <c r="C1001" s="5"/>
      <c r="D1001" s="5"/>
      <c r="E1001" s="5"/>
      <c r="F1001" s="3"/>
      <c r="G1001" s="3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</row>
    <row r="1002" spans="2:196" x14ac:dyDescent="0.2">
      <c r="B1002" s="5"/>
      <c r="C1002" s="5"/>
      <c r="D1002" s="5"/>
      <c r="E1002" s="5"/>
      <c r="F1002" s="3"/>
      <c r="G1002" s="3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</row>
    <row r="1003" spans="2:196" x14ac:dyDescent="0.2">
      <c r="B1003" s="5"/>
      <c r="C1003" s="5"/>
      <c r="D1003" s="5"/>
      <c r="E1003" s="5"/>
      <c r="F1003" s="3"/>
      <c r="G1003" s="3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</row>
    <row r="1004" spans="2:196" x14ac:dyDescent="0.2">
      <c r="B1004" s="5"/>
      <c r="C1004" s="5"/>
      <c r="D1004" s="5"/>
      <c r="E1004" s="5"/>
      <c r="F1004" s="3"/>
      <c r="G1004" s="3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</row>
    <row r="1005" spans="2:196" x14ac:dyDescent="0.2">
      <c r="B1005" s="5"/>
      <c r="C1005" s="5"/>
      <c r="D1005" s="5"/>
      <c r="E1005" s="5"/>
      <c r="F1005" s="3"/>
      <c r="G1005" s="3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</row>
    <row r="1006" spans="2:196" x14ac:dyDescent="0.2">
      <c r="B1006" s="5"/>
      <c r="C1006" s="5"/>
      <c r="D1006" s="5"/>
      <c r="E1006" s="5"/>
      <c r="F1006" s="3"/>
      <c r="G1006" s="3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</row>
    <row r="1007" spans="2:196" x14ac:dyDescent="0.2">
      <c r="B1007" s="5"/>
      <c r="C1007" s="5"/>
      <c r="D1007" s="5"/>
      <c r="E1007" s="5"/>
      <c r="F1007" s="3"/>
      <c r="G1007" s="3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</row>
    <row r="1008" spans="2:196" x14ac:dyDescent="0.2">
      <c r="B1008" s="5"/>
      <c r="C1008" s="5"/>
      <c r="D1008" s="5"/>
      <c r="E1008" s="5"/>
      <c r="F1008" s="3"/>
      <c r="G1008" s="3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</row>
    <row r="1009" spans="2:196" x14ac:dyDescent="0.2">
      <c r="B1009" s="5"/>
      <c r="C1009" s="5"/>
      <c r="D1009" s="5"/>
      <c r="E1009" s="5"/>
      <c r="F1009" s="3"/>
      <c r="G1009" s="3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</row>
    <row r="1010" spans="2:196" x14ac:dyDescent="0.2">
      <c r="B1010" s="5"/>
      <c r="C1010" s="5"/>
      <c r="D1010" s="5"/>
      <c r="E1010" s="5"/>
      <c r="F1010" s="3"/>
      <c r="G1010" s="3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</row>
    <row r="1011" spans="2:196" x14ac:dyDescent="0.2">
      <c r="B1011" s="5"/>
      <c r="C1011" s="5"/>
      <c r="D1011" s="5"/>
      <c r="E1011" s="5"/>
      <c r="F1011" s="3"/>
      <c r="G1011" s="3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</row>
    <row r="1012" spans="2:196" x14ac:dyDescent="0.2">
      <c r="B1012" s="5"/>
      <c r="C1012" s="5"/>
      <c r="D1012" s="5"/>
      <c r="E1012" s="5"/>
      <c r="F1012" s="3"/>
      <c r="G1012" s="3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</row>
    <row r="1013" spans="2:196" x14ac:dyDescent="0.2">
      <c r="B1013" s="5"/>
      <c r="C1013" s="5"/>
      <c r="D1013" s="5"/>
      <c r="E1013" s="5"/>
      <c r="F1013" s="3"/>
      <c r="G1013" s="3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</row>
    <row r="1014" spans="2:196" x14ac:dyDescent="0.2">
      <c r="B1014" s="5"/>
      <c r="C1014" s="5"/>
      <c r="D1014" s="5"/>
      <c r="E1014" s="5"/>
      <c r="F1014" s="3"/>
      <c r="G1014" s="3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</row>
    <row r="1015" spans="2:196" x14ac:dyDescent="0.2">
      <c r="B1015" s="5"/>
      <c r="C1015" s="5"/>
      <c r="D1015" s="5"/>
      <c r="E1015" s="5"/>
      <c r="F1015" s="3"/>
      <c r="G1015" s="3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</row>
    <row r="1016" spans="2:196" x14ac:dyDescent="0.2">
      <c r="B1016" s="5"/>
      <c r="C1016" s="5"/>
      <c r="D1016" s="5"/>
      <c r="E1016" s="5"/>
      <c r="F1016" s="3"/>
      <c r="G1016" s="3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</row>
    <row r="1017" spans="2:196" x14ac:dyDescent="0.2">
      <c r="B1017" s="5"/>
      <c r="C1017" s="5"/>
      <c r="D1017" s="5"/>
      <c r="E1017" s="5"/>
      <c r="F1017" s="3"/>
      <c r="G1017" s="3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</row>
    <row r="1018" spans="2:196" x14ac:dyDescent="0.2">
      <c r="B1018" s="5"/>
      <c r="C1018" s="5"/>
      <c r="D1018" s="5"/>
      <c r="E1018" s="5"/>
      <c r="F1018" s="3"/>
      <c r="G1018" s="3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</row>
    <row r="1019" spans="2:196" x14ac:dyDescent="0.2">
      <c r="B1019" s="5"/>
      <c r="C1019" s="5"/>
      <c r="D1019" s="5"/>
      <c r="E1019" s="5"/>
      <c r="F1019" s="3"/>
      <c r="G1019" s="3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</row>
    <row r="1020" spans="2:196" x14ac:dyDescent="0.2">
      <c r="B1020" s="5"/>
      <c r="C1020" s="5"/>
      <c r="D1020" s="5"/>
      <c r="E1020" s="5"/>
      <c r="F1020" s="3"/>
      <c r="G1020" s="3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</row>
    <row r="1021" spans="2:196" x14ac:dyDescent="0.2">
      <c r="B1021" s="5"/>
      <c r="C1021" s="5"/>
      <c r="D1021" s="5"/>
      <c r="E1021" s="5"/>
      <c r="F1021" s="3"/>
      <c r="G1021" s="3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</row>
    <row r="1022" spans="2:196" x14ac:dyDescent="0.2">
      <c r="B1022" s="5"/>
      <c r="C1022" s="5"/>
      <c r="D1022" s="5"/>
      <c r="E1022" s="5"/>
      <c r="F1022" s="3"/>
      <c r="G1022" s="3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</row>
    <row r="1023" spans="2:196" x14ac:dyDescent="0.2">
      <c r="B1023" s="5"/>
      <c r="C1023" s="5"/>
      <c r="D1023" s="5"/>
      <c r="E1023" s="5"/>
      <c r="F1023" s="3"/>
      <c r="G1023" s="3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</row>
    <row r="1024" spans="2:196" x14ac:dyDescent="0.2">
      <c r="B1024" s="5"/>
      <c r="C1024" s="5"/>
      <c r="D1024" s="5"/>
      <c r="E1024" s="5"/>
      <c r="F1024" s="3"/>
      <c r="G1024" s="3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</row>
    <row r="1025" spans="2:196" x14ac:dyDescent="0.2">
      <c r="B1025" s="5"/>
      <c r="C1025" s="5"/>
      <c r="D1025" s="5"/>
      <c r="E1025" s="5"/>
      <c r="F1025" s="3"/>
      <c r="G1025" s="3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</row>
    <row r="1026" spans="2:196" x14ac:dyDescent="0.2">
      <c r="B1026" s="5"/>
      <c r="C1026" s="5"/>
      <c r="D1026" s="5"/>
      <c r="E1026" s="5"/>
      <c r="F1026" s="3"/>
      <c r="G1026" s="3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</row>
    <row r="1027" spans="2:196" x14ac:dyDescent="0.2">
      <c r="B1027" s="5"/>
      <c r="C1027" s="5"/>
      <c r="D1027" s="5"/>
      <c r="E1027" s="5"/>
      <c r="F1027" s="3"/>
      <c r="G1027" s="3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</row>
    <row r="1028" spans="2:196" x14ac:dyDescent="0.2">
      <c r="B1028" s="5"/>
      <c r="C1028" s="5"/>
      <c r="D1028" s="5"/>
      <c r="E1028" s="5"/>
      <c r="F1028" s="3"/>
      <c r="G1028" s="3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</row>
    <row r="1029" spans="2:196" x14ac:dyDescent="0.2">
      <c r="B1029" s="5"/>
      <c r="C1029" s="5"/>
      <c r="D1029" s="5"/>
      <c r="E1029" s="5"/>
      <c r="F1029" s="3"/>
      <c r="G1029" s="3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</row>
    <row r="1030" spans="2:196" x14ac:dyDescent="0.2">
      <c r="B1030" s="5"/>
      <c r="C1030" s="5"/>
      <c r="D1030" s="5"/>
      <c r="E1030" s="5"/>
      <c r="F1030" s="3"/>
      <c r="G1030" s="3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</row>
    <row r="1031" spans="2:196" x14ac:dyDescent="0.2">
      <c r="B1031" s="5"/>
      <c r="C1031" s="5"/>
      <c r="D1031" s="5"/>
      <c r="E1031" s="5"/>
      <c r="F1031" s="3"/>
      <c r="G1031" s="3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</row>
    <row r="1032" spans="2:196" x14ac:dyDescent="0.2">
      <c r="B1032" s="5"/>
      <c r="C1032" s="5"/>
      <c r="D1032" s="5"/>
      <c r="E1032" s="5"/>
      <c r="F1032" s="3"/>
      <c r="G1032" s="3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</row>
    <row r="1033" spans="2:196" x14ac:dyDescent="0.2">
      <c r="B1033" s="5"/>
      <c r="C1033" s="5"/>
      <c r="D1033" s="5"/>
      <c r="E1033" s="5"/>
      <c r="F1033" s="3"/>
      <c r="G1033" s="3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</row>
    <row r="1034" spans="2:196" x14ac:dyDescent="0.2">
      <c r="B1034" s="5"/>
      <c r="C1034" s="5"/>
      <c r="D1034" s="5"/>
      <c r="E1034" s="5"/>
      <c r="F1034" s="3"/>
      <c r="G1034" s="3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</row>
    <row r="1035" spans="2:196" x14ac:dyDescent="0.2">
      <c r="B1035" s="5"/>
      <c r="C1035" s="5"/>
      <c r="D1035" s="5"/>
      <c r="E1035" s="5"/>
      <c r="F1035" s="3"/>
      <c r="G1035" s="3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</row>
    <row r="1036" spans="2:196" x14ac:dyDescent="0.2">
      <c r="B1036" s="5"/>
      <c r="C1036" s="5"/>
      <c r="D1036" s="5"/>
      <c r="E1036" s="5"/>
      <c r="F1036" s="3"/>
      <c r="G1036" s="3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</row>
    <row r="1037" spans="2:196" x14ac:dyDescent="0.2">
      <c r="B1037" s="5"/>
      <c r="C1037" s="5"/>
      <c r="D1037" s="5"/>
      <c r="E1037" s="5"/>
      <c r="F1037" s="3"/>
      <c r="G1037" s="3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</row>
    <row r="1038" spans="2:196" x14ac:dyDescent="0.2">
      <c r="B1038" s="5"/>
      <c r="C1038" s="5"/>
      <c r="D1038" s="5"/>
      <c r="E1038" s="5"/>
      <c r="F1038" s="3"/>
      <c r="G1038" s="3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</row>
    <row r="1039" spans="2:196" x14ac:dyDescent="0.2">
      <c r="B1039" s="5"/>
      <c r="C1039" s="5"/>
      <c r="D1039" s="5"/>
      <c r="E1039" s="5"/>
      <c r="F1039" s="3"/>
      <c r="G1039" s="3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</row>
    <row r="1040" spans="2:196" x14ac:dyDescent="0.2">
      <c r="B1040" s="5"/>
      <c r="C1040" s="5"/>
      <c r="D1040" s="5"/>
      <c r="E1040" s="5"/>
      <c r="F1040" s="3"/>
      <c r="G1040" s="3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</row>
    <row r="1041" spans="2:196" x14ac:dyDescent="0.2">
      <c r="B1041" s="5"/>
      <c r="C1041" s="5"/>
      <c r="D1041" s="5"/>
      <c r="E1041" s="5"/>
      <c r="F1041" s="3"/>
      <c r="G1041" s="3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</row>
    <row r="1042" spans="2:196" x14ac:dyDescent="0.2">
      <c r="B1042" s="5"/>
      <c r="C1042" s="5"/>
      <c r="D1042" s="5"/>
      <c r="E1042" s="5"/>
      <c r="F1042" s="3"/>
      <c r="G1042" s="3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</row>
    <row r="1043" spans="2:196" x14ac:dyDescent="0.2">
      <c r="B1043" s="5"/>
      <c r="C1043" s="5"/>
      <c r="D1043" s="5"/>
      <c r="E1043" s="5"/>
      <c r="F1043" s="3"/>
      <c r="G1043" s="3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</row>
    <row r="1044" spans="2:196" x14ac:dyDescent="0.2">
      <c r="B1044" s="5"/>
      <c r="C1044" s="5"/>
      <c r="D1044" s="5"/>
      <c r="E1044" s="5"/>
      <c r="F1044" s="3"/>
      <c r="G1044" s="3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</row>
    <row r="1045" spans="2:196" x14ac:dyDescent="0.2">
      <c r="B1045" s="5"/>
      <c r="C1045" s="5"/>
      <c r="D1045" s="5"/>
      <c r="E1045" s="5"/>
      <c r="F1045" s="3"/>
      <c r="G1045" s="3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</row>
    <row r="1046" spans="2:196" x14ac:dyDescent="0.2">
      <c r="B1046" s="5"/>
      <c r="C1046" s="5"/>
      <c r="D1046" s="5"/>
      <c r="E1046" s="5"/>
      <c r="F1046" s="3"/>
      <c r="G1046" s="3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</row>
    <row r="1047" spans="2:196" x14ac:dyDescent="0.2">
      <c r="B1047" s="5"/>
      <c r="C1047" s="5"/>
      <c r="D1047" s="5"/>
      <c r="E1047" s="5"/>
      <c r="F1047" s="3"/>
      <c r="G1047" s="3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</row>
    <row r="1048" spans="2:196" x14ac:dyDescent="0.2">
      <c r="B1048" s="5"/>
      <c r="C1048" s="5"/>
      <c r="D1048" s="5"/>
      <c r="E1048" s="5"/>
      <c r="F1048" s="3"/>
      <c r="G1048" s="3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</row>
    <row r="1049" spans="2:196" x14ac:dyDescent="0.2">
      <c r="B1049" s="5"/>
      <c r="C1049" s="5"/>
      <c r="D1049" s="5"/>
      <c r="E1049" s="5"/>
      <c r="F1049" s="3"/>
      <c r="G1049" s="3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</row>
    <row r="1050" spans="2:196" x14ac:dyDescent="0.2">
      <c r="B1050" s="5"/>
      <c r="C1050" s="5"/>
      <c r="D1050" s="5"/>
      <c r="E1050" s="5"/>
      <c r="F1050" s="3"/>
      <c r="G1050" s="3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</row>
    <row r="1051" spans="2:196" x14ac:dyDescent="0.2">
      <c r="B1051" s="5"/>
      <c r="C1051" s="5"/>
      <c r="D1051" s="5"/>
      <c r="E1051" s="5"/>
      <c r="F1051" s="3"/>
      <c r="G1051" s="3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</row>
    <row r="1052" spans="2:196" x14ac:dyDescent="0.2">
      <c r="B1052" s="5"/>
      <c r="C1052" s="5"/>
      <c r="D1052" s="5"/>
      <c r="E1052" s="5"/>
      <c r="F1052" s="3"/>
      <c r="G1052" s="3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</row>
    <row r="1053" spans="2:196" x14ac:dyDescent="0.2">
      <c r="B1053" s="5"/>
      <c r="C1053" s="5"/>
      <c r="D1053" s="5"/>
      <c r="E1053" s="5"/>
      <c r="F1053" s="3"/>
      <c r="G1053" s="3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</row>
    <row r="1054" spans="2:196" x14ac:dyDescent="0.2">
      <c r="B1054" s="5"/>
      <c r="C1054" s="5"/>
      <c r="D1054" s="5"/>
      <c r="E1054" s="5"/>
      <c r="F1054" s="3"/>
      <c r="G1054" s="3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</row>
    <row r="1055" spans="2:196" x14ac:dyDescent="0.2">
      <c r="B1055" s="5"/>
      <c r="C1055" s="5"/>
      <c r="D1055" s="5"/>
      <c r="E1055" s="5"/>
      <c r="F1055" s="3"/>
      <c r="G1055" s="3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</row>
    <row r="1056" spans="2:196" x14ac:dyDescent="0.2">
      <c r="B1056" s="5"/>
      <c r="C1056" s="5"/>
      <c r="D1056" s="5"/>
      <c r="E1056" s="5"/>
      <c r="F1056" s="3"/>
      <c r="G1056" s="3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</row>
    <row r="1057" spans="2:196" x14ac:dyDescent="0.2">
      <c r="B1057" s="5"/>
      <c r="C1057" s="5"/>
      <c r="D1057" s="5"/>
      <c r="E1057" s="5"/>
      <c r="F1057" s="3"/>
      <c r="G1057" s="3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</row>
    <row r="1058" spans="2:196" x14ac:dyDescent="0.2">
      <c r="B1058" s="5"/>
      <c r="C1058" s="5"/>
      <c r="D1058" s="5"/>
      <c r="E1058" s="5"/>
      <c r="F1058" s="3"/>
      <c r="G1058" s="3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</row>
    <row r="1059" spans="2:196" x14ac:dyDescent="0.2">
      <c r="B1059" s="5"/>
      <c r="C1059" s="5"/>
      <c r="D1059" s="5"/>
      <c r="E1059" s="5"/>
      <c r="F1059" s="3"/>
      <c r="G1059" s="3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</row>
    <row r="1060" spans="2:196" x14ac:dyDescent="0.2">
      <c r="B1060" s="5"/>
      <c r="C1060" s="5"/>
      <c r="D1060" s="5"/>
      <c r="E1060" s="5"/>
      <c r="F1060" s="3"/>
      <c r="G1060" s="3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</row>
    <row r="1061" spans="2:196" x14ac:dyDescent="0.2">
      <c r="B1061" s="5"/>
      <c r="C1061" s="5"/>
      <c r="D1061" s="5"/>
      <c r="E1061" s="5"/>
      <c r="F1061" s="3"/>
      <c r="G1061" s="3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</row>
    <row r="1062" spans="2:196" x14ac:dyDescent="0.2">
      <c r="B1062" s="5"/>
      <c r="C1062" s="5"/>
      <c r="D1062" s="5"/>
      <c r="E1062" s="5"/>
      <c r="F1062" s="3"/>
      <c r="G1062" s="3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</row>
    <row r="1063" spans="2:196" x14ac:dyDescent="0.2">
      <c r="B1063" s="5"/>
      <c r="C1063" s="5"/>
      <c r="D1063" s="5"/>
      <c r="E1063" s="5"/>
      <c r="F1063" s="3"/>
      <c r="G1063" s="3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</row>
    <row r="1064" spans="2:196" x14ac:dyDescent="0.2">
      <c r="B1064" s="5"/>
      <c r="C1064" s="5"/>
      <c r="D1064" s="5"/>
      <c r="E1064" s="5"/>
      <c r="F1064" s="3"/>
      <c r="G1064" s="3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</row>
    <row r="1065" spans="2:196" x14ac:dyDescent="0.2">
      <c r="B1065" s="5"/>
      <c r="C1065" s="5"/>
      <c r="D1065" s="5"/>
      <c r="E1065" s="5"/>
      <c r="F1065" s="3"/>
      <c r="G1065" s="3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</row>
    <row r="1066" spans="2:196" x14ac:dyDescent="0.2">
      <c r="B1066" s="5"/>
      <c r="C1066" s="5"/>
      <c r="D1066" s="5"/>
      <c r="E1066" s="5"/>
      <c r="F1066" s="3"/>
      <c r="G1066" s="3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</row>
    <row r="1067" spans="2:196" x14ac:dyDescent="0.2">
      <c r="B1067" s="5"/>
      <c r="C1067" s="5"/>
      <c r="D1067" s="5"/>
      <c r="E1067" s="5"/>
      <c r="F1067" s="3"/>
      <c r="G1067" s="3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</row>
    <row r="1068" spans="2:196" x14ac:dyDescent="0.2">
      <c r="B1068" s="5"/>
      <c r="C1068" s="5"/>
      <c r="D1068" s="5"/>
      <c r="E1068" s="5"/>
      <c r="F1068" s="3"/>
      <c r="G1068" s="3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</row>
    <row r="1069" spans="2:196" x14ac:dyDescent="0.2">
      <c r="B1069" s="5"/>
      <c r="C1069" s="5"/>
      <c r="D1069" s="5"/>
      <c r="E1069" s="5"/>
      <c r="F1069" s="3"/>
      <c r="G1069" s="3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</row>
    <row r="1070" spans="2:196" x14ac:dyDescent="0.2">
      <c r="B1070" s="5"/>
      <c r="C1070" s="5"/>
      <c r="D1070" s="5"/>
      <c r="E1070" s="5"/>
      <c r="F1070" s="3"/>
      <c r="G1070" s="3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</row>
    <row r="1071" spans="2:196" x14ac:dyDescent="0.2">
      <c r="B1071" s="5"/>
      <c r="C1071" s="5"/>
      <c r="D1071" s="5"/>
      <c r="E1071" s="5"/>
      <c r="F1071" s="3"/>
      <c r="G1071" s="3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</row>
    <row r="1072" spans="2:196" x14ac:dyDescent="0.2">
      <c r="B1072" s="5"/>
      <c r="C1072" s="5"/>
      <c r="D1072" s="5"/>
      <c r="E1072" s="5"/>
      <c r="F1072" s="3"/>
      <c r="G1072" s="3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</row>
    <row r="1073" spans="2:196" x14ac:dyDescent="0.2">
      <c r="B1073" s="5"/>
      <c r="C1073" s="5"/>
      <c r="D1073" s="5"/>
      <c r="E1073" s="5"/>
      <c r="F1073" s="3"/>
      <c r="G1073" s="3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</row>
    <row r="1074" spans="2:196" x14ac:dyDescent="0.2">
      <c r="B1074" s="5"/>
      <c r="C1074" s="5"/>
      <c r="D1074" s="5"/>
      <c r="E1074" s="5"/>
      <c r="F1074" s="3"/>
      <c r="G1074" s="3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</row>
    <row r="1075" spans="2:196" x14ac:dyDescent="0.2">
      <c r="B1075" s="5"/>
      <c r="C1075" s="5"/>
      <c r="D1075" s="5"/>
      <c r="E1075" s="5"/>
      <c r="F1075" s="3"/>
      <c r="G1075" s="3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</row>
    <row r="1076" spans="2:196" x14ac:dyDescent="0.2">
      <c r="B1076" s="5"/>
      <c r="C1076" s="5"/>
      <c r="D1076" s="5"/>
      <c r="E1076" s="5"/>
      <c r="F1076" s="3"/>
      <c r="G1076" s="3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</row>
    <row r="1077" spans="2:196" x14ac:dyDescent="0.2">
      <c r="B1077" s="5"/>
      <c r="C1077" s="5"/>
      <c r="D1077" s="5"/>
      <c r="E1077" s="5"/>
      <c r="F1077" s="3"/>
      <c r="G1077" s="3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</row>
    <row r="1078" spans="2:196" x14ac:dyDescent="0.2">
      <c r="B1078" s="5"/>
      <c r="C1078" s="5"/>
      <c r="D1078" s="5"/>
      <c r="E1078" s="5"/>
      <c r="F1078" s="3"/>
      <c r="G1078" s="3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</row>
    <row r="1079" spans="2:196" x14ac:dyDescent="0.2">
      <c r="B1079" s="5"/>
      <c r="C1079" s="5"/>
      <c r="D1079" s="5"/>
      <c r="E1079" s="5"/>
      <c r="F1079" s="3"/>
      <c r="G1079" s="3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</row>
    <row r="1080" spans="2:196" x14ac:dyDescent="0.2">
      <c r="B1080" s="5"/>
      <c r="C1080" s="5"/>
      <c r="D1080" s="5"/>
      <c r="E1080" s="5"/>
      <c r="F1080" s="3"/>
      <c r="G1080" s="3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</row>
    <row r="1081" spans="2:196" x14ac:dyDescent="0.2">
      <c r="B1081" s="5"/>
      <c r="C1081" s="5"/>
      <c r="D1081" s="5"/>
      <c r="E1081" s="5"/>
      <c r="F1081" s="3"/>
      <c r="G1081" s="3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</row>
    <row r="1082" spans="2:196" x14ac:dyDescent="0.2">
      <c r="B1082" s="5"/>
      <c r="C1082" s="5"/>
      <c r="D1082" s="5"/>
      <c r="E1082" s="5"/>
      <c r="F1082" s="3"/>
      <c r="G1082" s="3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</row>
    <row r="1083" spans="2:196" x14ac:dyDescent="0.2">
      <c r="B1083" s="5"/>
      <c r="C1083" s="5"/>
      <c r="D1083" s="5"/>
      <c r="E1083" s="5"/>
      <c r="F1083" s="3"/>
      <c r="G1083" s="3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</row>
    <row r="1084" spans="2:196" x14ac:dyDescent="0.2">
      <c r="B1084" s="5"/>
      <c r="C1084" s="5"/>
      <c r="D1084" s="5"/>
      <c r="E1084" s="5"/>
      <c r="F1084" s="3"/>
      <c r="G1084" s="3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</row>
    <row r="1085" spans="2:196" x14ac:dyDescent="0.2">
      <c r="B1085" s="5"/>
      <c r="C1085" s="5"/>
      <c r="D1085" s="5"/>
      <c r="E1085" s="5"/>
      <c r="F1085" s="3"/>
      <c r="G1085" s="3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</row>
    <row r="1086" spans="2:196" x14ac:dyDescent="0.2">
      <c r="B1086" s="5"/>
      <c r="C1086" s="5"/>
      <c r="D1086" s="5"/>
      <c r="E1086" s="5"/>
      <c r="F1086" s="3"/>
      <c r="G1086" s="3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</row>
    <row r="1087" spans="2:196" x14ac:dyDescent="0.2">
      <c r="B1087" s="5"/>
      <c r="C1087" s="5"/>
      <c r="D1087" s="5"/>
      <c r="E1087" s="5"/>
      <c r="F1087" s="3"/>
      <c r="G1087" s="3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</row>
    <row r="1088" spans="2:196" x14ac:dyDescent="0.2">
      <c r="B1088" s="5"/>
      <c r="C1088" s="5"/>
      <c r="D1088" s="5"/>
      <c r="E1088" s="5"/>
      <c r="F1088" s="3"/>
      <c r="G1088" s="3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</row>
    <row r="1089" spans="2:196" x14ac:dyDescent="0.2">
      <c r="B1089" s="5"/>
      <c r="C1089" s="5"/>
      <c r="D1089" s="5"/>
      <c r="E1089" s="5"/>
      <c r="F1089" s="3"/>
      <c r="G1089" s="3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</row>
    <row r="1090" spans="2:196" x14ac:dyDescent="0.2">
      <c r="B1090" s="5"/>
      <c r="C1090" s="5"/>
      <c r="D1090" s="5"/>
      <c r="E1090" s="5"/>
      <c r="F1090" s="3"/>
      <c r="G1090" s="3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</row>
    <row r="1091" spans="2:196" x14ac:dyDescent="0.2">
      <c r="B1091" s="5"/>
      <c r="C1091" s="5"/>
      <c r="D1091" s="5"/>
      <c r="E1091" s="5"/>
      <c r="F1091" s="3"/>
      <c r="G1091" s="3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</row>
    <row r="1092" spans="2:196" x14ac:dyDescent="0.2">
      <c r="B1092" s="5"/>
      <c r="C1092" s="5"/>
      <c r="D1092" s="5"/>
      <c r="E1092" s="5"/>
      <c r="F1092" s="3"/>
      <c r="G1092" s="3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</row>
    <row r="1093" spans="2:196" x14ac:dyDescent="0.2">
      <c r="B1093" s="5"/>
      <c r="C1093" s="5"/>
      <c r="D1093" s="5"/>
      <c r="E1093" s="5"/>
      <c r="F1093" s="3"/>
      <c r="G1093" s="3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</row>
    <row r="1094" spans="2:196" x14ac:dyDescent="0.2">
      <c r="B1094" s="5"/>
      <c r="C1094" s="5"/>
      <c r="D1094" s="5"/>
      <c r="E1094" s="5"/>
      <c r="F1094" s="3"/>
      <c r="G1094" s="3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</row>
    <row r="1095" spans="2:196" x14ac:dyDescent="0.2">
      <c r="B1095" s="5"/>
      <c r="C1095" s="5"/>
      <c r="D1095" s="5"/>
      <c r="E1095" s="5"/>
      <c r="F1095" s="3"/>
      <c r="G1095" s="3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</row>
    <row r="1096" spans="2:196" x14ac:dyDescent="0.2">
      <c r="B1096" s="5"/>
      <c r="C1096" s="5"/>
      <c r="D1096" s="5"/>
      <c r="E1096" s="5"/>
      <c r="F1096" s="3"/>
      <c r="G1096" s="3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</row>
    <row r="1097" spans="2:196" x14ac:dyDescent="0.2">
      <c r="B1097" s="5"/>
      <c r="C1097" s="5"/>
      <c r="D1097" s="5"/>
      <c r="E1097" s="5"/>
      <c r="F1097" s="3"/>
      <c r="G1097" s="3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</row>
    <row r="1098" spans="2:196" x14ac:dyDescent="0.2">
      <c r="B1098" s="5"/>
      <c r="C1098" s="5"/>
      <c r="D1098" s="5"/>
      <c r="E1098" s="5"/>
      <c r="F1098" s="3"/>
      <c r="G1098" s="3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</row>
    <row r="1099" spans="2:196" x14ac:dyDescent="0.2">
      <c r="B1099" s="5"/>
      <c r="C1099" s="5"/>
      <c r="D1099" s="5"/>
      <c r="E1099" s="5"/>
      <c r="F1099" s="3"/>
      <c r="G1099" s="3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</row>
    <row r="1100" spans="2:196" x14ac:dyDescent="0.2">
      <c r="B1100" s="5"/>
      <c r="C1100" s="5"/>
      <c r="D1100" s="5"/>
      <c r="E1100" s="5"/>
      <c r="F1100" s="3"/>
      <c r="G1100" s="3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</row>
    <row r="1101" spans="2:196" x14ac:dyDescent="0.2">
      <c r="B1101" s="5"/>
      <c r="C1101" s="5"/>
      <c r="D1101" s="5"/>
      <c r="E1101" s="5"/>
      <c r="F1101" s="3"/>
      <c r="G1101" s="3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</row>
    <row r="1102" spans="2:196" x14ac:dyDescent="0.2">
      <c r="B1102" s="5"/>
      <c r="C1102" s="5"/>
      <c r="D1102" s="5"/>
      <c r="E1102" s="5"/>
      <c r="F1102" s="3"/>
      <c r="G1102" s="3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</row>
    <row r="1103" spans="2:196" x14ac:dyDescent="0.2">
      <c r="B1103" s="5"/>
      <c r="C1103" s="5"/>
      <c r="D1103" s="5"/>
      <c r="E1103" s="5"/>
      <c r="F1103" s="3"/>
      <c r="G1103" s="3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</row>
    <row r="1104" spans="2:196" x14ac:dyDescent="0.2">
      <c r="B1104" s="5"/>
      <c r="C1104" s="5"/>
      <c r="D1104" s="5"/>
      <c r="E1104" s="5"/>
      <c r="F1104" s="3"/>
      <c r="G1104" s="3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</row>
    <row r="1105" spans="2:196" x14ac:dyDescent="0.2">
      <c r="B1105" s="5"/>
      <c r="C1105" s="5"/>
      <c r="D1105" s="5"/>
      <c r="E1105" s="5"/>
      <c r="F1105" s="3"/>
      <c r="G1105" s="3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</row>
    <row r="1106" spans="2:196" x14ac:dyDescent="0.2">
      <c r="B1106" s="5"/>
      <c r="C1106" s="5"/>
      <c r="D1106" s="5"/>
      <c r="E1106" s="5"/>
      <c r="F1106" s="3"/>
      <c r="G1106" s="3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</row>
    <row r="1107" spans="2:196" x14ac:dyDescent="0.2">
      <c r="B1107" s="5"/>
      <c r="C1107" s="5"/>
      <c r="D1107" s="5"/>
      <c r="E1107" s="5"/>
      <c r="F1107" s="3"/>
      <c r="G1107" s="3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</row>
    <row r="1108" spans="2:196" x14ac:dyDescent="0.2">
      <c r="B1108" s="5"/>
      <c r="C1108" s="5"/>
      <c r="D1108" s="5"/>
      <c r="E1108" s="5"/>
      <c r="F1108" s="3"/>
      <c r="G1108" s="3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</row>
    <row r="1109" spans="2:196" x14ac:dyDescent="0.2">
      <c r="B1109" s="5"/>
      <c r="C1109" s="5"/>
      <c r="D1109" s="5"/>
      <c r="E1109" s="5"/>
      <c r="F1109" s="3"/>
      <c r="G1109" s="3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</row>
    <row r="1110" spans="2:196" x14ac:dyDescent="0.2">
      <c r="B1110" s="5"/>
      <c r="C1110" s="5"/>
      <c r="D1110" s="5"/>
      <c r="E1110" s="5"/>
      <c r="F1110" s="3"/>
      <c r="G1110" s="3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</row>
    <row r="1111" spans="2:196" x14ac:dyDescent="0.2">
      <c r="B1111" s="5"/>
      <c r="C1111" s="5"/>
      <c r="D1111" s="5"/>
      <c r="E1111" s="5"/>
      <c r="F1111" s="3"/>
      <c r="G1111" s="3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</row>
    <row r="1112" spans="2:196" x14ac:dyDescent="0.2">
      <c r="B1112" s="5"/>
      <c r="C1112" s="5"/>
      <c r="D1112" s="5"/>
      <c r="E1112" s="5"/>
      <c r="F1112" s="3"/>
      <c r="G1112" s="3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</row>
    <row r="1113" spans="2:196" x14ac:dyDescent="0.2">
      <c r="B1113" s="5"/>
      <c r="C1113" s="5"/>
      <c r="D1113" s="5"/>
      <c r="E1113" s="5"/>
      <c r="F1113" s="3"/>
      <c r="G1113" s="3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</row>
    <row r="1114" spans="2:196" x14ac:dyDescent="0.2">
      <c r="B1114" s="5"/>
      <c r="C1114" s="5"/>
      <c r="D1114" s="5"/>
      <c r="E1114" s="5"/>
      <c r="F1114" s="3"/>
      <c r="G1114" s="3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</row>
    <row r="1115" spans="2:196" x14ac:dyDescent="0.2">
      <c r="B1115" s="5"/>
      <c r="C1115" s="5"/>
      <c r="D1115" s="5"/>
      <c r="E1115" s="5"/>
      <c r="F1115" s="3"/>
      <c r="G1115" s="3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</row>
    <row r="1116" spans="2:196" x14ac:dyDescent="0.2">
      <c r="B1116" s="5"/>
      <c r="C1116" s="5"/>
      <c r="D1116" s="5"/>
      <c r="E1116" s="5"/>
      <c r="F1116" s="3"/>
      <c r="G1116" s="3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</row>
    <row r="1117" spans="2:196" x14ac:dyDescent="0.2">
      <c r="B1117" s="5"/>
      <c r="C1117" s="5"/>
      <c r="D1117" s="5"/>
      <c r="E1117" s="5"/>
      <c r="F1117" s="3"/>
      <c r="G1117" s="3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</row>
    <row r="1118" spans="2:196" x14ac:dyDescent="0.2">
      <c r="B1118" s="5"/>
      <c r="C1118" s="5"/>
      <c r="D1118" s="5"/>
      <c r="E1118" s="5"/>
      <c r="F1118" s="3"/>
      <c r="G1118" s="3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</row>
    <row r="1119" spans="2:196" x14ac:dyDescent="0.2">
      <c r="B1119" s="5"/>
      <c r="C1119" s="5"/>
      <c r="D1119" s="5"/>
      <c r="E1119" s="5"/>
      <c r="F1119" s="3"/>
      <c r="G1119" s="3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</row>
    <row r="1120" spans="2:196" x14ac:dyDescent="0.2">
      <c r="B1120" s="5"/>
      <c r="C1120" s="5"/>
      <c r="D1120" s="5"/>
      <c r="E1120" s="5"/>
      <c r="F1120" s="3"/>
      <c r="G1120" s="3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</row>
    <row r="1121" spans="2:196" x14ac:dyDescent="0.2">
      <c r="B1121" s="5"/>
      <c r="C1121" s="5"/>
      <c r="D1121" s="5"/>
      <c r="E1121" s="5"/>
      <c r="F1121" s="3"/>
      <c r="G1121" s="3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</row>
    <row r="1122" spans="2:196" x14ac:dyDescent="0.2">
      <c r="B1122" s="5"/>
      <c r="C1122" s="5"/>
      <c r="D1122" s="5"/>
      <c r="E1122" s="5"/>
      <c r="F1122" s="3"/>
      <c r="G1122" s="3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</row>
    <row r="1123" spans="2:196" x14ac:dyDescent="0.2">
      <c r="B1123" s="5"/>
      <c r="C1123" s="5"/>
      <c r="D1123" s="5"/>
      <c r="E1123" s="5"/>
      <c r="F1123" s="3"/>
      <c r="G1123" s="3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</row>
    <row r="1124" spans="2:196" x14ac:dyDescent="0.2">
      <c r="B1124" s="5"/>
      <c r="C1124" s="5"/>
      <c r="D1124" s="5"/>
      <c r="E1124" s="5"/>
      <c r="F1124" s="3"/>
      <c r="G1124" s="3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</row>
    <row r="1125" spans="2:196" x14ac:dyDescent="0.2">
      <c r="B1125" s="5"/>
      <c r="C1125" s="5"/>
      <c r="D1125" s="5"/>
      <c r="E1125" s="5"/>
      <c r="F1125" s="3"/>
      <c r="G1125" s="3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</row>
    <row r="1126" spans="2:196" x14ac:dyDescent="0.2">
      <c r="B1126" s="5"/>
      <c r="C1126" s="5"/>
      <c r="D1126" s="5"/>
      <c r="E1126" s="5"/>
      <c r="F1126" s="3"/>
      <c r="G1126" s="3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</row>
    <row r="1127" spans="2:196" x14ac:dyDescent="0.2">
      <c r="B1127" s="5"/>
      <c r="C1127" s="5"/>
      <c r="D1127" s="5"/>
      <c r="E1127" s="5"/>
      <c r="F1127" s="3"/>
      <c r="G1127" s="3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</row>
    <row r="1128" spans="2:196" x14ac:dyDescent="0.2">
      <c r="B1128" s="5"/>
      <c r="C1128" s="5"/>
      <c r="D1128" s="5"/>
      <c r="E1128" s="5"/>
      <c r="F1128" s="3"/>
      <c r="G1128" s="3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</row>
    <row r="1129" spans="2:196" x14ac:dyDescent="0.2">
      <c r="B1129" s="5"/>
      <c r="C1129" s="5"/>
      <c r="D1129" s="5"/>
      <c r="E1129" s="5"/>
      <c r="F1129" s="3"/>
      <c r="G1129" s="3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</row>
    <row r="1130" spans="2:196" x14ac:dyDescent="0.2">
      <c r="B1130" s="5"/>
      <c r="C1130" s="5"/>
      <c r="D1130" s="5"/>
      <c r="E1130" s="5"/>
      <c r="F1130" s="3"/>
      <c r="G1130" s="3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</row>
    <row r="1131" spans="2:196" x14ac:dyDescent="0.2">
      <c r="B1131" s="5"/>
      <c r="C1131" s="5"/>
      <c r="D1131" s="5"/>
      <c r="E1131" s="5"/>
      <c r="F1131" s="3"/>
      <c r="G1131" s="3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</row>
    <row r="1132" spans="2:196" x14ac:dyDescent="0.2">
      <c r="B1132" s="5"/>
      <c r="C1132" s="5"/>
      <c r="D1132" s="5"/>
      <c r="E1132" s="5"/>
      <c r="F1132" s="3"/>
      <c r="G1132" s="3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</row>
    <row r="1133" spans="2:196" x14ac:dyDescent="0.2">
      <c r="B1133" s="5"/>
      <c r="C1133" s="5"/>
      <c r="D1133" s="5"/>
      <c r="E1133" s="5"/>
      <c r="F1133" s="3"/>
      <c r="G1133" s="3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</row>
    <row r="1134" spans="2:196" x14ac:dyDescent="0.2">
      <c r="B1134" s="5"/>
      <c r="C1134" s="5"/>
      <c r="D1134" s="5"/>
      <c r="E1134" s="5"/>
      <c r="F1134" s="3"/>
      <c r="G1134" s="3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</row>
    <row r="1135" spans="2:196" x14ac:dyDescent="0.2">
      <c r="B1135" s="5"/>
      <c r="C1135" s="5"/>
      <c r="D1135" s="5"/>
      <c r="E1135" s="5"/>
      <c r="F1135" s="3"/>
      <c r="G1135" s="3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</row>
    <row r="1136" spans="2:196" x14ac:dyDescent="0.2">
      <c r="B1136" s="5"/>
      <c r="C1136" s="5"/>
      <c r="D1136" s="5"/>
      <c r="E1136" s="5"/>
      <c r="F1136" s="3"/>
      <c r="G1136" s="3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</row>
    <row r="1137" spans="2:196" x14ac:dyDescent="0.2">
      <c r="B1137" s="5"/>
      <c r="C1137" s="5"/>
      <c r="D1137" s="5"/>
      <c r="E1137" s="5"/>
      <c r="F1137" s="3"/>
      <c r="G1137" s="3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</row>
    <row r="1138" spans="2:196" x14ac:dyDescent="0.2">
      <c r="B1138" s="5"/>
      <c r="C1138" s="5"/>
      <c r="D1138" s="5"/>
      <c r="E1138" s="5"/>
      <c r="F1138" s="3"/>
      <c r="G1138" s="3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</row>
    <row r="1139" spans="2:196" x14ac:dyDescent="0.2">
      <c r="B1139" s="5"/>
      <c r="C1139" s="5"/>
      <c r="D1139" s="5"/>
      <c r="E1139" s="5"/>
      <c r="F1139" s="3"/>
      <c r="G1139" s="3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</row>
    <row r="1140" spans="2:196" x14ac:dyDescent="0.2">
      <c r="B1140" s="5"/>
      <c r="C1140" s="5"/>
      <c r="D1140" s="5"/>
      <c r="E1140" s="5"/>
      <c r="F1140" s="3"/>
      <c r="G1140" s="3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</row>
    <row r="1141" spans="2:196" x14ac:dyDescent="0.2">
      <c r="B1141" s="5"/>
      <c r="C1141" s="5"/>
      <c r="D1141" s="5"/>
      <c r="E1141" s="5"/>
      <c r="F1141" s="3"/>
      <c r="G1141" s="3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</row>
    <row r="1142" spans="2:196" x14ac:dyDescent="0.2">
      <c r="B1142" s="5"/>
      <c r="C1142" s="5"/>
      <c r="D1142" s="5"/>
      <c r="E1142" s="5"/>
      <c r="F1142" s="3"/>
      <c r="G1142" s="3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</row>
    <row r="1143" spans="2:196" x14ac:dyDescent="0.2">
      <c r="B1143" s="5"/>
      <c r="C1143" s="5"/>
      <c r="D1143" s="5"/>
      <c r="E1143" s="5"/>
      <c r="F1143" s="3"/>
      <c r="G1143" s="3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</row>
    <row r="1144" spans="2:196" x14ac:dyDescent="0.2">
      <c r="B1144" s="5"/>
      <c r="C1144" s="5"/>
      <c r="D1144" s="5"/>
      <c r="E1144" s="5"/>
      <c r="F1144" s="3"/>
      <c r="G1144" s="3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</row>
    <row r="1145" spans="2:196" x14ac:dyDescent="0.2">
      <c r="B1145" s="5"/>
      <c r="C1145" s="5"/>
      <c r="D1145" s="5"/>
      <c r="E1145" s="5"/>
      <c r="F1145" s="3"/>
      <c r="G1145" s="3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</row>
    <row r="1146" spans="2:196" x14ac:dyDescent="0.2">
      <c r="B1146" s="5"/>
      <c r="C1146" s="5"/>
      <c r="D1146" s="5"/>
      <c r="E1146" s="5"/>
      <c r="F1146" s="3"/>
      <c r="G1146" s="3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</row>
    <row r="1147" spans="2:196" x14ac:dyDescent="0.2">
      <c r="B1147" s="5"/>
      <c r="C1147" s="5"/>
      <c r="D1147" s="5"/>
      <c r="E1147" s="5"/>
      <c r="F1147" s="3"/>
      <c r="G1147" s="3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</row>
    <row r="1148" spans="2:196" x14ac:dyDescent="0.2">
      <c r="B1148" s="5"/>
      <c r="C1148" s="5"/>
      <c r="D1148" s="5"/>
      <c r="E1148" s="5"/>
      <c r="F1148" s="3"/>
      <c r="G1148" s="3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</row>
    <row r="1149" spans="2:196" x14ac:dyDescent="0.2">
      <c r="B1149" s="5"/>
      <c r="C1149" s="5"/>
      <c r="D1149" s="5"/>
      <c r="E1149" s="5"/>
      <c r="F1149" s="3"/>
      <c r="G1149" s="3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</row>
    <row r="1150" spans="2:196" x14ac:dyDescent="0.2">
      <c r="B1150" s="5"/>
      <c r="C1150" s="5"/>
      <c r="D1150" s="5"/>
      <c r="E1150" s="5"/>
      <c r="F1150" s="3"/>
      <c r="G1150" s="3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</row>
    <row r="1151" spans="2:196" x14ac:dyDescent="0.2">
      <c r="B1151" s="5"/>
      <c r="C1151" s="5"/>
      <c r="D1151" s="5"/>
      <c r="E1151" s="5"/>
      <c r="F1151" s="3"/>
      <c r="G1151" s="3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</row>
    <row r="1152" spans="2:196" x14ac:dyDescent="0.2">
      <c r="B1152" s="5"/>
      <c r="C1152" s="5"/>
      <c r="D1152" s="5"/>
      <c r="E1152" s="5"/>
      <c r="F1152" s="3"/>
      <c r="G1152" s="3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</row>
    <row r="1153" spans="2:196" x14ac:dyDescent="0.2">
      <c r="B1153" s="5"/>
      <c r="C1153" s="5"/>
      <c r="D1153" s="5"/>
      <c r="E1153" s="5"/>
      <c r="F1153" s="3"/>
      <c r="G1153" s="3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</row>
    <row r="1154" spans="2:196" x14ac:dyDescent="0.2">
      <c r="B1154" s="5"/>
      <c r="C1154" s="5"/>
      <c r="D1154" s="5"/>
      <c r="E1154" s="5"/>
      <c r="F1154" s="3"/>
      <c r="G1154" s="3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</row>
    <row r="1155" spans="2:196" x14ac:dyDescent="0.2">
      <c r="B1155" s="5"/>
      <c r="C1155" s="5"/>
      <c r="D1155" s="5"/>
      <c r="E1155" s="5"/>
      <c r="F1155" s="3"/>
      <c r="G1155" s="3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</row>
    <row r="1156" spans="2:196" x14ac:dyDescent="0.2">
      <c r="B1156" s="5"/>
      <c r="C1156" s="5"/>
      <c r="D1156" s="5"/>
      <c r="E1156" s="5"/>
      <c r="F1156" s="3"/>
      <c r="G1156" s="3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</row>
    <row r="1157" spans="2:196" x14ac:dyDescent="0.2">
      <c r="B1157" s="5"/>
      <c r="C1157" s="5"/>
      <c r="D1157" s="5"/>
      <c r="E1157" s="5"/>
      <c r="F1157" s="3"/>
      <c r="G1157" s="3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</row>
    <row r="1158" spans="2:196" x14ac:dyDescent="0.2">
      <c r="B1158" s="5"/>
      <c r="C1158" s="5"/>
      <c r="D1158" s="5"/>
      <c r="E1158" s="5"/>
      <c r="F1158" s="3"/>
      <c r="G1158" s="3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</row>
    <row r="1159" spans="2:196" x14ac:dyDescent="0.2">
      <c r="B1159" s="5"/>
      <c r="C1159" s="5"/>
      <c r="D1159" s="5"/>
      <c r="E1159" s="5"/>
      <c r="F1159" s="3"/>
      <c r="G1159" s="3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</row>
    <row r="1160" spans="2:196" x14ac:dyDescent="0.2">
      <c r="B1160" s="5"/>
      <c r="C1160" s="5"/>
      <c r="D1160" s="5"/>
      <c r="E1160" s="5"/>
      <c r="F1160" s="3"/>
      <c r="G1160" s="3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</row>
    <row r="1161" spans="2:196" x14ac:dyDescent="0.2">
      <c r="B1161" s="5"/>
      <c r="C1161" s="5"/>
      <c r="D1161" s="5"/>
      <c r="E1161" s="5"/>
      <c r="F1161" s="3"/>
      <c r="G1161" s="3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</row>
    <row r="1162" spans="2:196" x14ac:dyDescent="0.2">
      <c r="B1162" s="5"/>
      <c r="C1162" s="5"/>
      <c r="D1162" s="5"/>
      <c r="E1162" s="5"/>
      <c r="F1162" s="3"/>
      <c r="G1162" s="3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</row>
    <row r="1163" spans="2:196" x14ac:dyDescent="0.2">
      <c r="B1163" s="5"/>
      <c r="C1163" s="5"/>
      <c r="D1163" s="5"/>
      <c r="E1163" s="5"/>
      <c r="F1163" s="3"/>
      <c r="G1163" s="3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</row>
    <row r="1164" spans="2:196" x14ac:dyDescent="0.2">
      <c r="B1164" s="5"/>
      <c r="C1164" s="5"/>
      <c r="D1164" s="5"/>
      <c r="E1164" s="5"/>
      <c r="F1164" s="3"/>
      <c r="G1164" s="3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</row>
    <row r="1165" spans="2:196" x14ac:dyDescent="0.2">
      <c r="B1165" s="5"/>
      <c r="C1165" s="5"/>
      <c r="D1165" s="5"/>
      <c r="E1165" s="5"/>
      <c r="F1165" s="3"/>
      <c r="G1165" s="3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</row>
    <row r="1166" spans="2:196" x14ac:dyDescent="0.2">
      <c r="B1166" s="5"/>
      <c r="C1166" s="5"/>
      <c r="D1166" s="5"/>
      <c r="E1166" s="5"/>
      <c r="F1166" s="3"/>
      <c r="G1166" s="3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</row>
    <row r="1167" spans="2:196" x14ac:dyDescent="0.2">
      <c r="B1167" s="5"/>
      <c r="C1167" s="5"/>
      <c r="D1167" s="5"/>
      <c r="E1167" s="5"/>
      <c r="F1167" s="3"/>
      <c r="G1167" s="3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</row>
    <row r="1168" spans="2:196" x14ac:dyDescent="0.2">
      <c r="B1168" s="5"/>
      <c r="C1168" s="5"/>
      <c r="D1168" s="5"/>
      <c r="E1168" s="5"/>
      <c r="F1168" s="3"/>
      <c r="G1168" s="3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</row>
    <row r="1169" spans="2:196" x14ac:dyDescent="0.2">
      <c r="B1169" s="5"/>
      <c r="C1169" s="5"/>
      <c r="D1169" s="5"/>
      <c r="E1169" s="5"/>
      <c r="F1169" s="3"/>
      <c r="G1169" s="3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</row>
    <row r="1170" spans="2:196" x14ac:dyDescent="0.2">
      <c r="B1170" s="5"/>
      <c r="C1170" s="5"/>
      <c r="D1170" s="5"/>
      <c r="E1170" s="5"/>
      <c r="F1170" s="3"/>
      <c r="G1170" s="3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</row>
    <row r="1171" spans="2:196" x14ac:dyDescent="0.2">
      <c r="B1171" s="5"/>
      <c r="C1171" s="5"/>
      <c r="D1171" s="5"/>
      <c r="E1171" s="5"/>
      <c r="F1171" s="3"/>
      <c r="G1171" s="3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</row>
    <row r="1172" spans="2:196" x14ac:dyDescent="0.2">
      <c r="B1172" s="5"/>
      <c r="C1172" s="5"/>
      <c r="D1172" s="5"/>
      <c r="E1172" s="5"/>
      <c r="F1172" s="3"/>
      <c r="G1172" s="3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</row>
    <row r="1173" spans="2:196" x14ac:dyDescent="0.2">
      <c r="B1173" s="5"/>
      <c r="C1173" s="5"/>
      <c r="D1173" s="5"/>
      <c r="E1173" s="5"/>
      <c r="F1173" s="3"/>
      <c r="G1173" s="3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</row>
    <row r="1174" spans="2:196" x14ac:dyDescent="0.2">
      <c r="B1174" s="5"/>
      <c r="C1174" s="5"/>
      <c r="D1174" s="5"/>
      <c r="E1174" s="5"/>
      <c r="F1174" s="3"/>
      <c r="G1174" s="3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</row>
    <row r="1175" spans="2:196" x14ac:dyDescent="0.2">
      <c r="B1175" s="5"/>
      <c r="C1175" s="5"/>
      <c r="D1175" s="5"/>
      <c r="E1175" s="5"/>
      <c r="F1175" s="3"/>
      <c r="G1175" s="3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</row>
    <row r="1176" spans="2:196" x14ac:dyDescent="0.2">
      <c r="B1176" s="5"/>
      <c r="C1176" s="5"/>
      <c r="D1176" s="5"/>
      <c r="E1176" s="5"/>
      <c r="F1176" s="3"/>
      <c r="G1176" s="3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</row>
    <row r="1177" spans="2:196" x14ac:dyDescent="0.2">
      <c r="B1177" s="5"/>
      <c r="C1177" s="5"/>
      <c r="D1177" s="5"/>
      <c r="E1177" s="5"/>
      <c r="F1177" s="3"/>
      <c r="G1177" s="3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</row>
    <row r="1178" spans="2:196" x14ac:dyDescent="0.2">
      <c r="B1178" s="5"/>
      <c r="C1178" s="5"/>
      <c r="D1178" s="5"/>
      <c r="E1178" s="5"/>
      <c r="F1178" s="3"/>
      <c r="G1178" s="3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</row>
    <row r="1179" spans="2:196" x14ac:dyDescent="0.2">
      <c r="B1179" s="5"/>
      <c r="C1179" s="5"/>
      <c r="D1179" s="5"/>
      <c r="E1179" s="5"/>
      <c r="F1179" s="3"/>
      <c r="G1179" s="3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</row>
    <row r="1180" spans="2:196" x14ac:dyDescent="0.2">
      <c r="B1180" s="5"/>
      <c r="C1180" s="5"/>
      <c r="D1180" s="5"/>
      <c r="E1180" s="5"/>
      <c r="F1180" s="3"/>
      <c r="G1180" s="3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</row>
    <row r="1181" spans="2:196" x14ac:dyDescent="0.2">
      <c r="B1181" s="5"/>
      <c r="C1181" s="5"/>
      <c r="D1181" s="5"/>
      <c r="E1181" s="5"/>
      <c r="F1181" s="3"/>
      <c r="G1181" s="3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</row>
    <row r="1182" spans="2:196" x14ac:dyDescent="0.2">
      <c r="B1182" s="5"/>
      <c r="C1182" s="5"/>
      <c r="D1182" s="5"/>
      <c r="E1182" s="5"/>
      <c r="F1182" s="3"/>
      <c r="G1182" s="3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</row>
    <row r="1183" spans="2:196" x14ac:dyDescent="0.2">
      <c r="B1183" s="5"/>
      <c r="C1183" s="5"/>
      <c r="D1183" s="5"/>
      <c r="E1183" s="5"/>
      <c r="F1183" s="3"/>
      <c r="G1183" s="3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</row>
    <row r="1184" spans="2:196" x14ac:dyDescent="0.2">
      <c r="B1184" s="5"/>
      <c r="C1184" s="5"/>
      <c r="D1184" s="5"/>
      <c r="E1184" s="5"/>
      <c r="F1184" s="3"/>
      <c r="G1184" s="3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</row>
    <row r="1185" spans="2:196" x14ac:dyDescent="0.2">
      <c r="B1185" s="5"/>
      <c r="C1185" s="5"/>
      <c r="D1185" s="5"/>
      <c r="E1185" s="5"/>
      <c r="F1185" s="3"/>
      <c r="G1185" s="3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</row>
    <row r="1186" spans="2:196" x14ac:dyDescent="0.2">
      <c r="B1186" s="5"/>
      <c r="C1186" s="5"/>
      <c r="D1186" s="5"/>
      <c r="E1186" s="5"/>
      <c r="F1186" s="3"/>
      <c r="G1186" s="3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</row>
    <row r="1187" spans="2:196" x14ac:dyDescent="0.2">
      <c r="B1187" s="5"/>
      <c r="C1187" s="5"/>
      <c r="D1187" s="5"/>
      <c r="E1187" s="5"/>
      <c r="F1187" s="3"/>
      <c r="G1187" s="3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</row>
    <row r="1188" spans="2:196" x14ac:dyDescent="0.2">
      <c r="B1188" s="5"/>
      <c r="C1188" s="5"/>
      <c r="D1188" s="5"/>
      <c r="E1188" s="5"/>
      <c r="F1188" s="3"/>
      <c r="G1188" s="3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</row>
    <row r="1189" spans="2:196" x14ac:dyDescent="0.2">
      <c r="B1189" s="5"/>
      <c r="C1189" s="5"/>
      <c r="D1189" s="5"/>
      <c r="E1189" s="5"/>
      <c r="F1189" s="3"/>
      <c r="G1189" s="3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</row>
    <row r="1190" spans="2:196" x14ac:dyDescent="0.2">
      <c r="B1190" s="5"/>
      <c r="C1190" s="5"/>
      <c r="D1190" s="5"/>
      <c r="E1190" s="5"/>
      <c r="F1190" s="3"/>
      <c r="G1190" s="3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</row>
    <row r="1191" spans="2:196" x14ac:dyDescent="0.2">
      <c r="B1191" s="5"/>
      <c r="C1191" s="5"/>
      <c r="D1191" s="5"/>
      <c r="E1191" s="5"/>
      <c r="F1191" s="3"/>
      <c r="G1191" s="3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</row>
    <row r="1192" spans="2:196" x14ac:dyDescent="0.2">
      <c r="B1192" s="5"/>
      <c r="C1192" s="5"/>
      <c r="D1192" s="5"/>
      <c r="E1192" s="5"/>
      <c r="F1192" s="3"/>
      <c r="G1192" s="3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</row>
    <row r="1193" spans="2:196" x14ac:dyDescent="0.2">
      <c r="B1193" s="5"/>
      <c r="C1193" s="5"/>
      <c r="D1193" s="5"/>
      <c r="E1193" s="5"/>
      <c r="F1193" s="3"/>
      <c r="G1193" s="3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</row>
    <row r="1194" spans="2:196" x14ac:dyDescent="0.2">
      <c r="B1194" s="5"/>
      <c r="C1194" s="5"/>
      <c r="D1194" s="5"/>
      <c r="E1194" s="5"/>
      <c r="F1194" s="3"/>
      <c r="G1194" s="3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</row>
    <row r="1195" spans="2:196" x14ac:dyDescent="0.2">
      <c r="B1195" s="5"/>
      <c r="C1195" s="5"/>
      <c r="D1195" s="5"/>
      <c r="E1195" s="5"/>
      <c r="F1195" s="3"/>
      <c r="G1195" s="3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</row>
    <row r="1196" spans="2:196" x14ac:dyDescent="0.2">
      <c r="B1196" s="5"/>
      <c r="C1196" s="5"/>
      <c r="D1196" s="5"/>
      <c r="E1196" s="5"/>
      <c r="F1196" s="3"/>
      <c r="G1196" s="3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</row>
    <row r="1197" spans="2:196" x14ac:dyDescent="0.2">
      <c r="B1197" s="5"/>
      <c r="C1197" s="5"/>
      <c r="D1197" s="5"/>
      <c r="E1197" s="5"/>
      <c r="F1197" s="3"/>
      <c r="G1197" s="3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</row>
    <row r="1198" spans="2:196" x14ac:dyDescent="0.2">
      <c r="B1198" s="5"/>
      <c r="C1198" s="5"/>
      <c r="D1198" s="5"/>
      <c r="E1198" s="5"/>
      <c r="F1198" s="3"/>
      <c r="G1198" s="3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</row>
    <row r="1199" spans="2:196" x14ac:dyDescent="0.2">
      <c r="B1199" s="5"/>
      <c r="C1199" s="5"/>
      <c r="D1199" s="5"/>
      <c r="E1199" s="5"/>
      <c r="F1199" s="3"/>
      <c r="G1199" s="3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</row>
    <row r="1200" spans="2:196" x14ac:dyDescent="0.2">
      <c r="B1200" s="5"/>
      <c r="C1200" s="5"/>
      <c r="D1200" s="5"/>
      <c r="E1200" s="5"/>
      <c r="F1200" s="3"/>
      <c r="G1200" s="3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</row>
    <row r="1201" spans="2:196" x14ac:dyDescent="0.2">
      <c r="B1201" s="5"/>
      <c r="C1201" s="5"/>
      <c r="D1201" s="5"/>
      <c r="E1201" s="5"/>
      <c r="F1201" s="3"/>
      <c r="G1201" s="3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</row>
    <row r="1202" spans="2:196" x14ac:dyDescent="0.2">
      <c r="B1202" s="5"/>
      <c r="C1202" s="5"/>
      <c r="D1202" s="5"/>
      <c r="E1202" s="5"/>
      <c r="F1202" s="3"/>
      <c r="G1202" s="3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</row>
    <row r="1203" spans="2:196" x14ac:dyDescent="0.2">
      <c r="B1203" s="5"/>
      <c r="C1203" s="5"/>
      <c r="D1203" s="5"/>
      <c r="E1203" s="5"/>
      <c r="F1203" s="3"/>
      <c r="G1203" s="3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</row>
    <row r="1204" spans="2:196" x14ac:dyDescent="0.2">
      <c r="B1204" s="5"/>
      <c r="C1204" s="5"/>
      <c r="D1204" s="5"/>
      <c r="E1204" s="5"/>
      <c r="F1204" s="3"/>
      <c r="G1204" s="3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</row>
    <row r="1205" spans="2:196" x14ac:dyDescent="0.2">
      <c r="B1205" s="5"/>
      <c r="C1205" s="5"/>
      <c r="D1205" s="5"/>
      <c r="E1205" s="5"/>
      <c r="F1205" s="3"/>
      <c r="G1205" s="3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</row>
    <row r="1206" spans="2:196" x14ac:dyDescent="0.2">
      <c r="B1206" s="5"/>
      <c r="C1206" s="5"/>
      <c r="D1206" s="5"/>
      <c r="E1206" s="5"/>
      <c r="F1206" s="3"/>
      <c r="G1206" s="3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</row>
    <row r="1207" spans="2:196" x14ac:dyDescent="0.2">
      <c r="B1207" s="5"/>
      <c r="C1207" s="5"/>
      <c r="D1207" s="5"/>
      <c r="E1207" s="5"/>
      <c r="F1207" s="3"/>
      <c r="G1207" s="3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</row>
    <row r="1208" spans="2:196" x14ac:dyDescent="0.2">
      <c r="B1208" s="5"/>
      <c r="C1208" s="5"/>
      <c r="D1208" s="5"/>
      <c r="E1208" s="5"/>
      <c r="F1208" s="3"/>
      <c r="G1208" s="3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</row>
    <row r="1209" spans="2:196" x14ac:dyDescent="0.2">
      <c r="B1209" s="5"/>
      <c r="C1209" s="5"/>
      <c r="D1209" s="5"/>
      <c r="E1209" s="5"/>
      <c r="F1209" s="3"/>
      <c r="G1209" s="3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</row>
    <row r="1210" spans="2:196" x14ac:dyDescent="0.2">
      <c r="B1210" s="5"/>
      <c r="C1210" s="5"/>
      <c r="D1210" s="5"/>
      <c r="E1210" s="5"/>
      <c r="F1210" s="3"/>
      <c r="G1210" s="3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</row>
    <row r="1211" spans="2:196" x14ac:dyDescent="0.2">
      <c r="B1211" s="5"/>
      <c r="C1211" s="5"/>
      <c r="D1211" s="5"/>
      <c r="E1211" s="5"/>
      <c r="F1211" s="3"/>
      <c r="G1211" s="3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</row>
    <row r="1212" spans="2:196" x14ac:dyDescent="0.2">
      <c r="B1212" s="5"/>
      <c r="C1212" s="5"/>
      <c r="D1212" s="5"/>
      <c r="E1212" s="5"/>
      <c r="F1212" s="3"/>
      <c r="G1212" s="3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</row>
    <row r="1213" spans="2:196" x14ac:dyDescent="0.2">
      <c r="B1213" s="5"/>
      <c r="C1213" s="5"/>
      <c r="D1213" s="5"/>
      <c r="E1213" s="5"/>
      <c r="F1213" s="3"/>
      <c r="G1213" s="3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</row>
    <row r="1214" spans="2:196" x14ac:dyDescent="0.2">
      <c r="B1214" s="5"/>
      <c r="C1214" s="5"/>
      <c r="D1214" s="5"/>
      <c r="E1214" s="5"/>
      <c r="F1214" s="3"/>
      <c r="G1214" s="3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</row>
    <row r="1215" spans="2:196" x14ac:dyDescent="0.2">
      <c r="B1215" s="5"/>
      <c r="C1215" s="5"/>
      <c r="D1215" s="5"/>
      <c r="E1215" s="5"/>
      <c r="F1215" s="3"/>
      <c r="G1215" s="3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</row>
    <row r="1216" spans="2:196" x14ac:dyDescent="0.2">
      <c r="B1216" s="5"/>
      <c r="C1216" s="5"/>
      <c r="D1216" s="5"/>
      <c r="E1216" s="5"/>
      <c r="F1216" s="3"/>
      <c r="G1216" s="3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</row>
    <row r="1217" spans="2:196" x14ac:dyDescent="0.2">
      <c r="B1217" s="5"/>
      <c r="C1217" s="5"/>
      <c r="D1217" s="5"/>
      <c r="E1217" s="5"/>
      <c r="F1217" s="3"/>
      <c r="G1217" s="3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</row>
    <row r="1218" spans="2:196" x14ac:dyDescent="0.2">
      <c r="B1218" s="5"/>
      <c r="C1218" s="5"/>
      <c r="D1218" s="5"/>
      <c r="E1218" s="5"/>
      <c r="F1218" s="3"/>
      <c r="G1218" s="3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</row>
    <row r="1219" spans="2:196" x14ac:dyDescent="0.2">
      <c r="B1219" s="5"/>
      <c r="C1219" s="5"/>
      <c r="D1219" s="5"/>
      <c r="E1219" s="5"/>
      <c r="F1219" s="3"/>
      <c r="G1219" s="3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</row>
    <row r="1220" spans="2:196" x14ac:dyDescent="0.2">
      <c r="B1220" s="5"/>
      <c r="C1220" s="5"/>
      <c r="D1220" s="5"/>
      <c r="E1220" s="5"/>
      <c r="F1220" s="3"/>
      <c r="G1220" s="3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</row>
    <row r="1221" spans="2:196" x14ac:dyDescent="0.2">
      <c r="B1221" s="5"/>
      <c r="C1221" s="5"/>
      <c r="D1221" s="5"/>
      <c r="E1221" s="5"/>
      <c r="F1221" s="3"/>
      <c r="G1221" s="3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</row>
    <row r="1222" spans="2:196" x14ac:dyDescent="0.2">
      <c r="B1222" s="5"/>
      <c r="C1222" s="5"/>
      <c r="D1222" s="5"/>
      <c r="E1222" s="5"/>
      <c r="F1222" s="3"/>
      <c r="G1222" s="3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</row>
    <row r="1223" spans="2:196" x14ac:dyDescent="0.2">
      <c r="B1223" s="5"/>
      <c r="C1223" s="5"/>
      <c r="D1223" s="5"/>
      <c r="E1223" s="5"/>
      <c r="F1223" s="3"/>
      <c r="G1223" s="3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</row>
    <row r="1224" spans="2:196" x14ac:dyDescent="0.2">
      <c r="B1224" s="5"/>
      <c r="C1224" s="5"/>
      <c r="D1224" s="5"/>
      <c r="E1224" s="5"/>
      <c r="F1224" s="3"/>
      <c r="G1224" s="3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</row>
    <row r="1225" spans="2:196" x14ac:dyDescent="0.2">
      <c r="B1225" s="5"/>
      <c r="C1225" s="5"/>
      <c r="D1225" s="5"/>
      <c r="E1225" s="5"/>
      <c r="F1225" s="3"/>
      <c r="G1225" s="3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</row>
    <row r="1226" spans="2:196" x14ac:dyDescent="0.2">
      <c r="B1226" s="5"/>
      <c r="C1226" s="5"/>
      <c r="D1226" s="5"/>
      <c r="E1226" s="5"/>
      <c r="F1226" s="3"/>
      <c r="G1226" s="3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</row>
    <row r="1227" spans="2:196" x14ac:dyDescent="0.2">
      <c r="B1227" s="5"/>
      <c r="C1227" s="5"/>
      <c r="D1227" s="5"/>
      <c r="E1227" s="5"/>
      <c r="F1227" s="3"/>
      <c r="G1227" s="3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</row>
    <row r="1228" spans="2:196" x14ac:dyDescent="0.2">
      <c r="B1228" s="5"/>
      <c r="C1228" s="5"/>
      <c r="D1228" s="5"/>
      <c r="E1228" s="5"/>
      <c r="F1228" s="3"/>
      <c r="G1228" s="3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</row>
    <row r="1229" spans="2:196" x14ac:dyDescent="0.2">
      <c r="B1229" s="5"/>
      <c r="C1229" s="5"/>
      <c r="D1229" s="5"/>
      <c r="E1229" s="5"/>
      <c r="F1229" s="3"/>
      <c r="G1229" s="3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</row>
    <row r="1230" spans="2:196" x14ac:dyDescent="0.2">
      <c r="B1230" s="5"/>
      <c r="C1230" s="5"/>
      <c r="D1230" s="5"/>
      <c r="E1230" s="5"/>
      <c r="F1230" s="3"/>
      <c r="G1230" s="3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</row>
    <row r="1231" spans="2:196" x14ac:dyDescent="0.2">
      <c r="B1231" s="5"/>
      <c r="C1231" s="5"/>
      <c r="D1231" s="5"/>
      <c r="E1231" s="5"/>
      <c r="F1231" s="3"/>
      <c r="G1231" s="3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</row>
    <row r="1232" spans="2:196" x14ac:dyDescent="0.2">
      <c r="B1232" s="5"/>
      <c r="C1232" s="5"/>
      <c r="D1232" s="5"/>
      <c r="E1232" s="5"/>
      <c r="F1232" s="3"/>
      <c r="G1232" s="3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</row>
    <row r="1233" spans="2:196" x14ac:dyDescent="0.2">
      <c r="B1233" s="5"/>
      <c r="C1233" s="5"/>
      <c r="D1233" s="5"/>
      <c r="E1233" s="5"/>
      <c r="F1233" s="3"/>
      <c r="G1233" s="3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</row>
    <row r="1234" spans="2:196" x14ac:dyDescent="0.2">
      <c r="B1234" s="5"/>
      <c r="C1234" s="5"/>
      <c r="D1234" s="5"/>
      <c r="E1234" s="5"/>
      <c r="F1234" s="3"/>
      <c r="G1234" s="3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</row>
    <row r="1235" spans="2:196" x14ac:dyDescent="0.2">
      <c r="B1235" s="5"/>
      <c r="C1235" s="5"/>
      <c r="D1235" s="5"/>
      <c r="E1235" s="5"/>
      <c r="F1235" s="3"/>
      <c r="G1235" s="3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</row>
    <row r="1236" spans="2:196" x14ac:dyDescent="0.2">
      <c r="B1236" s="5"/>
      <c r="C1236" s="5"/>
      <c r="D1236" s="5"/>
      <c r="E1236" s="5"/>
      <c r="F1236" s="3"/>
      <c r="G1236" s="3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</row>
    <row r="1237" spans="2:196" x14ac:dyDescent="0.2">
      <c r="B1237" s="5"/>
      <c r="C1237" s="5"/>
      <c r="D1237" s="5"/>
      <c r="E1237" s="5"/>
      <c r="F1237" s="3"/>
      <c r="G1237" s="3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</row>
    <row r="1238" spans="2:196" x14ac:dyDescent="0.2">
      <c r="B1238" s="5"/>
      <c r="C1238" s="5"/>
      <c r="D1238" s="5"/>
      <c r="E1238" s="5"/>
      <c r="F1238" s="3"/>
      <c r="G1238" s="3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</row>
    <row r="1239" spans="2:196" x14ac:dyDescent="0.2">
      <c r="B1239" s="5"/>
      <c r="C1239" s="5"/>
      <c r="D1239" s="5"/>
      <c r="E1239" s="5"/>
      <c r="F1239" s="3"/>
      <c r="G1239" s="3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</row>
    <row r="1240" spans="2:196" x14ac:dyDescent="0.2">
      <c r="B1240" s="5"/>
      <c r="C1240" s="5"/>
      <c r="D1240" s="5"/>
      <c r="E1240" s="5"/>
      <c r="F1240" s="3"/>
      <c r="G1240" s="3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</row>
    <row r="1241" spans="2:196" x14ac:dyDescent="0.2">
      <c r="B1241" s="5"/>
      <c r="C1241" s="5"/>
      <c r="D1241" s="5"/>
      <c r="E1241" s="5"/>
      <c r="F1241" s="3"/>
      <c r="G1241" s="3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</row>
    <row r="1242" spans="2:196" x14ac:dyDescent="0.2">
      <c r="B1242" s="5"/>
      <c r="C1242" s="5"/>
      <c r="D1242" s="5"/>
      <c r="E1242" s="5"/>
      <c r="F1242" s="3"/>
      <c r="G1242" s="3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</row>
    <row r="1243" spans="2:196" x14ac:dyDescent="0.2">
      <c r="B1243" s="5"/>
      <c r="C1243" s="5"/>
      <c r="D1243" s="5"/>
      <c r="E1243" s="5"/>
      <c r="F1243" s="3"/>
      <c r="G1243" s="3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</row>
    <row r="1244" spans="2:196" x14ac:dyDescent="0.2">
      <c r="B1244" s="5"/>
      <c r="C1244" s="5"/>
      <c r="D1244" s="5"/>
      <c r="E1244" s="5"/>
      <c r="F1244" s="3"/>
      <c r="G1244" s="3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</row>
    <row r="1245" spans="2:196" x14ac:dyDescent="0.2">
      <c r="B1245" s="5"/>
      <c r="C1245" s="5"/>
      <c r="D1245" s="5"/>
      <c r="E1245" s="5"/>
      <c r="F1245" s="3"/>
      <c r="G1245" s="3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</row>
    <row r="1246" spans="2:196" x14ac:dyDescent="0.2">
      <c r="B1246" s="5"/>
      <c r="C1246" s="5"/>
      <c r="D1246" s="5"/>
      <c r="E1246" s="5"/>
      <c r="F1246" s="3"/>
      <c r="G1246" s="3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</row>
    <row r="1247" spans="2:196" x14ac:dyDescent="0.2">
      <c r="B1247" s="5"/>
      <c r="C1247" s="5"/>
      <c r="D1247" s="5"/>
      <c r="E1247" s="5"/>
      <c r="F1247" s="3"/>
      <c r="G1247" s="3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</row>
    <row r="1248" spans="2:196" x14ac:dyDescent="0.2">
      <c r="B1248" s="5"/>
      <c r="C1248" s="5"/>
      <c r="D1248" s="5"/>
      <c r="E1248" s="5"/>
      <c r="F1248" s="3"/>
      <c r="G1248" s="3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</row>
    <row r="1249" spans="2:196" x14ac:dyDescent="0.2">
      <c r="B1249" s="5"/>
      <c r="C1249" s="5"/>
      <c r="D1249" s="5"/>
      <c r="E1249" s="5"/>
      <c r="F1249" s="3"/>
      <c r="G1249" s="3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</row>
    <row r="1250" spans="2:196" x14ac:dyDescent="0.2">
      <c r="B1250" s="5"/>
      <c r="C1250" s="5"/>
      <c r="D1250" s="5"/>
      <c r="E1250" s="5"/>
      <c r="F1250" s="3"/>
      <c r="G1250" s="3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</row>
    <row r="1251" spans="2:196" x14ac:dyDescent="0.2">
      <c r="B1251" s="5"/>
      <c r="C1251" s="5"/>
      <c r="D1251" s="5"/>
      <c r="E1251" s="5"/>
      <c r="F1251" s="3"/>
      <c r="G1251" s="3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</row>
    <row r="1252" spans="2:196" x14ac:dyDescent="0.2">
      <c r="B1252" s="5"/>
      <c r="C1252" s="5"/>
      <c r="D1252" s="5"/>
      <c r="E1252" s="5"/>
      <c r="F1252" s="3"/>
      <c r="G1252" s="3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</row>
    <row r="1253" spans="2:196" x14ac:dyDescent="0.2">
      <c r="B1253" s="5"/>
      <c r="C1253" s="5"/>
      <c r="D1253" s="5"/>
      <c r="E1253" s="5"/>
      <c r="F1253" s="3"/>
      <c r="G1253" s="3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</row>
    <row r="1254" spans="2:196" x14ac:dyDescent="0.2">
      <c r="B1254" s="5"/>
      <c r="C1254" s="5"/>
      <c r="D1254" s="5"/>
      <c r="E1254" s="5"/>
      <c r="F1254" s="3"/>
      <c r="G1254" s="3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</row>
    <row r="1255" spans="2:196" x14ac:dyDescent="0.2">
      <c r="B1255" s="5"/>
      <c r="C1255" s="5"/>
      <c r="D1255" s="5"/>
      <c r="E1255" s="5"/>
      <c r="F1255" s="3"/>
      <c r="G1255" s="3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</row>
    <row r="1256" spans="2:196" x14ac:dyDescent="0.2">
      <c r="B1256" s="5"/>
      <c r="C1256" s="5"/>
      <c r="D1256" s="5"/>
      <c r="E1256" s="5"/>
      <c r="F1256" s="3"/>
      <c r="G1256" s="3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</row>
    <row r="1257" spans="2:196" x14ac:dyDescent="0.2">
      <c r="B1257" s="5"/>
      <c r="C1257" s="5"/>
      <c r="D1257" s="5"/>
      <c r="E1257" s="5"/>
      <c r="F1257" s="3"/>
      <c r="G1257" s="3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</row>
    <row r="1258" spans="2:196" x14ac:dyDescent="0.2">
      <c r="B1258" s="5"/>
      <c r="C1258" s="5"/>
      <c r="D1258" s="5"/>
      <c r="E1258" s="5"/>
      <c r="F1258" s="3"/>
      <c r="G1258" s="3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</row>
    <row r="1259" spans="2:196" x14ac:dyDescent="0.2">
      <c r="B1259" s="5"/>
      <c r="C1259" s="5"/>
      <c r="D1259" s="5"/>
      <c r="E1259" s="5"/>
      <c r="F1259" s="3"/>
      <c r="G1259" s="3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</row>
    <row r="1260" spans="2:196" x14ac:dyDescent="0.2">
      <c r="B1260" s="5"/>
      <c r="C1260" s="5"/>
      <c r="D1260" s="5"/>
      <c r="E1260" s="5"/>
      <c r="F1260" s="3"/>
      <c r="G1260" s="3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</row>
    <row r="1261" spans="2:196" x14ac:dyDescent="0.2">
      <c r="B1261" s="5"/>
      <c r="C1261" s="5"/>
      <c r="D1261" s="5"/>
      <c r="E1261" s="5"/>
      <c r="F1261" s="3"/>
      <c r="G1261" s="3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</row>
    <row r="1262" spans="2:196" x14ac:dyDescent="0.2">
      <c r="B1262" s="5"/>
      <c r="C1262" s="5"/>
      <c r="D1262" s="5"/>
      <c r="E1262" s="5"/>
      <c r="F1262" s="3"/>
      <c r="G1262" s="3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</row>
    <row r="1263" spans="2:196" x14ac:dyDescent="0.2">
      <c r="B1263" s="5"/>
      <c r="C1263" s="5"/>
      <c r="D1263" s="5"/>
      <c r="E1263" s="5"/>
      <c r="F1263" s="3"/>
      <c r="G1263" s="3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</row>
    <row r="1264" spans="2:196" x14ac:dyDescent="0.2">
      <c r="B1264" s="5"/>
      <c r="C1264" s="5"/>
      <c r="D1264" s="5"/>
      <c r="E1264" s="5"/>
      <c r="F1264" s="3"/>
      <c r="G1264" s="3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</row>
    <row r="1265" spans="2:196" x14ac:dyDescent="0.2">
      <c r="B1265" s="5"/>
      <c r="C1265" s="5"/>
      <c r="D1265" s="5"/>
      <c r="E1265" s="5"/>
      <c r="F1265" s="3"/>
      <c r="G1265" s="3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</row>
    <row r="1266" spans="2:196" x14ac:dyDescent="0.2">
      <c r="B1266" s="5"/>
      <c r="C1266" s="5"/>
      <c r="D1266" s="5"/>
      <c r="E1266" s="5"/>
      <c r="F1266" s="3"/>
      <c r="G1266" s="3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</row>
    <row r="1267" spans="2:196" x14ac:dyDescent="0.2">
      <c r="B1267" s="5"/>
      <c r="C1267" s="5"/>
      <c r="D1267" s="5"/>
      <c r="E1267" s="5"/>
      <c r="F1267" s="3"/>
      <c r="G1267" s="3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</row>
    <row r="1268" spans="2:196" x14ac:dyDescent="0.2">
      <c r="B1268" s="5"/>
      <c r="C1268" s="5"/>
      <c r="D1268" s="5"/>
      <c r="E1268" s="5"/>
      <c r="F1268" s="3"/>
      <c r="G1268" s="3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</row>
    <row r="1269" spans="2:196" x14ac:dyDescent="0.2">
      <c r="B1269" s="5"/>
      <c r="C1269" s="5"/>
      <c r="D1269" s="5"/>
      <c r="E1269" s="5"/>
      <c r="F1269" s="3"/>
      <c r="G1269" s="3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</row>
    <row r="1270" spans="2:196" x14ac:dyDescent="0.2">
      <c r="B1270" s="5"/>
      <c r="C1270" s="5"/>
      <c r="D1270" s="5"/>
      <c r="E1270" s="5"/>
      <c r="F1270" s="3"/>
      <c r="G1270" s="3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</row>
    <row r="1271" spans="2:196" x14ac:dyDescent="0.2">
      <c r="B1271" s="5"/>
      <c r="C1271" s="5"/>
      <c r="D1271" s="5"/>
      <c r="E1271" s="5"/>
      <c r="F1271" s="3"/>
      <c r="G1271" s="3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</row>
    <row r="1272" spans="2:196" x14ac:dyDescent="0.2">
      <c r="B1272" s="5"/>
      <c r="C1272" s="5"/>
      <c r="D1272" s="5"/>
      <c r="E1272" s="5"/>
      <c r="F1272" s="3"/>
      <c r="G1272" s="3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</row>
    <row r="1273" spans="2:196" x14ac:dyDescent="0.2">
      <c r="B1273" s="5"/>
      <c r="C1273" s="5"/>
      <c r="D1273" s="5"/>
      <c r="E1273" s="5"/>
      <c r="F1273" s="3"/>
      <c r="G1273" s="3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</row>
    <row r="1274" spans="2:196" x14ac:dyDescent="0.2">
      <c r="B1274" s="5"/>
      <c r="C1274" s="5"/>
      <c r="D1274" s="5"/>
      <c r="E1274" s="5"/>
      <c r="F1274" s="3"/>
      <c r="G1274" s="3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</row>
    <row r="1275" spans="2:196" x14ac:dyDescent="0.2">
      <c r="B1275" s="5"/>
      <c r="C1275" s="5"/>
      <c r="D1275" s="5"/>
      <c r="E1275" s="5"/>
      <c r="F1275" s="3"/>
      <c r="G1275" s="3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</row>
    <row r="1276" spans="2:196" x14ac:dyDescent="0.2">
      <c r="B1276" s="5"/>
      <c r="C1276" s="5"/>
      <c r="D1276" s="5"/>
      <c r="E1276" s="5"/>
      <c r="F1276" s="3"/>
      <c r="G1276" s="3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</row>
    <row r="1277" spans="2:196" x14ac:dyDescent="0.2">
      <c r="B1277" s="5"/>
      <c r="C1277" s="5"/>
      <c r="D1277" s="5"/>
      <c r="E1277" s="5"/>
      <c r="F1277" s="3"/>
      <c r="G1277" s="3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</row>
    <row r="1278" spans="2:196" x14ac:dyDescent="0.2">
      <c r="B1278" s="5"/>
      <c r="C1278" s="5"/>
      <c r="D1278" s="5"/>
      <c r="E1278" s="5"/>
      <c r="F1278" s="3"/>
      <c r="G1278" s="3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</row>
    <row r="1279" spans="2:196" x14ac:dyDescent="0.2">
      <c r="B1279" s="5"/>
      <c r="C1279" s="5"/>
      <c r="D1279" s="5"/>
      <c r="E1279" s="5"/>
      <c r="F1279" s="3"/>
      <c r="G1279" s="3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</row>
    <row r="1280" spans="2:196" x14ac:dyDescent="0.2">
      <c r="B1280" s="5"/>
      <c r="C1280" s="5"/>
      <c r="D1280" s="5"/>
      <c r="E1280" s="5"/>
      <c r="F1280" s="3"/>
      <c r="G1280" s="3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</row>
    <row r="1281" spans="2:196" x14ac:dyDescent="0.2">
      <c r="B1281" s="5"/>
      <c r="C1281" s="5"/>
      <c r="D1281" s="5"/>
      <c r="E1281" s="5"/>
      <c r="F1281" s="3"/>
      <c r="G1281" s="3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</row>
    <row r="1282" spans="2:196" x14ac:dyDescent="0.2">
      <c r="B1282" s="5"/>
      <c r="C1282" s="5"/>
      <c r="D1282" s="5"/>
      <c r="E1282" s="5"/>
      <c r="F1282" s="3"/>
      <c r="G1282" s="3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</row>
    <row r="1283" spans="2:196" x14ac:dyDescent="0.2">
      <c r="B1283" s="5"/>
      <c r="C1283" s="5"/>
      <c r="D1283" s="5"/>
      <c r="E1283" s="5"/>
      <c r="F1283" s="3"/>
      <c r="G1283" s="3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</row>
    <row r="1284" spans="2:196" x14ac:dyDescent="0.2">
      <c r="B1284" s="5"/>
      <c r="C1284" s="5"/>
      <c r="D1284" s="5"/>
      <c r="E1284" s="5"/>
      <c r="F1284" s="3"/>
      <c r="G1284" s="3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</row>
    <row r="1285" spans="2:196" x14ac:dyDescent="0.2">
      <c r="B1285" s="5"/>
      <c r="C1285" s="5"/>
      <c r="D1285" s="5"/>
      <c r="E1285" s="5"/>
      <c r="F1285" s="3"/>
      <c r="G1285" s="3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</row>
    <row r="1286" spans="2:196" x14ac:dyDescent="0.2">
      <c r="B1286" s="5"/>
      <c r="C1286" s="5"/>
      <c r="D1286" s="5"/>
      <c r="E1286" s="5"/>
      <c r="F1286" s="3"/>
      <c r="G1286" s="3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</row>
    <row r="1287" spans="2:196" x14ac:dyDescent="0.2">
      <c r="B1287" s="5"/>
      <c r="C1287" s="5"/>
      <c r="D1287" s="5"/>
      <c r="E1287" s="5"/>
      <c r="F1287" s="3"/>
      <c r="G1287" s="3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</row>
    <row r="1288" spans="2:196" x14ac:dyDescent="0.2">
      <c r="B1288" s="5"/>
      <c r="C1288" s="5"/>
      <c r="D1288" s="5"/>
      <c r="E1288" s="5"/>
      <c r="F1288" s="3"/>
      <c r="G1288" s="3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</row>
    <row r="1289" spans="2:196" x14ac:dyDescent="0.2">
      <c r="B1289" s="5"/>
      <c r="C1289" s="5"/>
      <c r="D1289" s="5"/>
      <c r="E1289" s="5"/>
      <c r="F1289" s="3"/>
      <c r="G1289" s="3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</row>
    <row r="1290" spans="2:196" x14ac:dyDescent="0.2">
      <c r="B1290" s="5"/>
      <c r="C1290" s="5"/>
      <c r="D1290" s="5"/>
      <c r="E1290" s="5"/>
      <c r="F1290" s="3"/>
      <c r="G1290" s="3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</row>
    <row r="1291" spans="2:196" x14ac:dyDescent="0.2">
      <c r="B1291" s="5"/>
      <c r="C1291" s="5"/>
      <c r="D1291" s="5"/>
      <c r="E1291" s="5"/>
      <c r="F1291" s="3"/>
      <c r="G1291" s="3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</row>
    <row r="1292" spans="2:196" x14ac:dyDescent="0.2">
      <c r="B1292" s="5"/>
      <c r="C1292" s="5"/>
      <c r="D1292" s="5"/>
      <c r="E1292" s="5"/>
      <c r="F1292" s="3"/>
      <c r="G1292" s="3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</row>
    <row r="1293" spans="2:196" x14ac:dyDescent="0.2">
      <c r="B1293" s="5"/>
      <c r="C1293" s="5"/>
      <c r="D1293" s="5"/>
      <c r="E1293" s="5"/>
      <c r="F1293" s="3"/>
      <c r="G1293" s="3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</row>
    <row r="1294" spans="2:196" x14ac:dyDescent="0.2">
      <c r="B1294" s="5"/>
      <c r="C1294" s="5"/>
      <c r="D1294" s="5"/>
      <c r="E1294" s="5"/>
      <c r="F1294" s="3"/>
      <c r="G1294" s="3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</row>
    <row r="1295" spans="2:196" x14ac:dyDescent="0.2">
      <c r="B1295" s="5"/>
      <c r="C1295" s="5"/>
      <c r="D1295" s="5"/>
      <c r="E1295" s="5"/>
      <c r="F1295" s="3"/>
      <c r="G1295" s="3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</row>
    <row r="1296" spans="2:196" x14ac:dyDescent="0.2">
      <c r="B1296" s="5"/>
      <c r="C1296" s="5"/>
      <c r="D1296" s="5"/>
      <c r="E1296" s="5"/>
      <c r="F1296" s="3"/>
      <c r="G1296" s="3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</row>
    <row r="1297" spans="2:196" x14ac:dyDescent="0.2">
      <c r="B1297" s="5"/>
      <c r="C1297" s="5"/>
      <c r="D1297" s="5"/>
      <c r="E1297" s="5"/>
      <c r="F1297" s="3"/>
      <c r="G1297" s="3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</row>
    <row r="1298" spans="2:196" x14ac:dyDescent="0.2">
      <c r="B1298" s="5"/>
      <c r="C1298" s="5"/>
      <c r="D1298" s="5"/>
      <c r="E1298" s="5"/>
      <c r="F1298" s="3"/>
      <c r="G1298" s="3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</row>
    <row r="1299" spans="2:196" x14ac:dyDescent="0.2">
      <c r="B1299" s="5"/>
      <c r="C1299" s="5"/>
      <c r="D1299" s="5"/>
      <c r="E1299" s="5"/>
      <c r="F1299" s="3"/>
      <c r="G1299" s="3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</row>
    <row r="1300" spans="2:196" x14ac:dyDescent="0.2">
      <c r="B1300" s="5"/>
      <c r="C1300" s="5"/>
      <c r="D1300" s="5"/>
      <c r="E1300" s="5"/>
      <c r="F1300" s="3"/>
      <c r="G1300" s="3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</row>
    <row r="1301" spans="2:196" x14ac:dyDescent="0.2">
      <c r="B1301" s="5"/>
      <c r="C1301" s="5"/>
      <c r="D1301" s="5"/>
      <c r="E1301" s="5"/>
      <c r="F1301" s="3"/>
      <c r="G1301" s="3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</row>
    <row r="1302" spans="2:196" x14ac:dyDescent="0.2">
      <c r="B1302" s="5"/>
      <c r="C1302" s="5"/>
      <c r="D1302" s="5"/>
      <c r="E1302" s="5"/>
      <c r="F1302" s="3"/>
      <c r="G1302" s="3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</row>
    <row r="1303" spans="2:196" x14ac:dyDescent="0.2">
      <c r="B1303" s="5"/>
      <c r="C1303" s="5"/>
      <c r="D1303" s="5"/>
      <c r="E1303" s="5"/>
      <c r="F1303" s="3"/>
      <c r="G1303" s="3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</row>
    <row r="1304" spans="2:196" x14ac:dyDescent="0.2">
      <c r="B1304" s="5"/>
      <c r="C1304" s="5"/>
      <c r="D1304" s="5"/>
      <c r="E1304" s="5"/>
      <c r="F1304" s="3"/>
      <c r="G1304" s="3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</row>
    <row r="1305" spans="2:196" x14ac:dyDescent="0.2">
      <c r="B1305" s="5"/>
      <c r="C1305" s="5"/>
      <c r="D1305" s="5"/>
      <c r="E1305" s="5"/>
      <c r="F1305" s="3"/>
      <c r="G1305" s="3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</row>
    <row r="1306" spans="2:196" x14ac:dyDescent="0.2">
      <c r="B1306" s="5"/>
      <c r="C1306" s="5"/>
      <c r="D1306" s="5"/>
      <c r="E1306" s="5"/>
      <c r="F1306" s="3"/>
      <c r="G1306" s="3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</row>
    <row r="1307" spans="2:196" x14ac:dyDescent="0.2">
      <c r="B1307" s="5"/>
      <c r="C1307" s="5"/>
      <c r="D1307" s="5"/>
      <c r="E1307" s="5"/>
      <c r="F1307" s="3"/>
      <c r="G1307" s="3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</row>
    <row r="1308" spans="2:196" x14ac:dyDescent="0.2">
      <c r="B1308" s="5"/>
      <c r="C1308" s="5"/>
      <c r="D1308" s="5"/>
      <c r="E1308" s="5"/>
      <c r="F1308" s="3"/>
      <c r="G1308" s="3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</row>
    <row r="1309" spans="2:196" x14ac:dyDescent="0.2">
      <c r="B1309" s="5"/>
      <c r="C1309" s="5"/>
      <c r="D1309" s="5"/>
      <c r="E1309" s="5"/>
      <c r="F1309" s="3"/>
      <c r="G1309" s="3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</row>
    <row r="1310" spans="2:196" x14ac:dyDescent="0.2">
      <c r="B1310" s="5"/>
      <c r="C1310" s="5"/>
      <c r="D1310" s="5"/>
      <c r="E1310" s="5"/>
      <c r="F1310" s="3"/>
      <c r="G1310" s="3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</row>
    <row r="1311" spans="2:196" x14ac:dyDescent="0.2">
      <c r="B1311" s="5"/>
      <c r="C1311" s="5"/>
      <c r="D1311" s="5"/>
      <c r="E1311" s="5"/>
      <c r="F1311" s="3"/>
      <c r="G1311" s="3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</row>
    <row r="1312" spans="2:196" x14ac:dyDescent="0.2">
      <c r="B1312" s="5"/>
      <c r="C1312" s="5"/>
      <c r="D1312" s="5"/>
      <c r="E1312" s="5"/>
      <c r="F1312" s="3"/>
      <c r="G1312" s="3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</row>
    <row r="1313" spans="2:196" x14ac:dyDescent="0.2">
      <c r="B1313" s="5"/>
      <c r="C1313" s="5"/>
      <c r="D1313" s="5"/>
      <c r="E1313" s="5"/>
      <c r="F1313" s="3"/>
      <c r="G1313" s="3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</row>
    <row r="1314" spans="2:196" x14ac:dyDescent="0.2">
      <c r="B1314" s="5"/>
      <c r="C1314" s="5"/>
      <c r="D1314" s="5"/>
      <c r="E1314" s="5"/>
      <c r="F1314" s="3"/>
      <c r="G1314" s="3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</row>
    <row r="1315" spans="2:196" x14ac:dyDescent="0.2">
      <c r="B1315" s="5"/>
      <c r="C1315" s="5"/>
      <c r="D1315" s="5"/>
      <c r="E1315" s="5"/>
      <c r="F1315" s="3"/>
      <c r="G1315" s="3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</row>
    <row r="1316" spans="2:196" x14ac:dyDescent="0.2">
      <c r="B1316" s="5"/>
      <c r="C1316" s="5"/>
      <c r="D1316" s="5"/>
      <c r="E1316" s="5"/>
      <c r="F1316" s="3"/>
      <c r="G1316" s="3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</row>
    <row r="1317" spans="2:196" x14ac:dyDescent="0.2">
      <c r="B1317" s="5"/>
      <c r="C1317" s="5"/>
      <c r="D1317" s="5"/>
      <c r="E1317" s="5"/>
      <c r="F1317" s="3"/>
      <c r="G1317" s="3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</row>
    <row r="1318" spans="2:196" x14ac:dyDescent="0.2">
      <c r="B1318" s="5"/>
      <c r="C1318" s="5"/>
      <c r="D1318" s="5"/>
      <c r="E1318" s="5"/>
      <c r="F1318" s="3"/>
      <c r="G1318" s="3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</row>
    <row r="1319" spans="2:196" x14ac:dyDescent="0.2">
      <c r="B1319" s="5"/>
      <c r="C1319" s="5"/>
      <c r="D1319" s="5"/>
      <c r="E1319" s="5"/>
      <c r="F1319" s="3"/>
      <c r="G1319" s="3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</row>
    <row r="1320" spans="2:196" x14ac:dyDescent="0.2">
      <c r="B1320" s="5"/>
      <c r="C1320" s="5"/>
      <c r="D1320" s="5"/>
      <c r="E1320" s="5"/>
      <c r="F1320" s="3"/>
      <c r="G1320" s="3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</row>
    <row r="1321" spans="2:196" x14ac:dyDescent="0.2">
      <c r="B1321" s="5"/>
      <c r="C1321" s="5"/>
      <c r="D1321" s="5"/>
      <c r="E1321" s="5"/>
      <c r="F1321" s="3"/>
      <c r="G1321" s="3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</row>
    <row r="1322" spans="2:196" x14ac:dyDescent="0.2">
      <c r="B1322" s="5"/>
      <c r="C1322" s="5"/>
      <c r="D1322" s="5"/>
      <c r="E1322" s="5"/>
      <c r="F1322" s="3"/>
      <c r="G1322" s="3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</row>
    <row r="1323" spans="2:196" x14ac:dyDescent="0.2">
      <c r="B1323" s="5"/>
      <c r="C1323" s="5"/>
      <c r="D1323" s="5"/>
      <c r="E1323" s="5"/>
      <c r="F1323" s="3"/>
      <c r="G1323" s="3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</row>
    <row r="1324" spans="2:196" x14ac:dyDescent="0.2">
      <c r="B1324" s="5"/>
      <c r="C1324" s="5"/>
      <c r="D1324" s="5"/>
      <c r="E1324" s="5"/>
      <c r="F1324" s="3"/>
      <c r="G1324" s="3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</row>
    <row r="1325" spans="2:196" x14ac:dyDescent="0.2">
      <c r="B1325" s="5"/>
      <c r="C1325" s="5"/>
      <c r="D1325" s="5"/>
      <c r="E1325" s="5"/>
      <c r="F1325" s="3"/>
      <c r="G1325" s="3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</row>
    <row r="1326" spans="2:196" x14ac:dyDescent="0.2">
      <c r="B1326" s="5"/>
      <c r="C1326" s="5"/>
      <c r="D1326" s="5"/>
      <c r="E1326" s="5"/>
      <c r="F1326" s="3"/>
      <c r="G1326" s="3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</row>
    <row r="1327" spans="2:196" x14ac:dyDescent="0.2">
      <c r="B1327" s="5"/>
      <c r="C1327" s="5"/>
      <c r="D1327" s="5"/>
      <c r="E1327" s="5"/>
      <c r="F1327" s="3"/>
      <c r="G1327" s="3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</row>
    <row r="1328" spans="2:196" x14ac:dyDescent="0.2">
      <c r="B1328" s="5"/>
      <c r="C1328" s="5"/>
      <c r="D1328" s="5"/>
      <c r="E1328" s="5"/>
      <c r="F1328" s="3"/>
      <c r="G1328" s="3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</row>
    <row r="1329" spans="2:196" x14ac:dyDescent="0.2">
      <c r="B1329" s="5"/>
      <c r="C1329" s="5"/>
      <c r="D1329" s="5"/>
      <c r="E1329" s="5"/>
      <c r="F1329" s="3"/>
      <c r="G1329" s="3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</row>
    <row r="1330" spans="2:196" x14ac:dyDescent="0.2">
      <c r="B1330" s="5"/>
      <c r="C1330" s="5"/>
      <c r="D1330" s="5"/>
      <c r="E1330" s="5"/>
      <c r="F1330" s="3"/>
      <c r="G1330" s="3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</row>
    <row r="1331" spans="2:196" x14ac:dyDescent="0.2">
      <c r="B1331" s="5"/>
      <c r="C1331" s="5"/>
      <c r="D1331" s="5"/>
      <c r="E1331" s="5"/>
      <c r="F1331" s="3"/>
      <c r="G1331" s="3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</row>
    <row r="1332" spans="2:196" x14ac:dyDescent="0.2">
      <c r="B1332" s="5"/>
      <c r="C1332" s="5"/>
      <c r="D1332" s="5"/>
      <c r="E1332" s="5"/>
      <c r="F1332" s="3"/>
      <c r="G1332" s="3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</row>
    <row r="1333" spans="2:196" x14ac:dyDescent="0.2">
      <c r="B1333" s="5"/>
      <c r="C1333" s="5"/>
      <c r="D1333" s="5"/>
      <c r="E1333" s="5"/>
      <c r="F1333" s="3"/>
      <c r="G1333" s="3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</row>
    <row r="1334" spans="2:196" x14ac:dyDescent="0.2">
      <c r="B1334" s="5"/>
      <c r="C1334" s="5"/>
      <c r="D1334" s="5"/>
      <c r="E1334" s="5"/>
      <c r="F1334" s="3"/>
      <c r="G1334" s="3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</row>
    <row r="1335" spans="2:196" x14ac:dyDescent="0.2">
      <c r="B1335" s="5"/>
      <c r="C1335" s="5"/>
      <c r="D1335" s="5"/>
      <c r="E1335" s="5"/>
      <c r="F1335" s="3"/>
      <c r="G1335" s="3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</row>
    <row r="1336" spans="2:196" x14ac:dyDescent="0.2">
      <c r="B1336" s="5"/>
      <c r="C1336" s="5"/>
      <c r="D1336" s="5"/>
      <c r="E1336" s="5"/>
      <c r="F1336" s="3"/>
      <c r="G1336" s="3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</row>
    <row r="1337" spans="2:196" x14ac:dyDescent="0.2">
      <c r="B1337" s="5"/>
      <c r="C1337" s="5"/>
      <c r="D1337" s="5"/>
      <c r="E1337" s="5"/>
      <c r="F1337" s="3"/>
      <c r="G1337" s="3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</row>
    <row r="1338" spans="2:196" x14ac:dyDescent="0.2">
      <c r="B1338" s="5"/>
      <c r="C1338" s="5"/>
      <c r="D1338" s="5"/>
      <c r="E1338" s="5"/>
      <c r="F1338" s="3"/>
      <c r="G1338" s="3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</row>
    <row r="1339" spans="2:196" x14ac:dyDescent="0.2">
      <c r="B1339" s="5"/>
      <c r="C1339" s="5"/>
      <c r="D1339" s="5"/>
      <c r="E1339" s="5"/>
      <c r="F1339" s="3"/>
      <c r="G1339" s="3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</row>
    <row r="1340" spans="2:196" x14ac:dyDescent="0.2">
      <c r="B1340" s="5"/>
      <c r="C1340" s="5"/>
      <c r="D1340" s="5"/>
      <c r="E1340" s="5"/>
      <c r="F1340" s="3"/>
      <c r="G1340" s="3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</row>
    <row r="1341" spans="2:196" x14ac:dyDescent="0.2">
      <c r="B1341" s="5"/>
      <c r="C1341" s="5"/>
      <c r="D1341" s="5"/>
      <c r="E1341" s="5"/>
      <c r="F1341" s="3"/>
      <c r="G1341" s="3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</row>
    <row r="1342" spans="2:196" x14ac:dyDescent="0.2">
      <c r="B1342" s="5"/>
      <c r="C1342" s="5"/>
      <c r="D1342" s="5"/>
      <c r="E1342" s="5"/>
      <c r="F1342" s="3"/>
      <c r="G1342" s="3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</row>
    <row r="1343" spans="2:196" x14ac:dyDescent="0.2">
      <c r="B1343" s="5"/>
      <c r="C1343" s="5"/>
      <c r="D1343" s="5"/>
      <c r="E1343" s="5"/>
      <c r="F1343" s="3"/>
      <c r="G1343" s="3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</row>
    <row r="1344" spans="2:196" x14ac:dyDescent="0.2">
      <c r="B1344" s="5"/>
      <c r="C1344" s="5"/>
      <c r="D1344" s="5"/>
      <c r="E1344" s="5"/>
      <c r="F1344" s="3"/>
      <c r="G1344" s="3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</row>
    <row r="1345" spans="2:196" x14ac:dyDescent="0.2">
      <c r="B1345" s="5"/>
      <c r="C1345" s="5"/>
      <c r="D1345" s="5"/>
      <c r="E1345" s="5"/>
      <c r="F1345" s="3"/>
      <c r="G1345" s="3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</row>
    <row r="1346" spans="2:196" x14ac:dyDescent="0.2">
      <c r="B1346" s="5"/>
      <c r="C1346" s="5"/>
      <c r="D1346" s="5"/>
      <c r="E1346" s="5"/>
      <c r="F1346" s="3"/>
      <c r="G1346" s="3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</row>
    <row r="1347" spans="2:196" x14ac:dyDescent="0.2">
      <c r="B1347" s="5"/>
      <c r="C1347" s="5"/>
      <c r="D1347" s="5"/>
      <c r="E1347" s="5"/>
      <c r="F1347" s="3"/>
      <c r="G1347" s="3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</row>
    <row r="1348" spans="2:196" x14ac:dyDescent="0.2">
      <c r="B1348" s="5"/>
      <c r="C1348" s="5"/>
      <c r="D1348" s="5"/>
      <c r="E1348" s="5"/>
      <c r="F1348" s="3"/>
      <c r="G1348" s="3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</row>
    <row r="1349" spans="2:196" x14ac:dyDescent="0.2">
      <c r="B1349" s="5"/>
      <c r="C1349" s="5"/>
      <c r="D1349" s="5"/>
      <c r="E1349" s="5"/>
      <c r="F1349" s="3"/>
      <c r="G1349" s="3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</row>
    <row r="1350" spans="2:196" x14ac:dyDescent="0.2">
      <c r="B1350" s="5"/>
      <c r="C1350" s="5"/>
      <c r="D1350" s="5"/>
      <c r="E1350" s="5"/>
      <c r="F1350" s="3"/>
      <c r="G1350" s="3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</row>
    <row r="1351" spans="2:196" x14ac:dyDescent="0.2">
      <c r="B1351" s="5"/>
      <c r="C1351" s="5"/>
      <c r="D1351" s="5"/>
      <c r="E1351" s="5"/>
      <c r="F1351" s="3"/>
      <c r="G1351" s="3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</row>
    <row r="1352" spans="2:196" x14ac:dyDescent="0.2">
      <c r="B1352" s="5"/>
      <c r="C1352" s="5"/>
      <c r="D1352" s="5"/>
      <c r="E1352" s="5"/>
      <c r="F1352" s="3"/>
      <c r="G1352" s="3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</row>
    <row r="1353" spans="2:196" x14ac:dyDescent="0.2">
      <c r="B1353" s="5"/>
      <c r="C1353" s="5"/>
      <c r="D1353" s="5"/>
      <c r="E1353" s="5"/>
      <c r="F1353" s="3"/>
      <c r="G1353" s="3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</row>
    <row r="1354" spans="2:196" x14ac:dyDescent="0.2">
      <c r="B1354" s="5"/>
      <c r="C1354" s="5"/>
      <c r="D1354" s="5"/>
      <c r="E1354" s="5"/>
      <c r="F1354" s="3"/>
      <c r="G1354" s="3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</row>
    <row r="1355" spans="2:196" x14ac:dyDescent="0.2">
      <c r="B1355" s="5"/>
      <c r="C1355" s="5"/>
      <c r="D1355" s="5"/>
      <c r="E1355" s="5"/>
      <c r="F1355" s="3"/>
      <c r="G1355" s="3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</row>
    <row r="1356" spans="2:196" x14ac:dyDescent="0.2">
      <c r="B1356" s="5"/>
      <c r="C1356" s="5"/>
      <c r="D1356" s="5"/>
      <c r="E1356" s="5"/>
      <c r="F1356" s="3"/>
      <c r="G1356" s="3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</row>
    <row r="1357" spans="2:196" x14ac:dyDescent="0.2">
      <c r="B1357" s="5"/>
      <c r="C1357" s="5"/>
      <c r="D1357" s="5"/>
      <c r="E1357" s="5"/>
      <c r="F1357" s="3"/>
      <c r="G1357" s="3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</row>
    <row r="1358" spans="2:196" x14ac:dyDescent="0.2">
      <c r="B1358" s="5"/>
      <c r="C1358" s="5"/>
      <c r="D1358" s="5"/>
      <c r="E1358" s="5"/>
      <c r="F1358" s="3"/>
      <c r="G1358" s="3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</row>
    <row r="1359" spans="2:196" x14ac:dyDescent="0.2">
      <c r="B1359" s="5"/>
      <c r="C1359" s="5"/>
      <c r="D1359" s="5"/>
      <c r="E1359" s="5"/>
      <c r="F1359" s="3"/>
      <c r="G1359" s="3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</row>
    <row r="1360" spans="2:196" x14ac:dyDescent="0.2">
      <c r="B1360" s="5"/>
      <c r="C1360" s="5"/>
      <c r="D1360" s="5"/>
      <c r="E1360" s="5"/>
      <c r="F1360" s="3"/>
      <c r="G1360" s="3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</row>
    <row r="1361" spans="2:196" x14ac:dyDescent="0.2">
      <c r="B1361" s="5"/>
      <c r="C1361" s="5"/>
      <c r="D1361" s="5"/>
      <c r="E1361" s="5"/>
      <c r="F1361" s="3"/>
      <c r="G1361" s="3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</row>
    <row r="1362" spans="2:196" x14ac:dyDescent="0.2">
      <c r="B1362" s="5"/>
      <c r="C1362" s="5"/>
      <c r="D1362" s="5"/>
      <c r="E1362" s="5"/>
      <c r="F1362" s="3"/>
      <c r="G1362" s="3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</row>
    <row r="1363" spans="2:196" x14ac:dyDescent="0.2">
      <c r="B1363" s="5"/>
      <c r="C1363" s="5"/>
      <c r="D1363" s="5"/>
      <c r="E1363" s="5"/>
      <c r="F1363" s="3"/>
      <c r="G1363" s="3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</row>
    <row r="1364" spans="2:196" x14ac:dyDescent="0.2">
      <c r="B1364" s="5"/>
      <c r="C1364" s="5"/>
      <c r="D1364" s="5"/>
      <c r="E1364" s="5"/>
      <c r="F1364" s="3"/>
      <c r="G1364" s="3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</row>
    <row r="1365" spans="2:196" x14ac:dyDescent="0.2">
      <c r="B1365" s="5"/>
      <c r="C1365" s="5"/>
      <c r="D1365" s="5"/>
      <c r="E1365" s="5"/>
      <c r="F1365" s="3"/>
      <c r="G1365" s="3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</row>
    <row r="1366" spans="2:196" x14ac:dyDescent="0.2">
      <c r="B1366" s="5"/>
      <c r="C1366" s="5"/>
      <c r="D1366" s="5"/>
      <c r="E1366" s="5"/>
      <c r="F1366" s="3"/>
      <c r="G1366" s="3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</row>
    <row r="1367" spans="2:196" x14ac:dyDescent="0.2">
      <c r="B1367" s="5"/>
      <c r="C1367" s="5"/>
      <c r="D1367" s="5"/>
      <c r="E1367" s="5"/>
      <c r="F1367" s="3"/>
      <c r="G1367" s="3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</row>
    <row r="1368" spans="2:196" x14ac:dyDescent="0.2">
      <c r="B1368" s="5"/>
      <c r="C1368" s="5"/>
      <c r="D1368" s="5"/>
      <c r="E1368" s="5"/>
      <c r="F1368" s="3"/>
      <c r="G1368" s="3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</row>
    <row r="1369" spans="2:196" x14ac:dyDescent="0.2">
      <c r="B1369" s="5"/>
      <c r="C1369" s="5"/>
      <c r="D1369" s="5"/>
      <c r="E1369" s="5"/>
      <c r="F1369" s="3"/>
      <c r="G1369" s="3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</row>
    <row r="1370" spans="2:196" x14ac:dyDescent="0.2">
      <c r="B1370" s="5"/>
      <c r="C1370" s="5"/>
      <c r="D1370" s="5"/>
      <c r="E1370" s="5"/>
      <c r="F1370" s="3"/>
      <c r="G1370" s="3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</row>
    <row r="1371" spans="2:196" x14ac:dyDescent="0.2">
      <c r="B1371" s="5"/>
      <c r="C1371" s="5"/>
      <c r="D1371" s="5"/>
      <c r="E1371" s="5"/>
      <c r="F1371" s="3"/>
      <c r="G1371" s="3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</row>
    <row r="1372" spans="2:196" x14ac:dyDescent="0.2">
      <c r="B1372" s="5"/>
      <c r="C1372" s="5"/>
      <c r="D1372" s="5"/>
      <c r="E1372" s="5"/>
      <c r="F1372" s="3"/>
      <c r="G1372" s="3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</row>
    <row r="1373" spans="2:196" x14ac:dyDescent="0.2">
      <c r="B1373" s="5"/>
      <c r="C1373" s="5"/>
      <c r="D1373" s="5"/>
      <c r="E1373" s="5"/>
      <c r="F1373" s="3"/>
      <c r="G1373" s="3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</row>
    <row r="1374" spans="2:196" x14ac:dyDescent="0.2">
      <c r="B1374" s="5"/>
      <c r="C1374" s="5"/>
      <c r="D1374" s="5"/>
      <c r="E1374" s="5"/>
      <c r="F1374" s="3"/>
      <c r="G1374" s="3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</row>
    <row r="1375" spans="2:196" x14ac:dyDescent="0.2">
      <c r="B1375" s="5"/>
      <c r="C1375" s="5"/>
      <c r="D1375" s="5"/>
      <c r="E1375" s="5"/>
      <c r="F1375" s="3"/>
      <c r="G1375" s="3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</row>
    <row r="1376" spans="2:196" x14ac:dyDescent="0.2">
      <c r="B1376" s="5"/>
      <c r="C1376" s="5"/>
      <c r="D1376" s="5"/>
      <c r="E1376" s="5"/>
      <c r="F1376" s="3"/>
      <c r="G1376" s="3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</row>
    <row r="1377" spans="2:196" x14ac:dyDescent="0.2">
      <c r="B1377" s="5"/>
      <c r="C1377" s="5"/>
      <c r="D1377" s="5"/>
      <c r="E1377" s="5"/>
      <c r="F1377" s="3"/>
      <c r="G1377" s="3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</row>
    <row r="1378" spans="2:196" x14ac:dyDescent="0.2">
      <c r="B1378" s="5"/>
      <c r="C1378" s="5"/>
      <c r="D1378" s="5"/>
      <c r="E1378" s="5"/>
      <c r="F1378" s="3"/>
      <c r="G1378" s="3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</row>
    <row r="1379" spans="2:196" x14ac:dyDescent="0.2">
      <c r="B1379" s="5"/>
      <c r="C1379" s="5"/>
      <c r="D1379" s="5"/>
      <c r="E1379" s="5"/>
      <c r="F1379" s="3"/>
      <c r="G1379" s="3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</row>
    <row r="1380" spans="2:196" x14ac:dyDescent="0.2">
      <c r="B1380" s="5"/>
      <c r="C1380" s="5"/>
      <c r="D1380" s="5"/>
      <c r="E1380" s="5"/>
      <c r="F1380" s="3"/>
      <c r="G1380" s="3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</row>
    <row r="1381" spans="2:196" x14ac:dyDescent="0.2">
      <c r="B1381" s="5"/>
      <c r="C1381" s="5"/>
      <c r="D1381" s="5"/>
      <c r="E1381" s="5"/>
      <c r="F1381" s="3"/>
      <c r="G1381" s="3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</row>
    <row r="1382" spans="2:196" x14ac:dyDescent="0.2">
      <c r="B1382" s="5"/>
      <c r="C1382" s="5"/>
      <c r="D1382" s="5"/>
      <c r="E1382" s="5"/>
      <c r="F1382" s="3"/>
      <c r="G1382" s="3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</row>
    <row r="1383" spans="2:196" x14ac:dyDescent="0.2">
      <c r="B1383" s="5"/>
      <c r="C1383" s="5"/>
      <c r="D1383" s="5"/>
      <c r="E1383" s="5"/>
      <c r="F1383" s="3"/>
      <c r="G1383" s="3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</row>
    <row r="1384" spans="2:196" x14ac:dyDescent="0.2">
      <c r="B1384" s="5"/>
      <c r="C1384" s="5"/>
      <c r="D1384" s="5"/>
      <c r="E1384" s="5"/>
      <c r="F1384" s="3"/>
      <c r="G1384" s="3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</row>
    <row r="1385" spans="2:196" x14ac:dyDescent="0.2">
      <c r="B1385" s="5"/>
      <c r="C1385" s="5"/>
      <c r="D1385" s="5"/>
      <c r="E1385" s="5"/>
      <c r="F1385" s="3"/>
      <c r="G1385" s="3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</row>
    <row r="1386" spans="2:196" x14ac:dyDescent="0.2">
      <c r="B1386" s="5"/>
      <c r="C1386" s="5"/>
      <c r="D1386" s="5"/>
      <c r="E1386" s="5"/>
      <c r="F1386" s="3"/>
      <c r="G1386" s="3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</row>
    <row r="1387" spans="2:196" x14ac:dyDescent="0.2">
      <c r="B1387" s="5"/>
      <c r="C1387" s="5"/>
      <c r="D1387" s="5"/>
      <c r="E1387" s="5"/>
      <c r="F1387" s="3"/>
      <c r="G1387" s="3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</row>
    <row r="1388" spans="2:196" x14ac:dyDescent="0.2">
      <c r="B1388" s="5"/>
      <c r="C1388" s="5"/>
      <c r="D1388" s="5"/>
      <c r="E1388" s="5"/>
      <c r="F1388" s="3"/>
      <c r="G1388" s="3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</row>
    <row r="1389" spans="2:196" x14ac:dyDescent="0.2">
      <c r="B1389" s="5"/>
      <c r="C1389" s="5"/>
      <c r="D1389" s="5"/>
      <c r="E1389" s="5"/>
      <c r="F1389" s="3"/>
      <c r="G1389" s="3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</row>
    <row r="1390" spans="2:196" x14ac:dyDescent="0.2">
      <c r="B1390" s="5"/>
      <c r="C1390" s="5"/>
      <c r="D1390" s="5"/>
      <c r="E1390" s="5"/>
      <c r="F1390" s="3"/>
      <c r="G1390" s="3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</row>
    <row r="1391" spans="2:196" x14ac:dyDescent="0.2">
      <c r="B1391" s="5"/>
      <c r="C1391" s="5"/>
      <c r="D1391" s="5"/>
      <c r="E1391" s="5"/>
      <c r="F1391" s="3"/>
      <c r="G1391" s="3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</row>
    <row r="1392" spans="2:196" x14ac:dyDescent="0.2">
      <c r="B1392" s="5"/>
      <c r="C1392" s="5"/>
      <c r="D1392" s="5"/>
      <c r="E1392" s="5"/>
      <c r="F1392" s="3"/>
      <c r="G1392" s="3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</row>
    <row r="1393" spans="2:196" x14ac:dyDescent="0.2">
      <c r="B1393" s="5"/>
      <c r="C1393" s="5"/>
      <c r="D1393" s="5"/>
      <c r="E1393" s="5"/>
      <c r="F1393" s="3"/>
      <c r="G1393" s="3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</row>
    <row r="1394" spans="2:196" x14ac:dyDescent="0.2">
      <c r="B1394" s="5"/>
      <c r="C1394" s="5"/>
      <c r="D1394" s="5"/>
      <c r="E1394" s="5"/>
      <c r="F1394" s="3"/>
      <c r="G1394" s="3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</row>
    <row r="1395" spans="2:196" x14ac:dyDescent="0.2">
      <c r="B1395" s="5"/>
      <c r="C1395" s="5"/>
      <c r="D1395" s="5"/>
      <c r="E1395" s="5"/>
      <c r="F1395" s="3"/>
      <c r="G1395" s="3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</row>
    <row r="1396" spans="2:196" x14ac:dyDescent="0.2">
      <c r="B1396" s="5"/>
      <c r="C1396" s="5"/>
      <c r="D1396" s="5"/>
      <c r="E1396" s="5"/>
      <c r="F1396" s="3"/>
      <c r="G1396" s="3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</row>
    <row r="1397" spans="2:196" x14ac:dyDescent="0.2">
      <c r="B1397" s="5"/>
      <c r="C1397" s="5"/>
      <c r="D1397" s="5"/>
      <c r="E1397" s="5"/>
      <c r="F1397" s="3"/>
      <c r="G1397" s="3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</row>
    <row r="1398" spans="2:196" x14ac:dyDescent="0.2">
      <c r="B1398" s="5"/>
      <c r="C1398" s="5"/>
      <c r="D1398" s="5"/>
      <c r="E1398" s="5"/>
      <c r="F1398" s="3"/>
      <c r="G1398" s="3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</row>
    <row r="1399" spans="2:196" x14ac:dyDescent="0.2">
      <c r="B1399" s="5"/>
      <c r="C1399" s="5"/>
      <c r="D1399" s="5"/>
      <c r="E1399" s="5"/>
      <c r="F1399" s="3"/>
      <c r="G1399" s="3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</row>
    <row r="1400" spans="2:196" x14ac:dyDescent="0.2">
      <c r="B1400" s="5"/>
      <c r="C1400" s="5"/>
      <c r="D1400" s="5"/>
      <c r="E1400" s="5"/>
      <c r="F1400" s="3"/>
      <c r="G1400" s="3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</row>
    <row r="1401" spans="2:196" x14ac:dyDescent="0.2">
      <c r="B1401" s="5"/>
      <c r="C1401" s="5"/>
      <c r="D1401" s="5"/>
      <c r="E1401" s="5"/>
      <c r="F1401" s="3"/>
      <c r="G1401" s="3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</row>
    <row r="1402" spans="2:196" x14ac:dyDescent="0.2">
      <c r="B1402" s="5"/>
      <c r="C1402" s="5"/>
      <c r="D1402" s="5"/>
      <c r="E1402" s="5"/>
      <c r="F1402" s="3"/>
      <c r="G1402" s="3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</row>
    <row r="1403" spans="2:196" x14ac:dyDescent="0.2">
      <c r="B1403" s="5"/>
      <c r="C1403" s="5"/>
      <c r="D1403" s="5"/>
      <c r="E1403" s="5"/>
      <c r="F1403" s="3"/>
      <c r="G1403" s="3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</row>
    <row r="1404" spans="2:196" x14ac:dyDescent="0.2">
      <c r="B1404" s="5"/>
      <c r="C1404" s="5"/>
      <c r="D1404" s="5"/>
      <c r="E1404" s="5"/>
      <c r="F1404" s="3"/>
      <c r="G1404" s="3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</row>
    <row r="1405" spans="2:196" x14ac:dyDescent="0.2">
      <c r="B1405" s="5"/>
      <c r="C1405" s="5"/>
      <c r="D1405" s="5"/>
      <c r="E1405" s="5"/>
      <c r="F1405" s="3"/>
      <c r="G1405" s="3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</row>
    <row r="1406" spans="2:196" x14ac:dyDescent="0.2">
      <c r="B1406" s="5"/>
      <c r="C1406" s="5"/>
      <c r="D1406" s="5"/>
      <c r="E1406" s="5"/>
      <c r="F1406" s="3"/>
      <c r="G1406" s="3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</row>
    <row r="1407" spans="2:196" x14ac:dyDescent="0.2">
      <c r="B1407" s="5"/>
      <c r="C1407" s="5"/>
      <c r="D1407" s="5"/>
      <c r="E1407" s="5"/>
      <c r="F1407" s="3"/>
      <c r="G1407" s="3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</row>
    <row r="1408" spans="2:196" x14ac:dyDescent="0.2">
      <c r="B1408" s="5"/>
      <c r="C1408" s="5"/>
      <c r="D1408" s="5"/>
      <c r="E1408" s="5"/>
      <c r="F1408" s="3"/>
      <c r="G1408" s="3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</row>
    <row r="1409" spans="2:196" x14ac:dyDescent="0.2">
      <c r="B1409" s="5"/>
      <c r="C1409" s="5"/>
      <c r="D1409" s="5"/>
      <c r="E1409" s="5"/>
      <c r="F1409" s="3"/>
      <c r="G1409" s="3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</row>
    <row r="1410" spans="2:196" x14ac:dyDescent="0.2">
      <c r="B1410" s="5"/>
      <c r="C1410" s="5"/>
      <c r="D1410" s="5"/>
      <c r="E1410" s="5"/>
      <c r="F1410" s="3"/>
      <c r="G1410" s="3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</row>
    <row r="1411" spans="2:196" x14ac:dyDescent="0.2">
      <c r="B1411" s="5"/>
      <c r="C1411" s="5"/>
      <c r="D1411" s="5"/>
      <c r="E1411" s="5"/>
      <c r="F1411" s="3"/>
      <c r="G1411" s="3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</row>
    <row r="1412" spans="2:196" x14ac:dyDescent="0.2">
      <c r="B1412" s="5"/>
      <c r="C1412" s="5"/>
      <c r="D1412" s="5"/>
      <c r="E1412" s="5"/>
      <c r="F1412" s="3"/>
      <c r="G1412" s="3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</row>
    <row r="1413" spans="2:196" x14ac:dyDescent="0.2">
      <c r="B1413" s="5"/>
      <c r="C1413" s="5"/>
      <c r="D1413" s="5"/>
      <c r="E1413" s="5"/>
      <c r="F1413" s="3"/>
      <c r="G1413" s="3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</row>
    <row r="1414" spans="2:196" x14ac:dyDescent="0.2">
      <c r="B1414" s="5"/>
      <c r="C1414" s="5"/>
      <c r="D1414" s="5"/>
      <c r="E1414" s="5"/>
      <c r="F1414" s="3"/>
      <c r="G1414" s="3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</row>
    <row r="1415" spans="2:196" x14ac:dyDescent="0.2">
      <c r="B1415" s="5"/>
      <c r="C1415" s="5"/>
      <c r="D1415" s="5"/>
      <c r="E1415" s="5"/>
      <c r="F1415" s="3"/>
      <c r="G1415" s="3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</row>
    <row r="1416" spans="2:196" x14ac:dyDescent="0.2">
      <c r="B1416" s="5"/>
      <c r="C1416" s="5"/>
      <c r="D1416" s="5"/>
      <c r="E1416" s="5"/>
      <c r="F1416" s="3"/>
      <c r="G1416" s="3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</row>
    <row r="1417" spans="2:196" x14ac:dyDescent="0.2">
      <c r="B1417" s="5"/>
      <c r="C1417" s="5"/>
      <c r="D1417" s="5"/>
      <c r="E1417" s="5"/>
      <c r="F1417" s="3"/>
      <c r="G1417" s="3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</row>
    <row r="1418" spans="2:196" x14ac:dyDescent="0.2">
      <c r="B1418" s="5"/>
      <c r="C1418" s="5"/>
      <c r="D1418" s="5"/>
      <c r="E1418" s="5"/>
      <c r="F1418" s="3"/>
      <c r="G1418" s="3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</row>
    <row r="1419" spans="2:196" x14ac:dyDescent="0.2">
      <c r="B1419" s="5"/>
      <c r="C1419" s="5"/>
      <c r="D1419" s="5"/>
      <c r="E1419" s="5"/>
      <c r="F1419" s="3"/>
      <c r="G1419" s="3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</row>
    <row r="1420" spans="2:196" x14ac:dyDescent="0.2">
      <c r="B1420" s="5"/>
      <c r="C1420" s="5"/>
      <c r="D1420" s="5"/>
      <c r="E1420" s="5"/>
      <c r="F1420" s="3"/>
      <c r="G1420" s="3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</row>
    <row r="1421" spans="2:196" x14ac:dyDescent="0.2">
      <c r="B1421" s="5"/>
      <c r="C1421" s="5"/>
      <c r="D1421" s="5"/>
      <c r="E1421" s="5"/>
      <c r="F1421" s="3"/>
      <c r="G1421" s="3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</row>
    <row r="1422" spans="2:196" x14ac:dyDescent="0.2">
      <c r="B1422" s="5"/>
      <c r="C1422" s="5"/>
      <c r="D1422" s="5"/>
      <c r="E1422" s="5"/>
      <c r="F1422" s="3"/>
      <c r="G1422" s="3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</row>
    <row r="1423" spans="2:196" x14ac:dyDescent="0.2">
      <c r="B1423" s="5"/>
      <c r="C1423" s="5"/>
      <c r="D1423" s="5"/>
      <c r="E1423" s="5"/>
      <c r="F1423" s="3"/>
      <c r="G1423" s="3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</row>
    <row r="1424" spans="2:196" x14ac:dyDescent="0.2">
      <c r="B1424" s="5"/>
      <c r="C1424" s="5"/>
      <c r="D1424" s="5"/>
      <c r="E1424" s="5"/>
      <c r="F1424" s="3"/>
      <c r="G1424" s="3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</row>
    <row r="1425" spans="2:196" x14ac:dyDescent="0.2">
      <c r="B1425" s="5"/>
      <c r="C1425" s="5"/>
      <c r="D1425" s="5"/>
      <c r="E1425" s="5"/>
      <c r="F1425" s="3"/>
      <c r="G1425" s="3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</row>
    <row r="1426" spans="2:196" x14ac:dyDescent="0.2">
      <c r="B1426" s="5"/>
      <c r="C1426" s="5"/>
      <c r="D1426" s="5"/>
      <c r="E1426" s="5"/>
      <c r="F1426" s="3"/>
      <c r="G1426" s="3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</row>
    <row r="1427" spans="2:196" x14ac:dyDescent="0.2">
      <c r="B1427" s="5"/>
      <c r="C1427" s="5"/>
      <c r="D1427" s="5"/>
      <c r="E1427" s="5"/>
      <c r="F1427" s="3"/>
      <c r="G1427" s="3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</row>
    <row r="1428" spans="2:196" x14ac:dyDescent="0.2">
      <c r="B1428" s="5"/>
      <c r="C1428" s="5"/>
      <c r="D1428" s="5"/>
      <c r="E1428" s="5"/>
      <c r="F1428" s="3"/>
      <c r="G1428" s="3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</row>
    <row r="1429" spans="2:196" x14ac:dyDescent="0.2">
      <c r="B1429" s="5"/>
      <c r="C1429" s="5"/>
      <c r="D1429" s="5"/>
      <c r="E1429" s="5"/>
      <c r="F1429" s="3"/>
      <c r="G1429" s="3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</row>
    <row r="1430" spans="2:196" x14ac:dyDescent="0.2">
      <c r="B1430" s="5"/>
      <c r="C1430" s="5"/>
      <c r="D1430" s="5"/>
      <c r="E1430" s="5"/>
      <c r="F1430" s="3"/>
      <c r="G1430" s="3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</row>
    <row r="1431" spans="2:196" x14ac:dyDescent="0.2">
      <c r="B1431" s="5"/>
      <c r="C1431" s="5"/>
      <c r="D1431" s="5"/>
      <c r="E1431" s="5"/>
      <c r="F1431" s="3"/>
      <c r="G1431" s="3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</row>
    <row r="1432" spans="2:196" x14ac:dyDescent="0.2">
      <c r="B1432" s="5"/>
      <c r="C1432" s="5"/>
      <c r="D1432" s="5"/>
      <c r="E1432" s="5"/>
      <c r="F1432" s="3"/>
      <c r="G1432" s="3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</row>
    <row r="1433" spans="2:196" x14ac:dyDescent="0.2">
      <c r="B1433" s="5"/>
      <c r="C1433" s="5"/>
      <c r="D1433" s="5"/>
      <c r="E1433" s="5"/>
      <c r="F1433" s="3"/>
      <c r="G1433" s="3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</row>
    <row r="1434" spans="2:196" x14ac:dyDescent="0.2">
      <c r="B1434" s="5"/>
      <c r="C1434" s="5"/>
      <c r="D1434" s="5"/>
      <c r="E1434" s="5"/>
      <c r="F1434" s="3"/>
      <c r="G1434" s="3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</row>
    <row r="1435" spans="2:196" x14ac:dyDescent="0.2">
      <c r="B1435" s="5"/>
      <c r="C1435" s="5"/>
      <c r="D1435" s="5"/>
      <c r="E1435" s="5"/>
      <c r="F1435" s="3"/>
      <c r="G1435" s="3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</row>
    <row r="1436" spans="2:196" x14ac:dyDescent="0.2">
      <c r="B1436" s="5"/>
      <c r="C1436" s="5"/>
      <c r="D1436" s="5"/>
      <c r="E1436" s="5"/>
      <c r="F1436" s="3"/>
      <c r="G1436" s="3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</row>
    <row r="1437" spans="2:196" x14ac:dyDescent="0.2">
      <c r="B1437" s="5"/>
      <c r="C1437" s="5"/>
      <c r="D1437" s="5"/>
      <c r="E1437" s="5"/>
      <c r="F1437" s="3"/>
      <c r="G1437" s="3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</row>
    <row r="1438" spans="2:196" x14ac:dyDescent="0.2">
      <c r="B1438" s="5"/>
      <c r="C1438" s="5"/>
      <c r="D1438" s="5"/>
      <c r="E1438" s="5"/>
      <c r="F1438" s="3"/>
      <c r="G1438" s="3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</row>
    <row r="1439" spans="2:196" x14ac:dyDescent="0.2">
      <c r="B1439" s="5"/>
      <c r="C1439" s="5"/>
      <c r="D1439" s="5"/>
      <c r="E1439" s="5"/>
      <c r="F1439" s="3"/>
      <c r="G1439" s="3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</row>
    <row r="1440" spans="2:196" x14ac:dyDescent="0.2">
      <c r="B1440" s="5"/>
      <c r="C1440" s="5"/>
      <c r="D1440" s="5"/>
      <c r="E1440" s="5"/>
      <c r="F1440" s="3"/>
      <c r="G1440" s="3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</row>
    <row r="1441" spans="2:196" x14ac:dyDescent="0.2">
      <c r="B1441" s="5"/>
      <c r="C1441" s="5"/>
      <c r="D1441" s="5"/>
      <c r="E1441" s="5"/>
      <c r="F1441" s="3"/>
      <c r="G1441" s="3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</row>
    <row r="1442" spans="2:196" x14ac:dyDescent="0.2">
      <c r="B1442" s="5"/>
      <c r="C1442" s="5"/>
      <c r="D1442" s="5"/>
      <c r="E1442" s="5"/>
      <c r="F1442" s="3"/>
      <c r="G1442" s="3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</row>
    <row r="1443" spans="2:196" x14ac:dyDescent="0.2">
      <c r="B1443" s="5"/>
      <c r="C1443" s="5"/>
      <c r="D1443" s="5"/>
      <c r="E1443" s="5"/>
      <c r="F1443" s="3"/>
      <c r="G1443" s="3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</row>
    <row r="1444" spans="2:196" x14ac:dyDescent="0.2">
      <c r="B1444" s="5"/>
      <c r="C1444" s="5"/>
      <c r="D1444" s="5"/>
      <c r="E1444" s="5"/>
      <c r="F1444" s="3"/>
      <c r="G1444" s="3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</row>
    <row r="1445" spans="2:196" x14ac:dyDescent="0.2">
      <c r="B1445" s="5"/>
      <c r="C1445" s="5"/>
      <c r="D1445" s="5"/>
      <c r="E1445" s="5"/>
      <c r="F1445" s="3"/>
      <c r="G1445" s="3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</row>
    <row r="1446" spans="2:196" x14ac:dyDescent="0.2">
      <c r="B1446" s="5"/>
      <c r="C1446" s="5"/>
      <c r="D1446" s="5"/>
      <c r="E1446" s="5"/>
      <c r="F1446" s="3"/>
      <c r="G1446" s="3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</row>
    <row r="1447" spans="2:196" x14ac:dyDescent="0.2">
      <c r="B1447" s="5"/>
      <c r="C1447" s="5"/>
      <c r="D1447" s="5"/>
      <c r="E1447" s="5"/>
      <c r="F1447" s="3"/>
      <c r="G1447" s="3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</row>
    <row r="1448" spans="2:196" x14ac:dyDescent="0.2">
      <c r="B1448" s="5"/>
      <c r="C1448" s="5"/>
      <c r="D1448" s="5"/>
      <c r="E1448" s="5"/>
      <c r="F1448" s="3"/>
      <c r="G1448" s="3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</row>
    <row r="1449" spans="2:196" x14ac:dyDescent="0.2">
      <c r="B1449" s="5"/>
      <c r="C1449" s="5"/>
      <c r="D1449" s="5"/>
      <c r="E1449" s="5"/>
      <c r="F1449" s="3"/>
      <c r="G1449" s="3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</row>
    <row r="1450" spans="2:196" x14ac:dyDescent="0.2">
      <c r="B1450" s="5"/>
      <c r="C1450" s="5"/>
      <c r="D1450" s="5"/>
      <c r="E1450" s="5"/>
      <c r="F1450" s="3"/>
      <c r="G1450" s="3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</row>
    <row r="1451" spans="2:196" x14ac:dyDescent="0.2">
      <c r="B1451" s="5"/>
      <c r="C1451" s="5"/>
      <c r="D1451" s="5"/>
      <c r="E1451" s="5"/>
      <c r="F1451" s="3"/>
      <c r="G1451" s="3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</row>
    <row r="1452" spans="2:196" x14ac:dyDescent="0.2">
      <c r="B1452" s="5"/>
      <c r="C1452" s="5"/>
      <c r="D1452" s="5"/>
      <c r="E1452" s="5"/>
      <c r="F1452" s="3"/>
      <c r="G1452" s="3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</row>
    <row r="1453" spans="2:196" x14ac:dyDescent="0.2">
      <c r="B1453" s="5"/>
      <c r="C1453" s="5"/>
      <c r="D1453" s="5"/>
      <c r="E1453" s="5"/>
      <c r="F1453" s="3"/>
      <c r="G1453" s="3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</row>
    <row r="1454" spans="2:196" x14ac:dyDescent="0.2">
      <c r="B1454" s="5"/>
      <c r="C1454" s="5"/>
      <c r="D1454" s="5"/>
      <c r="E1454" s="5"/>
      <c r="F1454" s="3"/>
      <c r="G1454" s="3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</row>
    <row r="1455" spans="2:196" x14ac:dyDescent="0.2">
      <c r="B1455" s="5"/>
      <c r="C1455" s="5"/>
      <c r="D1455" s="5"/>
      <c r="E1455" s="5"/>
      <c r="F1455" s="3"/>
      <c r="G1455" s="3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</row>
    <row r="1456" spans="2:196" x14ac:dyDescent="0.2">
      <c r="B1456" s="5"/>
      <c r="C1456" s="5"/>
      <c r="D1456" s="5"/>
      <c r="E1456" s="5"/>
      <c r="F1456" s="3"/>
      <c r="G1456" s="3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</row>
    <row r="1457" spans="2:196" x14ac:dyDescent="0.2">
      <c r="B1457" s="5"/>
      <c r="C1457" s="5"/>
      <c r="D1457" s="5"/>
      <c r="E1457" s="5"/>
      <c r="F1457" s="3"/>
      <c r="G1457" s="3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</row>
    <row r="1458" spans="2:196" x14ac:dyDescent="0.2">
      <c r="B1458" s="5"/>
      <c r="C1458" s="5"/>
      <c r="D1458" s="5"/>
      <c r="E1458" s="5"/>
      <c r="F1458" s="3"/>
      <c r="G1458" s="3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</row>
    <row r="1459" spans="2:196" x14ac:dyDescent="0.2">
      <c r="B1459" s="5"/>
      <c r="C1459" s="5"/>
      <c r="D1459" s="5"/>
      <c r="E1459" s="5"/>
      <c r="F1459" s="3"/>
      <c r="G1459" s="3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</row>
    <row r="1460" spans="2:196" x14ac:dyDescent="0.2">
      <c r="B1460" s="5"/>
      <c r="C1460" s="5"/>
      <c r="D1460" s="5"/>
      <c r="E1460" s="5"/>
      <c r="F1460" s="3"/>
      <c r="G1460" s="3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</row>
    <row r="1461" spans="2:196" x14ac:dyDescent="0.2">
      <c r="B1461" s="5"/>
      <c r="C1461" s="5"/>
      <c r="D1461" s="5"/>
      <c r="E1461" s="5"/>
      <c r="F1461" s="3"/>
      <c r="G1461" s="3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</row>
    <row r="1462" spans="2:196" x14ac:dyDescent="0.2">
      <c r="B1462" s="5"/>
      <c r="C1462" s="5"/>
      <c r="D1462" s="5"/>
      <c r="E1462" s="5"/>
      <c r="F1462" s="3"/>
      <c r="G1462" s="3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</row>
    <row r="1463" spans="2:196" x14ac:dyDescent="0.2">
      <c r="B1463" s="5"/>
      <c r="C1463" s="5"/>
      <c r="D1463" s="5"/>
      <c r="E1463" s="5"/>
      <c r="F1463" s="3"/>
      <c r="G1463" s="3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</row>
    <row r="1464" spans="2:196" x14ac:dyDescent="0.2">
      <c r="B1464" s="5"/>
      <c r="C1464" s="5"/>
      <c r="D1464" s="5"/>
      <c r="E1464" s="5"/>
      <c r="F1464" s="3"/>
      <c r="G1464" s="3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</row>
    <row r="1465" spans="2:196" x14ac:dyDescent="0.2">
      <c r="B1465" s="5"/>
      <c r="C1465" s="5"/>
      <c r="D1465" s="5"/>
      <c r="E1465" s="5"/>
      <c r="F1465" s="3"/>
      <c r="G1465" s="3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</row>
    <row r="1466" spans="2:196" x14ac:dyDescent="0.2">
      <c r="B1466" s="5"/>
      <c r="C1466" s="5"/>
      <c r="D1466" s="5"/>
      <c r="E1466" s="5"/>
      <c r="F1466" s="3"/>
      <c r="G1466" s="3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</row>
    <row r="1467" spans="2:196" x14ac:dyDescent="0.2">
      <c r="B1467" s="5"/>
      <c r="C1467" s="5"/>
      <c r="D1467" s="5"/>
      <c r="E1467" s="5"/>
      <c r="F1467" s="3"/>
      <c r="G1467" s="3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</row>
    <row r="1468" spans="2:196" x14ac:dyDescent="0.2">
      <c r="B1468" s="5"/>
      <c r="C1468" s="5"/>
      <c r="D1468" s="5"/>
      <c r="E1468" s="5"/>
      <c r="F1468" s="3"/>
      <c r="G1468" s="3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</row>
    <row r="1469" spans="2:196" x14ac:dyDescent="0.2">
      <c r="B1469" s="5"/>
      <c r="C1469" s="5"/>
      <c r="D1469" s="5"/>
      <c r="E1469" s="5"/>
      <c r="F1469" s="3"/>
      <c r="G1469" s="3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</row>
    <row r="1470" spans="2:196" x14ac:dyDescent="0.2">
      <c r="B1470" s="5"/>
      <c r="C1470" s="5"/>
      <c r="D1470" s="5"/>
      <c r="E1470" s="5"/>
      <c r="F1470" s="3"/>
      <c r="G1470" s="3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</row>
    <row r="1471" spans="2:196" x14ac:dyDescent="0.2">
      <c r="B1471" s="5"/>
      <c r="C1471" s="5"/>
      <c r="D1471" s="5"/>
      <c r="E1471" s="5"/>
      <c r="F1471" s="3"/>
      <c r="G1471" s="3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</row>
    <row r="1472" spans="2:196" x14ac:dyDescent="0.2">
      <c r="B1472" s="5"/>
      <c r="C1472" s="5"/>
      <c r="D1472" s="5"/>
      <c r="E1472" s="5"/>
      <c r="F1472" s="3"/>
      <c r="G1472" s="3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</row>
    <row r="1473" spans="2:196" x14ac:dyDescent="0.2">
      <c r="B1473" s="5"/>
      <c r="C1473" s="5"/>
      <c r="D1473" s="5"/>
      <c r="E1473" s="5"/>
      <c r="F1473" s="3"/>
      <c r="G1473" s="3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</row>
    <row r="1474" spans="2:196" x14ac:dyDescent="0.2">
      <c r="B1474" s="5"/>
      <c r="C1474" s="5"/>
      <c r="D1474" s="5"/>
      <c r="E1474" s="5"/>
      <c r="F1474" s="3"/>
      <c r="G1474" s="3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</row>
    <row r="1475" spans="2:196" x14ac:dyDescent="0.2">
      <c r="B1475" s="5"/>
      <c r="C1475" s="5"/>
      <c r="D1475" s="5"/>
      <c r="E1475" s="5"/>
      <c r="F1475" s="3"/>
      <c r="G1475" s="3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</row>
    <row r="1476" spans="2:196" x14ac:dyDescent="0.2">
      <c r="B1476" s="5"/>
      <c r="C1476" s="5"/>
      <c r="D1476" s="5"/>
      <c r="E1476" s="5"/>
      <c r="F1476" s="3"/>
      <c r="G1476" s="3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</row>
    <row r="1477" spans="2:196" x14ac:dyDescent="0.2">
      <c r="B1477" s="5"/>
      <c r="C1477" s="5"/>
      <c r="D1477" s="5"/>
      <c r="E1477" s="5"/>
      <c r="F1477" s="3"/>
      <c r="G1477" s="3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</row>
    <row r="1478" spans="2:196" x14ac:dyDescent="0.2">
      <c r="B1478" s="5"/>
      <c r="C1478" s="5"/>
      <c r="D1478" s="5"/>
      <c r="E1478" s="5"/>
      <c r="F1478" s="3"/>
      <c r="G1478" s="3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</row>
    <row r="1479" spans="2:196" x14ac:dyDescent="0.2">
      <c r="B1479" s="5"/>
      <c r="C1479" s="5"/>
      <c r="D1479" s="5"/>
      <c r="E1479" s="5"/>
      <c r="F1479" s="3"/>
      <c r="G1479" s="3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</row>
    <row r="1480" spans="2:196" x14ac:dyDescent="0.2">
      <c r="B1480" s="5"/>
      <c r="C1480" s="5"/>
      <c r="D1480" s="5"/>
      <c r="E1480" s="5"/>
      <c r="F1480" s="3"/>
      <c r="G1480" s="3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</row>
    <row r="1481" spans="2:196" x14ac:dyDescent="0.2">
      <c r="B1481" s="5"/>
      <c r="C1481" s="5"/>
      <c r="D1481" s="5"/>
      <c r="E1481" s="5"/>
      <c r="F1481" s="3"/>
      <c r="G1481" s="3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</row>
    <row r="1482" spans="2:196" x14ac:dyDescent="0.2">
      <c r="B1482" s="5"/>
      <c r="C1482" s="5"/>
      <c r="D1482" s="5"/>
      <c r="E1482" s="5"/>
      <c r="F1482" s="3"/>
      <c r="G1482" s="3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</row>
    <row r="1483" spans="2:196" x14ac:dyDescent="0.2">
      <c r="B1483" s="5"/>
      <c r="C1483" s="5"/>
      <c r="D1483" s="5"/>
      <c r="E1483" s="5"/>
      <c r="F1483" s="3"/>
      <c r="G1483" s="3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</row>
    <row r="1484" spans="2:196" x14ac:dyDescent="0.2">
      <c r="B1484" s="5"/>
      <c r="C1484" s="5"/>
      <c r="D1484" s="5"/>
      <c r="E1484" s="5"/>
      <c r="F1484" s="3"/>
      <c r="G1484" s="3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</row>
    <row r="1485" spans="2:196" x14ac:dyDescent="0.2">
      <c r="B1485" s="5"/>
      <c r="C1485" s="5"/>
      <c r="D1485" s="5"/>
      <c r="E1485" s="5"/>
      <c r="F1485" s="3"/>
      <c r="G1485" s="3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</row>
    <row r="1486" spans="2:196" x14ac:dyDescent="0.2">
      <c r="B1486" s="5"/>
      <c r="C1486" s="5"/>
      <c r="D1486" s="5"/>
      <c r="E1486" s="5"/>
      <c r="F1486" s="3"/>
      <c r="G1486" s="3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</row>
    <row r="1487" spans="2:196" x14ac:dyDescent="0.2">
      <c r="B1487" s="5"/>
      <c r="C1487" s="5"/>
      <c r="D1487" s="5"/>
      <c r="E1487" s="5"/>
      <c r="F1487" s="3"/>
      <c r="G1487" s="3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</row>
    <row r="1488" spans="2:196" x14ac:dyDescent="0.2">
      <c r="B1488" s="5"/>
      <c r="C1488" s="5"/>
      <c r="D1488" s="5"/>
      <c r="E1488" s="5"/>
      <c r="F1488" s="3"/>
      <c r="G1488" s="3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</row>
    <row r="1489" spans="2:196" x14ac:dyDescent="0.2">
      <c r="B1489" s="5"/>
      <c r="C1489" s="5"/>
      <c r="D1489" s="5"/>
      <c r="E1489" s="5"/>
      <c r="F1489" s="3"/>
      <c r="G1489" s="3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</row>
    <row r="1490" spans="2:196" x14ac:dyDescent="0.2">
      <c r="B1490" s="5"/>
      <c r="C1490" s="5"/>
      <c r="D1490" s="5"/>
      <c r="E1490" s="5"/>
      <c r="F1490" s="3"/>
      <c r="G1490" s="3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</row>
    <row r="1491" spans="2:196" x14ac:dyDescent="0.2">
      <c r="B1491" s="5"/>
      <c r="C1491" s="5"/>
      <c r="D1491" s="5"/>
      <c r="E1491" s="5"/>
      <c r="F1491" s="3"/>
      <c r="G1491" s="3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</row>
    <row r="1492" spans="2:196" x14ac:dyDescent="0.2">
      <c r="B1492" s="5"/>
      <c r="C1492" s="5"/>
      <c r="D1492" s="5"/>
      <c r="E1492" s="5"/>
      <c r="F1492" s="3"/>
      <c r="G1492" s="3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</row>
    <row r="1493" spans="2:196" x14ac:dyDescent="0.2">
      <c r="B1493" s="5"/>
      <c r="C1493" s="5"/>
      <c r="D1493" s="5"/>
      <c r="E1493" s="5"/>
      <c r="F1493" s="3"/>
      <c r="G1493" s="3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</row>
    <row r="1494" spans="2:196" x14ac:dyDescent="0.2">
      <c r="B1494" s="5"/>
      <c r="C1494" s="5"/>
      <c r="D1494" s="5"/>
      <c r="E1494" s="5"/>
      <c r="F1494" s="3"/>
      <c r="G1494" s="3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</row>
    <row r="1495" spans="2:196" x14ac:dyDescent="0.2">
      <c r="B1495" s="5"/>
      <c r="C1495" s="5"/>
      <c r="D1495" s="5"/>
      <c r="E1495" s="5"/>
      <c r="F1495" s="3"/>
      <c r="G1495" s="3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</row>
    <row r="1496" spans="2:196" x14ac:dyDescent="0.2">
      <c r="B1496" s="5"/>
      <c r="C1496" s="5"/>
      <c r="D1496" s="5"/>
      <c r="E1496" s="5"/>
      <c r="F1496" s="3"/>
      <c r="G1496" s="3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</row>
    <row r="1497" spans="2:196" x14ac:dyDescent="0.2">
      <c r="B1497" s="5"/>
      <c r="C1497" s="5"/>
      <c r="D1497" s="5"/>
      <c r="E1497" s="5"/>
      <c r="F1497" s="3"/>
      <c r="G1497" s="3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</row>
    <row r="1498" spans="2:196" x14ac:dyDescent="0.2">
      <c r="B1498" s="5"/>
      <c r="C1498" s="5"/>
      <c r="D1498" s="5"/>
      <c r="E1498" s="5"/>
      <c r="F1498" s="3"/>
      <c r="G1498" s="3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</row>
    <row r="1499" spans="2:196" x14ac:dyDescent="0.2">
      <c r="B1499" s="5"/>
      <c r="C1499" s="5"/>
      <c r="D1499" s="5"/>
      <c r="E1499" s="5"/>
      <c r="F1499" s="3"/>
      <c r="G1499" s="3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</row>
    <row r="1500" spans="2:196" x14ac:dyDescent="0.2">
      <c r="B1500" s="5"/>
      <c r="C1500" s="5"/>
      <c r="D1500" s="5"/>
      <c r="E1500" s="5"/>
      <c r="F1500" s="3"/>
      <c r="G1500" s="3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</row>
    <row r="1501" spans="2:196" x14ac:dyDescent="0.2">
      <c r="B1501" s="5"/>
      <c r="C1501" s="5"/>
      <c r="D1501" s="5"/>
      <c r="E1501" s="5"/>
      <c r="F1501" s="3"/>
      <c r="G1501" s="3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</row>
    <row r="1502" spans="2:196" x14ac:dyDescent="0.2">
      <c r="B1502" s="5"/>
      <c r="C1502" s="5"/>
      <c r="D1502" s="5"/>
      <c r="E1502" s="5"/>
      <c r="F1502" s="3"/>
      <c r="G1502" s="3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</row>
    <row r="1503" spans="2:196" x14ac:dyDescent="0.2">
      <c r="B1503" s="5"/>
      <c r="C1503" s="5"/>
      <c r="D1503" s="5"/>
      <c r="E1503" s="5"/>
      <c r="F1503" s="3"/>
      <c r="G1503" s="3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</row>
    <row r="1504" spans="2:196" x14ac:dyDescent="0.2">
      <c r="B1504" s="5"/>
      <c r="C1504" s="5"/>
      <c r="D1504" s="5"/>
      <c r="E1504" s="5"/>
      <c r="F1504" s="3"/>
      <c r="G1504" s="3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</row>
    <row r="1505" spans="2:196" x14ac:dyDescent="0.2">
      <c r="B1505" s="5"/>
      <c r="C1505" s="5"/>
      <c r="D1505" s="5"/>
      <c r="E1505" s="5"/>
      <c r="F1505" s="3"/>
      <c r="G1505" s="3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</row>
    <row r="1506" spans="2:196" x14ac:dyDescent="0.2">
      <c r="B1506" s="5"/>
      <c r="C1506" s="5"/>
      <c r="D1506" s="5"/>
      <c r="E1506" s="5"/>
      <c r="F1506" s="3"/>
      <c r="G1506" s="3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</row>
    <row r="1507" spans="2:196" x14ac:dyDescent="0.2">
      <c r="B1507" s="5"/>
      <c r="C1507" s="5"/>
      <c r="D1507" s="5"/>
      <c r="E1507" s="5"/>
      <c r="F1507" s="3"/>
      <c r="G1507" s="3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</row>
    <row r="1508" spans="2:196" x14ac:dyDescent="0.2">
      <c r="B1508" s="5"/>
      <c r="C1508" s="5"/>
      <c r="D1508" s="5"/>
      <c r="E1508" s="5"/>
      <c r="F1508" s="3"/>
      <c r="G1508" s="3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</row>
    <row r="1509" spans="2:196" x14ac:dyDescent="0.2">
      <c r="B1509" s="5"/>
      <c r="C1509" s="5"/>
      <c r="D1509" s="5"/>
      <c r="E1509" s="5"/>
      <c r="F1509" s="3"/>
      <c r="G1509" s="3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</row>
    <row r="1510" spans="2:196" x14ac:dyDescent="0.2">
      <c r="B1510" s="5"/>
      <c r="C1510" s="5"/>
      <c r="D1510" s="5"/>
      <c r="E1510" s="5"/>
      <c r="F1510" s="3"/>
      <c r="G1510" s="3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</row>
    <row r="1511" spans="2:196" x14ac:dyDescent="0.2">
      <c r="B1511" s="5"/>
      <c r="C1511" s="5"/>
      <c r="D1511" s="5"/>
      <c r="E1511" s="5"/>
      <c r="F1511" s="3"/>
      <c r="G1511" s="3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</row>
    <row r="1512" spans="2:196" x14ac:dyDescent="0.2">
      <c r="B1512" s="5"/>
      <c r="C1512" s="5"/>
      <c r="D1512" s="5"/>
      <c r="E1512" s="5"/>
      <c r="F1512" s="3"/>
      <c r="G1512" s="3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</row>
    <row r="1513" spans="2:196" x14ac:dyDescent="0.2">
      <c r="B1513" s="5"/>
      <c r="C1513" s="5"/>
      <c r="D1513" s="5"/>
      <c r="E1513" s="5"/>
      <c r="F1513" s="3"/>
      <c r="G1513" s="3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</row>
    <row r="1514" spans="2:196" x14ac:dyDescent="0.2">
      <c r="B1514" s="5"/>
      <c r="C1514" s="5"/>
      <c r="D1514" s="5"/>
      <c r="E1514" s="5"/>
      <c r="F1514" s="3"/>
      <c r="G1514" s="3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</row>
    <row r="1515" spans="2:196" x14ac:dyDescent="0.2">
      <c r="B1515" s="5"/>
      <c r="C1515" s="5"/>
      <c r="D1515" s="5"/>
      <c r="E1515" s="5"/>
      <c r="F1515" s="3"/>
      <c r="G1515" s="3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</row>
    <row r="1516" spans="2:196" x14ac:dyDescent="0.2">
      <c r="B1516" s="5"/>
      <c r="C1516" s="5"/>
      <c r="D1516" s="5"/>
      <c r="E1516" s="5"/>
      <c r="F1516" s="3"/>
      <c r="G1516" s="3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</row>
    <row r="1517" spans="2:196" x14ac:dyDescent="0.2">
      <c r="B1517" s="5"/>
      <c r="C1517" s="5"/>
      <c r="D1517" s="5"/>
      <c r="E1517" s="5"/>
      <c r="F1517" s="3"/>
      <c r="G1517" s="3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</row>
    <row r="1518" spans="2:196" x14ac:dyDescent="0.2">
      <c r="B1518" s="5"/>
      <c r="C1518" s="5"/>
      <c r="D1518" s="5"/>
      <c r="E1518" s="5"/>
      <c r="F1518" s="3"/>
      <c r="G1518" s="3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</row>
    <row r="1519" spans="2:196" x14ac:dyDescent="0.2">
      <c r="B1519" s="5"/>
      <c r="C1519" s="5"/>
      <c r="D1519" s="5"/>
      <c r="E1519" s="5"/>
      <c r="F1519" s="3"/>
      <c r="G1519" s="3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</row>
    <row r="1520" spans="2:196" x14ac:dyDescent="0.2">
      <c r="B1520" s="5"/>
      <c r="C1520" s="5"/>
      <c r="D1520" s="5"/>
      <c r="E1520" s="5"/>
      <c r="F1520" s="3"/>
      <c r="G1520" s="3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</row>
    <row r="1521" spans="2:196" x14ac:dyDescent="0.2">
      <c r="B1521" s="5"/>
      <c r="C1521" s="5"/>
      <c r="D1521" s="5"/>
      <c r="E1521" s="5"/>
      <c r="F1521" s="3"/>
      <c r="G1521" s="3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</row>
    <row r="1522" spans="2:196" x14ac:dyDescent="0.2">
      <c r="B1522" s="5"/>
      <c r="C1522" s="5"/>
      <c r="D1522" s="5"/>
      <c r="E1522" s="5"/>
      <c r="F1522" s="3"/>
      <c r="G1522" s="3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</row>
    <row r="1523" spans="2:196" x14ac:dyDescent="0.2">
      <c r="B1523" s="5"/>
      <c r="C1523" s="5"/>
      <c r="D1523" s="5"/>
      <c r="E1523" s="5"/>
      <c r="F1523" s="3"/>
      <c r="G1523" s="3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</row>
    <row r="1524" spans="2:196" x14ac:dyDescent="0.2">
      <c r="B1524" s="5"/>
      <c r="C1524" s="5"/>
      <c r="D1524" s="5"/>
      <c r="E1524" s="5"/>
      <c r="F1524" s="3"/>
      <c r="G1524" s="3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</row>
    <row r="1525" spans="2:196" x14ac:dyDescent="0.2">
      <c r="B1525" s="5"/>
      <c r="C1525" s="5"/>
      <c r="D1525" s="5"/>
      <c r="E1525" s="5"/>
      <c r="F1525" s="3"/>
      <c r="G1525" s="3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</row>
    <row r="1526" spans="2:196" x14ac:dyDescent="0.2">
      <c r="B1526" s="5"/>
      <c r="C1526" s="5"/>
      <c r="D1526" s="5"/>
      <c r="E1526" s="5"/>
      <c r="F1526" s="3"/>
      <c r="G1526" s="3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</row>
    <row r="1527" spans="2:196" x14ac:dyDescent="0.2">
      <c r="B1527" s="5"/>
      <c r="C1527" s="5"/>
      <c r="D1527" s="5"/>
      <c r="E1527" s="5"/>
      <c r="F1527" s="3"/>
      <c r="G1527" s="3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</row>
    <row r="1528" spans="2:196" x14ac:dyDescent="0.2">
      <c r="B1528" s="5"/>
      <c r="C1528" s="5"/>
      <c r="D1528" s="5"/>
      <c r="E1528" s="5"/>
      <c r="F1528" s="3"/>
      <c r="G1528" s="3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</row>
    <row r="1529" spans="2:196" x14ac:dyDescent="0.2">
      <c r="B1529" s="5"/>
      <c r="C1529" s="5"/>
      <c r="D1529" s="5"/>
      <c r="E1529" s="5"/>
      <c r="F1529" s="3"/>
      <c r="G1529" s="3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</row>
    <row r="1530" spans="2:196" x14ac:dyDescent="0.2">
      <c r="B1530" s="5"/>
      <c r="C1530" s="5"/>
      <c r="D1530" s="5"/>
      <c r="E1530" s="5"/>
      <c r="F1530" s="3"/>
      <c r="G1530" s="3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</row>
    <row r="1531" spans="2:196" x14ac:dyDescent="0.2">
      <c r="B1531" s="5"/>
      <c r="C1531" s="5"/>
      <c r="D1531" s="5"/>
      <c r="E1531" s="5"/>
      <c r="F1531" s="3"/>
      <c r="G1531" s="3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</row>
    <row r="1532" spans="2:196" x14ac:dyDescent="0.2">
      <c r="B1532" s="5"/>
      <c r="C1532" s="5"/>
      <c r="D1532" s="5"/>
      <c r="E1532" s="5"/>
      <c r="F1532" s="3"/>
      <c r="G1532" s="3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</row>
    <row r="1533" spans="2:196" x14ac:dyDescent="0.2">
      <c r="B1533" s="5"/>
      <c r="C1533" s="5"/>
      <c r="D1533" s="5"/>
      <c r="E1533" s="5"/>
      <c r="F1533" s="3"/>
      <c r="G1533" s="3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</row>
    <row r="1534" spans="2:196" x14ac:dyDescent="0.2">
      <c r="B1534" s="5"/>
      <c r="C1534" s="5"/>
      <c r="D1534" s="5"/>
      <c r="E1534" s="5"/>
      <c r="F1534" s="3"/>
      <c r="G1534" s="3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</row>
    <row r="1535" spans="2:196" x14ac:dyDescent="0.2">
      <c r="B1535" s="5"/>
      <c r="C1535" s="5"/>
      <c r="D1535" s="5"/>
      <c r="E1535" s="5"/>
      <c r="F1535" s="3"/>
      <c r="G1535" s="3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</row>
    <row r="1536" spans="2:196" x14ac:dyDescent="0.2">
      <c r="B1536" s="5"/>
      <c r="C1536" s="5"/>
      <c r="D1536" s="5"/>
      <c r="E1536" s="5"/>
      <c r="F1536" s="3"/>
      <c r="G1536" s="3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</row>
    <row r="1537" spans="2:196" x14ac:dyDescent="0.2">
      <c r="B1537" s="5"/>
      <c r="C1537" s="5"/>
      <c r="D1537" s="5"/>
      <c r="E1537" s="5"/>
      <c r="F1537" s="3"/>
      <c r="G1537" s="3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</row>
    <row r="1538" spans="2:196" x14ac:dyDescent="0.2">
      <c r="B1538" s="5"/>
      <c r="C1538" s="5"/>
      <c r="D1538" s="5"/>
      <c r="E1538" s="5"/>
      <c r="F1538" s="3"/>
      <c r="G1538" s="3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</row>
    <row r="1539" spans="2:196" x14ac:dyDescent="0.2">
      <c r="B1539" s="5"/>
      <c r="C1539" s="5"/>
      <c r="D1539" s="5"/>
      <c r="E1539" s="5"/>
      <c r="F1539" s="3"/>
      <c r="G1539" s="3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</row>
    <row r="1540" spans="2:196" x14ac:dyDescent="0.2">
      <c r="B1540" s="5"/>
      <c r="C1540" s="5"/>
      <c r="D1540" s="5"/>
      <c r="E1540" s="5"/>
      <c r="F1540" s="3"/>
      <c r="G1540" s="3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</row>
    <row r="1541" spans="2:196" x14ac:dyDescent="0.2">
      <c r="B1541" s="5"/>
      <c r="C1541" s="5"/>
      <c r="D1541" s="5"/>
      <c r="E1541" s="5"/>
      <c r="F1541" s="3"/>
      <c r="G1541" s="3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</row>
    <row r="1542" spans="2:196" x14ac:dyDescent="0.2">
      <c r="B1542" s="5"/>
      <c r="C1542" s="5"/>
      <c r="D1542" s="5"/>
      <c r="E1542" s="5"/>
      <c r="F1542" s="3"/>
      <c r="G1542" s="3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</row>
    <row r="1543" spans="2:196" x14ac:dyDescent="0.2">
      <c r="B1543" s="5"/>
      <c r="C1543" s="5"/>
      <c r="D1543" s="5"/>
      <c r="E1543" s="5"/>
      <c r="F1543" s="3"/>
      <c r="G1543" s="3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</row>
    <row r="1544" spans="2:196" x14ac:dyDescent="0.2">
      <c r="B1544" s="5"/>
      <c r="C1544" s="5"/>
      <c r="D1544" s="5"/>
      <c r="E1544" s="5"/>
      <c r="F1544" s="3"/>
      <c r="G1544" s="3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</row>
    <row r="1545" spans="2:196" x14ac:dyDescent="0.2">
      <c r="B1545" s="5"/>
      <c r="C1545" s="5"/>
      <c r="D1545" s="5"/>
      <c r="E1545" s="5"/>
      <c r="F1545" s="3"/>
      <c r="G1545" s="3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</row>
    <row r="1546" spans="2:196" x14ac:dyDescent="0.2">
      <c r="B1546" s="5"/>
      <c r="C1546" s="5"/>
      <c r="D1546" s="5"/>
      <c r="E1546" s="5"/>
      <c r="F1546" s="3"/>
      <c r="G1546" s="3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</row>
    <row r="1547" spans="2:196" x14ac:dyDescent="0.2">
      <c r="B1547" s="5"/>
      <c r="C1547" s="5"/>
      <c r="D1547" s="5"/>
      <c r="E1547" s="5"/>
      <c r="F1547" s="3"/>
      <c r="G1547" s="3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</row>
    <row r="1548" spans="2:196" x14ac:dyDescent="0.2">
      <c r="B1548" s="5"/>
      <c r="C1548" s="5"/>
      <c r="D1548" s="5"/>
      <c r="E1548" s="5"/>
      <c r="F1548" s="3"/>
      <c r="G1548" s="3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</row>
    <row r="1549" spans="2:196" x14ac:dyDescent="0.2">
      <c r="B1549" s="5"/>
      <c r="C1549" s="5"/>
      <c r="D1549" s="5"/>
      <c r="E1549" s="5"/>
      <c r="F1549" s="3"/>
      <c r="G1549" s="3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</row>
    <row r="1550" spans="2:196" x14ac:dyDescent="0.2">
      <c r="B1550" s="5"/>
      <c r="C1550" s="5"/>
      <c r="D1550" s="5"/>
      <c r="E1550" s="5"/>
      <c r="F1550" s="3"/>
      <c r="G1550" s="3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</row>
    <row r="1551" spans="2:196" x14ac:dyDescent="0.2">
      <c r="B1551" s="5"/>
      <c r="C1551" s="5"/>
      <c r="D1551" s="5"/>
      <c r="E1551" s="5"/>
      <c r="F1551" s="3"/>
      <c r="G1551" s="3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</row>
    <row r="1552" spans="2:196" x14ac:dyDescent="0.2">
      <c r="B1552" s="5"/>
      <c r="C1552" s="5"/>
      <c r="D1552" s="5"/>
      <c r="E1552" s="5"/>
      <c r="F1552" s="3"/>
      <c r="G1552" s="3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</row>
    <row r="1553" spans="2:196" x14ac:dyDescent="0.2">
      <c r="B1553" s="5"/>
      <c r="C1553" s="5"/>
      <c r="D1553" s="5"/>
      <c r="E1553" s="5"/>
      <c r="F1553" s="3"/>
      <c r="G1553" s="3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</row>
    <row r="1554" spans="2:196" x14ac:dyDescent="0.2">
      <c r="B1554" s="5"/>
      <c r="C1554" s="5"/>
      <c r="D1554" s="5"/>
      <c r="E1554" s="5"/>
      <c r="F1554" s="3"/>
      <c r="G1554" s="3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</row>
    <row r="1555" spans="2:196" x14ac:dyDescent="0.2">
      <c r="B1555" s="5"/>
      <c r="C1555" s="5"/>
      <c r="D1555" s="5"/>
      <c r="E1555" s="5"/>
      <c r="F1555" s="3"/>
      <c r="G1555" s="3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</row>
    <row r="1556" spans="2:196" x14ac:dyDescent="0.2">
      <c r="B1556" s="5"/>
      <c r="C1556" s="5"/>
      <c r="D1556" s="5"/>
      <c r="E1556" s="5"/>
      <c r="F1556" s="3"/>
      <c r="G1556" s="3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</row>
    <row r="1557" spans="2:196" x14ac:dyDescent="0.2">
      <c r="B1557" s="5"/>
      <c r="C1557" s="5"/>
      <c r="D1557" s="5"/>
      <c r="E1557" s="5"/>
      <c r="F1557" s="3"/>
      <c r="G1557" s="3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</row>
    <row r="1558" spans="2:196" x14ac:dyDescent="0.2">
      <c r="B1558" s="5"/>
      <c r="C1558" s="5"/>
      <c r="D1558" s="5"/>
      <c r="E1558" s="5"/>
      <c r="F1558" s="3"/>
      <c r="G1558" s="3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</row>
    <row r="1559" spans="2:196" x14ac:dyDescent="0.2">
      <c r="B1559" s="5"/>
      <c r="C1559" s="5"/>
      <c r="D1559" s="5"/>
      <c r="E1559" s="5"/>
      <c r="F1559" s="3"/>
      <c r="G1559" s="3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</row>
    <row r="1560" spans="2:196" x14ac:dyDescent="0.2">
      <c r="B1560" s="5"/>
      <c r="C1560" s="5"/>
      <c r="D1560" s="5"/>
      <c r="E1560" s="5"/>
      <c r="F1560" s="3"/>
      <c r="G1560" s="3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</row>
    <row r="1561" spans="2:196" x14ac:dyDescent="0.2">
      <c r="B1561" s="5"/>
      <c r="C1561" s="5"/>
      <c r="D1561" s="5"/>
      <c r="E1561" s="5"/>
      <c r="F1561" s="3"/>
      <c r="G1561" s="3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</row>
    <row r="1562" spans="2:196" x14ac:dyDescent="0.2">
      <c r="B1562" s="5"/>
      <c r="C1562" s="5"/>
      <c r="D1562" s="5"/>
      <c r="E1562" s="5"/>
      <c r="F1562" s="3"/>
      <c r="G1562" s="3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</row>
    <row r="1563" spans="2:196" x14ac:dyDescent="0.2">
      <c r="B1563" s="5"/>
      <c r="C1563" s="5"/>
      <c r="D1563" s="5"/>
      <c r="E1563" s="5"/>
      <c r="F1563" s="3"/>
      <c r="G1563" s="3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</row>
    <row r="1564" spans="2:196" x14ac:dyDescent="0.2">
      <c r="B1564" s="5"/>
      <c r="C1564" s="5"/>
      <c r="D1564" s="5"/>
      <c r="E1564" s="5"/>
      <c r="F1564" s="3"/>
      <c r="G1564" s="3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</row>
    <row r="1565" spans="2:196" x14ac:dyDescent="0.2">
      <c r="B1565" s="5"/>
      <c r="C1565" s="5"/>
      <c r="D1565" s="5"/>
      <c r="E1565" s="5"/>
      <c r="F1565" s="3"/>
      <c r="G1565" s="3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</row>
    <row r="1566" spans="2:196" x14ac:dyDescent="0.2">
      <c r="B1566" s="5"/>
      <c r="C1566" s="5"/>
      <c r="D1566" s="5"/>
      <c r="E1566" s="5"/>
      <c r="F1566" s="3"/>
      <c r="G1566" s="3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</row>
    <row r="1567" spans="2:196" x14ac:dyDescent="0.2">
      <c r="B1567" s="5"/>
      <c r="C1567" s="5"/>
      <c r="D1567" s="5"/>
      <c r="E1567" s="5"/>
      <c r="F1567" s="3"/>
      <c r="G1567" s="3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</row>
    <row r="1568" spans="2:196" x14ac:dyDescent="0.2">
      <c r="B1568" s="5"/>
      <c r="C1568" s="5"/>
      <c r="D1568" s="5"/>
      <c r="E1568" s="5"/>
      <c r="F1568" s="3"/>
      <c r="G1568" s="3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</row>
    <row r="1569" spans="2:196" x14ac:dyDescent="0.2">
      <c r="B1569" s="5"/>
      <c r="C1569" s="5"/>
      <c r="D1569" s="5"/>
      <c r="E1569" s="5"/>
      <c r="F1569" s="3"/>
      <c r="G1569" s="3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</row>
    <row r="1570" spans="2:196" x14ac:dyDescent="0.2">
      <c r="B1570" s="5"/>
      <c r="C1570" s="5"/>
      <c r="D1570" s="5"/>
      <c r="E1570" s="5"/>
      <c r="F1570" s="3"/>
      <c r="G1570" s="3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</row>
    <row r="1571" spans="2:196" x14ac:dyDescent="0.2">
      <c r="B1571" s="5"/>
      <c r="C1571" s="5"/>
      <c r="D1571" s="5"/>
      <c r="E1571" s="5"/>
      <c r="F1571" s="3"/>
      <c r="G1571" s="3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</row>
    <row r="1572" spans="2:196" x14ac:dyDescent="0.2">
      <c r="B1572" s="5"/>
      <c r="C1572" s="5"/>
      <c r="D1572" s="5"/>
      <c r="E1572" s="5"/>
      <c r="F1572" s="3"/>
      <c r="G1572" s="3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</row>
    <row r="1573" spans="2:196" x14ac:dyDescent="0.2">
      <c r="B1573" s="5"/>
      <c r="C1573" s="5"/>
      <c r="D1573" s="5"/>
      <c r="E1573" s="5"/>
      <c r="F1573" s="3"/>
      <c r="G1573" s="3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</row>
    <row r="1574" spans="2:196" x14ac:dyDescent="0.2">
      <c r="B1574" s="5"/>
      <c r="C1574" s="5"/>
      <c r="D1574" s="5"/>
      <c r="E1574" s="5"/>
      <c r="F1574" s="3"/>
      <c r="G1574" s="3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</row>
    <row r="1575" spans="2:196" x14ac:dyDescent="0.2">
      <c r="B1575" s="5"/>
      <c r="C1575" s="5"/>
      <c r="D1575" s="5"/>
      <c r="E1575" s="5"/>
      <c r="F1575" s="3"/>
      <c r="G1575" s="3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</row>
    <row r="1576" spans="2:196" x14ac:dyDescent="0.2">
      <c r="B1576" s="5"/>
      <c r="C1576" s="5"/>
      <c r="D1576" s="5"/>
      <c r="E1576" s="5"/>
      <c r="F1576" s="3"/>
      <c r="G1576" s="3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</row>
    <row r="1577" spans="2:196" x14ac:dyDescent="0.2">
      <c r="B1577" s="5"/>
      <c r="C1577" s="5"/>
      <c r="D1577" s="5"/>
      <c r="E1577" s="5"/>
      <c r="F1577" s="3"/>
      <c r="G1577" s="3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</row>
    <row r="1578" spans="2:196" x14ac:dyDescent="0.2">
      <c r="B1578" s="5"/>
      <c r="C1578" s="5"/>
      <c r="D1578" s="5"/>
      <c r="E1578" s="5"/>
      <c r="F1578" s="3"/>
      <c r="G1578" s="3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</row>
    <row r="1579" spans="2:196" x14ac:dyDescent="0.2">
      <c r="B1579" s="5"/>
      <c r="C1579" s="5"/>
      <c r="D1579" s="5"/>
      <c r="E1579" s="5"/>
      <c r="F1579" s="3"/>
      <c r="G1579" s="3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</row>
    <row r="1580" spans="2:196" x14ac:dyDescent="0.2">
      <c r="B1580" s="5"/>
      <c r="C1580" s="5"/>
      <c r="D1580" s="5"/>
      <c r="E1580" s="5"/>
      <c r="F1580" s="3"/>
      <c r="G1580" s="3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</row>
    <row r="1581" spans="2:196" x14ac:dyDescent="0.2">
      <c r="B1581" s="5"/>
      <c r="C1581" s="5"/>
      <c r="D1581" s="5"/>
      <c r="E1581" s="5"/>
      <c r="F1581" s="3"/>
      <c r="G1581" s="3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</row>
    <row r="1582" spans="2:196" x14ac:dyDescent="0.2">
      <c r="B1582" s="5"/>
      <c r="C1582" s="5"/>
      <c r="D1582" s="5"/>
      <c r="E1582" s="5"/>
      <c r="F1582" s="3"/>
      <c r="G1582" s="3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</row>
    <row r="1583" spans="2:196" x14ac:dyDescent="0.2">
      <c r="B1583" s="5"/>
      <c r="C1583" s="5"/>
      <c r="D1583" s="5"/>
      <c r="E1583" s="5"/>
      <c r="F1583" s="3"/>
      <c r="G1583" s="3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</row>
    <row r="1584" spans="2:196" x14ac:dyDescent="0.2">
      <c r="B1584" s="5"/>
      <c r="C1584" s="5"/>
      <c r="D1584" s="5"/>
      <c r="E1584" s="5"/>
      <c r="F1584" s="3"/>
      <c r="G1584" s="3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</row>
    <row r="1585" spans="2:196" x14ac:dyDescent="0.2">
      <c r="B1585" s="5"/>
      <c r="C1585" s="5"/>
      <c r="D1585" s="5"/>
      <c r="E1585" s="5"/>
      <c r="F1585" s="3"/>
      <c r="G1585" s="3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</row>
    <row r="1586" spans="2:196" x14ac:dyDescent="0.2">
      <c r="B1586" s="5"/>
      <c r="C1586" s="5"/>
      <c r="D1586" s="5"/>
      <c r="E1586" s="5"/>
      <c r="F1586" s="3"/>
      <c r="G1586" s="3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</row>
    <row r="1587" spans="2:196" x14ac:dyDescent="0.2">
      <c r="B1587" s="5"/>
      <c r="C1587" s="5"/>
      <c r="D1587" s="5"/>
      <c r="E1587" s="5"/>
      <c r="F1587" s="3"/>
      <c r="G1587" s="3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</row>
    <row r="1588" spans="2:196" x14ac:dyDescent="0.2">
      <c r="B1588" s="5"/>
      <c r="C1588" s="5"/>
      <c r="D1588" s="5"/>
      <c r="E1588" s="5"/>
      <c r="F1588" s="3"/>
      <c r="G1588" s="3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</row>
    <row r="1589" spans="2:196" x14ac:dyDescent="0.2">
      <c r="B1589" s="5"/>
      <c r="C1589" s="5"/>
      <c r="D1589" s="5"/>
      <c r="E1589" s="5"/>
      <c r="F1589" s="3"/>
      <c r="G1589" s="3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</row>
    <row r="1590" spans="2:196" x14ac:dyDescent="0.2">
      <c r="B1590" s="5"/>
      <c r="C1590" s="5"/>
      <c r="D1590" s="5"/>
      <c r="E1590" s="5"/>
      <c r="F1590" s="3"/>
      <c r="G1590" s="3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</row>
    <row r="1591" spans="2:196" x14ac:dyDescent="0.2">
      <c r="B1591" s="5"/>
      <c r="C1591" s="5"/>
      <c r="D1591" s="5"/>
      <c r="E1591" s="5"/>
      <c r="F1591" s="3"/>
      <c r="G1591" s="3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</row>
    <row r="1592" spans="2:196" x14ac:dyDescent="0.2">
      <c r="B1592" s="5"/>
      <c r="C1592" s="5"/>
      <c r="D1592" s="5"/>
      <c r="E1592" s="5"/>
      <c r="F1592" s="3"/>
      <c r="G1592" s="3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</row>
    <row r="1593" spans="2:196" x14ac:dyDescent="0.2">
      <c r="B1593" s="5"/>
      <c r="C1593" s="5"/>
      <c r="D1593" s="5"/>
      <c r="E1593" s="5"/>
      <c r="F1593" s="3"/>
      <c r="G1593" s="3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</row>
    <row r="1594" spans="2:196" x14ac:dyDescent="0.2">
      <c r="B1594" s="5"/>
      <c r="C1594" s="5"/>
      <c r="D1594" s="5"/>
      <c r="E1594" s="5"/>
      <c r="F1594" s="3"/>
      <c r="G1594" s="3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</row>
    <row r="1595" spans="2:196" x14ac:dyDescent="0.2">
      <c r="B1595" s="5"/>
      <c r="C1595" s="5"/>
      <c r="D1595" s="5"/>
      <c r="E1595" s="5"/>
      <c r="F1595" s="3"/>
      <c r="G1595" s="3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</row>
    <row r="1596" spans="2:196" x14ac:dyDescent="0.2">
      <c r="B1596" s="5"/>
      <c r="C1596" s="5"/>
      <c r="D1596" s="5"/>
      <c r="E1596" s="5"/>
      <c r="F1596" s="3"/>
      <c r="G1596" s="3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</row>
    <row r="1597" spans="2:196" x14ac:dyDescent="0.2">
      <c r="B1597" s="5"/>
      <c r="C1597" s="5"/>
      <c r="D1597" s="5"/>
      <c r="E1597" s="5"/>
      <c r="F1597" s="3"/>
      <c r="G1597" s="3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</row>
    <row r="1598" spans="2:196" x14ac:dyDescent="0.2">
      <c r="B1598" s="5"/>
      <c r="C1598" s="5"/>
      <c r="D1598" s="5"/>
      <c r="E1598" s="5"/>
      <c r="F1598" s="3"/>
      <c r="G1598" s="3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</row>
    <row r="1599" spans="2:196" x14ac:dyDescent="0.2">
      <c r="B1599" s="5"/>
      <c r="C1599" s="5"/>
      <c r="D1599" s="5"/>
      <c r="E1599" s="5"/>
      <c r="F1599" s="3"/>
      <c r="G1599" s="3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</row>
    <row r="1600" spans="2:196" x14ac:dyDescent="0.2">
      <c r="B1600" s="5"/>
      <c r="C1600" s="5"/>
      <c r="D1600" s="5"/>
      <c r="E1600" s="5"/>
      <c r="F1600" s="3"/>
      <c r="G1600" s="3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</row>
    <row r="1601" spans="2:196" x14ac:dyDescent="0.2">
      <c r="B1601" s="5"/>
      <c r="C1601" s="5"/>
      <c r="D1601" s="5"/>
      <c r="E1601" s="5"/>
      <c r="F1601" s="3"/>
      <c r="G1601" s="3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</row>
    <row r="1602" spans="2:196" x14ac:dyDescent="0.2">
      <c r="B1602" s="5"/>
      <c r="C1602" s="5"/>
      <c r="D1602" s="5"/>
      <c r="E1602" s="5"/>
      <c r="F1602" s="3"/>
      <c r="G1602" s="3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</row>
    <row r="1603" spans="2:196" x14ac:dyDescent="0.2">
      <c r="B1603" s="5"/>
      <c r="C1603" s="5"/>
      <c r="D1603" s="5"/>
      <c r="E1603" s="5"/>
      <c r="F1603" s="3"/>
      <c r="G1603" s="3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</row>
    <row r="1604" spans="2:196" x14ac:dyDescent="0.2">
      <c r="B1604" s="5"/>
      <c r="C1604" s="5"/>
      <c r="D1604" s="5"/>
      <c r="E1604" s="5"/>
      <c r="F1604" s="3"/>
      <c r="G1604" s="3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</row>
    <row r="1605" spans="2:196" x14ac:dyDescent="0.2">
      <c r="B1605" s="5"/>
      <c r="C1605" s="5"/>
      <c r="D1605" s="5"/>
      <c r="E1605" s="5"/>
      <c r="F1605" s="3"/>
      <c r="G1605" s="3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</row>
    <row r="1606" spans="2:196" x14ac:dyDescent="0.2">
      <c r="B1606" s="5"/>
      <c r="C1606" s="5"/>
      <c r="D1606" s="5"/>
      <c r="E1606" s="5"/>
      <c r="F1606" s="3"/>
      <c r="G1606" s="3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</row>
    <row r="1607" spans="2:196" x14ac:dyDescent="0.2">
      <c r="B1607" s="5"/>
      <c r="C1607" s="5"/>
      <c r="D1607" s="5"/>
      <c r="E1607" s="5"/>
      <c r="F1607" s="3"/>
      <c r="G1607" s="3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</row>
    <row r="1608" spans="2:196" x14ac:dyDescent="0.2">
      <c r="B1608" s="5"/>
      <c r="C1608" s="5"/>
      <c r="D1608" s="5"/>
      <c r="E1608" s="5"/>
      <c r="F1608" s="3"/>
      <c r="G1608" s="3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</row>
    <row r="1609" spans="2:196" x14ac:dyDescent="0.2">
      <c r="B1609" s="5"/>
      <c r="C1609" s="5"/>
      <c r="D1609" s="5"/>
      <c r="E1609" s="5"/>
      <c r="F1609" s="3"/>
      <c r="G1609" s="3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</row>
    <row r="1610" spans="2:196" x14ac:dyDescent="0.2">
      <c r="B1610" s="5"/>
      <c r="C1610" s="5"/>
      <c r="D1610" s="5"/>
      <c r="E1610" s="5"/>
      <c r="F1610" s="3"/>
      <c r="G1610" s="3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</row>
    <row r="1611" spans="2:196" x14ac:dyDescent="0.2">
      <c r="B1611" s="5"/>
      <c r="C1611" s="5"/>
      <c r="D1611" s="5"/>
      <c r="E1611" s="5"/>
      <c r="F1611" s="3"/>
      <c r="G1611" s="3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</row>
    <row r="1612" spans="2:196" x14ac:dyDescent="0.2">
      <c r="B1612" s="5"/>
      <c r="C1612" s="5"/>
      <c r="D1612" s="5"/>
      <c r="E1612" s="5"/>
      <c r="F1612" s="3"/>
      <c r="G1612" s="3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</row>
    <row r="1613" spans="2:196" x14ac:dyDescent="0.2">
      <c r="B1613" s="5"/>
      <c r="C1613" s="5"/>
      <c r="D1613" s="5"/>
      <c r="E1613" s="5"/>
      <c r="F1613" s="3"/>
      <c r="G1613" s="3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</row>
    <row r="1614" spans="2:196" x14ac:dyDescent="0.2">
      <c r="B1614" s="5"/>
      <c r="C1614" s="5"/>
      <c r="D1614" s="5"/>
      <c r="E1614" s="5"/>
      <c r="F1614" s="3"/>
      <c r="G1614" s="3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</row>
    <row r="1615" spans="2:196" x14ac:dyDescent="0.2">
      <c r="B1615" s="5"/>
      <c r="C1615" s="5"/>
      <c r="D1615" s="5"/>
      <c r="E1615" s="5"/>
      <c r="F1615" s="3"/>
      <c r="G1615" s="3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</row>
    <row r="1616" spans="2:196" x14ac:dyDescent="0.2">
      <c r="B1616" s="5"/>
      <c r="C1616" s="5"/>
      <c r="D1616" s="5"/>
      <c r="E1616" s="5"/>
      <c r="F1616" s="3"/>
      <c r="G1616" s="3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</row>
    <row r="1617" spans="2:196" x14ac:dyDescent="0.2">
      <c r="B1617" s="5"/>
      <c r="C1617" s="5"/>
      <c r="D1617" s="5"/>
      <c r="E1617" s="5"/>
      <c r="F1617" s="3"/>
      <c r="G1617" s="3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</row>
    <row r="1618" spans="2:196" x14ac:dyDescent="0.2">
      <c r="B1618" s="5"/>
      <c r="C1618" s="5"/>
      <c r="D1618" s="5"/>
      <c r="E1618" s="5"/>
      <c r="F1618" s="3"/>
      <c r="G1618" s="3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</row>
    <row r="1619" spans="2:196" x14ac:dyDescent="0.2">
      <c r="B1619" s="5"/>
      <c r="C1619" s="5"/>
      <c r="D1619" s="5"/>
      <c r="E1619" s="5"/>
      <c r="F1619" s="3"/>
      <c r="G1619" s="3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</row>
    <row r="1620" spans="2:196" x14ac:dyDescent="0.2">
      <c r="B1620" s="5"/>
      <c r="C1620" s="5"/>
      <c r="D1620" s="5"/>
      <c r="E1620" s="5"/>
      <c r="F1620" s="3"/>
      <c r="G1620" s="3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</row>
    <row r="1621" spans="2:196" x14ac:dyDescent="0.2">
      <c r="B1621" s="5"/>
      <c r="C1621" s="5"/>
      <c r="D1621" s="5"/>
      <c r="E1621" s="5"/>
      <c r="F1621" s="3"/>
      <c r="G1621" s="3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</row>
    <row r="1622" spans="2:196" x14ac:dyDescent="0.2">
      <c r="B1622" s="5"/>
      <c r="C1622" s="5"/>
      <c r="D1622" s="5"/>
      <c r="E1622" s="5"/>
      <c r="F1622" s="3"/>
      <c r="G1622" s="3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</row>
    <row r="1623" spans="2:196" x14ac:dyDescent="0.2">
      <c r="B1623" s="5"/>
      <c r="C1623" s="5"/>
      <c r="D1623" s="5"/>
      <c r="E1623" s="5"/>
      <c r="F1623" s="3"/>
      <c r="G1623" s="3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</row>
    <row r="1624" spans="2:196" x14ac:dyDescent="0.2">
      <c r="B1624" s="5"/>
      <c r="C1624" s="5"/>
      <c r="D1624" s="5"/>
      <c r="E1624" s="5"/>
      <c r="F1624" s="3"/>
      <c r="G1624" s="3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</row>
    <row r="1625" spans="2:196" x14ac:dyDescent="0.2">
      <c r="B1625" s="5"/>
      <c r="C1625" s="5"/>
      <c r="D1625" s="5"/>
      <c r="E1625" s="5"/>
      <c r="F1625" s="3"/>
      <c r="G1625" s="3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</row>
    <row r="1626" spans="2:196" x14ac:dyDescent="0.2">
      <c r="B1626" s="5"/>
      <c r="C1626" s="5"/>
      <c r="D1626" s="5"/>
      <c r="E1626" s="5"/>
      <c r="F1626" s="3"/>
      <c r="G1626" s="3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</row>
    <row r="1627" spans="2:196" x14ac:dyDescent="0.2">
      <c r="B1627" s="5"/>
      <c r="C1627" s="5"/>
      <c r="D1627" s="5"/>
      <c r="E1627" s="5"/>
      <c r="F1627" s="3"/>
      <c r="G1627" s="3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</row>
    <row r="1628" spans="2:196" x14ac:dyDescent="0.2">
      <c r="B1628" s="5"/>
      <c r="C1628" s="5"/>
      <c r="D1628" s="5"/>
      <c r="E1628" s="5"/>
      <c r="F1628" s="3"/>
      <c r="G1628" s="3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</row>
    <row r="1629" spans="2:196" x14ac:dyDescent="0.2">
      <c r="B1629" s="5"/>
      <c r="C1629" s="5"/>
      <c r="D1629" s="5"/>
      <c r="E1629" s="5"/>
      <c r="F1629" s="3"/>
      <c r="G1629" s="3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</row>
    <row r="1630" spans="2:196" x14ac:dyDescent="0.2">
      <c r="B1630" s="5"/>
      <c r="C1630" s="5"/>
      <c r="D1630" s="5"/>
      <c r="E1630" s="5"/>
      <c r="F1630" s="3"/>
      <c r="G1630" s="3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</row>
    <row r="1631" spans="2:196" x14ac:dyDescent="0.2">
      <c r="B1631" s="5"/>
      <c r="C1631" s="5"/>
      <c r="D1631" s="5"/>
      <c r="E1631" s="5"/>
      <c r="F1631" s="3"/>
      <c r="G1631" s="3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</row>
    <row r="1632" spans="2:196" x14ac:dyDescent="0.2">
      <c r="B1632" s="5"/>
      <c r="C1632" s="5"/>
      <c r="D1632" s="5"/>
      <c r="E1632" s="5"/>
      <c r="F1632" s="3"/>
      <c r="G1632" s="3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</row>
    <row r="1633" spans="2:196" x14ac:dyDescent="0.2">
      <c r="B1633" s="5"/>
      <c r="C1633" s="5"/>
      <c r="D1633" s="5"/>
      <c r="E1633" s="5"/>
      <c r="F1633" s="3"/>
      <c r="G1633" s="3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</row>
    <row r="1634" spans="2:196" x14ac:dyDescent="0.2">
      <c r="B1634" s="5"/>
      <c r="C1634" s="5"/>
      <c r="D1634" s="5"/>
      <c r="E1634" s="5"/>
      <c r="F1634" s="3"/>
      <c r="G1634" s="3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</row>
    <row r="1635" spans="2:196" x14ac:dyDescent="0.2">
      <c r="B1635" s="5"/>
      <c r="C1635" s="5"/>
      <c r="D1635" s="5"/>
      <c r="E1635" s="5"/>
      <c r="F1635" s="3"/>
      <c r="G1635" s="3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</row>
    <row r="1636" spans="2:196" x14ac:dyDescent="0.2">
      <c r="B1636" s="5"/>
      <c r="C1636" s="5"/>
      <c r="D1636" s="5"/>
      <c r="E1636" s="5"/>
      <c r="F1636" s="3"/>
      <c r="G1636" s="3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</row>
    <row r="1637" spans="2:196" x14ac:dyDescent="0.2">
      <c r="B1637" s="5"/>
      <c r="C1637" s="5"/>
      <c r="D1637" s="5"/>
      <c r="E1637" s="5"/>
      <c r="F1637" s="3"/>
      <c r="G1637" s="3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</row>
    <row r="1638" spans="2:196" x14ac:dyDescent="0.2">
      <c r="B1638" s="5"/>
      <c r="C1638" s="5"/>
      <c r="D1638" s="5"/>
      <c r="E1638" s="5"/>
      <c r="F1638" s="3"/>
      <c r="G1638" s="3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</row>
    <row r="1639" spans="2:196" x14ac:dyDescent="0.2">
      <c r="B1639" s="5"/>
      <c r="C1639" s="5"/>
      <c r="D1639" s="5"/>
      <c r="E1639" s="5"/>
      <c r="F1639" s="3"/>
      <c r="G1639" s="3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</row>
    <row r="1640" spans="2:196" x14ac:dyDescent="0.2">
      <c r="B1640" s="5"/>
      <c r="C1640" s="5"/>
      <c r="D1640" s="5"/>
      <c r="E1640" s="5"/>
      <c r="F1640" s="3"/>
      <c r="G1640" s="3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</row>
    <row r="1641" spans="2:196" x14ac:dyDescent="0.2">
      <c r="B1641" s="5"/>
      <c r="C1641" s="5"/>
      <c r="D1641" s="5"/>
      <c r="E1641" s="5"/>
      <c r="F1641" s="3"/>
      <c r="G1641" s="3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</row>
    <row r="1642" spans="2:196" x14ac:dyDescent="0.2">
      <c r="B1642" s="5"/>
      <c r="C1642" s="5"/>
      <c r="D1642" s="5"/>
      <c r="E1642" s="5"/>
      <c r="F1642" s="3"/>
      <c r="G1642" s="3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</row>
    <row r="1643" spans="2:196" x14ac:dyDescent="0.2">
      <c r="B1643" s="5"/>
      <c r="C1643" s="5"/>
      <c r="D1643" s="5"/>
      <c r="E1643" s="5"/>
      <c r="F1643" s="3"/>
      <c r="G1643" s="3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</row>
    <row r="1644" spans="2:196" x14ac:dyDescent="0.2">
      <c r="B1644" s="5"/>
      <c r="C1644" s="5"/>
      <c r="D1644" s="5"/>
      <c r="E1644" s="5"/>
      <c r="F1644" s="3"/>
      <c r="G1644" s="3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</row>
    <row r="1645" spans="2:196" x14ac:dyDescent="0.2">
      <c r="B1645" s="5"/>
      <c r="C1645" s="5"/>
      <c r="D1645" s="5"/>
      <c r="E1645" s="5"/>
      <c r="F1645" s="3"/>
      <c r="G1645" s="3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</row>
    <row r="1646" spans="2:196" x14ac:dyDescent="0.2">
      <c r="B1646" s="5"/>
      <c r="C1646" s="5"/>
      <c r="D1646" s="5"/>
      <c r="E1646" s="5"/>
      <c r="F1646" s="3"/>
      <c r="G1646" s="3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</row>
    <row r="1647" spans="2:196" x14ac:dyDescent="0.2">
      <c r="B1647" s="5"/>
      <c r="C1647" s="5"/>
      <c r="D1647" s="5"/>
      <c r="E1647" s="5"/>
      <c r="F1647" s="3"/>
      <c r="G1647" s="3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</row>
    <row r="1648" spans="2:196" x14ac:dyDescent="0.2">
      <c r="B1648" s="5"/>
      <c r="C1648" s="5"/>
      <c r="D1648" s="5"/>
      <c r="E1648" s="5"/>
      <c r="F1648" s="3"/>
      <c r="G1648" s="3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</row>
    <row r="1649" spans="2:196" x14ac:dyDescent="0.2">
      <c r="B1649" s="5"/>
      <c r="C1649" s="5"/>
      <c r="D1649" s="5"/>
      <c r="E1649" s="5"/>
      <c r="F1649" s="3"/>
      <c r="G1649" s="3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</row>
    <row r="1650" spans="2:196" x14ac:dyDescent="0.2">
      <c r="B1650" s="5"/>
      <c r="C1650" s="5"/>
      <c r="D1650" s="5"/>
      <c r="E1650" s="5"/>
      <c r="F1650" s="3"/>
      <c r="G1650" s="3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</row>
    <row r="1651" spans="2:196" x14ac:dyDescent="0.2">
      <c r="B1651" s="5"/>
      <c r="C1651" s="5"/>
      <c r="D1651" s="5"/>
      <c r="E1651" s="5"/>
      <c r="F1651" s="3"/>
      <c r="G1651" s="3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</row>
    <row r="1652" spans="2:196" x14ac:dyDescent="0.2">
      <c r="B1652" s="5"/>
      <c r="C1652" s="5"/>
      <c r="D1652" s="5"/>
      <c r="E1652" s="5"/>
      <c r="F1652" s="3"/>
      <c r="G1652" s="3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</row>
    <row r="1653" spans="2:196" x14ac:dyDescent="0.2">
      <c r="B1653" s="5"/>
      <c r="C1653" s="5"/>
      <c r="D1653" s="5"/>
      <c r="E1653" s="5"/>
      <c r="F1653" s="3"/>
      <c r="G1653" s="3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</row>
    <row r="1654" spans="2:196" x14ac:dyDescent="0.2">
      <c r="B1654" s="5"/>
      <c r="C1654" s="5"/>
      <c r="D1654" s="5"/>
      <c r="E1654" s="5"/>
      <c r="F1654" s="3"/>
      <c r="G1654" s="3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</row>
    <row r="1655" spans="2:196" x14ac:dyDescent="0.2">
      <c r="B1655" s="5"/>
      <c r="C1655" s="5"/>
      <c r="D1655" s="5"/>
      <c r="E1655" s="5"/>
      <c r="F1655" s="3"/>
      <c r="G1655" s="3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</row>
    <row r="1656" spans="2:196" x14ac:dyDescent="0.2">
      <c r="B1656" s="5"/>
      <c r="C1656" s="5"/>
      <c r="D1656" s="5"/>
      <c r="E1656" s="5"/>
      <c r="F1656" s="3"/>
      <c r="G1656" s="3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</row>
    <row r="1657" spans="2:196" x14ac:dyDescent="0.2">
      <c r="B1657" s="5"/>
      <c r="C1657" s="5"/>
      <c r="D1657" s="5"/>
      <c r="E1657" s="5"/>
      <c r="F1657" s="3"/>
      <c r="G1657" s="3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</row>
    <row r="1658" spans="2:196" x14ac:dyDescent="0.2">
      <c r="B1658" s="5"/>
      <c r="C1658" s="5"/>
      <c r="D1658" s="5"/>
      <c r="E1658" s="5"/>
      <c r="F1658" s="3"/>
      <c r="G1658" s="3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</row>
    <row r="1659" spans="2:196" x14ac:dyDescent="0.2">
      <c r="B1659" s="5"/>
      <c r="C1659" s="5"/>
      <c r="D1659" s="5"/>
      <c r="E1659" s="5"/>
      <c r="F1659" s="3"/>
      <c r="G1659" s="3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</row>
    <row r="1660" spans="2:196" x14ac:dyDescent="0.2">
      <c r="B1660" s="5"/>
      <c r="C1660" s="5"/>
      <c r="D1660" s="5"/>
      <c r="E1660" s="5"/>
      <c r="F1660" s="3"/>
      <c r="G1660" s="3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</row>
    <row r="1661" spans="2:196" x14ac:dyDescent="0.2">
      <c r="B1661" s="5"/>
      <c r="C1661" s="5"/>
      <c r="D1661" s="5"/>
      <c r="E1661" s="5"/>
      <c r="F1661" s="3"/>
      <c r="G1661" s="3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</row>
    <row r="1662" spans="2:196" x14ac:dyDescent="0.2">
      <c r="B1662" s="5"/>
      <c r="C1662" s="5"/>
      <c r="D1662" s="5"/>
      <c r="E1662" s="5"/>
      <c r="F1662" s="3"/>
      <c r="G1662" s="3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</row>
    <row r="1663" spans="2:196" x14ac:dyDescent="0.2">
      <c r="B1663" s="5"/>
      <c r="C1663" s="5"/>
      <c r="D1663" s="5"/>
      <c r="E1663" s="5"/>
      <c r="F1663" s="3"/>
      <c r="G1663" s="3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</row>
    <row r="1664" spans="2:196" x14ac:dyDescent="0.2">
      <c r="B1664" s="5"/>
      <c r="C1664" s="5"/>
      <c r="D1664" s="5"/>
      <c r="E1664" s="5"/>
      <c r="F1664" s="3"/>
      <c r="G1664" s="3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</row>
    <row r="1665" spans="2:196" x14ac:dyDescent="0.2">
      <c r="B1665" s="5"/>
      <c r="C1665" s="5"/>
      <c r="D1665" s="5"/>
      <c r="E1665" s="5"/>
      <c r="F1665" s="3"/>
      <c r="G1665" s="3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</row>
    <row r="1666" spans="2:196" x14ac:dyDescent="0.2">
      <c r="B1666" s="5"/>
      <c r="C1666" s="5"/>
      <c r="D1666" s="5"/>
      <c r="E1666" s="5"/>
      <c r="F1666" s="3"/>
      <c r="G1666" s="3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</row>
    <row r="1667" spans="2:196" x14ac:dyDescent="0.2">
      <c r="B1667" s="5"/>
      <c r="C1667" s="5"/>
      <c r="D1667" s="5"/>
      <c r="E1667" s="5"/>
      <c r="F1667" s="3"/>
      <c r="G1667" s="3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</row>
    <row r="1668" spans="2:196" x14ac:dyDescent="0.2">
      <c r="B1668" s="5"/>
      <c r="C1668" s="5"/>
      <c r="D1668" s="5"/>
      <c r="E1668" s="5"/>
      <c r="F1668" s="3"/>
      <c r="G1668" s="3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</row>
    <row r="1669" spans="2:196" x14ac:dyDescent="0.2">
      <c r="B1669" s="5"/>
      <c r="C1669" s="5"/>
      <c r="D1669" s="5"/>
      <c r="E1669" s="5"/>
      <c r="F1669" s="3"/>
      <c r="G1669" s="3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</row>
    <row r="1670" spans="2:196" x14ac:dyDescent="0.2">
      <c r="B1670" s="5"/>
      <c r="C1670" s="5"/>
      <c r="D1670" s="5"/>
      <c r="E1670" s="5"/>
      <c r="F1670" s="3"/>
      <c r="G1670" s="3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</row>
    <row r="1671" spans="2:196" x14ac:dyDescent="0.2">
      <c r="B1671" s="5"/>
      <c r="C1671" s="5"/>
      <c r="D1671" s="5"/>
      <c r="E1671" s="5"/>
      <c r="F1671" s="3"/>
      <c r="G1671" s="3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</row>
    <row r="1672" spans="2:196" x14ac:dyDescent="0.2">
      <c r="B1672" s="5"/>
      <c r="C1672" s="5"/>
      <c r="D1672" s="5"/>
      <c r="E1672" s="5"/>
      <c r="F1672" s="3"/>
      <c r="G1672" s="3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</row>
    <row r="1673" spans="2:196" x14ac:dyDescent="0.2">
      <c r="B1673" s="5"/>
      <c r="C1673" s="5"/>
      <c r="D1673" s="5"/>
      <c r="E1673" s="5"/>
      <c r="F1673" s="3"/>
      <c r="G1673" s="3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</row>
    <row r="1674" spans="2:196" x14ac:dyDescent="0.2">
      <c r="B1674" s="5"/>
      <c r="C1674" s="5"/>
      <c r="D1674" s="5"/>
      <c r="E1674" s="5"/>
      <c r="F1674" s="3"/>
      <c r="G1674" s="3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</row>
    <row r="1675" spans="2:196" x14ac:dyDescent="0.2">
      <c r="B1675" s="5"/>
      <c r="C1675" s="5"/>
      <c r="D1675" s="5"/>
      <c r="E1675" s="5"/>
      <c r="F1675" s="3"/>
      <c r="G1675" s="3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</row>
    <row r="1676" spans="2:196" x14ac:dyDescent="0.2">
      <c r="B1676" s="5"/>
      <c r="C1676" s="5"/>
      <c r="D1676" s="5"/>
      <c r="E1676" s="5"/>
      <c r="F1676" s="3"/>
      <c r="G1676" s="3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</row>
    <row r="1677" spans="2:196" x14ac:dyDescent="0.2">
      <c r="B1677" s="5"/>
      <c r="C1677" s="5"/>
      <c r="D1677" s="5"/>
      <c r="E1677" s="5"/>
      <c r="F1677" s="3"/>
      <c r="G1677" s="3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</row>
    <row r="1678" spans="2:196" x14ac:dyDescent="0.2">
      <c r="B1678" s="5"/>
      <c r="C1678" s="5"/>
      <c r="D1678" s="5"/>
      <c r="E1678" s="5"/>
      <c r="F1678" s="3"/>
      <c r="G1678" s="3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</row>
    <row r="1679" spans="2:196" x14ac:dyDescent="0.2">
      <c r="B1679" s="5"/>
      <c r="C1679" s="5"/>
      <c r="D1679" s="5"/>
      <c r="E1679" s="5"/>
      <c r="F1679" s="3"/>
      <c r="G1679" s="3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</row>
    <row r="1680" spans="2:196" x14ac:dyDescent="0.2">
      <c r="B1680" s="5"/>
      <c r="C1680" s="5"/>
      <c r="D1680" s="5"/>
      <c r="E1680" s="5"/>
      <c r="F1680" s="3"/>
      <c r="G1680" s="3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</row>
    <row r="1681" spans="2:196" x14ac:dyDescent="0.2">
      <c r="B1681" s="5"/>
      <c r="C1681" s="5"/>
      <c r="D1681" s="5"/>
      <c r="E1681" s="5"/>
      <c r="F1681" s="3"/>
      <c r="G1681" s="3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</row>
    <row r="1682" spans="2:196" x14ac:dyDescent="0.2">
      <c r="B1682" s="5"/>
      <c r="C1682" s="5"/>
      <c r="D1682" s="5"/>
      <c r="E1682" s="5"/>
      <c r="F1682" s="3"/>
      <c r="G1682" s="3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</row>
    <row r="1683" spans="2:196" x14ac:dyDescent="0.2">
      <c r="B1683" s="5"/>
      <c r="C1683" s="5"/>
      <c r="D1683" s="5"/>
      <c r="E1683" s="5"/>
      <c r="F1683" s="3"/>
      <c r="G1683" s="3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</row>
    <row r="1684" spans="2:196" x14ac:dyDescent="0.2">
      <c r="B1684" s="5"/>
      <c r="C1684" s="5"/>
      <c r="D1684" s="5"/>
      <c r="E1684" s="5"/>
      <c r="F1684" s="3"/>
      <c r="G1684" s="3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</row>
    <row r="1685" spans="2:196" x14ac:dyDescent="0.2">
      <c r="B1685" s="5"/>
      <c r="C1685" s="5"/>
      <c r="D1685" s="5"/>
      <c r="E1685" s="5"/>
      <c r="F1685" s="3"/>
      <c r="G1685" s="3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</row>
    <row r="1686" spans="2:196" x14ac:dyDescent="0.2">
      <c r="B1686" s="5"/>
      <c r="C1686" s="5"/>
      <c r="D1686" s="5"/>
      <c r="E1686" s="5"/>
      <c r="F1686" s="3"/>
      <c r="G1686" s="3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</row>
    <row r="1687" spans="2:196" x14ac:dyDescent="0.2">
      <c r="B1687" s="5"/>
      <c r="C1687" s="5"/>
      <c r="D1687" s="5"/>
      <c r="E1687" s="5"/>
      <c r="F1687" s="3"/>
      <c r="G1687" s="3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</row>
    <row r="1688" spans="2:196" x14ac:dyDescent="0.2">
      <c r="B1688" s="5"/>
      <c r="C1688" s="5"/>
      <c r="D1688" s="5"/>
      <c r="E1688" s="5"/>
      <c r="F1688" s="3"/>
      <c r="G1688" s="3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</row>
    <row r="1689" spans="2:196" x14ac:dyDescent="0.2">
      <c r="B1689" s="5"/>
      <c r="C1689" s="5"/>
      <c r="D1689" s="5"/>
      <c r="E1689" s="5"/>
      <c r="F1689" s="3"/>
      <c r="G1689" s="3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</row>
    <row r="1690" spans="2:196" x14ac:dyDescent="0.2">
      <c r="B1690" s="5"/>
      <c r="C1690" s="5"/>
      <c r="D1690" s="5"/>
      <c r="E1690" s="5"/>
      <c r="F1690" s="3"/>
      <c r="G1690" s="3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</row>
    <row r="1691" spans="2:196" x14ac:dyDescent="0.2">
      <c r="B1691" s="5"/>
      <c r="C1691" s="5"/>
      <c r="D1691" s="5"/>
      <c r="E1691" s="5"/>
      <c r="F1691" s="3"/>
      <c r="G1691" s="3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</row>
    <row r="1692" spans="2:196" x14ac:dyDescent="0.2">
      <c r="B1692" s="5"/>
      <c r="C1692" s="5"/>
      <c r="D1692" s="5"/>
      <c r="E1692" s="5"/>
      <c r="F1692" s="3"/>
      <c r="G1692" s="3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</row>
    <row r="1693" spans="2:196" x14ac:dyDescent="0.2">
      <c r="B1693" s="5"/>
      <c r="C1693" s="5"/>
      <c r="D1693" s="5"/>
      <c r="E1693" s="5"/>
      <c r="F1693" s="3"/>
      <c r="G1693" s="3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</row>
    <row r="1694" spans="2:196" x14ac:dyDescent="0.2">
      <c r="B1694" s="5"/>
      <c r="C1694" s="5"/>
      <c r="D1694" s="5"/>
      <c r="E1694" s="5"/>
      <c r="F1694" s="3"/>
      <c r="G1694" s="3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</row>
    <row r="1695" spans="2:196" x14ac:dyDescent="0.2">
      <c r="B1695" s="5"/>
      <c r="C1695" s="5"/>
      <c r="D1695" s="5"/>
      <c r="E1695" s="5"/>
      <c r="F1695" s="3"/>
      <c r="G1695" s="3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</row>
    <row r="1696" spans="2:196" x14ac:dyDescent="0.2">
      <c r="B1696" s="5"/>
      <c r="C1696" s="5"/>
      <c r="D1696" s="5"/>
      <c r="E1696" s="5"/>
      <c r="F1696" s="3"/>
      <c r="G1696" s="3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</row>
    <row r="1697" spans="2:196" x14ac:dyDescent="0.2">
      <c r="B1697" s="5"/>
      <c r="C1697" s="5"/>
      <c r="D1697" s="5"/>
      <c r="E1697" s="5"/>
      <c r="F1697" s="3"/>
      <c r="G1697" s="3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</row>
    <row r="1698" spans="2:196" x14ac:dyDescent="0.2">
      <c r="B1698" s="5"/>
      <c r="C1698" s="5"/>
      <c r="D1698" s="5"/>
      <c r="E1698" s="5"/>
      <c r="F1698" s="3"/>
      <c r="G1698" s="3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</row>
    <row r="1699" spans="2:196" x14ac:dyDescent="0.2">
      <c r="B1699" s="5"/>
      <c r="C1699" s="5"/>
      <c r="D1699" s="5"/>
      <c r="E1699" s="5"/>
      <c r="F1699" s="3"/>
      <c r="G1699" s="3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</row>
    <row r="1700" spans="2:196" x14ac:dyDescent="0.2">
      <c r="B1700" s="5"/>
      <c r="C1700" s="5"/>
      <c r="D1700" s="5"/>
      <c r="E1700" s="5"/>
      <c r="F1700" s="3"/>
      <c r="G1700" s="3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</row>
    <row r="1701" spans="2:196" x14ac:dyDescent="0.2">
      <c r="B1701" s="5"/>
      <c r="C1701" s="5"/>
      <c r="D1701" s="5"/>
      <c r="E1701" s="5"/>
      <c r="F1701" s="3"/>
      <c r="G1701" s="3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</row>
    <row r="1702" spans="2:196" x14ac:dyDescent="0.2">
      <c r="B1702" s="5"/>
      <c r="C1702" s="5"/>
      <c r="D1702" s="5"/>
      <c r="E1702" s="5"/>
      <c r="F1702" s="3"/>
      <c r="G1702" s="3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</row>
    <row r="1703" spans="2:196" x14ac:dyDescent="0.2">
      <c r="B1703" s="5"/>
      <c r="C1703" s="5"/>
      <c r="D1703" s="5"/>
      <c r="E1703" s="5"/>
      <c r="F1703" s="3"/>
      <c r="G1703" s="3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</row>
    <row r="1704" spans="2:196" x14ac:dyDescent="0.2">
      <c r="B1704" s="5"/>
      <c r="C1704" s="5"/>
      <c r="D1704" s="5"/>
      <c r="E1704" s="5"/>
      <c r="F1704" s="3"/>
      <c r="G1704" s="3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</row>
    <row r="1705" spans="2:196" x14ac:dyDescent="0.2">
      <c r="B1705" s="5"/>
      <c r="C1705" s="5"/>
      <c r="D1705" s="5"/>
      <c r="E1705" s="5"/>
      <c r="F1705" s="3"/>
      <c r="G1705" s="3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</row>
    <row r="1706" spans="2:196" x14ac:dyDescent="0.2">
      <c r="B1706" s="5"/>
      <c r="C1706" s="5"/>
      <c r="D1706" s="5"/>
      <c r="E1706" s="5"/>
      <c r="F1706" s="3"/>
      <c r="G1706" s="3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</row>
    <row r="1707" spans="2:196" x14ac:dyDescent="0.2">
      <c r="B1707" s="5"/>
      <c r="C1707" s="5"/>
      <c r="D1707" s="5"/>
      <c r="E1707" s="5"/>
      <c r="F1707" s="3"/>
      <c r="G1707" s="3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</row>
    <row r="1708" spans="2:196" x14ac:dyDescent="0.2">
      <c r="B1708" s="5"/>
      <c r="C1708" s="5"/>
      <c r="D1708" s="5"/>
      <c r="E1708" s="5"/>
      <c r="F1708" s="3"/>
      <c r="G1708" s="3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</row>
    <row r="1709" spans="2:196" x14ac:dyDescent="0.2">
      <c r="B1709" s="5"/>
      <c r="C1709" s="5"/>
      <c r="D1709" s="5"/>
      <c r="E1709" s="5"/>
      <c r="F1709" s="3"/>
      <c r="G1709" s="3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</row>
    <row r="1710" spans="2:196" x14ac:dyDescent="0.2">
      <c r="B1710" s="5"/>
      <c r="C1710" s="5"/>
      <c r="D1710" s="5"/>
      <c r="E1710" s="5"/>
      <c r="F1710" s="3"/>
      <c r="G1710" s="3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</row>
    <row r="1711" spans="2:196" x14ac:dyDescent="0.2">
      <c r="B1711" s="5"/>
      <c r="C1711" s="5"/>
      <c r="D1711" s="5"/>
      <c r="E1711" s="5"/>
      <c r="F1711" s="3"/>
      <c r="G1711" s="3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</row>
    <row r="1712" spans="2:196" x14ac:dyDescent="0.2">
      <c r="B1712" s="5"/>
      <c r="C1712" s="5"/>
      <c r="D1712" s="5"/>
      <c r="E1712" s="5"/>
      <c r="F1712" s="3"/>
      <c r="G1712" s="3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</row>
    <row r="1713" spans="2:196" x14ac:dyDescent="0.2">
      <c r="B1713" s="5"/>
      <c r="C1713" s="5"/>
      <c r="D1713" s="5"/>
      <c r="E1713" s="5"/>
      <c r="F1713" s="3"/>
      <c r="G1713" s="3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</row>
    <row r="1714" spans="2:196" x14ac:dyDescent="0.2">
      <c r="B1714" s="5"/>
      <c r="C1714" s="5"/>
      <c r="D1714" s="5"/>
      <c r="E1714" s="5"/>
      <c r="F1714" s="3"/>
      <c r="G1714" s="3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</row>
    <row r="1715" spans="2:196" x14ac:dyDescent="0.2">
      <c r="B1715" s="5"/>
      <c r="C1715" s="5"/>
      <c r="D1715" s="5"/>
      <c r="E1715" s="5"/>
      <c r="F1715" s="3"/>
      <c r="G1715" s="3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</row>
    <row r="1716" spans="2:196" x14ac:dyDescent="0.2">
      <c r="B1716" s="5"/>
      <c r="C1716" s="5"/>
      <c r="D1716" s="5"/>
      <c r="E1716" s="5"/>
      <c r="F1716" s="3"/>
      <c r="G1716" s="3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</row>
    <row r="1717" spans="2:196" x14ac:dyDescent="0.2">
      <c r="B1717" s="5"/>
      <c r="C1717" s="5"/>
      <c r="D1717" s="5"/>
      <c r="E1717" s="5"/>
      <c r="F1717" s="3"/>
      <c r="G1717" s="3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</row>
    <row r="1718" spans="2:196" x14ac:dyDescent="0.2">
      <c r="B1718" s="5"/>
      <c r="C1718" s="5"/>
      <c r="D1718" s="5"/>
      <c r="E1718" s="5"/>
      <c r="F1718" s="3"/>
      <c r="G1718" s="3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</row>
    <row r="1719" spans="2:196" x14ac:dyDescent="0.2">
      <c r="B1719" s="5"/>
      <c r="C1719" s="5"/>
      <c r="D1719" s="5"/>
      <c r="E1719" s="5"/>
      <c r="F1719" s="3"/>
      <c r="G1719" s="3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</row>
    <row r="1720" spans="2:196" x14ac:dyDescent="0.2">
      <c r="B1720" s="5"/>
      <c r="C1720" s="5"/>
      <c r="D1720" s="5"/>
      <c r="E1720" s="5"/>
      <c r="F1720" s="3"/>
      <c r="G1720" s="3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</row>
    <row r="1721" spans="2:196" x14ac:dyDescent="0.2">
      <c r="B1721" s="5"/>
      <c r="C1721" s="5"/>
      <c r="D1721" s="5"/>
      <c r="E1721" s="5"/>
      <c r="F1721" s="3"/>
      <c r="G1721" s="3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</row>
    <row r="1722" spans="2:196" x14ac:dyDescent="0.2">
      <c r="B1722" s="5"/>
      <c r="C1722" s="5"/>
      <c r="D1722" s="5"/>
      <c r="E1722" s="5"/>
      <c r="F1722" s="3"/>
      <c r="G1722" s="3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</row>
    <row r="1723" spans="2:196" x14ac:dyDescent="0.2">
      <c r="B1723" s="5"/>
      <c r="C1723" s="5"/>
      <c r="D1723" s="5"/>
      <c r="E1723" s="5"/>
      <c r="F1723" s="3"/>
      <c r="G1723" s="3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</row>
    <row r="1724" spans="2:196" x14ac:dyDescent="0.2">
      <c r="B1724" s="5"/>
      <c r="C1724" s="5"/>
      <c r="D1724" s="5"/>
      <c r="E1724" s="5"/>
      <c r="F1724" s="3"/>
      <c r="G1724" s="3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</row>
    <row r="1725" spans="2:196" x14ac:dyDescent="0.2">
      <c r="B1725" s="5"/>
      <c r="C1725" s="5"/>
      <c r="D1725" s="5"/>
      <c r="E1725" s="5"/>
      <c r="F1725" s="3"/>
      <c r="G1725" s="3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</row>
    <row r="1726" spans="2:196" x14ac:dyDescent="0.2">
      <c r="B1726" s="5"/>
      <c r="C1726" s="5"/>
      <c r="D1726" s="5"/>
      <c r="E1726" s="5"/>
      <c r="F1726" s="3"/>
      <c r="G1726" s="3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</row>
    <row r="1727" spans="2:196" x14ac:dyDescent="0.2">
      <c r="B1727" s="5"/>
      <c r="C1727" s="5"/>
      <c r="D1727" s="5"/>
      <c r="E1727" s="5"/>
      <c r="F1727" s="3"/>
      <c r="G1727" s="3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</row>
    <row r="1728" spans="2:196" x14ac:dyDescent="0.2">
      <c r="B1728" s="5"/>
      <c r="C1728" s="5"/>
      <c r="D1728" s="5"/>
      <c r="E1728" s="5"/>
      <c r="F1728" s="3"/>
      <c r="G1728" s="3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</row>
    <row r="1729" spans="2:196" x14ac:dyDescent="0.2">
      <c r="B1729" s="5"/>
      <c r="C1729" s="5"/>
      <c r="D1729" s="5"/>
      <c r="E1729" s="5"/>
      <c r="F1729" s="3"/>
      <c r="G1729" s="3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</row>
    <row r="1730" spans="2:196" x14ac:dyDescent="0.2">
      <c r="B1730" s="5"/>
      <c r="C1730" s="5"/>
      <c r="D1730" s="5"/>
      <c r="E1730" s="5"/>
      <c r="F1730" s="3"/>
      <c r="G1730" s="3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</row>
    <row r="1731" spans="2:196" x14ac:dyDescent="0.2">
      <c r="B1731" s="5"/>
      <c r="C1731" s="5"/>
      <c r="D1731" s="5"/>
      <c r="E1731" s="5"/>
      <c r="F1731" s="3"/>
      <c r="G1731" s="3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</row>
    <row r="1732" spans="2:196" x14ac:dyDescent="0.2">
      <c r="B1732" s="5"/>
      <c r="C1732" s="5"/>
      <c r="D1732" s="5"/>
      <c r="E1732" s="5"/>
      <c r="F1732" s="3"/>
      <c r="G1732" s="3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</row>
    <row r="1733" spans="2:196" x14ac:dyDescent="0.2">
      <c r="B1733" s="5"/>
      <c r="C1733" s="5"/>
      <c r="D1733" s="5"/>
      <c r="E1733" s="5"/>
      <c r="F1733" s="3"/>
      <c r="G1733" s="3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</row>
    <row r="1734" spans="2:196" x14ac:dyDescent="0.2">
      <c r="B1734" s="5"/>
      <c r="C1734" s="5"/>
      <c r="D1734" s="5"/>
      <c r="E1734" s="5"/>
      <c r="F1734" s="3"/>
      <c r="G1734" s="3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</row>
    <row r="1735" spans="2:196" x14ac:dyDescent="0.2">
      <c r="B1735" s="5"/>
      <c r="C1735" s="5"/>
      <c r="D1735" s="5"/>
      <c r="E1735" s="5"/>
      <c r="F1735" s="3"/>
      <c r="G1735" s="3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</row>
    <row r="1736" spans="2:196" x14ac:dyDescent="0.2">
      <c r="B1736" s="5"/>
      <c r="C1736" s="5"/>
      <c r="D1736" s="5"/>
      <c r="E1736" s="5"/>
      <c r="F1736" s="3"/>
      <c r="G1736" s="3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</row>
    <row r="1737" spans="2:196" x14ac:dyDescent="0.2">
      <c r="B1737" s="5"/>
      <c r="C1737" s="5"/>
      <c r="D1737" s="5"/>
      <c r="E1737" s="5"/>
      <c r="F1737" s="3"/>
      <c r="G1737" s="3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</row>
    <row r="1738" spans="2:196" x14ac:dyDescent="0.2">
      <c r="B1738" s="5"/>
      <c r="C1738" s="5"/>
      <c r="D1738" s="5"/>
      <c r="E1738" s="5"/>
      <c r="F1738" s="3"/>
      <c r="G1738" s="3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</row>
    <row r="1739" spans="2:196" x14ac:dyDescent="0.2">
      <c r="B1739" s="5"/>
      <c r="C1739" s="5"/>
      <c r="D1739" s="5"/>
      <c r="E1739" s="5"/>
      <c r="F1739" s="3"/>
      <c r="G1739" s="3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</row>
    <row r="1740" spans="2:196" x14ac:dyDescent="0.2">
      <c r="B1740" s="5"/>
      <c r="C1740" s="5"/>
      <c r="D1740" s="5"/>
      <c r="E1740" s="5"/>
      <c r="F1740" s="3"/>
      <c r="G1740" s="3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</row>
    <row r="1741" spans="2:196" x14ac:dyDescent="0.2">
      <c r="B1741" s="5"/>
      <c r="C1741" s="5"/>
      <c r="D1741" s="5"/>
      <c r="E1741" s="5"/>
      <c r="F1741" s="3"/>
      <c r="G1741" s="3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</row>
    <row r="1742" spans="2:196" x14ac:dyDescent="0.2">
      <c r="B1742" s="5"/>
      <c r="C1742" s="5"/>
      <c r="D1742" s="5"/>
      <c r="E1742" s="5"/>
      <c r="F1742" s="3"/>
      <c r="G1742" s="3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</row>
    <row r="1743" spans="2:196" x14ac:dyDescent="0.2">
      <c r="B1743" s="5"/>
      <c r="C1743" s="5"/>
      <c r="D1743" s="5"/>
      <c r="E1743" s="5"/>
      <c r="F1743" s="3"/>
      <c r="G1743" s="3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</row>
    <row r="1744" spans="2:196" x14ac:dyDescent="0.2">
      <c r="B1744" s="5"/>
      <c r="C1744" s="5"/>
      <c r="D1744" s="5"/>
      <c r="E1744" s="5"/>
      <c r="F1744" s="3"/>
      <c r="G1744" s="3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</row>
    <row r="1745" spans="2:196" x14ac:dyDescent="0.2">
      <c r="B1745" s="5"/>
      <c r="C1745" s="5"/>
      <c r="D1745" s="5"/>
      <c r="E1745" s="5"/>
      <c r="F1745" s="3"/>
      <c r="G1745" s="3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</row>
    <row r="1746" spans="2:196" x14ac:dyDescent="0.2">
      <c r="B1746" s="5"/>
      <c r="C1746" s="5"/>
      <c r="D1746" s="5"/>
      <c r="E1746" s="5"/>
      <c r="F1746" s="3"/>
      <c r="G1746" s="3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</row>
    <row r="1747" spans="2:196" x14ac:dyDescent="0.2">
      <c r="B1747" s="5"/>
      <c r="C1747" s="5"/>
      <c r="D1747" s="5"/>
      <c r="E1747" s="5"/>
      <c r="F1747" s="3"/>
      <c r="G1747" s="3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</row>
    <row r="1748" spans="2:196" x14ac:dyDescent="0.2">
      <c r="B1748" s="5"/>
      <c r="C1748" s="5"/>
      <c r="D1748" s="5"/>
      <c r="E1748" s="5"/>
      <c r="F1748" s="3"/>
      <c r="G1748" s="3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</row>
    <row r="1749" spans="2:196" x14ac:dyDescent="0.2">
      <c r="B1749" s="5"/>
      <c r="C1749" s="5"/>
      <c r="D1749" s="5"/>
      <c r="E1749" s="5"/>
      <c r="F1749" s="3"/>
      <c r="G1749" s="3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</row>
    <row r="1750" spans="2:196" x14ac:dyDescent="0.2">
      <c r="B1750" s="5"/>
      <c r="C1750" s="5"/>
      <c r="D1750" s="5"/>
      <c r="E1750" s="5"/>
      <c r="F1750" s="3"/>
      <c r="G1750" s="3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</row>
    <row r="1751" spans="2:196" x14ac:dyDescent="0.2">
      <c r="B1751" s="5"/>
      <c r="C1751" s="5"/>
      <c r="D1751" s="5"/>
      <c r="E1751" s="5"/>
      <c r="F1751" s="3"/>
      <c r="G1751" s="3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</row>
    <row r="1752" spans="2:196" x14ac:dyDescent="0.2">
      <c r="B1752" s="5"/>
      <c r="C1752" s="5"/>
      <c r="D1752" s="5"/>
      <c r="E1752" s="5"/>
      <c r="F1752" s="3"/>
      <c r="G1752" s="3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</row>
    <row r="1753" spans="2:196" x14ac:dyDescent="0.2">
      <c r="B1753" s="5"/>
      <c r="C1753" s="5"/>
      <c r="D1753" s="5"/>
      <c r="E1753" s="5"/>
      <c r="F1753" s="3"/>
      <c r="G1753" s="3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</row>
    <row r="1754" spans="2:196" x14ac:dyDescent="0.2">
      <c r="B1754" s="5"/>
      <c r="C1754" s="5"/>
      <c r="D1754" s="5"/>
      <c r="E1754" s="5"/>
      <c r="F1754" s="3"/>
      <c r="G1754" s="3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</row>
    <row r="1755" spans="2:196" x14ac:dyDescent="0.2">
      <c r="B1755" s="5"/>
      <c r="C1755" s="5"/>
      <c r="D1755" s="5"/>
      <c r="E1755" s="5"/>
      <c r="F1755" s="3"/>
      <c r="G1755" s="3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</row>
    <row r="1756" spans="2:196" x14ac:dyDescent="0.2">
      <c r="B1756" s="5"/>
      <c r="C1756" s="5"/>
      <c r="D1756" s="5"/>
      <c r="E1756" s="5"/>
      <c r="F1756" s="3"/>
      <c r="G1756" s="3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</row>
    <row r="1757" spans="2:196" x14ac:dyDescent="0.2">
      <c r="B1757" s="5"/>
      <c r="C1757" s="5"/>
      <c r="D1757" s="5"/>
      <c r="E1757" s="5"/>
      <c r="F1757" s="3"/>
      <c r="G1757" s="3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</row>
    <row r="1758" spans="2:196" x14ac:dyDescent="0.2">
      <c r="B1758" s="5"/>
      <c r="C1758" s="5"/>
      <c r="D1758" s="5"/>
      <c r="E1758" s="5"/>
      <c r="F1758" s="3"/>
      <c r="G1758" s="3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</row>
    <row r="1759" spans="2:196" x14ac:dyDescent="0.2">
      <c r="B1759" s="5"/>
      <c r="C1759" s="5"/>
      <c r="D1759" s="5"/>
      <c r="E1759" s="5"/>
      <c r="F1759" s="3"/>
      <c r="G1759" s="3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</row>
    <row r="1760" spans="2:196" x14ac:dyDescent="0.2">
      <c r="B1760" s="5"/>
      <c r="C1760" s="5"/>
      <c r="D1760" s="5"/>
      <c r="E1760" s="5"/>
      <c r="F1760" s="3"/>
      <c r="G1760" s="3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</row>
    <row r="1761" spans="2:196" x14ac:dyDescent="0.2">
      <c r="B1761" s="5"/>
      <c r="C1761" s="5"/>
      <c r="D1761" s="5"/>
      <c r="E1761" s="5"/>
      <c r="F1761" s="3"/>
      <c r="G1761" s="3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</row>
    <row r="1762" spans="2:196" x14ac:dyDescent="0.2">
      <c r="B1762" s="5"/>
      <c r="C1762" s="5"/>
      <c r="D1762" s="5"/>
      <c r="E1762" s="5"/>
      <c r="F1762" s="3"/>
      <c r="G1762" s="3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</row>
    <row r="1763" spans="2:196" x14ac:dyDescent="0.2">
      <c r="B1763" s="5"/>
      <c r="C1763" s="5"/>
      <c r="D1763" s="5"/>
      <c r="E1763" s="5"/>
      <c r="F1763" s="3"/>
      <c r="G1763" s="3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</row>
    <row r="1764" spans="2:196" x14ac:dyDescent="0.2">
      <c r="B1764" s="5"/>
      <c r="C1764" s="5"/>
      <c r="D1764" s="5"/>
      <c r="E1764" s="5"/>
      <c r="F1764" s="3"/>
      <c r="G1764" s="3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</row>
    <row r="1765" spans="2:196" x14ac:dyDescent="0.2">
      <c r="B1765" s="5"/>
      <c r="C1765" s="5"/>
      <c r="D1765" s="5"/>
      <c r="E1765" s="5"/>
      <c r="F1765" s="3"/>
      <c r="G1765" s="3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</row>
    <row r="1766" spans="2:196" x14ac:dyDescent="0.2">
      <c r="B1766" s="5"/>
      <c r="C1766" s="5"/>
      <c r="D1766" s="5"/>
      <c r="E1766" s="5"/>
      <c r="F1766" s="3"/>
      <c r="G1766" s="3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</row>
    <row r="1767" spans="2:196" x14ac:dyDescent="0.2">
      <c r="B1767" s="5"/>
      <c r="C1767" s="5"/>
      <c r="D1767" s="5"/>
      <c r="E1767" s="5"/>
      <c r="F1767" s="3"/>
      <c r="G1767" s="3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</row>
    <row r="1768" spans="2:196" x14ac:dyDescent="0.2">
      <c r="B1768" s="5"/>
      <c r="C1768" s="5"/>
      <c r="D1768" s="5"/>
      <c r="E1768" s="5"/>
      <c r="F1768" s="3"/>
      <c r="G1768" s="3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</row>
    <row r="1769" spans="2:196" x14ac:dyDescent="0.2">
      <c r="B1769" s="5"/>
      <c r="C1769" s="5"/>
      <c r="D1769" s="5"/>
      <c r="E1769" s="5"/>
      <c r="F1769" s="3"/>
      <c r="G1769" s="3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</row>
    <row r="1770" spans="2:196" x14ac:dyDescent="0.2">
      <c r="B1770" s="5"/>
      <c r="C1770" s="5"/>
      <c r="D1770" s="5"/>
      <c r="E1770" s="5"/>
      <c r="F1770" s="3"/>
      <c r="G1770" s="3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</row>
    <row r="1771" spans="2:196" x14ac:dyDescent="0.2">
      <c r="B1771" s="5"/>
      <c r="C1771" s="5"/>
      <c r="D1771" s="5"/>
      <c r="E1771" s="5"/>
      <c r="F1771" s="3"/>
      <c r="G1771" s="3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</row>
    <row r="1772" spans="2:196" x14ac:dyDescent="0.2">
      <c r="B1772" s="5"/>
      <c r="C1772" s="5"/>
      <c r="D1772" s="5"/>
      <c r="E1772" s="5"/>
      <c r="F1772" s="3"/>
      <c r="G1772" s="3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</row>
    <row r="1773" spans="2:196" x14ac:dyDescent="0.2">
      <c r="B1773" s="5"/>
      <c r="C1773" s="5"/>
      <c r="D1773" s="5"/>
      <c r="E1773" s="5"/>
      <c r="F1773" s="3"/>
      <c r="G1773" s="3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</row>
    <row r="1774" spans="2:196" x14ac:dyDescent="0.2">
      <c r="B1774" s="5"/>
      <c r="C1774" s="5"/>
      <c r="D1774" s="5"/>
      <c r="E1774" s="5"/>
      <c r="F1774" s="3"/>
      <c r="G1774" s="3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</row>
    <row r="1775" spans="2:196" x14ac:dyDescent="0.2">
      <c r="B1775" s="5"/>
      <c r="C1775" s="5"/>
      <c r="D1775" s="5"/>
      <c r="E1775" s="5"/>
      <c r="F1775" s="3"/>
      <c r="G1775" s="3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</row>
    <row r="1776" spans="2:196" x14ac:dyDescent="0.2">
      <c r="B1776" s="5"/>
      <c r="C1776" s="5"/>
      <c r="D1776" s="5"/>
      <c r="E1776" s="5"/>
      <c r="F1776" s="3"/>
      <c r="G1776" s="3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</row>
    <row r="1777" spans="2:196" x14ac:dyDescent="0.2">
      <c r="B1777" s="5"/>
      <c r="C1777" s="5"/>
      <c r="D1777" s="5"/>
      <c r="E1777" s="5"/>
      <c r="F1777" s="3"/>
      <c r="G1777" s="3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</row>
    <row r="1778" spans="2:196" x14ac:dyDescent="0.2">
      <c r="B1778" s="5"/>
      <c r="C1778" s="5"/>
      <c r="D1778" s="5"/>
      <c r="E1778" s="5"/>
      <c r="F1778" s="3"/>
      <c r="G1778" s="3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</row>
    <row r="1779" spans="2:196" x14ac:dyDescent="0.2">
      <c r="B1779" s="5"/>
      <c r="C1779" s="5"/>
      <c r="D1779" s="5"/>
      <c r="E1779" s="5"/>
      <c r="F1779" s="3"/>
      <c r="G1779" s="3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</row>
    <row r="1780" spans="2:196" x14ac:dyDescent="0.2">
      <c r="B1780" s="5"/>
      <c r="C1780" s="5"/>
      <c r="D1780" s="5"/>
      <c r="E1780" s="5"/>
      <c r="F1780" s="3"/>
      <c r="G1780" s="3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</row>
    <row r="1781" spans="2:196" x14ac:dyDescent="0.2">
      <c r="B1781" s="5"/>
      <c r="C1781" s="5"/>
      <c r="D1781" s="5"/>
      <c r="E1781" s="5"/>
      <c r="F1781" s="3"/>
      <c r="G1781" s="3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</row>
    <row r="1782" spans="2:196" x14ac:dyDescent="0.2">
      <c r="B1782" s="5"/>
      <c r="C1782" s="5"/>
      <c r="D1782" s="5"/>
      <c r="E1782" s="5"/>
      <c r="F1782" s="3"/>
      <c r="G1782" s="3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</row>
    <row r="1783" spans="2:196" x14ac:dyDescent="0.2">
      <c r="B1783" s="5"/>
      <c r="C1783" s="5"/>
      <c r="D1783" s="5"/>
      <c r="E1783" s="5"/>
      <c r="F1783" s="3"/>
      <c r="G1783" s="3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</row>
    <row r="1784" spans="2:196" x14ac:dyDescent="0.2">
      <c r="B1784" s="5"/>
      <c r="C1784" s="5"/>
      <c r="D1784" s="5"/>
      <c r="E1784" s="5"/>
      <c r="F1784" s="3"/>
      <c r="G1784" s="3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</row>
    <row r="1785" spans="2:196" x14ac:dyDescent="0.2">
      <c r="B1785" s="5"/>
      <c r="C1785" s="5"/>
      <c r="D1785" s="5"/>
      <c r="E1785" s="5"/>
      <c r="F1785" s="3"/>
      <c r="G1785" s="3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</row>
    <row r="1786" spans="2:196" x14ac:dyDescent="0.2">
      <c r="B1786" s="5"/>
      <c r="C1786" s="5"/>
      <c r="D1786" s="5"/>
      <c r="E1786" s="5"/>
      <c r="F1786" s="3"/>
      <c r="G1786" s="3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</row>
    <row r="1787" spans="2:196" x14ac:dyDescent="0.2">
      <c r="B1787" s="5"/>
      <c r="C1787" s="5"/>
      <c r="D1787" s="5"/>
      <c r="E1787" s="5"/>
      <c r="F1787" s="3"/>
      <c r="G1787" s="3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</row>
    <row r="1788" spans="2:196" x14ac:dyDescent="0.2">
      <c r="B1788" s="5"/>
      <c r="C1788" s="5"/>
      <c r="D1788" s="5"/>
      <c r="E1788" s="5"/>
      <c r="F1788" s="3"/>
      <c r="G1788" s="3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</row>
    <row r="1789" spans="2:196" x14ac:dyDescent="0.2">
      <c r="B1789" s="5"/>
      <c r="C1789" s="5"/>
      <c r="D1789" s="5"/>
      <c r="E1789" s="5"/>
      <c r="F1789" s="3"/>
      <c r="G1789" s="3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</row>
    <row r="1790" spans="2:196" x14ac:dyDescent="0.2">
      <c r="B1790" s="5"/>
      <c r="C1790" s="5"/>
      <c r="D1790" s="5"/>
      <c r="E1790" s="5"/>
      <c r="F1790" s="3"/>
      <c r="G1790" s="3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</row>
    <row r="1791" spans="2:196" x14ac:dyDescent="0.2">
      <c r="B1791" s="5"/>
      <c r="C1791" s="5"/>
      <c r="D1791" s="5"/>
      <c r="E1791" s="5"/>
      <c r="F1791" s="3"/>
      <c r="G1791" s="3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</row>
    <row r="1792" spans="2:196" x14ac:dyDescent="0.2">
      <c r="B1792" s="5"/>
      <c r="C1792" s="5"/>
      <c r="D1792" s="5"/>
      <c r="E1792" s="5"/>
      <c r="F1792" s="3"/>
      <c r="G1792" s="3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</row>
    <row r="1793" spans="2:196" x14ac:dyDescent="0.2">
      <c r="B1793" s="5"/>
      <c r="C1793" s="5"/>
      <c r="D1793" s="5"/>
      <c r="E1793" s="5"/>
      <c r="F1793" s="3"/>
      <c r="G1793" s="3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</row>
    <row r="1794" spans="2:196" x14ac:dyDescent="0.2">
      <c r="B1794" s="5"/>
      <c r="C1794" s="5"/>
      <c r="D1794" s="5"/>
      <c r="E1794" s="5"/>
      <c r="F1794" s="3"/>
      <c r="G1794" s="3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</row>
    <row r="1795" spans="2:196" x14ac:dyDescent="0.2">
      <c r="B1795" s="5"/>
      <c r="C1795" s="5"/>
      <c r="D1795" s="5"/>
      <c r="E1795" s="5"/>
      <c r="F1795" s="3"/>
      <c r="G1795" s="3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</row>
    <row r="1796" spans="2:196" x14ac:dyDescent="0.2">
      <c r="B1796" s="5"/>
      <c r="C1796" s="5"/>
      <c r="D1796" s="5"/>
      <c r="E1796" s="5"/>
      <c r="F1796" s="3"/>
      <c r="G1796" s="3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</row>
    <row r="1797" spans="2:196" x14ac:dyDescent="0.2">
      <c r="B1797" s="5"/>
      <c r="C1797" s="5"/>
      <c r="D1797" s="5"/>
      <c r="E1797" s="5"/>
      <c r="F1797" s="3"/>
      <c r="G1797" s="3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</row>
    <row r="1798" spans="2:196" x14ac:dyDescent="0.2">
      <c r="B1798" s="5"/>
      <c r="C1798" s="5"/>
      <c r="D1798" s="5"/>
      <c r="E1798" s="5"/>
      <c r="F1798" s="3"/>
      <c r="G1798" s="3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</row>
    <row r="1799" spans="2:196" x14ac:dyDescent="0.2">
      <c r="B1799" s="5"/>
      <c r="C1799" s="5"/>
      <c r="D1799" s="5"/>
      <c r="E1799" s="5"/>
      <c r="F1799" s="3"/>
      <c r="G1799" s="3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</row>
    <row r="1800" spans="2:196" x14ac:dyDescent="0.2">
      <c r="B1800" s="5"/>
      <c r="C1800" s="5"/>
      <c r="D1800" s="5"/>
      <c r="E1800" s="5"/>
      <c r="F1800" s="3"/>
      <c r="G1800" s="3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</row>
    <row r="1801" spans="2:196" x14ac:dyDescent="0.2">
      <c r="B1801" s="5"/>
      <c r="C1801" s="5"/>
      <c r="D1801" s="5"/>
      <c r="E1801" s="5"/>
      <c r="F1801" s="3"/>
      <c r="G1801" s="3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</row>
    <row r="1802" spans="2:196" x14ac:dyDescent="0.2">
      <c r="B1802" s="5"/>
      <c r="C1802" s="5"/>
      <c r="D1802" s="5"/>
      <c r="E1802" s="5"/>
      <c r="F1802" s="3"/>
      <c r="G1802" s="3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</row>
    <row r="1803" spans="2:196" x14ac:dyDescent="0.2">
      <c r="B1803" s="5"/>
      <c r="C1803" s="5"/>
      <c r="D1803" s="5"/>
      <c r="E1803" s="5"/>
      <c r="F1803" s="3"/>
      <c r="G1803" s="3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</row>
    <row r="1804" spans="2:196" x14ac:dyDescent="0.2">
      <c r="B1804" s="5"/>
      <c r="C1804" s="5"/>
      <c r="D1804" s="5"/>
      <c r="E1804" s="5"/>
      <c r="F1804" s="3"/>
      <c r="G1804" s="3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</row>
    <row r="1805" spans="2:196" x14ac:dyDescent="0.2">
      <c r="B1805" s="5"/>
      <c r="C1805" s="5"/>
      <c r="D1805" s="5"/>
      <c r="E1805" s="5"/>
      <c r="F1805" s="3"/>
      <c r="G1805" s="3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</row>
    <row r="1806" spans="2:196" x14ac:dyDescent="0.2">
      <c r="B1806" s="5"/>
      <c r="C1806" s="5"/>
      <c r="D1806" s="5"/>
      <c r="E1806" s="5"/>
      <c r="F1806" s="3"/>
      <c r="G1806" s="3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</row>
    <row r="1807" spans="2:196" x14ac:dyDescent="0.2">
      <c r="B1807" s="5"/>
      <c r="C1807" s="5"/>
      <c r="D1807" s="5"/>
      <c r="E1807" s="5"/>
      <c r="F1807" s="3"/>
      <c r="G1807" s="3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</row>
    <row r="1808" spans="2:196" x14ac:dyDescent="0.2">
      <c r="B1808" s="5"/>
      <c r="C1808" s="5"/>
      <c r="D1808" s="5"/>
      <c r="E1808" s="5"/>
      <c r="F1808" s="3"/>
      <c r="G1808" s="3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</row>
    <row r="1809" spans="2:196" x14ac:dyDescent="0.2">
      <c r="B1809" s="5"/>
      <c r="C1809" s="5"/>
      <c r="D1809" s="5"/>
      <c r="E1809" s="5"/>
      <c r="F1809" s="3"/>
      <c r="G1809" s="3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</row>
    <row r="1810" spans="2:196" x14ac:dyDescent="0.2">
      <c r="B1810" s="5"/>
      <c r="C1810" s="5"/>
      <c r="D1810" s="5"/>
      <c r="E1810" s="5"/>
      <c r="F1810" s="3"/>
      <c r="G1810" s="3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</row>
    <row r="1811" spans="2:196" x14ac:dyDescent="0.2">
      <c r="B1811" s="5"/>
      <c r="C1811" s="5"/>
      <c r="D1811" s="5"/>
      <c r="E1811" s="5"/>
      <c r="F1811" s="3"/>
      <c r="G1811" s="3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</row>
    <row r="1812" spans="2:196" x14ac:dyDescent="0.2">
      <c r="B1812" s="5"/>
      <c r="C1812" s="5"/>
      <c r="D1812" s="5"/>
      <c r="E1812" s="5"/>
      <c r="F1812" s="3"/>
      <c r="G1812" s="3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</row>
    <row r="1813" spans="2:196" x14ac:dyDescent="0.2">
      <c r="B1813" s="5"/>
      <c r="C1813" s="5"/>
      <c r="D1813" s="5"/>
      <c r="E1813" s="5"/>
      <c r="F1813" s="3"/>
      <c r="G1813" s="3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</row>
    <row r="1814" spans="2:196" x14ac:dyDescent="0.2">
      <c r="B1814" s="5"/>
      <c r="C1814" s="5"/>
      <c r="D1814" s="5"/>
      <c r="E1814" s="5"/>
      <c r="F1814" s="3"/>
      <c r="G1814" s="3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</row>
    <row r="1815" spans="2:196" x14ac:dyDescent="0.2">
      <c r="B1815" s="5"/>
      <c r="C1815" s="5"/>
      <c r="D1815" s="5"/>
      <c r="E1815" s="5"/>
      <c r="F1815" s="3"/>
      <c r="G1815" s="3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</row>
    <row r="1816" spans="2:196" x14ac:dyDescent="0.2">
      <c r="B1816" s="5"/>
      <c r="C1816" s="5"/>
      <c r="D1816" s="5"/>
      <c r="E1816" s="5"/>
      <c r="F1816" s="3"/>
      <c r="G1816" s="3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</row>
    <row r="1817" spans="2:196" x14ac:dyDescent="0.2">
      <c r="B1817" s="5"/>
      <c r="C1817" s="5"/>
      <c r="D1817" s="5"/>
      <c r="E1817" s="5"/>
      <c r="F1817" s="3"/>
      <c r="G1817" s="3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</row>
    <row r="1818" spans="2:196" x14ac:dyDescent="0.2">
      <c r="B1818" s="5"/>
      <c r="C1818" s="5"/>
      <c r="D1818" s="5"/>
      <c r="E1818" s="5"/>
      <c r="F1818" s="3"/>
      <c r="G1818" s="3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</row>
    <row r="1819" spans="2:196" x14ac:dyDescent="0.2">
      <c r="B1819" s="5"/>
      <c r="C1819" s="5"/>
      <c r="D1819" s="5"/>
      <c r="E1819" s="5"/>
      <c r="F1819" s="3"/>
      <c r="G1819" s="3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</row>
    <row r="1820" spans="2:196" x14ac:dyDescent="0.2">
      <c r="B1820" s="5"/>
      <c r="C1820" s="5"/>
      <c r="D1820" s="5"/>
      <c r="E1820" s="5"/>
      <c r="F1820" s="3"/>
      <c r="G1820" s="3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</row>
    <row r="1821" spans="2:196" x14ac:dyDescent="0.2">
      <c r="B1821" s="5"/>
      <c r="C1821" s="5"/>
      <c r="D1821" s="5"/>
      <c r="E1821" s="5"/>
      <c r="F1821" s="3"/>
      <c r="G1821" s="3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</row>
    <row r="1822" spans="2:196" x14ac:dyDescent="0.2">
      <c r="B1822" s="5"/>
      <c r="C1822" s="5"/>
      <c r="D1822" s="5"/>
      <c r="E1822" s="5"/>
      <c r="F1822" s="3"/>
      <c r="G1822" s="3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</row>
    <row r="1823" spans="2:196" x14ac:dyDescent="0.2">
      <c r="B1823" s="5"/>
      <c r="C1823" s="5"/>
      <c r="D1823" s="5"/>
      <c r="E1823" s="5"/>
      <c r="F1823" s="3"/>
      <c r="G1823" s="3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</row>
    <row r="1824" spans="2:196" x14ac:dyDescent="0.2">
      <c r="B1824" s="5"/>
      <c r="C1824" s="5"/>
      <c r="D1824" s="5"/>
      <c r="E1824" s="5"/>
      <c r="F1824" s="3"/>
      <c r="G1824" s="3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</row>
    <row r="1825" spans="2:196" x14ac:dyDescent="0.2">
      <c r="B1825" s="5"/>
      <c r="C1825" s="5"/>
      <c r="D1825" s="5"/>
      <c r="E1825" s="5"/>
      <c r="F1825" s="3"/>
      <c r="G1825" s="3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</row>
    <row r="1826" spans="2:196" x14ac:dyDescent="0.2">
      <c r="B1826" s="5"/>
      <c r="C1826" s="5"/>
      <c r="D1826" s="5"/>
      <c r="E1826" s="5"/>
      <c r="F1826" s="3"/>
      <c r="G1826" s="3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</row>
    <row r="1827" spans="2:196" x14ac:dyDescent="0.2">
      <c r="B1827" s="5"/>
      <c r="C1827" s="5"/>
      <c r="D1827" s="5"/>
      <c r="E1827" s="5"/>
      <c r="F1827" s="3"/>
      <c r="G1827" s="3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</row>
    <row r="1828" spans="2:196" x14ac:dyDescent="0.2">
      <c r="B1828" s="5"/>
      <c r="C1828" s="5"/>
      <c r="D1828" s="5"/>
      <c r="E1828" s="5"/>
      <c r="F1828" s="3"/>
      <c r="G1828" s="3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</row>
    <row r="1829" spans="2:196" x14ac:dyDescent="0.2">
      <c r="B1829" s="5"/>
      <c r="C1829" s="5"/>
      <c r="D1829" s="5"/>
      <c r="E1829" s="5"/>
      <c r="F1829" s="3"/>
      <c r="G1829" s="3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</row>
    <row r="1830" spans="2:196" x14ac:dyDescent="0.2">
      <c r="B1830" s="5"/>
      <c r="C1830" s="5"/>
      <c r="D1830" s="5"/>
      <c r="E1830" s="5"/>
      <c r="F1830" s="3"/>
      <c r="G1830" s="3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</row>
    <row r="1831" spans="2:196" x14ac:dyDescent="0.2">
      <c r="B1831" s="5"/>
      <c r="C1831" s="5"/>
      <c r="D1831" s="5"/>
      <c r="E1831" s="5"/>
      <c r="F1831" s="3"/>
      <c r="G1831" s="3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</row>
    <row r="1832" spans="2:196" x14ac:dyDescent="0.2">
      <c r="B1832" s="5"/>
      <c r="C1832" s="5"/>
      <c r="D1832" s="5"/>
      <c r="E1832" s="5"/>
      <c r="F1832" s="3"/>
      <c r="G1832" s="3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</row>
    <row r="1833" spans="2:196" x14ac:dyDescent="0.2">
      <c r="B1833" s="5"/>
      <c r="C1833" s="5"/>
      <c r="D1833" s="5"/>
      <c r="E1833" s="5"/>
      <c r="F1833" s="3"/>
      <c r="G1833" s="3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</row>
    <row r="1834" spans="2:196" x14ac:dyDescent="0.2">
      <c r="B1834" s="5"/>
      <c r="C1834" s="5"/>
      <c r="D1834" s="5"/>
      <c r="E1834" s="5"/>
      <c r="F1834" s="3"/>
      <c r="G1834" s="3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</row>
    <row r="1835" spans="2:196" x14ac:dyDescent="0.2">
      <c r="B1835" s="5"/>
      <c r="C1835" s="5"/>
      <c r="D1835" s="5"/>
      <c r="E1835" s="5"/>
      <c r="F1835" s="3"/>
      <c r="G1835" s="3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</row>
    <row r="1836" spans="2:196" x14ac:dyDescent="0.2">
      <c r="B1836" s="5"/>
      <c r="C1836" s="5"/>
      <c r="D1836" s="5"/>
      <c r="E1836" s="5"/>
      <c r="F1836" s="3"/>
      <c r="G1836" s="3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</row>
    <row r="1837" spans="2:196" x14ac:dyDescent="0.2">
      <c r="B1837" s="5"/>
      <c r="C1837" s="5"/>
      <c r="D1837" s="5"/>
      <c r="E1837" s="5"/>
      <c r="F1837" s="3"/>
      <c r="G1837" s="3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</row>
    <row r="1838" spans="2:196" x14ac:dyDescent="0.2">
      <c r="B1838" s="5"/>
      <c r="C1838" s="5"/>
      <c r="D1838" s="5"/>
      <c r="E1838" s="5"/>
      <c r="F1838" s="3"/>
      <c r="G1838" s="3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</row>
    <row r="1839" spans="2:196" x14ac:dyDescent="0.2">
      <c r="B1839" s="5"/>
      <c r="C1839" s="5"/>
      <c r="D1839" s="5"/>
      <c r="E1839" s="5"/>
      <c r="F1839" s="3"/>
      <c r="G1839" s="3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</row>
    <row r="1840" spans="2:196" x14ac:dyDescent="0.2">
      <c r="B1840" s="5"/>
      <c r="C1840" s="5"/>
      <c r="D1840" s="5"/>
      <c r="E1840" s="5"/>
      <c r="F1840" s="3"/>
      <c r="G1840" s="3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</row>
    <row r="1841" spans="2:196" x14ac:dyDescent="0.2">
      <c r="B1841" s="5"/>
      <c r="C1841" s="5"/>
      <c r="D1841" s="5"/>
      <c r="E1841" s="5"/>
      <c r="F1841" s="3"/>
      <c r="G1841" s="3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</row>
    <row r="1842" spans="2:196" x14ac:dyDescent="0.2">
      <c r="B1842" s="5"/>
      <c r="C1842" s="5"/>
      <c r="D1842" s="5"/>
      <c r="E1842" s="5"/>
      <c r="F1842" s="3"/>
      <c r="G1842" s="3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</row>
    <row r="1843" spans="2:196" x14ac:dyDescent="0.2">
      <c r="B1843" s="5"/>
      <c r="C1843" s="5"/>
      <c r="D1843" s="5"/>
      <c r="E1843" s="5"/>
      <c r="F1843" s="3"/>
      <c r="G1843" s="3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</row>
    <row r="1844" spans="2:196" x14ac:dyDescent="0.2">
      <c r="B1844" s="5"/>
      <c r="C1844" s="5"/>
      <c r="D1844" s="5"/>
      <c r="E1844" s="5"/>
      <c r="F1844" s="3"/>
      <c r="G1844" s="3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</row>
    <row r="1845" spans="2:196" x14ac:dyDescent="0.2">
      <c r="B1845" s="5"/>
      <c r="C1845" s="5"/>
      <c r="D1845" s="5"/>
      <c r="E1845" s="5"/>
      <c r="F1845" s="3"/>
      <c r="G1845" s="3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</row>
    <row r="1846" spans="2:196" x14ac:dyDescent="0.2">
      <c r="B1846" s="5"/>
      <c r="C1846" s="5"/>
      <c r="D1846" s="5"/>
      <c r="E1846" s="5"/>
      <c r="F1846" s="3"/>
      <c r="G1846" s="3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</row>
    <row r="1847" spans="2:196" x14ac:dyDescent="0.2">
      <c r="B1847" s="5"/>
      <c r="C1847" s="5"/>
      <c r="D1847" s="5"/>
      <c r="E1847" s="5"/>
      <c r="F1847" s="3"/>
      <c r="G1847" s="3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</row>
    <row r="1848" spans="2:196" x14ac:dyDescent="0.2">
      <c r="B1848" s="5"/>
      <c r="C1848" s="5"/>
      <c r="D1848" s="5"/>
      <c r="E1848" s="5"/>
      <c r="F1848" s="3"/>
      <c r="G1848" s="3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</row>
    <row r="1849" spans="2:196" x14ac:dyDescent="0.2">
      <c r="B1849" s="5"/>
      <c r="C1849" s="5"/>
      <c r="D1849" s="5"/>
      <c r="E1849" s="5"/>
      <c r="F1849" s="3"/>
      <c r="G1849" s="3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</row>
    <row r="1850" spans="2:196" x14ac:dyDescent="0.2">
      <c r="B1850" s="5"/>
      <c r="C1850" s="5"/>
      <c r="D1850" s="5"/>
      <c r="E1850" s="5"/>
      <c r="F1850" s="3"/>
      <c r="G1850" s="3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</row>
    <row r="1851" spans="2:196" x14ac:dyDescent="0.2">
      <c r="B1851" s="5"/>
      <c r="C1851" s="5"/>
      <c r="D1851" s="5"/>
      <c r="E1851" s="5"/>
      <c r="F1851" s="3"/>
      <c r="G1851" s="3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</row>
    <row r="1852" spans="2:196" x14ac:dyDescent="0.2">
      <c r="B1852" s="5"/>
      <c r="C1852" s="5"/>
      <c r="D1852" s="5"/>
      <c r="E1852" s="5"/>
      <c r="F1852" s="3"/>
      <c r="G1852" s="3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</row>
    <row r="1853" spans="2:196" x14ac:dyDescent="0.2">
      <c r="B1853" s="5"/>
      <c r="C1853" s="5"/>
      <c r="D1853" s="5"/>
      <c r="E1853" s="5"/>
      <c r="F1853" s="3"/>
      <c r="G1853" s="3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</row>
    <row r="1854" spans="2:196" x14ac:dyDescent="0.2">
      <c r="B1854" s="5"/>
      <c r="C1854" s="5"/>
      <c r="D1854" s="5"/>
      <c r="E1854" s="5"/>
      <c r="F1854" s="3"/>
      <c r="G1854" s="3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</row>
    <row r="1855" spans="2:196" x14ac:dyDescent="0.2">
      <c r="B1855" s="5"/>
      <c r="C1855" s="5"/>
      <c r="D1855" s="5"/>
      <c r="E1855" s="5"/>
      <c r="F1855" s="3"/>
      <c r="G1855" s="3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</row>
    <row r="1856" spans="2:196" x14ac:dyDescent="0.2">
      <c r="B1856" s="5"/>
      <c r="C1856" s="5"/>
      <c r="D1856" s="5"/>
      <c r="E1856" s="5"/>
      <c r="F1856" s="3"/>
      <c r="G1856" s="3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</row>
    <row r="1857" spans="2:196" x14ac:dyDescent="0.2">
      <c r="B1857" s="5"/>
      <c r="C1857" s="5"/>
      <c r="D1857" s="5"/>
      <c r="E1857" s="5"/>
      <c r="F1857" s="3"/>
      <c r="G1857" s="3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</row>
    <row r="1858" spans="2:196" x14ac:dyDescent="0.2">
      <c r="B1858" s="5"/>
      <c r="C1858" s="5"/>
      <c r="D1858" s="5"/>
      <c r="E1858" s="5"/>
      <c r="F1858" s="3"/>
      <c r="G1858" s="3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</row>
    <row r="1859" spans="2:196" x14ac:dyDescent="0.2">
      <c r="B1859" s="5"/>
      <c r="C1859" s="5"/>
      <c r="D1859" s="5"/>
      <c r="E1859" s="5"/>
      <c r="F1859" s="3"/>
      <c r="G1859" s="3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</row>
    <row r="1860" spans="2:196" x14ac:dyDescent="0.2">
      <c r="B1860" s="5"/>
      <c r="C1860" s="5"/>
      <c r="D1860" s="5"/>
      <c r="E1860" s="5"/>
      <c r="F1860" s="3"/>
      <c r="G1860" s="3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</row>
    <row r="1861" spans="2:196" x14ac:dyDescent="0.2">
      <c r="B1861" s="5"/>
      <c r="C1861" s="5"/>
      <c r="D1861" s="5"/>
      <c r="E1861" s="5"/>
      <c r="F1861" s="3"/>
      <c r="G1861" s="3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</row>
    <row r="1862" spans="2:196" x14ac:dyDescent="0.2">
      <c r="B1862" s="5"/>
      <c r="C1862" s="5"/>
      <c r="D1862" s="5"/>
      <c r="E1862" s="5"/>
      <c r="F1862" s="3"/>
      <c r="G1862" s="3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</row>
    <row r="1863" spans="2:196" x14ac:dyDescent="0.2">
      <c r="B1863" s="5"/>
      <c r="C1863" s="5"/>
      <c r="D1863" s="5"/>
      <c r="E1863" s="5"/>
      <c r="F1863" s="3"/>
      <c r="G1863" s="3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</row>
    <row r="1864" spans="2:196" x14ac:dyDescent="0.2">
      <c r="B1864" s="5"/>
      <c r="C1864" s="5"/>
      <c r="D1864" s="5"/>
      <c r="E1864" s="5"/>
      <c r="F1864" s="3"/>
      <c r="G1864" s="3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</row>
    <row r="1865" spans="2:196" x14ac:dyDescent="0.2">
      <c r="B1865" s="5"/>
      <c r="C1865" s="5"/>
      <c r="D1865" s="5"/>
      <c r="E1865" s="5"/>
      <c r="F1865" s="3"/>
      <c r="G1865" s="3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</row>
    <row r="1866" spans="2:196" x14ac:dyDescent="0.2">
      <c r="B1866" s="5"/>
      <c r="C1866" s="5"/>
      <c r="D1866" s="5"/>
      <c r="E1866" s="5"/>
      <c r="F1866" s="3"/>
      <c r="G1866" s="3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</row>
    <row r="1867" spans="2:196" x14ac:dyDescent="0.2">
      <c r="B1867" s="5"/>
      <c r="C1867" s="5"/>
      <c r="D1867" s="5"/>
      <c r="E1867" s="5"/>
      <c r="F1867" s="3"/>
      <c r="G1867" s="3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</row>
    <row r="1868" spans="2:196" x14ac:dyDescent="0.2">
      <c r="B1868" s="5"/>
      <c r="C1868" s="5"/>
      <c r="D1868" s="5"/>
      <c r="E1868" s="5"/>
      <c r="F1868" s="3"/>
      <c r="G1868" s="3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</row>
    <row r="1869" spans="2:196" x14ac:dyDescent="0.2">
      <c r="B1869" s="5"/>
      <c r="C1869" s="5"/>
      <c r="D1869" s="5"/>
      <c r="E1869" s="5"/>
      <c r="F1869" s="3"/>
      <c r="G1869" s="3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</row>
    <row r="1870" spans="2:196" x14ac:dyDescent="0.2">
      <c r="B1870" s="5"/>
      <c r="C1870" s="5"/>
      <c r="D1870" s="5"/>
      <c r="E1870" s="5"/>
      <c r="F1870" s="3"/>
      <c r="G1870" s="3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</row>
    <row r="1871" spans="2:196" x14ac:dyDescent="0.2">
      <c r="B1871" s="5"/>
      <c r="C1871" s="5"/>
      <c r="D1871" s="5"/>
      <c r="E1871" s="5"/>
      <c r="F1871" s="3"/>
      <c r="G1871" s="3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</row>
    <row r="1872" spans="2:196" x14ac:dyDescent="0.2">
      <c r="B1872" s="5"/>
      <c r="C1872" s="5"/>
      <c r="D1872" s="5"/>
      <c r="E1872" s="5"/>
      <c r="F1872" s="3"/>
      <c r="G1872" s="3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</row>
    <row r="1873" spans="2:196" x14ac:dyDescent="0.2">
      <c r="B1873" s="5"/>
      <c r="C1873" s="5"/>
      <c r="D1873" s="5"/>
      <c r="E1873" s="5"/>
      <c r="F1873" s="3"/>
      <c r="G1873" s="3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</row>
    <row r="1874" spans="2:196" x14ac:dyDescent="0.2">
      <c r="B1874" s="5"/>
      <c r="C1874" s="5"/>
      <c r="D1874" s="5"/>
      <c r="E1874" s="5"/>
      <c r="F1874" s="3"/>
      <c r="G1874" s="3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</row>
    <row r="1875" spans="2:196" x14ac:dyDescent="0.2">
      <c r="B1875" s="5"/>
      <c r="C1875" s="5"/>
      <c r="D1875" s="5"/>
      <c r="E1875" s="5"/>
      <c r="F1875" s="3"/>
      <c r="G1875" s="3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</row>
    <row r="1876" spans="2:196" x14ac:dyDescent="0.2">
      <c r="B1876" s="5"/>
      <c r="C1876" s="5"/>
      <c r="D1876" s="5"/>
      <c r="E1876" s="5"/>
      <c r="F1876" s="3"/>
      <c r="G1876" s="3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</row>
    <row r="1877" spans="2:196" x14ac:dyDescent="0.2">
      <c r="B1877" s="5"/>
      <c r="C1877" s="5"/>
      <c r="D1877" s="5"/>
      <c r="E1877" s="5"/>
      <c r="F1877" s="3"/>
      <c r="G1877" s="3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</row>
    <row r="1878" spans="2:196" x14ac:dyDescent="0.2">
      <c r="B1878" s="5"/>
      <c r="C1878" s="5"/>
      <c r="D1878" s="5"/>
      <c r="E1878" s="5"/>
      <c r="F1878" s="3"/>
      <c r="G1878" s="3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</row>
    <row r="1879" spans="2:196" x14ac:dyDescent="0.2">
      <c r="B1879" s="5"/>
      <c r="C1879" s="5"/>
      <c r="D1879" s="5"/>
      <c r="E1879" s="5"/>
      <c r="F1879" s="3"/>
      <c r="G1879" s="3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</row>
    <row r="1880" spans="2:196" x14ac:dyDescent="0.2">
      <c r="B1880" s="5"/>
      <c r="C1880" s="5"/>
      <c r="D1880" s="5"/>
      <c r="E1880" s="5"/>
      <c r="F1880" s="3"/>
      <c r="G1880" s="3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</row>
    <row r="1881" spans="2:196" x14ac:dyDescent="0.2">
      <c r="B1881" s="5"/>
      <c r="C1881" s="5"/>
      <c r="D1881" s="5"/>
      <c r="E1881" s="5"/>
      <c r="F1881" s="3"/>
      <c r="G1881" s="3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</row>
    <row r="1882" spans="2:196" x14ac:dyDescent="0.2">
      <c r="B1882" s="5"/>
      <c r="C1882" s="5"/>
      <c r="D1882" s="5"/>
      <c r="E1882" s="5"/>
      <c r="F1882" s="3"/>
      <c r="G1882" s="3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</row>
    <row r="1883" spans="2:196" x14ac:dyDescent="0.2">
      <c r="B1883" s="5"/>
      <c r="C1883" s="5"/>
      <c r="D1883" s="5"/>
      <c r="E1883" s="5"/>
      <c r="F1883" s="3"/>
      <c r="G1883" s="3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</row>
    <row r="1884" spans="2:196" x14ac:dyDescent="0.2">
      <c r="B1884" s="5"/>
      <c r="C1884" s="5"/>
      <c r="D1884" s="5"/>
      <c r="E1884" s="5"/>
      <c r="F1884" s="3"/>
      <c r="G1884" s="3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</row>
    <row r="1885" spans="2:196" x14ac:dyDescent="0.2">
      <c r="B1885" s="5"/>
      <c r="C1885" s="5"/>
      <c r="D1885" s="5"/>
      <c r="E1885" s="5"/>
      <c r="F1885" s="3"/>
      <c r="G1885" s="3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</row>
    <row r="1886" spans="2:196" x14ac:dyDescent="0.2">
      <c r="B1886" s="5"/>
      <c r="C1886" s="5"/>
      <c r="D1886" s="5"/>
      <c r="E1886" s="5"/>
      <c r="F1886" s="3"/>
      <c r="G1886" s="3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</row>
    <row r="1887" spans="2:196" x14ac:dyDescent="0.2">
      <c r="B1887" s="5"/>
      <c r="C1887" s="5"/>
      <c r="D1887" s="5"/>
      <c r="E1887" s="5"/>
      <c r="F1887" s="3"/>
      <c r="G1887" s="3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</row>
    <row r="1888" spans="2:196" x14ac:dyDescent="0.2">
      <c r="B1888" s="5"/>
      <c r="C1888" s="5"/>
      <c r="D1888" s="5"/>
      <c r="E1888" s="5"/>
      <c r="F1888" s="3"/>
      <c r="G1888" s="3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</row>
    <row r="1889" spans="2:196" x14ac:dyDescent="0.2">
      <c r="B1889" s="5"/>
      <c r="C1889" s="5"/>
      <c r="D1889" s="5"/>
      <c r="E1889" s="5"/>
      <c r="F1889" s="3"/>
      <c r="G1889" s="3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</row>
    <row r="1890" spans="2:196" x14ac:dyDescent="0.2">
      <c r="B1890" s="5"/>
      <c r="C1890" s="5"/>
      <c r="D1890" s="5"/>
      <c r="E1890" s="5"/>
      <c r="F1890" s="3"/>
      <c r="G1890" s="3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</row>
    <row r="1891" spans="2:196" x14ac:dyDescent="0.2">
      <c r="B1891" s="5"/>
      <c r="C1891" s="5"/>
      <c r="D1891" s="5"/>
      <c r="E1891" s="5"/>
      <c r="F1891" s="3"/>
      <c r="G1891" s="3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</row>
    <row r="1892" spans="2:196" x14ac:dyDescent="0.2">
      <c r="B1892" s="5"/>
      <c r="C1892" s="5"/>
      <c r="D1892" s="5"/>
      <c r="E1892" s="5"/>
      <c r="F1892" s="3"/>
      <c r="G1892" s="3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</row>
    <row r="1893" spans="2:196" x14ac:dyDescent="0.2">
      <c r="B1893" s="5"/>
      <c r="C1893" s="5"/>
      <c r="D1893" s="5"/>
      <c r="E1893" s="5"/>
      <c r="F1893" s="3"/>
      <c r="G1893" s="3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</row>
    <row r="1894" spans="2:196" x14ac:dyDescent="0.2">
      <c r="B1894" s="5"/>
      <c r="C1894" s="5"/>
      <c r="D1894" s="5"/>
      <c r="E1894" s="5"/>
      <c r="F1894" s="3"/>
      <c r="G1894" s="3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</row>
    <row r="1895" spans="2:196" x14ac:dyDescent="0.2">
      <c r="B1895" s="5"/>
      <c r="C1895" s="5"/>
      <c r="D1895" s="5"/>
      <c r="E1895" s="5"/>
      <c r="F1895" s="3"/>
      <c r="G1895" s="3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</row>
    <row r="1896" spans="2:196" x14ac:dyDescent="0.2">
      <c r="B1896" s="5"/>
      <c r="C1896" s="5"/>
      <c r="D1896" s="5"/>
      <c r="E1896" s="5"/>
      <c r="F1896" s="3"/>
      <c r="G1896" s="3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</row>
    <row r="1897" spans="2:196" x14ac:dyDescent="0.2">
      <c r="B1897" s="5"/>
      <c r="C1897" s="5"/>
      <c r="D1897" s="5"/>
      <c r="E1897" s="5"/>
      <c r="F1897" s="3"/>
      <c r="G1897" s="3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</row>
    <row r="1898" spans="2:196" x14ac:dyDescent="0.2">
      <c r="B1898" s="5"/>
      <c r="C1898" s="5"/>
      <c r="D1898" s="5"/>
      <c r="E1898" s="5"/>
      <c r="F1898" s="3"/>
      <c r="G1898" s="3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</row>
    <row r="1899" spans="2:196" x14ac:dyDescent="0.2">
      <c r="B1899" s="5"/>
      <c r="C1899" s="5"/>
      <c r="D1899" s="5"/>
      <c r="E1899" s="5"/>
      <c r="F1899" s="3"/>
      <c r="G1899" s="3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</row>
    <row r="1900" spans="2:196" x14ac:dyDescent="0.2">
      <c r="B1900" s="5"/>
      <c r="C1900" s="5"/>
      <c r="D1900" s="5"/>
      <c r="E1900" s="5"/>
      <c r="F1900" s="3"/>
      <c r="G1900" s="3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</row>
    <row r="1901" spans="2:196" x14ac:dyDescent="0.2">
      <c r="B1901" s="5"/>
      <c r="C1901" s="5"/>
      <c r="D1901" s="5"/>
      <c r="E1901" s="5"/>
      <c r="F1901" s="3"/>
      <c r="G1901" s="3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</row>
    <row r="1902" spans="2:196" x14ac:dyDescent="0.2">
      <c r="B1902" s="5"/>
      <c r="C1902" s="5"/>
      <c r="D1902" s="5"/>
      <c r="E1902" s="5"/>
      <c r="F1902" s="3"/>
      <c r="G1902" s="3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</row>
    <row r="1903" spans="2:196" x14ac:dyDescent="0.2">
      <c r="B1903" s="5"/>
      <c r="C1903" s="5"/>
      <c r="D1903" s="5"/>
      <c r="E1903" s="5"/>
      <c r="F1903" s="3"/>
      <c r="G1903" s="3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</row>
    <row r="1904" spans="2:196" x14ac:dyDescent="0.2">
      <c r="B1904" s="5"/>
      <c r="C1904" s="5"/>
      <c r="D1904" s="5"/>
      <c r="E1904" s="5"/>
      <c r="F1904" s="3"/>
      <c r="G1904" s="3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</row>
    <row r="1905" spans="2:196" x14ac:dyDescent="0.2">
      <c r="B1905" s="5"/>
      <c r="C1905" s="5"/>
      <c r="D1905" s="5"/>
      <c r="E1905" s="5"/>
      <c r="F1905" s="3"/>
      <c r="G1905" s="3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</row>
    <row r="1906" spans="2:196" x14ac:dyDescent="0.2">
      <c r="B1906" s="5"/>
      <c r="C1906" s="5"/>
      <c r="D1906" s="5"/>
      <c r="E1906" s="5"/>
      <c r="F1906" s="3"/>
      <c r="G1906" s="3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</row>
    <row r="1907" spans="2:196" x14ac:dyDescent="0.2">
      <c r="B1907" s="5"/>
      <c r="C1907" s="5"/>
      <c r="D1907" s="5"/>
      <c r="E1907" s="5"/>
      <c r="F1907" s="3"/>
      <c r="G1907" s="3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</row>
    <row r="1908" spans="2:196" x14ac:dyDescent="0.2">
      <c r="B1908" s="5"/>
      <c r="C1908" s="5"/>
      <c r="D1908" s="5"/>
      <c r="E1908" s="5"/>
      <c r="F1908" s="3"/>
      <c r="G1908" s="3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</row>
    <row r="1909" spans="2:196" x14ac:dyDescent="0.2">
      <c r="B1909" s="5"/>
      <c r="C1909" s="5"/>
      <c r="D1909" s="5"/>
      <c r="E1909" s="5"/>
      <c r="F1909" s="3"/>
      <c r="G1909" s="3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</row>
    <row r="1910" spans="2:196" x14ac:dyDescent="0.2">
      <c r="B1910" s="5"/>
      <c r="C1910" s="5"/>
      <c r="D1910" s="5"/>
      <c r="E1910" s="5"/>
      <c r="F1910" s="3"/>
      <c r="G1910" s="3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</row>
    <row r="1911" spans="2:196" x14ac:dyDescent="0.2">
      <c r="B1911" s="5"/>
      <c r="C1911" s="5"/>
      <c r="D1911" s="5"/>
      <c r="E1911" s="5"/>
      <c r="F1911" s="3"/>
      <c r="G1911" s="3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</row>
    <row r="1912" spans="2:196" x14ac:dyDescent="0.2">
      <c r="B1912" s="5"/>
      <c r="C1912" s="5"/>
      <c r="D1912" s="5"/>
      <c r="E1912" s="5"/>
      <c r="F1912" s="3"/>
      <c r="G1912" s="3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</row>
    <row r="1913" spans="2:196" x14ac:dyDescent="0.2">
      <c r="B1913" s="5"/>
      <c r="C1913" s="5"/>
      <c r="D1913" s="5"/>
      <c r="E1913" s="5"/>
      <c r="F1913" s="3"/>
      <c r="G1913" s="3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</row>
    <row r="1914" spans="2:196" x14ac:dyDescent="0.2">
      <c r="B1914" s="5"/>
      <c r="C1914" s="5"/>
      <c r="D1914" s="5"/>
      <c r="E1914" s="5"/>
      <c r="F1914" s="3"/>
      <c r="G1914" s="3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</row>
    <row r="1915" spans="2:196" x14ac:dyDescent="0.2">
      <c r="B1915" s="5"/>
      <c r="C1915" s="5"/>
      <c r="D1915" s="5"/>
      <c r="E1915" s="5"/>
      <c r="F1915" s="3"/>
      <c r="G1915" s="3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</row>
    <row r="1916" spans="2:196" x14ac:dyDescent="0.2">
      <c r="B1916" s="5"/>
      <c r="C1916" s="5"/>
      <c r="D1916" s="5"/>
      <c r="E1916" s="5"/>
      <c r="F1916" s="3"/>
      <c r="G1916" s="3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</row>
    <row r="1917" spans="2:196" x14ac:dyDescent="0.2">
      <c r="B1917" s="5"/>
      <c r="C1917" s="5"/>
      <c r="D1917" s="5"/>
      <c r="E1917" s="5"/>
      <c r="F1917" s="3"/>
      <c r="G1917" s="3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</row>
    <row r="1918" spans="2:196" x14ac:dyDescent="0.2">
      <c r="B1918" s="5"/>
      <c r="C1918" s="5"/>
      <c r="D1918" s="5"/>
      <c r="E1918" s="5"/>
      <c r="F1918" s="3"/>
      <c r="G1918" s="3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</row>
    <row r="1919" spans="2:196" x14ac:dyDescent="0.2">
      <c r="B1919" s="5"/>
      <c r="C1919" s="5"/>
      <c r="D1919" s="5"/>
      <c r="E1919" s="5"/>
      <c r="F1919" s="3"/>
      <c r="G1919" s="3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</row>
    <row r="1920" spans="2:196" x14ac:dyDescent="0.2">
      <c r="B1920" s="5"/>
      <c r="C1920" s="5"/>
      <c r="D1920" s="5"/>
      <c r="E1920" s="5"/>
      <c r="F1920" s="3"/>
      <c r="G1920" s="3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</row>
    <row r="1921" spans="2:196" x14ac:dyDescent="0.2">
      <c r="B1921" s="5"/>
      <c r="C1921" s="5"/>
      <c r="D1921" s="5"/>
      <c r="E1921" s="5"/>
      <c r="F1921" s="3"/>
      <c r="G1921" s="3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</row>
    <row r="1922" spans="2:196" x14ac:dyDescent="0.2">
      <c r="B1922" s="5"/>
      <c r="C1922" s="5"/>
      <c r="D1922" s="5"/>
      <c r="E1922" s="5"/>
      <c r="F1922" s="3"/>
      <c r="G1922" s="3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</row>
    <row r="1923" spans="2:196" x14ac:dyDescent="0.2">
      <c r="B1923" s="5"/>
      <c r="C1923" s="5"/>
      <c r="D1923" s="5"/>
      <c r="E1923" s="5"/>
      <c r="F1923" s="3"/>
      <c r="G1923" s="3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</row>
    <row r="1924" spans="2:196" x14ac:dyDescent="0.2">
      <c r="B1924" s="5"/>
      <c r="C1924" s="5"/>
      <c r="D1924" s="5"/>
      <c r="E1924" s="5"/>
      <c r="F1924" s="3"/>
      <c r="G1924" s="3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</row>
    <row r="1925" spans="2:196" x14ac:dyDescent="0.2">
      <c r="B1925" s="5"/>
      <c r="C1925" s="5"/>
      <c r="D1925" s="5"/>
      <c r="E1925" s="5"/>
      <c r="F1925" s="3"/>
      <c r="G1925" s="3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</row>
    <row r="1926" spans="2:196" x14ac:dyDescent="0.2">
      <c r="B1926" s="5"/>
      <c r="C1926" s="5"/>
      <c r="D1926" s="5"/>
      <c r="E1926" s="5"/>
      <c r="F1926" s="3"/>
      <c r="G1926" s="3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</row>
    <row r="1927" spans="2:196" x14ac:dyDescent="0.2">
      <c r="B1927" s="5"/>
      <c r="C1927" s="5"/>
      <c r="D1927" s="5"/>
      <c r="E1927" s="5"/>
      <c r="F1927" s="3"/>
      <c r="G1927" s="3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</row>
    <row r="1928" spans="2:196" x14ac:dyDescent="0.2">
      <c r="B1928" s="5"/>
      <c r="C1928" s="5"/>
      <c r="D1928" s="5"/>
      <c r="E1928" s="5"/>
      <c r="F1928" s="3"/>
      <c r="G1928" s="3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</row>
    <row r="1929" spans="2:196" x14ac:dyDescent="0.2">
      <c r="B1929" s="5"/>
      <c r="C1929" s="5"/>
      <c r="D1929" s="5"/>
      <c r="E1929" s="5"/>
      <c r="F1929" s="3"/>
      <c r="G1929" s="3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</row>
    <row r="1930" spans="2:196" x14ac:dyDescent="0.2">
      <c r="B1930" s="5"/>
      <c r="C1930" s="5"/>
      <c r="D1930" s="5"/>
      <c r="E1930" s="5"/>
      <c r="F1930" s="3"/>
      <c r="G1930" s="3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</row>
    <row r="1931" spans="2:196" x14ac:dyDescent="0.2">
      <c r="B1931" s="5"/>
      <c r="C1931" s="5"/>
      <c r="D1931" s="5"/>
      <c r="E1931" s="5"/>
      <c r="F1931" s="3"/>
      <c r="G1931" s="3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</row>
    <row r="1932" spans="2:196" x14ac:dyDescent="0.2">
      <c r="B1932" s="5"/>
      <c r="C1932" s="5"/>
      <c r="D1932" s="5"/>
      <c r="E1932" s="5"/>
      <c r="F1932" s="3"/>
      <c r="G1932" s="3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</row>
    <row r="1933" spans="2:196" x14ac:dyDescent="0.2">
      <c r="B1933" s="5"/>
      <c r="C1933" s="5"/>
      <c r="D1933" s="5"/>
      <c r="E1933" s="5"/>
      <c r="F1933" s="3"/>
      <c r="G1933" s="3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</row>
    <row r="1934" spans="2:196" x14ac:dyDescent="0.2">
      <c r="B1934" s="5"/>
      <c r="C1934" s="5"/>
      <c r="D1934" s="5"/>
      <c r="E1934" s="5"/>
      <c r="F1934" s="3"/>
      <c r="G1934" s="3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</row>
    <row r="1935" spans="2:196" x14ac:dyDescent="0.2">
      <c r="B1935" s="5"/>
      <c r="C1935" s="5"/>
      <c r="D1935" s="5"/>
      <c r="E1935" s="5"/>
      <c r="F1935" s="3"/>
      <c r="G1935" s="3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</row>
    <row r="1936" spans="2:196" x14ac:dyDescent="0.2">
      <c r="B1936" s="5"/>
      <c r="C1936" s="5"/>
      <c r="D1936" s="5"/>
      <c r="E1936" s="5"/>
      <c r="F1936" s="3"/>
      <c r="G1936" s="3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</row>
    <row r="1937" spans="2:196" x14ac:dyDescent="0.2">
      <c r="B1937" s="5"/>
      <c r="C1937" s="5"/>
      <c r="D1937" s="5"/>
      <c r="E1937" s="5"/>
      <c r="F1937" s="3"/>
      <c r="G1937" s="3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</row>
    <row r="1938" spans="2:196" x14ac:dyDescent="0.2">
      <c r="B1938" s="5"/>
      <c r="C1938" s="5"/>
      <c r="D1938" s="5"/>
      <c r="E1938" s="5"/>
      <c r="F1938" s="3"/>
      <c r="G1938" s="3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</row>
    <row r="1939" spans="2:196" x14ac:dyDescent="0.2">
      <c r="B1939" s="5"/>
      <c r="C1939" s="5"/>
      <c r="D1939" s="5"/>
      <c r="E1939" s="5"/>
      <c r="F1939" s="3"/>
      <c r="G1939" s="3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</row>
    <row r="1940" spans="2:196" x14ac:dyDescent="0.2">
      <c r="B1940" s="5"/>
      <c r="C1940" s="5"/>
      <c r="D1940" s="5"/>
      <c r="E1940" s="5"/>
      <c r="F1940" s="3"/>
      <c r="G1940" s="3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</row>
    <row r="1941" spans="2:196" x14ac:dyDescent="0.2">
      <c r="B1941" s="5"/>
      <c r="C1941" s="5"/>
      <c r="D1941" s="5"/>
      <c r="E1941" s="5"/>
      <c r="F1941" s="3"/>
      <c r="G1941" s="3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</row>
    <row r="1942" spans="2:196" x14ac:dyDescent="0.2">
      <c r="B1942" s="5"/>
      <c r="C1942" s="5"/>
      <c r="D1942" s="5"/>
      <c r="E1942" s="5"/>
      <c r="F1942" s="3"/>
      <c r="G1942" s="3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</row>
    <row r="1943" spans="2:196" x14ac:dyDescent="0.2">
      <c r="B1943" s="5"/>
      <c r="C1943" s="5"/>
      <c r="D1943" s="5"/>
      <c r="E1943" s="5"/>
      <c r="F1943" s="3"/>
      <c r="G1943" s="3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</row>
    <row r="1944" spans="2:196" x14ac:dyDescent="0.2">
      <c r="B1944" s="5"/>
      <c r="C1944" s="5"/>
      <c r="D1944" s="5"/>
      <c r="E1944" s="5"/>
      <c r="F1944" s="3"/>
      <c r="G1944" s="3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</row>
    <row r="1945" spans="2:196" x14ac:dyDescent="0.2">
      <c r="B1945" s="5"/>
      <c r="C1945" s="5"/>
      <c r="D1945" s="5"/>
      <c r="E1945" s="5"/>
      <c r="F1945" s="3"/>
      <c r="G1945" s="3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</row>
    <row r="1946" spans="2:196" x14ac:dyDescent="0.2">
      <c r="B1946" s="5"/>
      <c r="C1946" s="5"/>
      <c r="D1946" s="5"/>
      <c r="E1946" s="5"/>
      <c r="F1946" s="3"/>
      <c r="G1946" s="3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</row>
    <row r="1947" spans="2:196" x14ac:dyDescent="0.2">
      <c r="B1947" s="5"/>
      <c r="C1947" s="5"/>
      <c r="D1947" s="5"/>
      <c r="E1947" s="5"/>
      <c r="F1947" s="3"/>
      <c r="G1947" s="3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</row>
    <row r="1948" spans="2:196" x14ac:dyDescent="0.2">
      <c r="B1948" s="5"/>
      <c r="C1948" s="5"/>
      <c r="D1948" s="5"/>
      <c r="E1948" s="5"/>
      <c r="F1948" s="3"/>
      <c r="G1948" s="3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</row>
    <row r="1949" spans="2:196" x14ac:dyDescent="0.2">
      <c r="B1949" s="5"/>
      <c r="C1949" s="5"/>
      <c r="D1949" s="5"/>
      <c r="E1949" s="5"/>
      <c r="F1949" s="3"/>
      <c r="G1949" s="3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</row>
    <row r="1950" spans="2:196" x14ac:dyDescent="0.2">
      <c r="B1950" s="5"/>
      <c r="C1950" s="5"/>
      <c r="D1950" s="5"/>
      <c r="E1950" s="5"/>
      <c r="F1950" s="3"/>
      <c r="G1950" s="3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</row>
    <row r="1951" spans="2:196" x14ac:dyDescent="0.2">
      <c r="B1951" s="5"/>
      <c r="C1951" s="5"/>
      <c r="D1951" s="5"/>
      <c r="E1951" s="5"/>
      <c r="F1951" s="3"/>
      <c r="G1951" s="3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</row>
    <row r="1952" spans="2:196" x14ac:dyDescent="0.2">
      <c r="B1952" s="5"/>
      <c r="C1952" s="5"/>
      <c r="D1952" s="5"/>
      <c r="E1952" s="5"/>
      <c r="F1952" s="3"/>
      <c r="G1952" s="3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</row>
    <row r="1953" spans="2:196" x14ac:dyDescent="0.2">
      <c r="B1953" s="5"/>
      <c r="C1953" s="5"/>
      <c r="D1953" s="5"/>
      <c r="E1953" s="5"/>
      <c r="F1953" s="3"/>
      <c r="G1953" s="3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</row>
    <row r="1954" spans="2:196" x14ac:dyDescent="0.2">
      <c r="B1954" s="5"/>
      <c r="C1954" s="5"/>
      <c r="D1954" s="5"/>
      <c r="E1954" s="5"/>
      <c r="F1954" s="3"/>
      <c r="G1954" s="3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</row>
    <row r="1955" spans="2:196" x14ac:dyDescent="0.2">
      <c r="B1955" s="5"/>
      <c r="C1955" s="5"/>
      <c r="D1955" s="5"/>
      <c r="E1955" s="5"/>
      <c r="F1955" s="3"/>
      <c r="G1955" s="3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</row>
    <row r="1956" spans="2:196" x14ac:dyDescent="0.2">
      <c r="B1956" s="5"/>
      <c r="C1956" s="5"/>
      <c r="D1956" s="5"/>
      <c r="E1956" s="5"/>
      <c r="F1956" s="3"/>
      <c r="G1956" s="3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</row>
    <row r="1957" spans="2:196" x14ac:dyDescent="0.2">
      <c r="B1957" s="5"/>
      <c r="C1957" s="5"/>
      <c r="D1957" s="5"/>
      <c r="E1957" s="5"/>
      <c r="F1957" s="3"/>
      <c r="G1957" s="3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</row>
    <row r="1958" spans="2:196" x14ac:dyDescent="0.2">
      <c r="B1958" s="5"/>
      <c r="C1958" s="5"/>
      <c r="D1958" s="5"/>
      <c r="E1958" s="5"/>
      <c r="F1958" s="3"/>
      <c r="G1958" s="3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</row>
    <row r="1959" spans="2:196" x14ac:dyDescent="0.2">
      <c r="B1959" s="5"/>
      <c r="C1959" s="5"/>
      <c r="D1959" s="5"/>
      <c r="E1959" s="5"/>
      <c r="F1959" s="3"/>
      <c r="G1959" s="3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</row>
    <row r="1960" spans="2:196" x14ac:dyDescent="0.2">
      <c r="B1960" s="5"/>
      <c r="C1960" s="5"/>
      <c r="D1960" s="5"/>
      <c r="E1960" s="5"/>
      <c r="F1960" s="3"/>
      <c r="G1960" s="3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</row>
    <row r="1961" spans="2:196" x14ac:dyDescent="0.2">
      <c r="B1961" s="5"/>
      <c r="C1961" s="5"/>
      <c r="D1961" s="5"/>
      <c r="E1961" s="5"/>
      <c r="F1961" s="3"/>
      <c r="G1961" s="3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</row>
    <row r="1962" spans="2:196" x14ac:dyDescent="0.2">
      <c r="B1962" s="5"/>
      <c r="C1962" s="5"/>
      <c r="D1962" s="5"/>
      <c r="E1962" s="5"/>
      <c r="F1962" s="3"/>
      <c r="G1962" s="3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</row>
    <row r="1963" spans="2:196" x14ac:dyDescent="0.2">
      <c r="B1963" s="5"/>
      <c r="C1963" s="5"/>
      <c r="D1963" s="5"/>
      <c r="E1963" s="5"/>
      <c r="F1963" s="3"/>
      <c r="G1963" s="3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</row>
    <row r="1964" spans="2:196" x14ac:dyDescent="0.2">
      <c r="B1964" s="5"/>
      <c r="C1964" s="5"/>
      <c r="D1964" s="5"/>
      <c r="E1964" s="5"/>
      <c r="F1964" s="3"/>
      <c r="G1964" s="3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</row>
    <row r="1965" spans="2:196" x14ac:dyDescent="0.2">
      <c r="B1965" s="5"/>
      <c r="C1965" s="5"/>
      <c r="D1965" s="5"/>
      <c r="E1965" s="5"/>
      <c r="F1965" s="3"/>
      <c r="G1965" s="3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</row>
    <row r="1966" spans="2:196" x14ac:dyDescent="0.2">
      <c r="B1966" s="5"/>
      <c r="C1966" s="5"/>
      <c r="D1966" s="5"/>
      <c r="E1966" s="5"/>
      <c r="F1966" s="3"/>
      <c r="G1966" s="3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</row>
    <row r="1967" spans="2:196" x14ac:dyDescent="0.2">
      <c r="B1967" s="5"/>
      <c r="C1967" s="5"/>
      <c r="D1967" s="5"/>
      <c r="E1967" s="5"/>
      <c r="F1967" s="3"/>
      <c r="G1967" s="3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</row>
    <row r="1968" spans="2:196" x14ac:dyDescent="0.2">
      <c r="B1968" s="5"/>
      <c r="C1968" s="5"/>
      <c r="D1968" s="5"/>
      <c r="E1968" s="5"/>
      <c r="F1968" s="3"/>
      <c r="G1968" s="3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</row>
    <row r="1969" spans="2:196" x14ac:dyDescent="0.2">
      <c r="B1969" s="5"/>
      <c r="C1969" s="5"/>
      <c r="D1969" s="5"/>
      <c r="E1969" s="5"/>
      <c r="F1969" s="3"/>
      <c r="G1969" s="3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</row>
    <row r="1970" spans="2:196" x14ac:dyDescent="0.2">
      <c r="B1970" s="5"/>
      <c r="C1970" s="5"/>
      <c r="D1970" s="5"/>
      <c r="E1970" s="5"/>
      <c r="F1970" s="3"/>
      <c r="G1970" s="3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</row>
    <row r="1971" spans="2:196" x14ac:dyDescent="0.2">
      <c r="B1971" s="5"/>
      <c r="C1971" s="5"/>
      <c r="D1971" s="5"/>
      <c r="E1971" s="5"/>
      <c r="F1971" s="3"/>
      <c r="G1971" s="3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</row>
    <row r="1972" spans="2:196" x14ac:dyDescent="0.2">
      <c r="B1972" s="5"/>
      <c r="C1972" s="5"/>
      <c r="D1972" s="5"/>
      <c r="E1972" s="5"/>
      <c r="F1972" s="3"/>
      <c r="G1972" s="3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</row>
    <row r="1973" spans="2:196" x14ac:dyDescent="0.2">
      <c r="B1973" s="5"/>
      <c r="C1973" s="5"/>
      <c r="D1973" s="5"/>
      <c r="E1973" s="5"/>
      <c r="F1973" s="3"/>
      <c r="G1973" s="3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</row>
    <row r="1974" spans="2:196" x14ac:dyDescent="0.2">
      <c r="B1974" s="5"/>
      <c r="C1974" s="5"/>
      <c r="D1974" s="5"/>
      <c r="E1974" s="5"/>
      <c r="F1974" s="3"/>
      <c r="G1974" s="3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</row>
    <row r="1975" spans="2:196" x14ac:dyDescent="0.2">
      <c r="B1975" s="5"/>
      <c r="C1975" s="5"/>
      <c r="D1975" s="5"/>
      <c r="E1975" s="5"/>
      <c r="F1975" s="3"/>
      <c r="G1975" s="3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</row>
    <row r="1976" spans="2:196" x14ac:dyDescent="0.2">
      <c r="B1976" s="5"/>
      <c r="C1976" s="5"/>
      <c r="D1976" s="5"/>
      <c r="E1976" s="5"/>
      <c r="F1976" s="3"/>
      <c r="G1976" s="3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</row>
    <row r="1977" spans="2:196" x14ac:dyDescent="0.2">
      <c r="B1977" s="5"/>
      <c r="C1977" s="5"/>
      <c r="D1977" s="5"/>
      <c r="E1977" s="5"/>
      <c r="F1977" s="3"/>
      <c r="G1977" s="3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</row>
    <row r="1978" spans="2:196" x14ac:dyDescent="0.2">
      <c r="B1978" s="5"/>
      <c r="C1978" s="5"/>
      <c r="D1978" s="5"/>
      <c r="E1978" s="5"/>
      <c r="F1978" s="3"/>
      <c r="G1978" s="3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</row>
    <row r="1979" spans="2:196" x14ac:dyDescent="0.2">
      <c r="B1979" s="5"/>
      <c r="C1979" s="5"/>
      <c r="D1979" s="5"/>
      <c r="E1979" s="5"/>
      <c r="F1979" s="3"/>
      <c r="G1979" s="3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</row>
    <row r="1980" spans="2:196" x14ac:dyDescent="0.2">
      <c r="B1980" s="5"/>
      <c r="C1980" s="5"/>
      <c r="D1980" s="5"/>
      <c r="E1980" s="5"/>
      <c r="F1980" s="3"/>
      <c r="G1980" s="3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</row>
    <row r="1981" spans="2:196" x14ac:dyDescent="0.2">
      <c r="B1981" s="5"/>
      <c r="C1981" s="5"/>
      <c r="D1981" s="5"/>
      <c r="E1981" s="5"/>
      <c r="F1981" s="3"/>
      <c r="G1981" s="3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</row>
    <row r="1982" spans="2:196" x14ac:dyDescent="0.2">
      <c r="B1982" s="5"/>
      <c r="C1982" s="5"/>
      <c r="D1982" s="5"/>
      <c r="E1982" s="5"/>
      <c r="F1982" s="3"/>
      <c r="G1982" s="3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</row>
    <row r="1983" spans="2:196" x14ac:dyDescent="0.2">
      <c r="B1983" s="5"/>
      <c r="C1983" s="5"/>
      <c r="D1983" s="5"/>
      <c r="E1983" s="5"/>
      <c r="F1983" s="3"/>
      <c r="G1983" s="3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</row>
    <row r="1984" spans="2:196" x14ac:dyDescent="0.2">
      <c r="B1984" s="5"/>
      <c r="C1984" s="5"/>
      <c r="D1984" s="5"/>
      <c r="E1984" s="5"/>
      <c r="F1984" s="3"/>
      <c r="G1984" s="3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</row>
    <row r="1985" spans="2:196" x14ac:dyDescent="0.2">
      <c r="B1985" s="5"/>
      <c r="C1985" s="5"/>
      <c r="D1985" s="5"/>
      <c r="E1985" s="5"/>
      <c r="F1985" s="3"/>
      <c r="G1985" s="3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</row>
    <row r="1986" spans="2:196" x14ac:dyDescent="0.2">
      <c r="B1986" s="5"/>
      <c r="C1986" s="5"/>
      <c r="D1986" s="5"/>
      <c r="E1986" s="5"/>
      <c r="F1986" s="3"/>
      <c r="G1986" s="3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</row>
    <row r="1987" spans="2:196" x14ac:dyDescent="0.2">
      <c r="B1987" s="5"/>
      <c r="C1987" s="5"/>
      <c r="D1987" s="5"/>
      <c r="E1987" s="5"/>
      <c r="F1987" s="3"/>
      <c r="G1987" s="3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</row>
    <row r="1988" spans="2:196" x14ac:dyDescent="0.2">
      <c r="B1988" s="5"/>
      <c r="C1988" s="5"/>
      <c r="D1988" s="5"/>
      <c r="E1988" s="5"/>
      <c r="F1988" s="3"/>
      <c r="G1988" s="3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</row>
    <row r="1989" spans="2:196" x14ac:dyDescent="0.2">
      <c r="B1989" s="5"/>
      <c r="C1989" s="5"/>
      <c r="D1989" s="5"/>
      <c r="E1989" s="5"/>
      <c r="F1989" s="3"/>
      <c r="G1989" s="3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</row>
    <row r="1990" spans="2:196" x14ac:dyDescent="0.2">
      <c r="B1990" s="5"/>
      <c r="C1990" s="5"/>
      <c r="D1990" s="5"/>
      <c r="E1990" s="5"/>
      <c r="F1990" s="3"/>
      <c r="G1990" s="3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</row>
    <row r="1991" spans="2:196" x14ac:dyDescent="0.2">
      <c r="B1991" s="5"/>
      <c r="C1991" s="5"/>
      <c r="D1991" s="5"/>
      <c r="E1991" s="5"/>
      <c r="F1991" s="3"/>
      <c r="G1991" s="3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</row>
    <row r="1992" spans="2:196" x14ac:dyDescent="0.2">
      <c r="B1992" s="5"/>
      <c r="C1992" s="5"/>
      <c r="D1992" s="5"/>
      <c r="E1992" s="5"/>
      <c r="F1992" s="3"/>
      <c r="G1992" s="3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</row>
    <row r="1993" spans="2:196" x14ac:dyDescent="0.2">
      <c r="B1993" s="5"/>
      <c r="C1993" s="5"/>
      <c r="D1993" s="5"/>
      <c r="E1993" s="5"/>
      <c r="F1993" s="3"/>
      <c r="G1993" s="3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</row>
  </sheetData>
  <mergeCells count="35">
    <mergeCell ref="E161:J161"/>
    <mergeCell ref="D1:G1"/>
    <mergeCell ref="S1:W1"/>
    <mergeCell ref="D2:G2"/>
    <mergeCell ref="R2:W2"/>
    <mergeCell ref="D4:G4"/>
    <mergeCell ref="R4:W4"/>
    <mergeCell ref="A6:V6"/>
    <mergeCell ref="A7:A9"/>
    <mergeCell ref="B7:B9"/>
    <mergeCell ref="C7:C9"/>
    <mergeCell ref="D7:D9"/>
    <mergeCell ref="E7:E9"/>
    <mergeCell ref="F7:K7"/>
    <mergeCell ref="L7:Q7"/>
    <mergeCell ref="R7:W7"/>
    <mergeCell ref="A157:E157"/>
    <mergeCell ref="M8:M9"/>
    <mergeCell ref="N8:N9"/>
    <mergeCell ref="O8:O9"/>
    <mergeCell ref="P8:P9"/>
    <mergeCell ref="G8:G9"/>
    <mergeCell ref="H8:H9"/>
    <mergeCell ref="I8:I9"/>
    <mergeCell ref="J8:J9"/>
    <mergeCell ref="K8:K9"/>
    <mergeCell ref="L8:L9"/>
    <mergeCell ref="T8:T9"/>
    <mergeCell ref="U8:U9"/>
    <mergeCell ref="V8:V9"/>
    <mergeCell ref="F8:F9"/>
    <mergeCell ref="W8:W9"/>
    <mergeCell ref="Q8:Q9"/>
    <mergeCell ref="R8:R9"/>
    <mergeCell ref="S8:S9"/>
  </mergeCells>
  <pageMargins left="0.39370078740157483" right="0.19685039370078741" top="0.94488188976377963" bottom="0.70866141732283472" header="0" footer="0"/>
  <pageSetup paperSize="9" scale="45" fitToHeight="8" orientation="landscape" r:id="rId1"/>
  <headerFooter differentFirst="1" alignWithMargins="0">
    <oddHeader>&amp;C&amp;P&amp;RПродовження додатку 2</oddHeader>
  </headerFooter>
  <rowBreaks count="3" manualBreakCount="3">
    <brk id="52" max="22" man="1"/>
    <brk id="79" max="22" man="1"/>
    <brk id="120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2022-04-27T08:56:45Z</cp:lastPrinted>
  <dcterms:created xsi:type="dcterms:W3CDTF">2004-10-20T06:45:28Z</dcterms:created>
  <dcterms:modified xsi:type="dcterms:W3CDTF">2022-05-06T12:00:04Z</dcterms:modified>
</cp:coreProperties>
</file>