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xr:revisionPtr revIDLastSave="0" documentId="8_{2A041D0C-5D19-4797-AEAC-986C06CA05D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дод1" sheetId="47" r:id="rId1"/>
    <sheet name="дод2 " sheetId="44" r:id="rId2"/>
    <sheet name="дод3 " sheetId="45" r:id="rId3"/>
    <sheet name="дод4" sheetId="42" r:id="rId4"/>
    <sheet name="дод5" sheetId="48" r:id="rId5"/>
    <sheet name="дод6" sheetId="46" r:id="rId6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дод5!$11:$12</definedName>
    <definedName name="_xlnm.Print_Titles" localSheetId="5">дод6!$11:$13</definedName>
    <definedName name="_xlnm.Print_Area" localSheetId="0">дод1!$A$1:$F$112</definedName>
    <definedName name="_xlnm.Print_Area" localSheetId="1">'дод2 '!$A$1:$F$40</definedName>
    <definedName name="_xlnm.Print_Area" localSheetId="2">'дод3 '!$A$1:$R$142</definedName>
    <definedName name="_xlnm.Print_Area" localSheetId="3">дод4!$A$1:$D$81</definedName>
    <definedName name="_xlnm.Print_Area" localSheetId="4">дод5!$A$1:$J$52</definedName>
    <definedName name="_xlnm.Print_Area" localSheetId="5">дод6!$A$1:$J$107</definedName>
  </definedNames>
  <calcPr calcId="181029"/>
</workbook>
</file>

<file path=xl/calcChain.xml><?xml version="1.0" encoding="utf-8"?>
<calcChain xmlns="http://schemas.openxmlformats.org/spreadsheetml/2006/main">
  <c r="D24" i="42" l="1"/>
  <c r="D21" i="42" s="1"/>
  <c r="D33" i="42" s="1"/>
  <c r="I48" i="48" l="1"/>
  <c r="I47" i="48"/>
  <c r="I44" i="48"/>
  <c r="I43" i="48" s="1"/>
  <c r="I38" i="48"/>
  <c r="I37" i="48"/>
  <c r="I33" i="48"/>
  <c r="I32" i="48" s="1"/>
  <c r="I21" i="48"/>
  <c r="I20" i="48" s="1"/>
  <c r="I14" i="48"/>
  <c r="I13" i="48" s="1"/>
  <c r="I50" i="48" l="1"/>
  <c r="J93" i="45" l="1"/>
  <c r="J94" i="45"/>
  <c r="J95" i="45"/>
  <c r="J96" i="45"/>
  <c r="J97" i="45"/>
  <c r="J98" i="45"/>
  <c r="J99" i="45"/>
  <c r="J100" i="45"/>
  <c r="J101" i="45"/>
  <c r="J102" i="45"/>
  <c r="J103" i="45"/>
  <c r="R103" i="45" s="1"/>
  <c r="C107" i="47" l="1"/>
  <c r="D28" i="47"/>
  <c r="D66" i="42" l="1"/>
  <c r="D65" i="42" s="1"/>
  <c r="J26" i="45" l="1"/>
  <c r="J27" i="45"/>
  <c r="J25" i="45"/>
  <c r="E26" i="45"/>
  <c r="E27" i="45"/>
  <c r="G53" i="46" l="1"/>
  <c r="D57" i="42" l="1"/>
  <c r="C109" i="47" l="1"/>
  <c r="C108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1" i="47"/>
  <c r="C81" i="47" s="1"/>
  <c r="C80" i="47"/>
  <c r="C79" i="47"/>
  <c r="C78" i="47"/>
  <c r="E77" i="47"/>
  <c r="D77" i="47"/>
  <c r="C77" i="47" s="1"/>
  <c r="E76" i="47"/>
  <c r="C75" i="47"/>
  <c r="C74" i="47"/>
  <c r="D73" i="47"/>
  <c r="C73" i="47" s="1"/>
  <c r="C72" i="47"/>
  <c r="D71" i="47"/>
  <c r="C71" i="47" s="1"/>
  <c r="C70" i="47"/>
  <c r="C69" i="47"/>
  <c r="C68" i="47"/>
  <c r="D67" i="47"/>
  <c r="C67" i="47" s="1"/>
  <c r="C65" i="47"/>
  <c r="C64" i="47"/>
  <c r="C63" i="47"/>
  <c r="D62" i="47"/>
  <c r="C62" i="47" s="1"/>
  <c r="C61" i="47"/>
  <c r="D60" i="47"/>
  <c r="C60" i="47" s="1"/>
  <c r="C57" i="47"/>
  <c r="C56" i="47"/>
  <c r="C55" i="47"/>
  <c r="E54" i="47"/>
  <c r="C54" i="47" s="1"/>
  <c r="C52" i="47"/>
  <c r="C51" i="47"/>
  <c r="C50" i="47"/>
  <c r="D49" i="47"/>
  <c r="C49" i="47" s="1"/>
  <c r="C48" i="47"/>
  <c r="C47" i="47"/>
  <c r="D46" i="47"/>
  <c r="C46" i="47" s="1"/>
  <c r="C45" i="47"/>
  <c r="C44" i="47"/>
  <c r="C43" i="47"/>
  <c r="C42" i="47"/>
  <c r="C41" i="47"/>
  <c r="C40" i="47"/>
  <c r="C39" i="47"/>
  <c r="C38" i="47"/>
  <c r="C37" i="47"/>
  <c r="D36" i="47"/>
  <c r="C36" i="47" s="1"/>
  <c r="C34" i="47"/>
  <c r="C33" i="47"/>
  <c r="D32" i="47"/>
  <c r="C32" i="47" s="1"/>
  <c r="C31" i="47"/>
  <c r="C30" i="47" s="1"/>
  <c r="D30" i="47"/>
  <c r="C29" i="47"/>
  <c r="C28" i="47" s="1"/>
  <c r="C26" i="47"/>
  <c r="D25" i="47"/>
  <c r="C25" i="47" s="1"/>
  <c r="C24" i="47"/>
  <c r="C23" i="47"/>
  <c r="D22" i="47"/>
  <c r="C22" i="47" s="1"/>
  <c r="C20" i="47"/>
  <c r="D19" i="47"/>
  <c r="C19" i="47" s="1"/>
  <c r="C18" i="47"/>
  <c r="C17" i="47"/>
  <c r="C16" i="47"/>
  <c r="C15" i="47"/>
  <c r="D14" i="47"/>
  <c r="C14" i="47" s="1"/>
  <c r="E53" i="47" l="1"/>
  <c r="C53" i="47" s="1"/>
  <c r="D59" i="47"/>
  <c r="C59" i="47" s="1"/>
  <c r="E82" i="47"/>
  <c r="C82" i="47" s="1"/>
  <c r="D95" i="47"/>
  <c r="C95" i="47" s="1"/>
  <c r="E12" i="47"/>
  <c r="D27" i="47"/>
  <c r="C27" i="47" s="1"/>
  <c r="D13" i="47"/>
  <c r="C13" i="47" s="1"/>
  <c r="D21" i="47"/>
  <c r="C21" i="47" s="1"/>
  <c r="D35" i="47"/>
  <c r="C35" i="47" s="1"/>
  <c r="D66" i="47"/>
  <c r="C66" i="47" s="1"/>
  <c r="D76" i="47"/>
  <c r="F88" i="47"/>
  <c r="E58" i="47" l="1"/>
  <c r="D94" i="47"/>
  <c r="C94" i="47" s="1"/>
  <c r="D12" i="47"/>
  <c r="C12" i="47" s="1"/>
  <c r="F110" i="47"/>
  <c r="E88" i="47"/>
  <c r="F93" i="47"/>
  <c r="C76" i="47"/>
  <c r="D58" i="47"/>
  <c r="C88" i="47" l="1"/>
  <c r="E93" i="47"/>
  <c r="E110" i="47" s="1"/>
  <c r="C58" i="47"/>
  <c r="D93" i="47"/>
  <c r="D110" i="47" s="1"/>
  <c r="G76" i="46"/>
  <c r="J91" i="45"/>
  <c r="J92" i="45"/>
  <c r="E91" i="45"/>
  <c r="E92" i="45"/>
  <c r="R91" i="45" l="1"/>
  <c r="C110" i="47"/>
  <c r="C93" i="47"/>
  <c r="R92" i="45"/>
  <c r="J90" i="45"/>
  <c r="J104" i="45"/>
  <c r="J105" i="45"/>
  <c r="J106" i="45"/>
  <c r="J79" i="45" l="1"/>
  <c r="J80" i="45"/>
  <c r="J81" i="45"/>
  <c r="J82" i="45"/>
  <c r="J83" i="45"/>
  <c r="J84" i="45"/>
  <c r="J85" i="45"/>
  <c r="J86" i="45"/>
  <c r="J87" i="45"/>
  <c r="G71" i="46" l="1"/>
  <c r="G14" i="45"/>
  <c r="H14" i="45"/>
  <c r="I14" i="45"/>
  <c r="K14" i="45"/>
  <c r="L14" i="45"/>
  <c r="M14" i="45"/>
  <c r="N14" i="45"/>
  <c r="O14" i="45"/>
  <c r="D53" i="42" l="1"/>
  <c r="G52" i="46" l="1"/>
  <c r="H58" i="46" l="1"/>
  <c r="I58" i="46"/>
  <c r="J58" i="46"/>
  <c r="E80" i="45"/>
  <c r="E81" i="45"/>
  <c r="E82" i="45"/>
  <c r="E83" i="45"/>
  <c r="E84" i="45"/>
  <c r="R84" i="45" s="1"/>
  <c r="E85" i="45"/>
  <c r="E86" i="45"/>
  <c r="E87" i="45"/>
  <c r="R87" i="45" s="1"/>
  <c r="F73" i="45"/>
  <c r="G73" i="45"/>
  <c r="H73" i="45"/>
  <c r="I73" i="45"/>
  <c r="K73" i="45"/>
  <c r="L73" i="45"/>
  <c r="M73" i="45"/>
  <c r="N73" i="45"/>
  <c r="O73" i="45"/>
  <c r="P73" i="45"/>
  <c r="Q73" i="45"/>
  <c r="F29" i="45" l="1"/>
  <c r="G29" i="45"/>
  <c r="H29" i="45"/>
  <c r="K29" i="45"/>
  <c r="L29" i="45"/>
  <c r="M29" i="45"/>
  <c r="N29" i="45"/>
  <c r="O29" i="45"/>
  <c r="P29" i="45"/>
  <c r="Q29" i="45"/>
  <c r="J44" i="45"/>
  <c r="R44" i="45" s="1"/>
  <c r="D69" i="42" l="1"/>
  <c r="D68" i="42" s="1"/>
  <c r="D77" i="42" s="1"/>
  <c r="G80" i="46" l="1"/>
  <c r="F89" i="45" l="1"/>
  <c r="G89" i="45"/>
  <c r="H89" i="45"/>
  <c r="I89" i="45"/>
  <c r="K89" i="45"/>
  <c r="L89" i="45"/>
  <c r="M89" i="45"/>
  <c r="N89" i="45"/>
  <c r="O89" i="45"/>
  <c r="P89" i="45"/>
  <c r="Q89" i="45"/>
  <c r="S89" i="45"/>
  <c r="T89" i="45"/>
  <c r="U89" i="45"/>
  <c r="V89" i="45"/>
  <c r="E100" i="45"/>
  <c r="R100" i="45" s="1"/>
  <c r="E93" i="45"/>
  <c r="R93" i="45" s="1"/>
  <c r="E94" i="45"/>
  <c r="R94" i="45" s="1"/>
  <c r="J22" i="45" l="1"/>
  <c r="J23" i="45"/>
  <c r="J24" i="45"/>
  <c r="H73" i="46" l="1"/>
  <c r="I73" i="46"/>
  <c r="J73" i="46"/>
  <c r="G78" i="46"/>
  <c r="G79" i="46"/>
  <c r="G77" i="46" l="1"/>
  <c r="G75" i="46"/>
  <c r="G74" i="46"/>
  <c r="G104" i="46" l="1"/>
  <c r="G103" i="46"/>
  <c r="G102" i="46"/>
  <c r="J101" i="46"/>
  <c r="J100" i="46" s="1"/>
  <c r="I101" i="46"/>
  <c r="I100" i="46" s="1"/>
  <c r="H101" i="46"/>
  <c r="H100" i="46" s="1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J72" i="46"/>
  <c r="I72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J57" i="46"/>
  <c r="I57" i="46"/>
  <c r="H57" i="46"/>
  <c r="G56" i="46"/>
  <c r="G55" i="46"/>
  <c r="G54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2" i="45"/>
  <c r="R131" i="45"/>
  <c r="R140" i="45" s="1"/>
  <c r="Q131" i="45"/>
  <c r="Q140" i="45" s="1"/>
  <c r="P131" i="45"/>
  <c r="P140" i="45" s="1"/>
  <c r="O131" i="45"/>
  <c r="O140" i="45" s="1"/>
  <c r="N131" i="45"/>
  <c r="N140" i="45" s="1"/>
  <c r="M131" i="45"/>
  <c r="M140" i="45" s="1"/>
  <c r="L131" i="45"/>
  <c r="L140" i="45" s="1"/>
  <c r="K131" i="45"/>
  <c r="J131" i="45"/>
  <c r="J140" i="45" s="1"/>
  <c r="I131" i="45"/>
  <c r="I140" i="45" s="1"/>
  <c r="H131" i="45"/>
  <c r="H140" i="45" s="1"/>
  <c r="G131" i="45"/>
  <c r="G140" i="45" s="1"/>
  <c r="F131" i="45"/>
  <c r="F140" i="45" s="1"/>
  <c r="E131" i="45"/>
  <c r="J123" i="45"/>
  <c r="E123" i="45"/>
  <c r="J122" i="45"/>
  <c r="R122" i="45" s="1"/>
  <c r="J121" i="45"/>
  <c r="E121" i="45"/>
  <c r="J120" i="45"/>
  <c r="R120" i="45" s="1"/>
  <c r="J119" i="45"/>
  <c r="E119" i="45"/>
  <c r="Q118" i="45"/>
  <c r="Q117" i="45" s="1"/>
  <c r="P118" i="45"/>
  <c r="P117" i="45" s="1"/>
  <c r="O118" i="45"/>
  <c r="O117" i="45" s="1"/>
  <c r="N118" i="45"/>
  <c r="N117" i="45" s="1"/>
  <c r="M118" i="45"/>
  <c r="M117" i="45" s="1"/>
  <c r="L118" i="45"/>
  <c r="L117" i="45" s="1"/>
  <c r="K118" i="45"/>
  <c r="K117" i="45" s="1"/>
  <c r="I118" i="45"/>
  <c r="I117" i="45" s="1"/>
  <c r="H118" i="45"/>
  <c r="H117" i="45" s="1"/>
  <c r="G118" i="45"/>
  <c r="G117" i="45" s="1"/>
  <c r="F118" i="45"/>
  <c r="F117" i="45" s="1"/>
  <c r="J116" i="45"/>
  <c r="J115" i="45" s="1"/>
  <c r="J114" i="45" s="1"/>
  <c r="E116" i="45"/>
  <c r="Q115" i="45"/>
  <c r="Q114" i="45" s="1"/>
  <c r="P115" i="45"/>
  <c r="P114" i="45" s="1"/>
  <c r="O115" i="45"/>
  <c r="O114" i="45" s="1"/>
  <c r="N115" i="45"/>
  <c r="N114" i="45" s="1"/>
  <c r="M115" i="45"/>
  <c r="M114" i="45" s="1"/>
  <c r="L115" i="45"/>
  <c r="L114" i="45" s="1"/>
  <c r="K115" i="45"/>
  <c r="K114" i="45" s="1"/>
  <c r="I115" i="45"/>
  <c r="I114" i="45" s="1"/>
  <c r="H115" i="45"/>
  <c r="H114" i="45" s="1"/>
  <c r="G115" i="45"/>
  <c r="G114" i="45" s="1"/>
  <c r="F115" i="45"/>
  <c r="F114" i="45" s="1"/>
  <c r="J113" i="45"/>
  <c r="E113" i="45"/>
  <c r="J112" i="45"/>
  <c r="E112" i="45"/>
  <c r="J111" i="45"/>
  <c r="E111" i="45"/>
  <c r="Q110" i="45"/>
  <c r="Q109" i="45" s="1"/>
  <c r="P110" i="45"/>
  <c r="P109" i="45" s="1"/>
  <c r="O110" i="45"/>
  <c r="O109" i="45" s="1"/>
  <c r="N110" i="45"/>
  <c r="N109" i="45" s="1"/>
  <c r="M110" i="45"/>
  <c r="M109" i="45" s="1"/>
  <c r="L110" i="45"/>
  <c r="L109" i="45" s="1"/>
  <c r="K110" i="45"/>
  <c r="K109" i="45" s="1"/>
  <c r="I110" i="45"/>
  <c r="I109" i="45" s="1"/>
  <c r="H110" i="45"/>
  <c r="H109" i="45" s="1"/>
  <c r="G110" i="45"/>
  <c r="G109" i="45" s="1"/>
  <c r="F110" i="45"/>
  <c r="F109" i="45" s="1"/>
  <c r="J108" i="45"/>
  <c r="E108" i="45"/>
  <c r="J107" i="45"/>
  <c r="E107" i="45"/>
  <c r="E106" i="45"/>
  <c r="E105" i="45"/>
  <c r="E104" i="45"/>
  <c r="E102" i="45"/>
  <c r="R102" i="45" s="1"/>
  <c r="E101" i="45"/>
  <c r="R101" i="45" s="1"/>
  <c r="E99" i="45"/>
  <c r="R99" i="45" s="1"/>
  <c r="E98" i="45"/>
  <c r="R98" i="45" s="1"/>
  <c r="E97" i="45"/>
  <c r="R97" i="45" s="1"/>
  <c r="E96" i="45"/>
  <c r="R96" i="45" s="1"/>
  <c r="E95" i="45"/>
  <c r="R95" i="45" s="1"/>
  <c r="E90" i="45"/>
  <c r="Q88" i="45"/>
  <c r="P88" i="45"/>
  <c r="O88" i="45"/>
  <c r="N88" i="45"/>
  <c r="M88" i="45"/>
  <c r="L88" i="45"/>
  <c r="K88" i="45"/>
  <c r="I88" i="45"/>
  <c r="H88" i="45"/>
  <c r="G88" i="45"/>
  <c r="F88" i="45"/>
  <c r="R86" i="45"/>
  <c r="R85" i="45"/>
  <c r="R83" i="45"/>
  <c r="R82" i="45"/>
  <c r="R81" i="45"/>
  <c r="R80" i="45"/>
  <c r="E79" i="45"/>
  <c r="J78" i="45"/>
  <c r="E78" i="45"/>
  <c r="J77" i="45"/>
  <c r="E77" i="45"/>
  <c r="J76" i="45"/>
  <c r="E76" i="45"/>
  <c r="J75" i="45"/>
  <c r="E75" i="45"/>
  <c r="J74" i="45"/>
  <c r="E74" i="45"/>
  <c r="Q72" i="45"/>
  <c r="P72" i="45"/>
  <c r="O72" i="45"/>
  <c r="N72" i="45"/>
  <c r="M72" i="45"/>
  <c r="L72" i="45"/>
  <c r="K72" i="45"/>
  <c r="I72" i="45"/>
  <c r="H72" i="45"/>
  <c r="G72" i="45"/>
  <c r="F72" i="45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Q61" i="45"/>
  <c r="Q46" i="45" s="1"/>
  <c r="Q45" i="45" s="1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H28" i="45"/>
  <c r="G28" i="45"/>
  <c r="F28" i="45"/>
  <c r="R27" i="45"/>
  <c r="R26" i="45"/>
  <c r="E25" i="45"/>
  <c r="E24" i="45"/>
  <c r="R24" i="45" s="1"/>
  <c r="R23" i="45"/>
  <c r="J21" i="45"/>
  <c r="J20" i="45"/>
  <c r="J19" i="45"/>
  <c r="J18" i="45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 s="1"/>
  <c r="F29" i="44"/>
  <c r="E29" i="44"/>
  <c r="D29" i="44"/>
  <c r="C29" i="44" s="1"/>
  <c r="C28" i="44"/>
  <c r="D27" i="44"/>
  <c r="C27" i="44" s="1"/>
  <c r="F26" i="44"/>
  <c r="F25" i="44" s="1"/>
  <c r="E26" i="44"/>
  <c r="C26" i="44" s="1"/>
  <c r="D26" i="44"/>
  <c r="D25" i="44" s="1"/>
  <c r="C22" i="44"/>
  <c r="C21" i="44"/>
  <c r="F20" i="44"/>
  <c r="F19" i="44" s="1"/>
  <c r="E20" i="44"/>
  <c r="D20" i="44"/>
  <c r="C20" i="44" s="1"/>
  <c r="E19" i="44"/>
  <c r="D19" i="44"/>
  <c r="C19" i="44" s="1"/>
  <c r="C18" i="44"/>
  <c r="C17" i="44"/>
  <c r="F16" i="44"/>
  <c r="F15" i="44" s="1"/>
  <c r="E16" i="44"/>
  <c r="E15" i="44" s="1"/>
  <c r="D16" i="44"/>
  <c r="D15" i="44" s="1"/>
  <c r="E23" i="44" l="1"/>
  <c r="F23" i="44"/>
  <c r="E25" i="44"/>
  <c r="R34" i="45"/>
  <c r="R112" i="45"/>
  <c r="R43" i="45"/>
  <c r="J14" i="45"/>
  <c r="J13" i="45" s="1"/>
  <c r="L32" i="46"/>
  <c r="R111" i="45"/>
  <c r="R76" i="45"/>
  <c r="R15" i="45"/>
  <c r="J73" i="45"/>
  <c r="J72" i="45" s="1"/>
  <c r="E73" i="45"/>
  <c r="J29" i="45"/>
  <c r="J28" i="45" s="1"/>
  <c r="R63" i="45"/>
  <c r="G58" i="46"/>
  <c r="E29" i="45"/>
  <c r="E28" i="45" s="1"/>
  <c r="J89" i="45"/>
  <c r="J88" i="45" s="1"/>
  <c r="R57" i="45"/>
  <c r="R48" i="45"/>
  <c r="R60" i="45"/>
  <c r="G73" i="46"/>
  <c r="L37" i="46"/>
  <c r="R33" i="45"/>
  <c r="R37" i="45"/>
  <c r="R66" i="45"/>
  <c r="R104" i="45"/>
  <c r="R75" i="45"/>
  <c r="R32" i="45"/>
  <c r="R77" i="45"/>
  <c r="R17" i="45"/>
  <c r="R55" i="45"/>
  <c r="R108" i="45"/>
  <c r="R49" i="45"/>
  <c r="R68" i="45"/>
  <c r="R78" i="45"/>
  <c r="R50" i="45"/>
  <c r="R54" i="45"/>
  <c r="R65" i="45"/>
  <c r="R69" i="45"/>
  <c r="R116" i="45"/>
  <c r="R16" i="45"/>
  <c r="R62" i="45"/>
  <c r="R51" i="45"/>
  <c r="R59" i="45"/>
  <c r="Q124" i="45"/>
  <c r="R21" i="45"/>
  <c r="R70" i="45"/>
  <c r="R67" i="45"/>
  <c r="R79" i="45"/>
  <c r="G101" i="46"/>
  <c r="G100" i="46" s="1"/>
  <c r="H124" i="45"/>
  <c r="G57" i="46"/>
  <c r="L58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10" i="45"/>
  <c r="E109" i="45" s="1"/>
  <c r="J110" i="45"/>
  <c r="J109" i="45" s="1"/>
  <c r="L73" i="46"/>
  <c r="G15" i="46"/>
  <c r="G14" i="46" s="1"/>
  <c r="G37" i="46"/>
  <c r="G36" i="46" s="1"/>
  <c r="R90" i="45"/>
  <c r="H105" i="46"/>
  <c r="I105" i="46"/>
  <c r="R106" i="45"/>
  <c r="R18" i="45"/>
  <c r="R22" i="45"/>
  <c r="R47" i="45"/>
  <c r="R58" i="45"/>
  <c r="R64" i="45"/>
  <c r="R52" i="45"/>
  <c r="R56" i="45"/>
  <c r="R20" i="45"/>
  <c r="J46" i="45"/>
  <c r="J45" i="45" s="1"/>
  <c r="R53" i="45"/>
  <c r="R74" i="45"/>
  <c r="R41" i="45"/>
  <c r="R61" i="45"/>
  <c r="E133" i="45"/>
  <c r="G124" i="45"/>
  <c r="P124" i="45"/>
  <c r="R38" i="45"/>
  <c r="N124" i="45"/>
  <c r="R40" i="45"/>
  <c r="R105" i="45"/>
  <c r="E89" i="45"/>
  <c r="E88" i="45" s="1"/>
  <c r="R107" i="45"/>
  <c r="M124" i="45"/>
  <c r="R35" i="45"/>
  <c r="R36" i="45"/>
  <c r="R31" i="45"/>
  <c r="R25" i="45"/>
  <c r="P13" i="45"/>
  <c r="G13" i="45"/>
  <c r="H13" i="45"/>
  <c r="M13" i="45"/>
  <c r="E14" i="45"/>
  <c r="E13" i="45" s="1"/>
  <c r="N13" i="45"/>
  <c r="L124" i="45"/>
  <c r="K124" i="45"/>
  <c r="R119" i="45"/>
  <c r="J118" i="45"/>
  <c r="J117" i="45" s="1"/>
  <c r="R121" i="45"/>
  <c r="E118" i="45"/>
  <c r="E117" i="45" s="1"/>
  <c r="O124" i="45"/>
  <c r="R123" i="45"/>
  <c r="L101" i="46"/>
  <c r="H72" i="46"/>
  <c r="G72" i="46" s="1"/>
  <c r="J105" i="46"/>
  <c r="I13" i="45"/>
  <c r="Q13" i="45"/>
  <c r="R30" i="45"/>
  <c r="E46" i="45"/>
  <c r="R113" i="45"/>
  <c r="E115" i="45"/>
  <c r="R115" i="45" s="1"/>
  <c r="R19" i="45"/>
  <c r="F124" i="45"/>
  <c r="C15" i="44"/>
  <c r="C23" i="44" s="1"/>
  <c r="D23" i="44"/>
  <c r="C25" i="44"/>
  <c r="R110" i="45" l="1"/>
  <c r="I36" i="44"/>
  <c r="R73" i="45"/>
  <c r="R72" i="45" s="1"/>
  <c r="R29" i="45"/>
  <c r="R28" i="45" s="1"/>
  <c r="R89" i="45"/>
  <c r="R118" i="45"/>
  <c r="R117" i="45" s="1"/>
  <c r="C32" i="44"/>
  <c r="C36" i="44" s="1"/>
  <c r="D36" i="44"/>
  <c r="C33" i="44"/>
  <c r="R14" i="45"/>
  <c r="R13" i="45" s="1"/>
  <c r="R46" i="45"/>
  <c r="R45" i="45" s="1"/>
  <c r="T73" i="45"/>
  <c r="T110" i="45"/>
  <c r="T109" i="45"/>
  <c r="R109" i="45"/>
  <c r="G105" i="46"/>
  <c r="L105" i="46"/>
  <c r="L106" i="46"/>
  <c r="R88" i="45"/>
  <c r="E72" i="45"/>
  <c r="T72" i="45" s="1"/>
  <c r="T29" i="45"/>
  <c r="T28" i="45"/>
  <c r="T14" i="45"/>
  <c r="J124" i="45"/>
  <c r="T127" i="45" s="1"/>
  <c r="T13" i="45"/>
  <c r="T88" i="45"/>
  <c r="T115" i="45"/>
  <c r="E114" i="45"/>
  <c r="T46" i="45"/>
  <c r="E45" i="45"/>
  <c r="T45" i="45" s="1"/>
  <c r="E124" i="45"/>
  <c r="R124" i="45" l="1"/>
  <c r="U124" i="45"/>
  <c r="T124" i="45"/>
  <c r="T114" i="45"/>
  <c r="R114" i="45"/>
  <c r="D56" i="42" l="1"/>
  <c r="D76" i="42" s="1"/>
  <c r="D75" i="42" s="1"/>
  <c r="D45" i="42" l="1"/>
  <c r="D18" i="42" l="1"/>
  <c r="D34" i="42" l="1"/>
  <c r="I29" i="45"/>
  <c r="I28" i="45" s="1"/>
  <c r="I124" i="45" l="1"/>
</calcChain>
</file>

<file path=xl/sharedStrings.xml><?xml version="1.0" encoding="utf-8"?>
<sst xmlns="http://schemas.openxmlformats.org/spreadsheetml/2006/main" count="1297" uniqueCount="621">
  <si>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</si>
  <si>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</si>
  <si>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</si>
  <si>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</si>
  <si>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</si>
  <si>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</si>
  <si>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</si>
  <si>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</si>
  <si>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</si>
  <si>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</si>
  <si>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</si>
  <si>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</si>
  <si>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</si>
  <si>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</si>
  <si>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</si>
  <si>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</si>
  <si>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</si>
  <si>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</si>
  <si>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</si>
  <si>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</si>
  <si>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</si>
  <si>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</si>
  <si>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</si>
  <si>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</si>
  <si>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</si>
  <si>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</si>
  <si>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</si>
  <si>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</si>
  <si>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</si>
  <si>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</si>
  <si>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</si>
  <si>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</si>
  <si>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</si>
  <si>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</si>
  <si>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</si>
  <si>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</si>
  <si>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</si>
  <si>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</si>
  <si>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</si>
  <si>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</si>
  <si>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</si>
  <si>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</si>
  <si>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</si>
  <si>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</si>
  <si>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</si>
  <si>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</si>
  <si>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</si>
  <si>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</si>
  <si>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</si>
  <si>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</si>
  <si>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</si>
  <si>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</si>
  <si>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</si>
  <si>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</si>
  <si>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</si>
  <si>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</si>
  <si>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</si>
  <si>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</si>
  <si>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</si>
  <si>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</si>
  <si>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</si>
  <si>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</si>
  <si>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</si>
  <si>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</si>
  <si>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</si>
  <si>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</si>
  <si>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</si>
  <si>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</si>
  <si>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</si>
  <si>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</si>
  <si>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</si>
  <si>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</si>
  <si>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</si>
  <si>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</si>
  <si>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</si>
  <si>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</si>
  <si>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</si>
  <si>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</si>
  <si>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</si>
  <si>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</si>
  <si>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</si>
  <si>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</si>
  <si>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</si>
  <si>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</si>
  <si>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</si>
  <si>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</si>
  <si>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</si>
  <si>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</si>
  <si>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</si>
  <si>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</si>
  <si>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</si>
  <si>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</si>
  <si>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</si>
  <si>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</si>
  <si>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</si>
  <si>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</si>
  <si>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</si>
  <si>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</si>
  <si>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</si>
  <si>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</si>
  <si>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</si>
  <si>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</si>
  <si>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</si>
  <si>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</si>
  <si>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</si>
  <si>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</si>
  <si>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</si>
  <si>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</si>
  <si>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</si>
  <si>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</si>
  <si>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</si>
  <si>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</si>
  <si>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</si>
  <si>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</si>
  <si>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</si>
  <si>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</si>
  <si>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</si>
  <si>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</si>
  <si>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</si>
  <si>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</si>
  <si>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</si>
  <si>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</si>
  <si>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</si>
  <si>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</si>
  <si>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</si>
  <si>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</si>
  <si>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</si>
  <si>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</si>
  <si>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</si>
  <si>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</si>
  <si>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</si>
  <si>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</si>
  <si>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</si>
  <si>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</si>
  <si>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</si>
  <si>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</si>
  <si>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</si>
  <si>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</si>
  <si>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</si>
  <si>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</si>
  <si>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</si>
  <si>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</si>
  <si>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</si>
  <si>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</si>
  <si>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</si>
  <si>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</si>
  <si>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</si>
  <si>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</si>
  <si>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</si>
  <si>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</si>
  <si>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</si>
  <si>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</si>
  <si>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</si>
  <si>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</si>
  <si>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</si>
  <si>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</si>
  <si>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</si>
  <si>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</si>
  <si>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</si>
  <si>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</si>
  <si>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</si>
  <si>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</si>
  <si>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</si>
  <si>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</si>
  <si>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</si>
  <si>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</si>
  <si>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</si>
  <si>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</si>
  <si>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</si>
  <si>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</si>
  <si>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</si>
  <si>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</si>
  <si>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</si>
  <si>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</si>
  <si>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</si>
  <si>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</si>
  <si>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</si>
  <si>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</si>
  <si>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</si>
  <si>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</si>
  <si>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</si>
  <si>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</si>
  <si>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</si>
  <si>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</si>
  <si>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</si>
  <si>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</si>
  <si>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</si>
  <si>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</si>
  <si>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</si>
  <si>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</si>
  <si>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</si>
  <si>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</si>
  <si>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</si>
  <si>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</si>
  <si>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</si>
  <si>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</si>
  <si>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</si>
  <si>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</si>
  <si>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</si>
  <si>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</si>
  <si>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</si>
  <si>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</si>
  <si>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</si>
  <si>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</si>
  <si>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</si>
  <si>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</si>
  <si>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</si>
  <si>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</si>
  <si>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</si>
  <si>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</si>
  <si>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</si>
  <si>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</si>
  <si>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</si>
  <si>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</si>
  <si>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</si>
  <si>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</si>
  <si>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</si>
  <si>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</si>
  <si>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</si>
  <si>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</si>
  <si>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</si>
  <si>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</si>
  <si>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</si>
  <si>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</si>
  <si>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</si>
  <si>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</si>
  <si>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</si>
  <si>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</si>
  <si>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</si>
  <si>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</si>
  <si>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</si>
  <si>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</si>
  <si>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</si>
  <si>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</si>
  <si>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</si>
  <si>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</si>
  <si>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</si>
  <si>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</si>
  <si>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</si>
  <si>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</si>
  <si>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</si>
  <si>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</si>
  <si>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</si>
  <si>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</si>
  <si>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</si>
  <si>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</si>
  <si>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</si>
  <si>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</si>
  <si>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</si>
  <si>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</si>
  <si>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</si>
  <si>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</si>
  <si>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</si>
  <si>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</si>
  <si>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</si>
  <si>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</si>
  <si>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</si>
  <si>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</si>
  <si>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</si>
  <si>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</si>
  <si>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</si>
  <si>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</si>
  <si>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</si>
  <si>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</si>
  <si>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</si>
  <si>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</si>
  <si>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</si>
  <si>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</si>
  <si>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</si>
  <si>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</si>
  <si>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</si>
  <si>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</si>
  <si>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</si>
  <si>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</si>
  <si>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</si>
  <si>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</si>
  <si>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</si>
  <si>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</si>
  <si>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</si>
  <si>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</si>
  <si>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</si>
  <si>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</si>
  <si>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</si>
  <si>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</si>
  <si>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</si>
  <si>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</si>
  <si>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</si>
  <si>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</si>
  <si>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</si>
  <si>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</si>
  <si>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</si>
  <si>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</si>
  <si>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</si>
  <si>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</si>
  <si>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</si>
  <si>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</si>
  <si>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</si>
  <si>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</si>
  <si>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</si>
  <si>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</si>
  <si>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</si>
  <si>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</si>
  <si>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</si>
  <si>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</si>
  <si>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</si>
  <si>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</si>
  <si>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</si>
  <si>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</si>
  <si>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</si>
  <si>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</si>
  <si>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</si>
  <si>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</si>
  <si>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</si>
  <si>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</si>
  <si>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</si>
  <si>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</si>
  <si>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</si>
  <si>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</si>
  <si>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</si>
  <si>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</si>
  <si>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</si>
  <si>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</si>
  <si>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</si>
  <si>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</si>
  <si>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</si>
  <si>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</si>
  <si>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</si>
  <si>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</si>
  <si>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</si>
  <si>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</si>
  <si>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</si>
  <si>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</si>
  <si>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</si>
  <si>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</si>
  <si>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</si>
  <si>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</si>
  <si>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</si>
  <si>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</si>
  <si>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</si>
  <si>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</si>
  <si>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</si>
  <si>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</si>
  <si>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</si>
  <si>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</si>
  <si>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</si>
  <si>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</si>
  <si>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</si>
  <si>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</si>
  <si>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</si>
  <si>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</si>
  <si>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</si>
  <si>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</si>
  <si>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</si>
  <si>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</si>
  <si>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</si>
  <si>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</si>
  <si>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</si>
  <si>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</si>
  <si>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</si>
  <si>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</si>
  <si>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</si>
  <si>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</si>
  <si>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</si>
  <si>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</si>
  <si>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</si>
  <si>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</si>
  <si>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</si>
  <si>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</si>
  <si>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</si>
  <si>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</si>
  <si>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</si>
  <si>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</si>
  <si>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</si>
  <si>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</si>
  <si>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</si>
  <si>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</si>
  <si>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</si>
  <si>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</si>
  <si>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</si>
  <si>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</si>
  <si>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</si>
  <si>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</si>
  <si>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</si>
  <si>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</si>
  <si>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</si>
  <si>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</si>
  <si>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</si>
  <si>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</si>
  <si>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</si>
  <si>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</si>
  <si>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</si>
  <si>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</si>
  <si>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</si>
  <si>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</si>
  <si>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</si>
  <si>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</si>
  <si>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</si>
  <si>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</si>
  <si>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</si>
  <si>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</si>
  <si>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</si>
  <si>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</si>
  <si>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</si>
  <si>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</si>
  <si>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</si>
  <si>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</si>
  <si>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</si>
  <si>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</si>
  <si>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</si>
  <si>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</si>
  <si>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</si>
  <si>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</si>
  <si>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</si>
  <si>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</si>
  <si>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</si>
  <si>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</si>
  <si>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</si>
  <si>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</si>
  <si>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</si>
  <si>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</si>
  <si>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</si>
  <si>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</si>
  <si>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</si>
  <si>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</si>
  <si>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</si>
  <si>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</si>
  <si>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</si>
  <si>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</si>
  <si>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</si>
  <si>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</si>
  <si>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</si>
  <si>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</si>
  <si>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</si>
  <si>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</si>
  <si>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</si>
  <si>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</si>
  <si>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</si>
  <si>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</si>
  <si>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</si>
  <si>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</si>
  <si>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</si>
  <si>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</si>
  <si>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</si>
  <si>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</si>
  <si>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</si>
  <si>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</si>
  <si>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</si>
  <si>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</si>
  <si>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</si>
  <si>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</si>
  <si>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</si>
  <si>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</si>
  <si>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</si>
  <si>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</si>
  <si>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</si>
  <si>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</si>
  <si>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</si>
  <si>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</si>
  <si>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</si>
  <si>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</si>
  <si>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</si>
  <si>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</si>
  <si>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</si>
  <si>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</si>
  <si>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</si>
  <si>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</si>
  <si>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</si>
  <si>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</si>
  <si>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</si>
  <si>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</si>
  <si>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</si>
  <si>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</si>
  <si>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</si>
  <si>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</si>
  <si>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</si>
  <si>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</si>
  <si>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</si>
  <si>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</si>
  <si>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</si>
  <si>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</si>
  <si>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</si>
  <si>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</si>
  <si>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</si>
  <si>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</si>
  <si>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</si>
  <si>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</si>
  <si>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</si>
  <si>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</si>
  <si>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</si>
  <si>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</si>
  <si>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</si>
  <si>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</si>
  <si>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</si>
  <si>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</si>
  <si>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</si>
  <si>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</si>
  <si>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</si>
  <si>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</si>
  <si>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</si>
  <si>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</si>
  <si>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</si>
  <si>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</si>
  <si>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</si>
  <si>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</si>
  <si>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</si>
  <si>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</si>
  <si>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</si>
  <si>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</si>
  <si>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</si>
  <si>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</si>
  <si>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</si>
  <si>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</si>
  <si>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</si>
  <si>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</si>
  <si>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</si>
  <si>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</si>
  <si>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</si>
  <si>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</si>
  <si>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</si>
  <si>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</si>
  <si>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</si>
  <si>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</si>
  <si>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</si>
  <si>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</si>
  <si>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</si>
  <si>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</si>
  <si>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</si>
  <si>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</si>
  <si>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</si>
  <si>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</si>
  <si>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</si>
  <si>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</si>
  <si>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</si>
  <si>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</si>
  <si>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</si>
  <si>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</si>
  <si>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</si>
  <si>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</si>
  <si>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</si>
  <si>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</si>
  <si>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</si>
  <si>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</si>
  <si>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</si>
  <si>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</si>
  <si>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</si>
  <si>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</si>
  <si>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</si>
  <si>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</si>
  <si>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</si>
  <si>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</si>
  <si>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</si>
  <si>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</si>
  <si>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</si>
  <si>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</si>
  <si>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</si>
  <si>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</si>
  <si>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</si>
  <si>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</si>
  <si>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</si>
  <si>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</si>
  <si>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</si>
  <si>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</si>
  <si>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</si>
  <si>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</si>
  <si>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</si>
  <si>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</si>
  <si>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</si>
  <si>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</si>
  <si>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</si>
  <si>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</si>
  <si>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</si>
  <si>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</si>
  <si>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1018340</t>
  </si>
  <si>
    <t xml:space="preserve">                                                            _________2023 року №______________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</si>
  <si>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</si>
  <si>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</si>
  <si>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На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 – 2024 роки</t>
  </si>
  <si>
    <t>1212010</t>
  </si>
  <si>
    <t>________2023 року №________________</t>
  </si>
  <si>
    <t>Для покращення інженерно-технічних засобів охорони та системи відеоспостереження адміністративної будівлі відділу у м.Вараш Управління Служби безпеки України в Рівненській області та прилеглої до неї території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</si>
  <si>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</si>
  <si>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</si>
  <si>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 xml:space="preserve"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</si>
  <si>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УСБУ  в Рівненській області на придбання засобів розвідки та боротьби з БпЛА</t>
  </si>
  <si>
    <t>Субвенція УСБУ  в Рівненській області на придбання засобів розвідки та боротьби з БпЛА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</si>
  <si>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</si>
  <si>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Субвенція  обласному бюджету для співфінансування об'єкту "Реконструкція будівлі навчального закладу з облаштування захисної споруди цивільного захисту (протирадіаційного укриття) за адресою: мкрн. Перемоги, буд.8 м.Вараш, Вараський район, Рівненська область"</t>
  </si>
  <si>
    <t>1213124</t>
  </si>
  <si>
    <t>1217322</t>
  </si>
  <si>
    <t>7322</t>
  </si>
  <si>
    <t>Будівництво медичних установ та закладів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</si>
  <si>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</si>
  <si>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</si>
  <si>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</si>
  <si>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</si>
  <si>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</si>
  <si>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</si>
  <si>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Будівництво самопливної каналізаційної мережі від колодязя №68 за адресою: м.Вараш проспект Шевченка Рівненської області (в тому числі коригування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</si>
  <si>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</si>
  <si>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</si>
  <si>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</si>
  <si>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</si>
  <si>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Будівництво  медичних установ та закладів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</si>
  <si>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</si>
  <si>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</si>
  <si>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</si>
  <si>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</si>
  <si>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</si>
  <si>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</si>
  <si>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</si>
  <si>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</si>
  <si>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</si>
  <si>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</si>
  <si>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</si>
  <si>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</si>
  <si>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Реконструкція мереж електропостачання зі встановленням дизель-генератора Комунального некомерційного підприємства Вараської міської ради "Вараська багатопрофільна лікарня" за адресою: вулиця Енергетиків, 23, місто Вараш, Вараського району, Рівненської області (виготовлення проектної документації)</t>
  </si>
  <si>
    <t>Бюджет Антонівської сільської територіальної громади</t>
  </si>
  <si>
    <t>Бюджет Каноницької сільської територіальної громади</t>
  </si>
  <si>
    <t xml:space="preserve">                           I. Трансферти до загального фонду бюджету</t>
  </si>
  <si>
    <t xml:space="preserve">                           II. Трансферти до спеціального фонду бюджету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</si>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</sst>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name val="Arial Cyr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3.5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4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2" fillId="0" borderId="0"/>
  </cellStyleXfs>
  <cellXfs count="703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49" fontId="24" fillId="0" borderId="0" xfId="0" applyNumberFormat="1" applyFont="1" applyAlignment="1" applyProtection="1">
      <alignment wrapText="1"/>
      <protection locked="0"/>
    </xf>
    <xf numFmtId="164" fontId="24" fillId="0" borderId="0" xfId="0" applyNumberFormat="1" applyFont="1" applyAlignment="1">
      <alignment horizontal="right" wrapText="1"/>
    </xf>
    <xf numFmtId="0" fontId="26" fillId="0" borderId="0" xfId="0" applyFont="1"/>
    <xf numFmtId="0" fontId="20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wrapText="1"/>
    </xf>
    <xf numFmtId="0" fontId="35" fillId="0" borderId="0" xfId="3" applyFont="1" applyAlignment="1">
      <alignment vertical="center" wrapText="1"/>
    </xf>
    <xf numFmtId="0" fontId="42" fillId="0" borderId="0" xfId="0" applyFont="1"/>
    <xf numFmtId="0" fontId="43" fillId="0" borderId="0" xfId="0" applyFont="1"/>
    <xf numFmtId="0" fontId="45" fillId="0" borderId="0" xfId="0" applyFont="1"/>
    <xf numFmtId="0" fontId="13" fillId="0" borderId="0" xfId="0" applyFont="1"/>
    <xf numFmtId="0" fontId="46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14" fillId="0" borderId="0" xfId="0" applyFont="1" applyAlignment="1">
      <alignment wrapText="1"/>
    </xf>
    <xf numFmtId="3" fontId="53" fillId="0" borderId="0" xfId="0" applyNumberFormat="1" applyFont="1" applyAlignment="1">
      <alignment horizontal="justify" wrapText="1"/>
    </xf>
    <xf numFmtId="0" fontId="47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52" fillId="0" borderId="0" xfId="0" applyFont="1" applyAlignment="1">
      <alignment horizontal="justify" wrapText="1"/>
    </xf>
    <xf numFmtId="3" fontId="52" fillId="0" borderId="0" xfId="0" applyNumberFormat="1" applyFont="1" applyAlignment="1">
      <alignment horizontal="right" wrapText="1"/>
    </xf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5" fillId="0" borderId="0" xfId="0" applyNumberFormat="1" applyFont="1"/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9" fillId="0" borderId="0" xfId="0" applyFont="1"/>
    <xf numFmtId="0" fontId="60" fillId="0" borderId="0" xfId="0" applyFont="1"/>
    <xf numFmtId="3" fontId="48" fillId="0" borderId="0" xfId="0" applyNumberFormat="1" applyFont="1"/>
    <xf numFmtId="3" fontId="11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0" fontId="12" fillId="0" borderId="0" xfId="0" applyFont="1"/>
    <xf numFmtId="0" fontId="62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3" fontId="62" fillId="0" borderId="1" xfId="0" applyNumberFormat="1" applyFont="1" applyBorder="1" applyAlignment="1">
      <alignment horizontal="center"/>
    </xf>
    <xf numFmtId="49" fontId="62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3" fillId="0" borderId="0" xfId="0" applyFont="1"/>
    <xf numFmtId="0" fontId="16" fillId="0" borderId="1" xfId="0" applyFont="1" applyBorder="1" applyAlignment="1">
      <alignment horizontal="left" wrapText="1"/>
    </xf>
    <xf numFmtId="0" fontId="67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8" fillId="0" borderId="0" xfId="0" applyFont="1"/>
    <xf numFmtId="0" fontId="61" fillId="0" borderId="0" xfId="0" applyFont="1"/>
    <xf numFmtId="3" fontId="62" fillId="0" borderId="1" xfId="0" applyNumberFormat="1" applyFont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8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9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61" fillId="0" borderId="1" xfId="0" applyFont="1" applyBorder="1"/>
    <xf numFmtId="49" fontId="16" fillId="0" borderId="0" xfId="0" applyNumberFormat="1" applyFont="1" applyAlignment="1">
      <alignment horizontal="left" wrapText="1"/>
    </xf>
    <xf numFmtId="0" fontId="71" fillId="0" borderId="0" xfId="0" applyFont="1"/>
    <xf numFmtId="49" fontId="18" fillId="0" borderId="1" xfId="0" applyNumberFormat="1" applyFont="1" applyBorder="1" applyAlignment="1" applyProtection="1">
      <alignment horizontal="left" wrapText="1"/>
      <protection locked="0"/>
    </xf>
    <xf numFmtId="0" fontId="16" fillId="0" borderId="4" xfId="0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0" fontId="72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73" fillId="0" borderId="0" xfId="0" applyFont="1"/>
    <xf numFmtId="3" fontId="74" fillId="0" borderId="0" xfId="0" applyNumberFormat="1" applyFont="1"/>
    <xf numFmtId="0" fontId="74" fillId="0" borderId="0" xfId="0" applyFont="1"/>
    <xf numFmtId="0" fontId="73" fillId="0" borderId="0" xfId="0" applyFont="1" applyAlignment="1">
      <alignment horizontal="center"/>
    </xf>
    <xf numFmtId="0" fontId="75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3" fontId="23" fillId="0" borderId="8" xfId="0" applyNumberFormat="1" applyFont="1" applyBorder="1" applyAlignment="1">
      <alignment horizontal="right" wrapText="1"/>
    </xf>
    <xf numFmtId="0" fontId="81" fillId="0" borderId="0" xfId="0" applyFont="1"/>
    <xf numFmtId="0" fontId="82" fillId="0" borderId="0" xfId="0" applyFont="1"/>
    <xf numFmtId="3" fontId="61" fillId="0" borderId="0" xfId="0" applyNumberFormat="1" applyFont="1"/>
    <xf numFmtId="0" fontId="7" fillId="0" borderId="0" xfId="0" applyFont="1" applyAlignment="1">
      <alignment horizontal="right"/>
    </xf>
    <xf numFmtId="49" fontId="8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5" fillId="0" borderId="0" xfId="0" applyFont="1"/>
    <xf numFmtId="0" fontId="65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6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3" fontId="27" fillId="0" borderId="0" xfId="0" applyNumberFormat="1" applyFont="1"/>
    <xf numFmtId="0" fontId="2" fillId="0" borderId="0" xfId="0" applyFont="1"/>
    <xf numFmtId="0" fontId="51" fillId="0" borderId="0" xfId="0" applyFont="1" applyAlignment="1">
      <alignment horizontal="center"/>
    </xf>
    <xf numFmtId="0" fontId="54" fillId="0" borderId="0" xfId="0" applyFont="1"/>
    <xf numFmtId="0" fontId="0" fillId="0" borderId="0" xfId="0" applyAlignment="1">
      <alignment horizontal="left"/>
    </xf>
    <xf numFmtId="0" fontId="94" fillId="0" borderId="0" xfId="0" applyFont="1"/>
    <xf numFmtId="0" fontId="1" fillId="0" borderId="0" xfId="0" applyFont="1"/>
    <xf numFmtId="49" fontId="37" fillId="0" borderId="14" xfId="26" applyNumberFormat="1" applyFont="1" applyBorder="1" applyAlignment="1">
      <alignment horizontal="center" wrapText="1"/>
    </xf>
    <xf numFmtId="1" fontId="2" fillId="0" borderId="0" xfId="26" applyNumberFormat="1" applyAlignment="1">
      <alignment horizontal="center" vertical="top" wrapText="1"/>
    </xf>
    <xf numFmtId="49" fontId="70" fillId="0" borderId="1" xfId="0" applyNumberFormat="1" applyFont="1" applyBorder="1" applyAlignment="1">
      <alignment horizontal="center" wrapText="1"/>
    </xf>
    <xf numFmtId="4" fontId="62" fillId="0" borderId="1" xfId="0" applyNumberFormat="1" applyFont="1" applyBorder="1" applyAlignment="1">
      <alignment horizontal="center"/>
    </xf>
    <xf numFmtId="0" fontId="62" fillId="0" borderId="0" xfId="0" applyFont="1"/>
    <xf numFmtId="4" fontId="95" fillId="0" borderId="0" xfId="0" applyNumberFormat="1" applyFont="1"/>
    <xf numFmtId="49" fontId="78" fillId="0" borderId="1" xfId="0" applyNumberFormat="1" applyFont="1" applyBorder="1" applyAlignment="1" applyProtection="1">
      <alignment horizontal="left" wrapText="1"/>
      <protection locked="0"/>
    </xf>
    <xf numFmtId="0" fontId="62" fillId="0" borderId="0" xfId="0" applyFont="1" applyAlignment="1">
      <alignment wrapText="1"/>
    </xf>
    <xf numFmtId="0" fontId="78" fillId="0" borderId="0" xfId="0" applyFont="1"/>
    <xf numFmtId="0" fontId="11" fillId="0" borderId="3" xfId="0" applyFont="1" applyBorder="1"/>
    <xf numFmtId="0" fontId="11" fillId="0" borderId="1" xfId="0" applyFont="1" applyBorder="1"/>
    <xf numFmtId="0" fontId="97" fillId="0" borderId="0" xfId="0" applyFont="1"/>
    <xf numFmtId="0" fontId="97" fillId="6" borderId="0" xfId="0" applyFont="1" applyFill="1"/>
    <xf numFmtId="3" fontId="65" fillId="0" borderId="0" xfId="0" applyNumberFormat="1" applyFont="1" applyAlignment="1">
      <alignment horizontal="center"/>
    </xf>
    <xf numFmtId="0" fontId="47" fillId="0" borderId="0" xfId="0" applyFont="1"/>
    <xf numFmtId="3" fontId="77" fillId="0" borderId="1" xfId="0" applyNumberFormat="1" applyFont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8" fillId="0" borderId="0" xfId="0" applyNumberFormat="1" applyFont="1"/>
    <xf numFmtId="0" fontId="16" fillId="0" borderId="0" xfId="0" applyFont="1" applyAlignment="1">
      <alignment wrapText="1"/>
    </xf>
    <xf numFmtId="3" fontId="77" fillId="0" borderId="1" xfId="0" applyNumberFormat="1" applyFont="1" applyBorder="1" applyAlignment="1">
      <alignment horizontal="center" wrapText="1"/>
    </xf>
    <xf numFmtId="4" fontId="96" fillId="0" borderId="0" xfId="0" applyNumberFormat="1" applyFont="1"/>
    <xf numFmtId="0" fontId="56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Border="1" applyAlignment="1">
      <alignment horizontal="center" wrapText="1"/>
    </xf>
    <xf numFmtId="4" fontId="55" fillId="0" borderId="0" xfId="0" applyNumberFormat="1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98" fillId="0" borderId="0" xfId="0" applyFont="1"/>
    <xf numFmtId="0" fontId="27" fillId="5" borderId="1" xfId="0" applyFont="1" applyFill="1" applyBorder="1"/>
    <xf numFmtId="0" fontId="27" fillId="5" borderId="1" xfId="0" applyFont="1" applyFill="1" applyBorder="1" applyAlignment="1">
      <alignment horizontal="center"/>
    </xf>
    <xf numFmtId="0" fontId="0" fillId="0" borderId="1" xfId="0" applyBorder="1"/>
    <xf numFmtId="49" fontId="27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>
      <alignment horizontal="justify" wrapText="1"/>
    </xf>
    <xf numFmtId="0" fontId="27" fillId="5" borderId="1" xfId="0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3" fontId="14" fillId="0" borderId="1" xfId="0" applyNumberFormat="1" applyFont="1" applyBorder="1"/>
    <xf numFmtId="3" fontId="27" fillId="0" borderId="1" xfId="0" applyNumberFormat="1" applyFont="1" applyBorder="1" applyAlignment="1">
      <alignment horizontal="center"/>
    </xf>
    <xf numFmtId="0" fontId="16" fillId="0" borderId="12" xfId="0" applyFont="1" applyBorder="1" applyAlignment="1">
      <alignment horizontal="left" wrapText="1"/>
    </xf>
    <xf numFmtId="0" fontId="54" fillId="0" borderId="25" xfId="0" applyFont="1" applyBorder="1" applyAlignment="1">
      <alignment horizontal="left"/>
    </xf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0" fontId="90" fillId="0" borderId="28" xfId="0" applyFont="1" applyBorder="1" applyAlignment="1">
      <alignment horizontal="left"/>
    </xf>
    <xf numFmtId="0" fontId="90" fillId="0" borderId="32" xfId="0" applyFont="1" applyBorder="1" applyAlignment="1">
      <alignment horizontal="left"/>
    </xf>
    <xf numFmtId="0" fontId="92" fillId="0" borderId="28" xfId="0" applyFont="1" applyBorder="1" applyAlignment="1">
      <alignment horizontal="center"/>
    </xf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9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8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49" fontId="58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 wrapText="1"/>
      <protection locked="0"/>
    </xf>
    <xf numFmtId="3" fontId="78" fillId="0" borderId="1" xfId="0" applyNumberFormat="1" applyFont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/>
      <protection locked="0"/>
    </xf>
    <xf numFmtId="3" fontId="57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>
      <alignment horizontal="center" wrapText="1"/>
    </xf>
    <xf numFmtId="49" fontId="102" fillId="0" borderId="11" xfId="0" applyNumberFormat="1" applyFont="1" applyBorder="1" applyAlignment="1">
      <alignment horizontal="center" wrapText="1"/>
    </xf>
    <xf numFmtId="49" fontId="103" fillId="0" borderId="1" xfId="0" applyNumberFormat="1" applyFont="1" applyBorder="1" applyAlignment="1" applyProtection="1">
      <alignment horizontal="left" wrapText="1"/>
      <protection locked="0"/>
    </xf>
    <xf numFmtId="3" fontId="104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103" fillId="0" borderId="1" xfId="0" applyNumberFormat="1" applyFont="1" applyBorder="1" applyAlignment="1">
      <alignment horizontal="left" wrapText="1"/>
    </xf>
    <xf numFmtId="3" fontId="105" fillId="0" borderId="1" xfId="0" applyNumberFormat="1" applyFont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3" fontId="58" fillId="0" borderId="4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Border="1" applyAlignment="1" applyProtection="1">
      <alignment horizontal="center" wrapText="1"/>
      <protection locked="0"/>
    </xf>
    <xf numFmtId="49" fontId="69" fillId="2" borderId="1" xfId="0" applyNumberFormat="1" applyFont="1" applyFill="1" applyBorder="1" applyAlignment="1" applyProtection="1">
      <alignment horizontal="center" wrapText="1"/>
      <protection locked="0"/>
    </xf>
    <xf numFmtId="49" fontId="69" fillId="2" borderId="1" xfId="1" applyNumberFormat="1" applyFont="1" applyFill="1" applyBorder="1" applyAlignment="1" applyProtection="1">
      <alignment horizontal="center" wrapText="1"/>
      <protection locked="0"/>
    </xf>
    <xf numFmtId="3" fontId="16" fillId="0" borderId="30" xfId="0" applyNumberFormat="1" applyFont="1" applyBorder="1" applyAlignment="1">
      <alignment horizontal="right"/>
    </xf>
    <xf numFmtId="0" fontId="36" fillId="0" borderId="0" xfId="0" applyFont="1"/>
    <xf numFmtId="3" fontId="62" fillId="0" borderId="33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49" fontId="92" fillId="0" borderId="34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/>
    </xf>
    <xf numFmtId="0" fontId="16" fillId="0" borderId="34" xfId="0" applyFont="1" applyBorder="1"/>
    <xf numFmtId="0" fontId="16" fillId="0" borderId="34" xfId="0" applyFont="1" applyBorder="1" applyAlignment="1">
      <alignment wrapText="1"/>
    </xf>
    <xf numFmtId="3" fontId="101" fillId="0" borderId="33" xfId="0" applyNumberFormat="1" applyFont="1" applyBorder="1"/>
    <xf numFmtId="3" fontId="93" fillId="0" borderId="30" xfId="0" applyNumberFormat="1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3" fontId="27" fillId="0" borderId="30" xfId="0" applyNumberFormat="1" applyFont="1" applyBorder="1" applyAlignment="1">
      <alignment horizontal="right"/>
    </xf>
    <xf numFmtId="0" fontId="51" fillId="0" borderId="35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16" fillId="0" borderId="26" xfId="0" applyFont="1" applyBorder="1"/>
    <xf numFmtId="3" fontId="16" fillId="0" borderId="27" xfId="0" applyNumberFormat="1" applyFont="1" applyBorder="1" applyAlignment="1">
      <alignment horizontal="right"/>
    </xf>
    <xf numFmtId="3" fontId="99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Alignment="1">
      <alignment vertical="top" wrapText="1"/>
    </xf>
    <xf numFmtId="49" fontId="2" fillId="0" borderId="0" xfId="26" applyNumberFormat="1" applyAlignment="1">
      <alignment vertical="top" wrapText="1"/>
    </xf>
    <xf numFmtId="0" fontId="28" fillId="0" borderId="0" xfId="26" applyFont="1"/>
    <xf numFmtId="0" fontId="29" fillId="0" borderId="0" xfId="26" applyFont="1"/>
    <xf numFmtId="0" fontId="16" fillId="0" borderId="0" xfId="26" applyFont="1" applyAlignment="1">
      <alignment horizontal="right"/>
    </xf>
    <xf numFmtId="1" fontId="2" fillId="0" borderId="0" xfId="26" applyNumberFormat="1" applyAlignment="1">
      <alignment horizontal="right" vertical="top" wrapText="1"/>
    </xf>
    <xf numFmtId="49" fontId="83" fillId="0" borderId="0" xfId="26" applyNumberFormat="1" applyFont="1" applyAlignment="1">
      <alignment wrapText="1"/>
    </xf>
    <xf numFmtId="0" fontId="9" fillId="0" borderId="0" xfId="26" applyFont="1"/>
    <xf numFmtId="0" fontId="15" fillId="0" borderId="0" xfId="26" applyFont="1" applyAlignment="1">
      <alignment horizontal="right"/>
    </xf>
    <xf numFmtId="0" fontId="32" fillId="0" borderId="1" xfId="26" applyFont="1" applyBorder="1" applyAlignment="1">
      <alignment horizontal="center" vertical="center"/>
    </xf>
    <xf numFmtId="0" fontId="32" fillId="0" borderId="1" xfId="26" applyFont="1" applyBorder="1" applyAlignment="1">
      <alignment horizontal="center" vertical="center" wrapText="1"/>
    </xf>
    <xf numFmtId="49" fontId="2" fillId="0" borderId="1" xfId="26" applyNumberFormat="1" applyBorder="1" applyAlignment="1">
      <alignment horizontal="center" vertical="top" wrapText="1"/>
    </xf>
    <xf numFmtId="0" fontId="2" fillId="0" borderId="1" xfId="26" applyBorder="1" applyAlignment="1">
      <alignment horizontal="center" vertical="center" wrapText="1"/>
    </xf>
    <xf numFmtId="0" fontId="33" fillId="0" borderId="0" xfId="26" applyFont="1"/>
    <xf numFmtId="0" fontId="29" fillId="3" borderId="0" xfId="26" applyFont="1" applyFill="1"/>
    <xf numFmtId="49" fontId="34" fillId="0" borderId="1" xfId="26" applyNumberFormat="1" applyFont="1" applyBorder="1" applyAlignment="1">
      <alignment horizontal="center" wrapText="1"/>
    </xf>
    <xf numFmtId="49" fontId="34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 wrapText="1"/>
    </xf>
    <xf numFmtId="0" fontId="35" fillId="3" borderId="0" xfId="26" applyFont="1" applyFill="1"/>
    <xf numFmtId="0" fontId="35" fillId="0" borderId="0" xfId="26" applyFont="1"/>
    <xf numFmtId="49" fontId="36" fillId="0" borderId="1" xfId="26" applyNumberFormat="1" applyFont="1" applyBorder="1" applyAlignment="1">
      <alignment horizontal="center" wrapText="1"/>
    </xf>
    <xf numFmtId="49" fontId="36" fillId="0" borderId="1" xfId="26" applyNumberFormat="1" applyFont="1" applyBorder="1" applyAlignment="1">
      <alignment horizontal="left" wrapText="1"/>
    </xf>
    <xf numFmtId="3" fontId="37" fillId="0" borderId="1" xfId="26" applyNumberFormat="1" applyFont="1" applyBorder="1" applyAlignment="1">
      <alignment horizontal="center" wrapText="1"/>
    </xf>
    <xf numFmtId="3" fontId="36" fillId="0" borderId="1" xfId="26" applyNumberFormat="1" applyFont="1" applyBorder="1" applyAlignment="1">
      <alignment horizontal="center" wrapText="1"/>
    </xf>
    <xf numFmtId="2" fontId="35" fillId="0" borderId="0" xfId="26" applyNumberFormat="1" applyFont="1"/>
    <xf numFmtId="3" fontId="37" fillId="0" borderId="1" xfId="26" applyNumberFormat="1" applyFont="1" applyBorder="1" applyAlignment="1">
      <alignment horizontal="center"/>
    </xf>
    <xf numFmtId="0" fontId="38" fillId="3" borderId="0" xfId="26" applyFont="1" applyFill="1"/>
    <xf numFmtId="0" fontId="38" fillId="0" borderId="0" xfId="26" applyFont="1"/>
    <xf numFmtId="49" fontId="36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/>
    </xf>
    <xf numFmtId="49" fontId="36" fillId="0" borderId="1" xfId="26" applyNumberFormat="1" applyFont="1" applyBorder="1" applyAlignment="1">
      <alignment vertical="center" wrapText="1"/>
    </xf>
    <xf numFmtId="3" fontId="31" fillId="0" borderId="1" xfId="26" applyNumberFormat="1" applyFont="1" applyBorder="1" applyAlignment="1">
      <alignment horizontal="left" wrapText="1"/>
    </xf>
    <xf numFmtId="49" fontId="29" fillId="0" borderId="0" xfId="26" applyNumberFormat="1" applyFont="1" applyAlignment="1">
      <alignment vertical="top" wrapText="1"/>
    </xf>
    <xf numFmtId="0" fontId="39" fillId="0" borderId="0" xfId="26" applyFont="1"/>
    <xf numFmtId="164" fontId="38" fillId="0" borderId="0" xfId="26" applyNumberFormat="1" applyFont="1"/>
    <xf numFmtId="3" fontId="38" fillId="0" borderId="0" xfId="26" applyNumberFormat="1" applyFont="1"/>
    <xf numFmtId="1" fontId="29" fillId="0" borderId="0" xfId="26" applyNumberFormat="1" applyFont="1" applyAlignment="1">
      <alignment vertical="top" wrapText="1"/>
    </xf>
    <xf numFmtId="49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9" fontId="58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62" fillId="0" borderId="4" xfId="0" applyNumberFormat="1" applyFont="1" applyBorder="1" applyAlignment="1">
      <alignment horizontal="left" wrapText="1"/>
    </xf>
    <xf numFmtId="0" fontId="107" fillId="0" borderId="0" xfId="0" applyFont="1"/>
    <xf numFmtId="0" fontId="16" fillId="0" borderId="36" xfId="0" applyFont="1" applyBorder="1" applyAlignment="1">
      <alignment horizontal="left"/>
    </xf>
    <xf numFmtId="49" fontId="16" fillId="0" borderId="34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08" fillId="0" borderId="21" xfId="0" applyFont="1" applyBorder="1" applyAlignment="1">
      <alignment wrapText="1"/>
    </xf>
    <xf numFmtId="0" fontId="109" fillId="0" borderId="6" xfId="0" applyFont="1" applyBorder="1" applyAlignment="1">
      <alignment horizontal="left" wrapText="1"/>
    </xf>
    <xf numFmtId="49" fontId="109" fillId="0" borderId="7" xfId="0" applyNumberFormat="1" applyFont="1" applyBorder="1" applyAlignment="1" applyProtection="1">
      <alignment horizontal="left" wrapText="1"/>
      <protection locked="0"/>
    </xf>
    <xf numFmtId="0" fontId="109" fillId="0" borderId="23" xfId="0" applyFont="1" applyBorder="1" applyAlignment="1">
      <alignment horizontal="left" wrapText="1"/>
    </xf>
    <xf numFmtId="49" fontId="109" fillId="0" borderId="21" xfId="0" applyNumberFormat="1" applyFont="1" applyBorder="1" applyAlignment="1" applyProtection="1">
      <alignment horizontal="left" wrapText="1"/>
      <protection locked="0"/>
    </xf>
    <xf numFmtId="3" fontId="27" fillId="0" borderId="21" xfId="0" applyNumberFormat="1" applyFont="1" applyBorder="1" applyAlignment="1">
      <alignment wrapText="1"/>
    </xf>
    <xf numFmtId="3" fontId="19" fillId="0" borderId="21" xfId="0" applyNumberFormat="1" applyFont="1" applyBorder="1" applyAlignment="1">
      <alignment horizontal="right" wrapText="1"/>
    </xf>
    <xf numFmtId="3" fontId="30" fillId="0" borderId="21" xfId="0" applyNumberFormat="1" applyFont="1" applyBorder="1" applyAlignment="1">
      <alignment horizontal="right" wrapText="1"/>
    </xf>
    <xf numFmtId="3" fontId="19" fillId="0" borderId="22" xfId="0" applyNumberFormat="1" applyFont="1" applyBorder="1" applyAlignment="1">
      <alignment horizontal="center" wrapText="1"/>
    </xf>
    <xf numFmtId="3" fontId="19" fillId="0" borderId="30" xfId="0" applyNumberFormat="1" applyFont="1" applyBorder="1" applyAlignment="1">
      <alignment horizontal="center" wrapText="1"/>
    </xf>
    <xf numFmtId="3" fontId="30" fillId="0" borderId="22" xfId="0" applyNumberFormat="1" applyFont="1" applyBorder="1" applyAlignment="1">
      <alignment horizontal="right" wrapText="1"/>
    </xf>
    <xf numFmtId="3" fontId="19" fillId="0" borderId="22" xfId="0" applyNumberFormat="1" applyFont="1" applyBorder="1" applyAlignment="1">
      <alignment horizontal="right" wrapText="1"/>
    </xf>
    <xf numFmtId="3" fontId="19" fillId="0" borderId="21" xfId="0" applyNumberFormat="1" applyFont="1" applyBorder="1" applyAlignment="1">
      <alignment horizontal="center" wrapText="1"/>
    </xf>
    <xf numFmtId="3" fontId="19" fillId="0" borderId="21" xfId="0" applyNumberFormat="1" applyFont="1" applyBorder="1" applyAlignment="1">
      <alignment wrapText="1"/>
    </xf>
    <xf numFmtId="3" fontId="110" fillId="0" borderId="21" xfId="0" applyNumberFormat="1" applyFont="1" applyBorder="1" applyAlignment="1">
      <alignment horizontal="right" wrapText="1"/>
    </xf>
    <xf numFmtId="3" fontId="30" fillId="0" borderId="21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3" fontId="30" fillId="0" borderId="21" xfId="0" applyNumberFormat="1" applyFont="1" applyBorder="1" applyAlignment="1">
      <alignment horizontal="right" vertical="center" wrapText="1"/>
    </xf>
    <xf numFmtId="3" fontId="110" fillId="0" borderId="26" xfId="0" applyNumberFormat="1" applyFont="1" applyBorder="1" applyAlignment="1">
      <alignment horizontal="right" wrapText="1"/>
    </xf>
    <xf numFmtId="3" fontId="110" fillId="0" borderId="27" xfId="0" applyNumberFormat="1" applyFont="1" applyBorder="1" applyAlignment="1">
      <alignment horizontal="right" wrapText="1"/>
    </xf>
    <xf numFmtId="0" fontId="16" fillId="0" borderId="21" xfId="0" applyFont="1" applyBorder="1" applyAlignment="1">
      <alignment horizontal="left" wrapText="1"/>
    </xf>
    <xf numFmtId="3" fontId="16" fillId="0" borderId="21" xfId="0" applyNumberFormat="1" applyFont="1" applyBorder="1" applyAlignment="1">
      <alignment horizontal="right" wrapText="1"/>
    </xf>
    <xf numFmtId="0" fontId="27" fillId="0" borderId="21" xfId="0" applyFont="1" applyBorder="1"/>
    <xf numFmtId="3" fontId="27" fillId="0" borderId="21" xfId="0" applyNumberFormat="1" applyFont="1" applyBorder="1" applyAlignment="1">
      <alignment horizontal="right" wrapText="1"/>
    </xf>
    <xf numFmtId="0" fontId="112" fillId="0" borderId="0" xfId="0" applyFont="1" applyAlignment="1">
      <alignment wrapText="1"/>
    </xf>
    <xf numFmtId="0" fontId="27" fillId="0" borderId="21" xfId="0" applyFont="1" applyBorder="1" applyAlignment="1">
      <alignment horizontal="left" wrapText="1"/>
    </xf>
    <xf numFmtId="3" fontId="27" fillId="0" borderId="21" xfId="0" applyNumberFormat="1" applyFont="1" applyBorder="1" applyAlignment="1" applyProtection="1">
      <alignment horizontal="right" wrapText="1"/>
      <protection locked="0"/>
    </xf>
    <xf numFmtId="0" fontId="108" fillId="0" borderId="0" xfId="0" applyFont="1" applyAlignment="1">
      <alignment wrapText="1"/>
    </xf>
    <xf numFmtId="49" fontId="113" fillId="0" borderId="21" xfId="0" applyNumberFormat="1" applyFont="1" applyBorder="1" applyAlignment="1" applyProtection="1">
      <alignment horizontal="left" wrapText="1"/>
      <protection locked="0"/>
    </xf>
    <xf numFmtId="0" fontId="27" fillId="0" borderId="20" xfId="0" applyFont="1" applyBorder="1" applyAlignment="1">
      <alignment horizontal="left" wrapText="1"/>
    </xf>
    <xf numFmtId="0" fontId="16" fillId="0" borderId="21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3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left" wrapText="1"/>
    </xf>
    <xf numFmtId="0" fontId="16" fillId="0" borderId="21" xfId="0" applyFont="1" applyBorder="1" applyAlignment="1">
      <alignment wrapText="1"/>
    </xf>
    <xf numFmtId="49" fontId="113" fillId="0" borderId="0" xfId="0" applyNumberFormat="1" applyFont="1" applyAlignment="1" applyProtection="1">
      <alignment horizontal="left" wrapText="1"/>
      <protection locked="0"/>
    </xf>
    <xf numFmtId="49" fontId="113" fillId="0" borderId="9" xfId="0" applyNumberFormat="1" applyFont="1" applyBorder="1" applyAlignment="1" applyProtection="1">
      <alignment horizontal="left" wrapText="1"/>
      <protection locked="0"/>
    </xf>
    <xf numFmtId="3" fontId="16" fillId="0" borderId="21" xfId="0" applyNumberFormat="1" applyFont="1" applyBorder="1" applyAlignment="1">
      <alignment horizontal="center" wrapText="1"/>
    </xf>
    <xf numFmtId="0" fontId="27" fillId="0" borderId="21" xfId="0" applyFont="1" applyBorder="1" applyAlignment="1">
      <alignment wrapText="1"/>
    </xf>
    <xf numFmtId="0" fontId="16" fillId="0" borderId="9" xfId="0" applyFont="1" applyBorder="1"/>
    <xf numFmtId="0" fontId="108" fillId="0" borderId="21" xfId="0" applyFont="1" applyBorder="1" applyAlignment="1">
      <alignment horizontal="left" vertical="center" wrapText="1"/>
    </xf>
    <xf numFmtId="0" fontId="112" fillId="0" borderId="21" xfId="0" applyFont="1" applyBorder="1" applyAlignment="1">
      <alignment horizontal="left" wrapText="1"/>
    </xf>
    <xf numFmtId="0" fontId="113" fillId="0" borderId="23" xfId="0" applyFont="1" applyBorder="1" applyAlignment="1">
      <alignment horizontal="left" wrapText="1"/>
    </xf>
    <xf numFmtId="0" fontId="113" fillId="0" borderId="28" xfId="0" applyFont="1" applyBorder="1" applyAlignment="1">
      <alignment horizontal="left" wrapText="1"/>
    </xf>
    <xf numFmtId="0" fontId="27" fillId="0" borderId="19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111" fillId="0" borderId="4" xfId="0" applyFont="1" applyBorder="1" applyAlignment="1">
      <alignment horizontal="center" vertical="center" wrapText="1"/>
    </xf>
    <xf numFmtId="49" fontId="111" fillId="0" borderId="5" xfId="0" applyNumberFormat="1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106" fillId="0" borderId="0" xfId="0" applyNumberFormat="1" applyFont="1" applyProtection="1">
      <protection locked="0"/>
    </xf>
    <xf numFmtId="49" fontId="69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0" fontId="22" fillId="0" borderId="26" xfId="0" applyFont="1" applyBorder="1" applyAlignment="1">
      <alignment horizontal="left" wrapText="1"/>
    </xf>
    <xf numFmtId="49" fontId="50" fillId="0" borderId="0" xfId="0" applyNumberFormat="1" applyFont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0" fontId="116" fillId="0" borderId="0" xfId="0" applyFont="1"/>
    <xf numFmtId="3" fontId="101" fillId="0" borderId="30" xfId="0" applyNumberFormat="1" applyFont="1" applyBorder="1"/>
    <xf numFmtId="0" fontId="117" fillId="0" borderId="28" xfId="0" applyFont="1" applyBorder="1" applyAlignment="1">
      <alignment horizontal="center"/>
    </xf>
    <xf numFmtId="0" fontId="117" fillId="0" borderId="32" xfId="0" applyFont="1" applyBorder="1" applyAlignment="1">
      <alignment horizontal="center"/>
    </xf>
    <xf numFmtId="0" fontId="117" fillId="0" borderId="24" xfId="0" applyFont="1" applyBorder="1" applyAlignment="1">
      <alignment horizontal="left"/>
    </xf>
    <xf numFmtId="0" fontId="118" fillId="0" borderId="28" xfId="0" applyFont="1" applyBorder="1" applyAlignment="1">
      <alignment horizontal="center"/>
    </xf>
    <xf numFmtId="0" fontId="117" fillId="0" borderId="32" xfId="0" applyFont="1" applyBorder="1" applyAlignment="1">
      <alignment horizontal="left"/>
    </xf>
    <xf numFmtId="0" fontId="62" fillId="0" borderId="24" xfId="0" applyFont="1" applyBorder="1" applyAlignment="1">
      <alignment horizontal="left"/>
    </xf>
    <xf numFmtId="0" fontId="115" fillId="0" borderId="34" xfId="0" applyFont="1" applyBorder="1" applyAlignment="1">
      <alignment horizontal="left" wrapText="1"/>
    </xf>
    <xf numFmtId="0" fontId="119" fillId="0" borderId="1" xfId="0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49" fontId="101" fillId="0" borderId="31" xfId="0" applyNumberFormat="1" applyFont="1" applyBorder="1" applyAlignment="1">
      <alignment horizontal="left" wrapText="1"/>
    </xf>
    <xf numFmtId="3" fontId="16" fillId="0" borderId="33" xfId="0" applyNumberFormat="1" applyFont="1" applyBorder="1"/>
    <xf numFmtId="0" fontId="11" fillId="0" borderId="37" xfId="0" applyFont="1" applyBorder="1"/>
    <xf numFmtId="0" fontId="11" fillId="0" borderId="38" xfId="0" applyFont="1" applyBorder="1"/>
    <xf numFmtId="49" fontId="16" fillId="3" borderId="34" xfId="0" applyNumberFormat="1" applyFont="1" applyFill="1" applyBorder="1" applyAlignment="1">
      <alignment horizontal="left" wrapText="1"/>
    </xf>
    <xf numFmtId="3" fontId="16" fillId="0" borderId="33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horizontal="left"/>
    </xf>
    <xf numFmtId="3" fontId="57" fillId="0" borderId="33" xfId="0" applyNumberFormat="1" applyFont="1" applyBorder="1" applyAlignment="1">
      <alignment horizontal="right" vertical="center"/>
    </xf>
    <xf numFmtId="3" fontId="57" fillId="0" borderId="33" xfId="0" applyNumberFormat="1" applyFont="1" applyBorder="1" applyAlignment="1">
      <alignment horizontal="right"/>
    </xf>
    <xf numFmtId="3" fontId="57" fillId="0" borderId="33" xfId="0" applyNumberFormat="1" applyFont="1" applyBorder="1"/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4" fontId="32" fillId="5" borderId="1" xfId="0" applyNumberFormat="1" applyFont="1" applyFill="1" applyBorder="1" applyAlignment="1">
      <alignment horizontal="center" wrapText="1"/>
    </xf>
    <xf numFmtId="3" fontId="121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95" fillId="0" borderId="0" xfId="0" applyNumberFormat="1" applyFont="1"/>
    <xf numFmtId="49" fontId="70" fillId="0" borderId="11" xfId="0" applyNumberFormat="1" applyFont="1" applyBorder="1" applyAlignment="1">
      <alignment horizontal="center" wrapText="1"/>
    </xf>
    <xf numFmtId="0" fontId="62" fillId="0" borderId="1" xfId="0" applyFont="1" applyBorder="1" applyAlignment="1">
      <alignment horizontal="left" wrapText="1"/>
    </xf>
    <xf numFmtId="0" fontId="122" fillId="0" borderId="0" xfId="0" applyFont="1"/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3" fontId="62" fillId="0" borderId="1" xfId="0" applyNumberFormat="1" applyFont="1" applyBorder="1"/>
    <xf numFmtId="4" fontId="62" fillId="0" borderId="1" xfId="0" applyNumberFormat="1" applyFont="1" applyBorder="1" applyAlignment="1">
      <alignment horizontal="center" wrapText="1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/>
    <xf numFmtId="0" fontId="109" fillId="0" borderId="28" xfId="0" applyFont="1" applyBorder="1" applyAlignment="1">
      <alignment horizontal="left" wrapText="1"/>
    </xf>
    <xf numFmtId="0" fontId="27" fillId="0" borderId="28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3" fontId="30" fillId="0" borderId="30" xfId="0" applyNumberFormat="1" applyFont="1" applyBorder="1" applyAlignment="1">
      <alignment horizontal="right" wrapText="1"/>
    </xf>
    <xf numFmtId="3" fontId="19" fillId="0" borderId="30" xfId="0" applyNumberFormat="1" applyFont="1" applyBorder="1" applyAlignment="1">
      <alignment horizontal="right" wrapText="1"/>
    </xf>
    <xf numFmtId="0" fontId="113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0" fontId="16" fillId="0" borderId="41" xfId="0" applyFont="1" applyBorder="1" applyAlignment="1">
      <alignment horizontal="left" wrapText="1"/>
    </xf>
    <xf numFmtId="0" fontId="109" fillId="0" borderId="42" xfId="0" applyFont="1" applyBorder="1" applyAlignment="1">
      <alignment horizontal="left" wrapText="1"/>
    </xf>
    <xf numFmtId="49" fontId="113" fillId="0" borderId="43" xfId="0" applyNumberFormat="1" applyFont="1" applyBorder="1" applyAlignment="1" applyProtection="1">
      <alignment horizontal="left" wrapText="1"/>
      <protection locked="0"/>
    </xf>
    <xf numFmtId="3" fontId="19" fillId="0" borderId="43" xfId="0" applyNumberFormat="1" applyFont="1" applyBorder="1" applyAlignment="1">
      <alignment horizontal="center" wrapText="1"/>
    </xf>
    <xf numFmtId="3" fontId="19" fillId="0" borderId="44" xfId="0" applyNumberFormat="1" applyFont="1" applyBorder="1" applyAlignment="1">
      <alignment horizontal="center" wrapText="1"/>
    </xf>
    <xf numFmtId="3" fontId="30" fillId="0" borderId="30" xfId="0" applyNumberFormat="1" applyFont="1" applyBorder="1" applyAlignment="1">
      <alignment horizontal="center" wrapText="1"/>
    </xf>
    <xf numFmtId="3" fontId="110" fillId="0" borderId="30" xfId="0" applyNumberFormat="1" applyFont="1" applyBorder="1" applyAlignment="1">
      <alignment horizontal="right" wrapText="1"/>
    </xf>
    <xf numFmtId="3" fontId="19" fillId="0" borderId="30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/>
    </xf>
    <xf numFmtId="3" fontId="19" fillId="0" borderId="30" xfId="0" applyNumberFormat="1" applyFont="1" applyBorder="1" applyAlignment="1">
      <alignment wrapText="1"/>
    </xf>
    <xf numFmtId="0" fontId="27" fillId="0" borderId="31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19" fillId="0" borderId="30" xfId="0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16" fillId="0" borderId="45" xfId="0" applyFont="1" applyBorder="1" applyAlignment="1">
      <alignment horizontal="left"/>
    </xf>
    <xf numFmtId="0" fontId="108" fillId="0" borderId="43" xfId="0" applyFont="1" applyBorder="1" applyAlignment="1">
      <alignment horizontal="left" wrapText="1"/>
    </xf>
    <xf numFmtId="3" fontId="16" fillId="0" borderId="43" xfId="0" applyNumberFormat="1" applyFont="1" applyBorder="1" applyAlignment="1">
      <alignment horizontal="right" wrapText="1"/>
    </xf>
    <xf numFmtId="3" fontId="19" fillId="0" borderId="43" xfId="0" applyNumberFormat="1" applyFont="1" applyBorder="1" applyAlignment="1">
      <alignment horizontal="right" wrapText="1"/>
    </xf>
    <xf numFmtId="4" fontId="16" fillId="0" borderId="1" xfId="0" applyNumberFormat="1" applyFont="1" applyBorder="1" applyAlignment="1">
      <alignment horizontal="center" wrapText="1"/>
    </xf>
    <xf numFmtId="4" fontId="42" fillId="5" borderId="1" xfId="0" applyNumberFormat="1" applyFont="1" applyFill="1" applyBorder="1" applyAlignment="1">
      <alignment horizontal="center" wrapText="1"/>
    </xf>
    <xf numFmtId="0" fontId="109" fillId="0" borderId="47" xfId="0" applyFont="1" applyBorder="1" applyAlignment="1">
      <alignment horizontal="left" wrapText="1"/>
    </xf>
    <xf numFmtId="49" fontId="109" fillId="0" borderId="46" xfId="0" applyNumberFormat="1" applyFont="1" applyBorder="1" applyAlignment="1" applyProtection="1">
      <alignment horizontal="left" wrapText="1"/>
      <protection locked="0"/>
    </xf>
    <xf numFmtId="4" fontId="80" fillId="0" borderId="46" xfId="0" applyNumberFormat="1" applyFont="1" applyBorder="1" applyAlignment="1">
      <alignment horizontal="center" wrapText="1"/>
    </xf>
    <xf numFmtId="4" fontId="80" fillId="0" borderId="48" xfId="0" applyNumberFormat="1" applyFont="1" applyBorder="1" applyAlignment="1">
      <alignment horizontal="center" wrapText="1"/>
    </xf>
    <xf numFmtId="0" fontId="113" fillId="0" borderId="47" xfId="0" applyFont="1" applyBorder="1" applyAlignment="1">
      <alignment horizontal="left" wrapText="1"/>
    </xf>
    <xf numFmtId="0" fontId="16" fillId="0" borderId="46" xfId="0" applyFont="1" applyBorder="1" applyAlignment="1">
      <alignment horizontal="left" vertical="center" wrapText="1"/>
    </xf>
    <xf numFmtId="4" fontId="19" fillId="0" borderId="46" xfId="0" applyNumberFormat="1" applyFont="1" applyBorder="1" applyAlignment="1">
      <alignment horizontal="center" wrapText="1"/>
    </xf>
    <xf numFmtId="4" fontId="19" fillId="0" borderId="48" xfId="0" applyNumberFormat="1" applyFont="1" applyBorder="1" applyAlignment="1">
      <alignment horizontal="center" wrapText="1"/>
    </xf>
    <xf numFmtId="0" fontId="16" fillId="0" borderId="46" xfId="0" applyFont="1" applyBorder="1" applyAlignment="1">
      <alignment horizontal="left" wrapText="1"/>
    </xf>
    <xf numFmtId="3" fontId="16" fillId="0" borderId="46" xfId="0" applyNumberFormat="1" applyFont="1" applyBorder="1" applyAlignment="1">
      <alignment horizontal="right" wrapText="1"/>
    </xf>
    <xf numFmtId="0" fontId="27" fillId="0" borderId="47" xfId="0" applyFont="1" applyBorder="1" applyAlignment="1">
      <alignment horizontal="left" wrapText="1"/>
    </xf>
    <xf numFmtId="0" fontId="27" fillId="0" borderId="46" xfId="0" applyFont="1" applyBorder="1"/>
    <xf numFmtId="3" fontId="27" fillId="0" borderId="46" xfId="0" applyNumberFormat="1" applyFont="1" applyBorder="1" applyAlignment="1">
      <alignment horizontal="right" wrapText="1"/>
    </xf>
    <xf numFmtId="0" fontId="16" fillId="0" borderId="47" xfId="0" applyFont="1" applyBorder="1" applyAlignment="1">
      <alignment horizontal="left" wrapText="1"/>
    </xf>
    <xf numFmtId="0" fontId="16" fillId="0" borderId="49" xfId="0" applyFont="1" applyBorder="1" applyAlignment="1">
      <alignment wrapText="1"/>
    </xf>
    <xf numFmtId="0" fontId="112" fillId="0" borderId="46" xfId="0" applyFont="1" applyBorder="1" applyAlignment="1">
      <alignment wrapText="1"/>
    </xf>
    <xf numFmtId="0" fontId="27" fillId="0" borderId="49" xfId="0" applyFont="1" applyBorder="1" applyAlignment="1">
      <alignment wrapText="1"/>
    </xf>
    <xf numFmtId="0" fontId="27" fillId="0" borderId="46" xfId="0" applyFont="1" applyBorder="1" applyAlignment="1">
      <alignment horizontal="left" wrapText="1"/>
    </xf>
    <xf numFmtId="3" fontId="19" fillId="0" borderId="46" xfId="0" applyNumberFormat="1" applyFont="1" applyBorder="1" applyAlignment="1">
      <alignment horizontal="right" wrapText="1"/>
    </xf>
    <xf numFmtId="3" fontId="19" fillId="0" borderId="48" xfId="0" applyNumberFormat="1" applyFont="1" applyBorder="1" applyAlignment="1">
      <alignment horizontal="center" wrapText="1"/>
    </xf>
    <xf numFmtId="0" fontId="108" fillId="0" borderId="46" xfId="0" applyFont="1" applyBorder="1" applyAlignment="1">
      <alignment wrapText="1"/>
    </xf>
    <xf numFmtId="3" fontId="30" fillId="0" borderId="46" xfId="0" applyNumberFormat="1" applyFont="1" applyBorder="1" applyAlignment="1">
      <alignment horizontal="right" wrapText="1"/>
    </xf>
    <xf numFmtId="3" fontId="30" fillId="0" borderId="48" xfId="0" applyNumberFormat="1" applyFont="1" applyBorder="1" applyAlignment="1">
      <alignment horizontal="right" wrapText="1"/>
    </xf>
    <xf numFmtId="0" fontId="16" fillId="0" borderId="50" xfId="0" applyFont="1" applyBorder="1" applyAlignment="1">
      <alignment horizontal="left" wrapText="1"/>
    </xf>
    <xf numFmtId="3" fontId="19" fillId="0" borderId="48" xfId="0" applyNumberFormat="1" applyFont="1" applyBorder="1" applyAlignment="1">
      <alignment horizontal="right" wrapText="1"/>
    </xf>
    <xf numFmtId="0" fontId="16" fillId="0" borderId="51" xfId="0" applyFont="1" applyBorder="1" applyAlignment="1">
      <alignment horizontal="left" wrapText="1"/>
    </xf>
    <xf numFmtId="49" fontId="113" fillId="0" borderId="46" xfId="0" applyNumberFormat="1" applyFont="1" applyBorder="1" applyAlignment="1" applyProtection="1">
      <alignment horizontal="left" wrapText="1"/>
      <protection locked="0"/>
    </xf>
    <xf numFmtId="3" fontId="19" fillId="0" borderId="46" xfId="0" applyNumberFormat="1" applyFont="1" applyBorder="1" applyAlignment="1">
      <alignment horizontal="center" wrapText="1"/>
    </xf>
    <xf numFmtId="0" fontId="16" fillId="0" borderId="52" xfId="0" applyFont="1" applyBorder="1" applyAlignment="1">
      <alignment horizontal="left" wrapText="1"/>
    </xf>
    <xf numFmtId="0" fontId="16" fillId="0" borderId="53" xfId="0" applyFont="1" applyBorder="1" applyAlignment="1">
      <alignment horizontal="left" wrapText="1"/>
    </xf>
    <xf numFmtId="3" fontId="101" fillId="0" borderId="30" xfId="0" applyNumberFormat="1" applyFont="1" applyBorder="1" applyAlignment="1">
      <alignment horizontal="center"/>
    </xf>
    <xf numFmtId="49" fontId="92" fillId="0" borderId="28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right"/>
    </xf>
    <xf numFmtId="0" fontId="16" fillId="0" borderId="29" xfId="0" applyFont="1" applyBorder="1" applyAlignment="1">
      <alignment horizontal="center"/>
    </xf>
    <xf numFmtId="3" fontId="27" fillId="0" borderId="46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>
      <alignment wrapText="1"/>
    </xf>
    <xf numFmtId="3" fontId="27" fillId="0" borderId="46" xfId="0" applyNumberFormat="1" applyFont="1" applyBorder="1" applyAlignment="1">
      <alignment wrapText="1"/>
    </xf>
    <xf numFmtId="3" fontId="27" fillId="0" borderId="46" xfId="0" applyNumberFormat="1" applyFont="1" applyBorder="1" applyAlignment="1" applyProtection="1">
      <alignment horizontal="right" wrapText="1"/>
      <protection locked="0"/>
    </xf>
    <xf numFmtId="3" fontId="27" fillId="0" borderId="43" xfId="0" applyNumberFormat="1" applyFont="1" applyBorder="1" applyAlignment="1" applyProtection="1">
      <alignment horizontal="right" wrapText="1"/>
      <protection locked="0"/>
    </xf>
    <xf numFmtId="3" fontId="27" fillId="0" borderId="43" xfId="0" applyNumberFormat="1" applyFont="1" applyBorder="1" applyAlignment="1">
      <alignment horizontal="right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26" xfId="0" applyNumberFormat="1" applyFont="1" applyBorder="1" applyAlignment="1">
      <alignment horizontal="right" wrapText="1"/>
    </xf>
    <xf numFmtId="49" fontId="36" fillId="0" borderId="1" xfId="26" applyNumberFormat="1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center" wrapText="1"/>
    </xf>
    <xf numFmtId="0" fontId="62" fillId="0" borderId="1" xfId="0" applyFont="1" applyBorder="1" applyAlignment="1">
      <alignment vertical="top" wrapText="1"/>
    </xf>
    <xf numFmtId="3" fontId="78" fillId="0" borderId="3" xfId="0" applyNumberFormat="1" applyFont="1" applyBorder="1" applyAlignment="1">
      <alignment horizontal="center" wrapText="1"/>
    </xf>
    <xf numFmtId="4" fontId="78" fillId="0" borderId="3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 applyProtection="1">
      <alignment horizontal="left" wrapText="1"/>
      <protection locked="0"/>
    </xf>
    <xf numFmtId="3" fontId="62" fillId="0" borderId="11" xfId="0" applyNumberFormat="1" applyFont="1" applyBorder="1" applyAlignment="1">
      <alignment horizontal="center" wrapText="1"/>
    </xf>
    <xf numFmtId="3" fontId="70" fillId="0" borderId="11" xfId="0" applyNumberFormat="1" applyFont="1" applyBorder="1" applyAlignment="1">
      <alignment horizontal="center" wrapText="1"/>
    </xf>
    <xf numFmtId="3" fontId="70" fillId="0" borderId="38" xfId="0" applyNumberFormat="1" applyFont="1" applyBorder="1" applyAlignment="1">
      <alignment horizontal="center" wrapText="1"/>
    </xf>
    <xf numFmtId="3" fontId="70" fillId="0" borderId="3" xfId="0" applyNumberFormat="1" applyFont="1" applyBorder="1" applyAlignment="1">
      <alignment horizontal="center" wrapText="1"/>
    </xf>
    <xf numFmtId="49" fontId="62" fillId="0" borderId="1" xfId="0" applyNumberFormat="1" applyFont="1" applyBorder="1" applyAlignment="1">
      <alignment horizontal="left" wrapText="1"/>
    </xf>
    <xf numFmtId="3" fontId="62" fillId="0" borderId="4" xfId="0" applyNumberFormat="1" applyFont="1" applyBorder="1" applyAlignment="1">
      <alignment horizontal="center" wrapText="1"/>
    </xf>
    <xf numFmtId="3" fontId="70" fillId="0" borderId="4" xfId="0" applyNumberFormat="1" applyFont="1" applyBorder="1" applyAlignment="1">
      <alignment horizontal="center" wrapText="1"/>
    </xf>
    <xf numFmtId="3" fontId="78" fillId="0" borderId="4" xfId="0" applyNumberFormat="1" applyFont="1" applyBorder="1" applyAlignment="1">
      <alignment horizontal="center" wrapText="1"/>
    </xf>
    <xf numFmtId="3" fontId="27" fillId="4" borderId="1" xfId="0" applyNumberFormat="1" applyFont="1" applyFill="1" applyBorder="1" applyAlignment="1">
      <alignment horizontal="center"/>
    </xf>
    <xf numFmtId="0" fontId="10" fillId="0" borderId="0" xfId="2" applyFont="1"/>
    <xf numFmtId="0" fontId="123" fillId="0" borderId="0" xfId="2" applyFont="1"/>
    <xf numFmtId="49" fontId="83" fillId="0" borderId="0" xfId="26" applyNumberFormat="1" applyFont="1" applyAlignment="1">
      <alignment horizontal="right" wrapText="1"/>
    </xf>
    <xf numFmtId="0" fontId="13" fillId="0" borderId="0" xfId="2" applyFont="1"/>
    <xf numFmtId="0" fontId="10" fillId="0" borderId="1" xfId="2" applyFont="1" applyBorder="1" applyAlignment="1">
      <alignment horizontal="center" vertical="center" wrapText="1"/>
    </xf>
    <xf numFmtId="0" fontId="123" fillId="0" borderId="0" xfId="2" applyFont="1" applyAlignment="1">
      <alignment horizontal="center" vertical="center" wrapText="1"/>
    </xf>
    <xf numFmtId="0" fontId="124" fillId="0" borderId="1" xfId="2" applyFont="1" applyBorder="1" applyAlignment="1">
      <alignment horizontal="center" vertical="center" wrapText="1"/>
    </xf>
    <xf numFmtId="0" fontId="125" fillId="0" borderId="0" xfId="2" applyFont="1" applyAlignment="1">
      <alignment horizontal="center" vertical="center" wrapText="1"/>
    </xf>
    <xf numFmtId="0" fontId="13" fillId="5" borderId="1" xfId="2" applyFont="1" applyFill="1" applyBorder="1" applyAlignment="1">
      <alignment horizontal="center" wrapText="1"/>
    </xf>
    <xf numFmtId="3" fontId="27" fillId="5" borderId="1" xfId="2" applyNumberFormat="1" applyFont="1" applyFill="1" applyBorder="1" applyAlignment="1">
      <alignment horizontal="center" wrapText="1"/>
    </xf>
    <xf numFmtId="0" fontId="126" fillId="0" borderId="0" xfId="2" applyFont="1" applyAlignment="1">
      <alignment horizontal="center" vertical="center" wrapText="1"/>
    </xf>
    <xf numFmtId="0" fontId="127" fillId="0" borderId="1" xfId="2" applyFont="1" applyBorder="1" applyAlignment="1">
      <alignment wrapText="1"/>
    </xf>
    <xf numFmtId="3" fontId="13" fillId="0" borderId="1" xfId="2" applyNumberFormat="1" applyFont="1" applyBorder="1" applyAlignment="1">
      <alignment horizontal="center" wrapText="1"/>
    </xf>
    <xf numFmtId="3" fontId="78" fillId="0" borderId="1" xfId="2" applyNumberFormat="1" applyFont="1" applyBorder="1" applyAlignment="1">
      <alignment horizontal="center" wrapText="1"/>
    </xf>
    <xf numFmtId="0" fontId="128" fillId="0" borderId="0" xfId="2" applyFont="1" applyAlignment="1">
      <alignment horizontal="center" vertical="center" wrapText="1"/>
    </xf>
    <xf numFmtId="0" fontId="13" fillId="0" borderId="1" xfId="2" applyFont="1" applyBorder="1" applyAlignment="1">
      <alignment wrapText="1"/>
    </xf>
    <xf numFmtId="0" fontId="78" fillId="0" borderId="1" xfId="2" applyFont="1" applyBorder="1" applyAlignment="1">
      <alignment wrapText="1"/>
    </xf>
    <xf numFmtId="4" fontId="78" fillId="0" borderId="1" xfId="2" applyNumberFormat="1" applyFont="1" applyBorder="1" applyAlignment="1">
      <alignment horizontal="center" wrapText="1"/>
    </xf>
    <xf numFmtId="3" fontId="70" fillId="0" borderId="1" xfId="2" applyNumberFormat="1" applyFont="1" applyBorder="1" applyAlignment="1">
      <alignment horizontal="center" wrapText="1"/>
    </xf>
    <xf numFmtId="0" fontId="126" fillId="5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wrapText="1"/>
    </xf>
    <xf numFmtId="0" fontId="16" fillId="0" borderId="1" xfId="2" applyFont="1" applyBorder="1" applyAlignment="1">
      <alignment horizontal="center" wrapText="1"/>
    </xf>
    <xf numFmtId="3" fontId="16" fillId="0" borderId="1" xfId="2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0" fontId="62" fillId="0" borderId="0" xfId="0" applyFont="1" applyAlignment="1">
      <alignment horizontal="justify" vertical="center"/>
    </xf>
    <xf numFmtId="0" fontId="129" fillId="0" borderId="1" xfId="2" applyFont="1" applyBorder="1" applyAlignment="1">
      <alignment horizontal="center" vertical="center" wrapText="1"/>
    </xf>
    <xf numFmtId="3" fontId="129" fillId="0" borderId="1" xfId="2" applyNumberFormat="1" applyFont="1" applyBorder="1" applyAlignment="1">
      <alignment horizontal="center" vertical="center" wrapText="1"/>
    </xf>
    <xf numFmtId="0" fontId="130" fillId="0" borderId="0" xfId="2" applyFont="1" applyAlignment="1">
      <alignment horizontal="center" vertical="center" wrapText="1"/>
    </xf>
    <xf numFmtId="49" fontId="131" fillId="5" borderId="1" xfId="0" applyNumberFormat="1" applyFont="1" applyFill="1" applyBorder="1" applyAlignment="1">
      <alignment horizontal="center" wrapText="1"/>
    </xf>
    <xf numFmtId="49" fontId="131" fillId="5" borderId="1" xfId="0" applyNumberFormat="1" applyFont="1" applyFill="1" applyBorder="1" applyAlignment="1" applyProtection="1">
      <alignment horizontal="left" wrapText="1"/>
      <protection locked="0"/>
    </xf>
    <xf numFmtId="49" fontId="131" fillId="5" borderId="1" xfId="2" applyNumberFormat="1" applyFont="1" applyFill="1" applyBorder="1" applyAlignment="1" applyProtection="1">
      <alignment horizontal="center" wrapText="1"/>
      <protection locked="0"/>
    </xf>
    <xf numFmtId="3" fontId="131" fillId="5" borderId="1" xfId="2" applyNumberFormat="1" applyFont="1" applyFill="1" applyBorder="1" applyAlignment="1" applyProtection="1">
      <alignment horizontal="center" wrapText="1"/>
      <protection locked="0"/>
    </xf>
    <xf numFmtId="0" fontId="128" fillId="0" borderId="0" xfId="2" applyFont="1" applyAlignment="1">
      <alignment wrapText="1"/>
    </xf>
    <xf numFmtId="49" fontId="132" fillId="0" borderId="1" xfId="2" applyNumberFormat="1" applyFont="1" applyBorder="1" applyAlignment="1" applyProtection="1">
      <alignment horizontal="center" wrapText="1"/>
      <protection locked="0"/>
    </xf>
    <xf numFmtId="49" fontId="131" fillId="0" borderId="1" xfId="2" applyNumberFormat="1" applyFont="1" applyBorder="1" applyAlignment="1" applyProtection="1">
      <alignment horizontal="center" wrapText="1"/>
      <protection locked="0"/>
    </xf>
    <xf numFmtId="3" fontId="132" fillId="0" borderId="1" xfId="2" applyNumberFormat="1" applyFont="1" applyBorder="1" applyAlignment="1" applyProtection="1">
      <alignment horizontal="center" wrapText="1"/>
      <protection locked="0"/>
    </xf>
    <xf numFmtId="49" fontId="132" fillId="0" borderId="11" xfId="0" applyNumberFormat="1" applyFont="1" applyBorder="1" applyAlignment="1">
      <alignment horizontal="center" wrapText="1"/>
    </xf>
    <xf numFmtId="0" fontId="62" fillId="7" borderId="1" xfId="0" applyFont="1" applyFill="1" applyBorder="1" applyAlignment="1">
      <alignment horizontal="center" wrapText="1"/>
    </xf>
    <xf numFmtId="0" fontId="133" fillId="0" borderId="1" xfId="0" applyFont="1" applyBorder="1"/>
    <xf numFmtId="0" fontId="62" fillId="7" borderId="1" xfId="0" applyFont="1" applyFill="1" applyBorder="1" applyAlignment="1">
      <alignment horizontal="left" wrapText="1"/>
    </xf>
    <xf numFmtId="49" fontId="132" fillId="0" borderId="37" xfId="0" applyNumberFormat="1" applyFont="1" applyBorder="1" applyAlignment="1">
      <alignment horizontal="center" wrapText="1"/>
    </xf>
    <xf numFmtId="0" fontId="62" fillId="7" borderId="3" xfId="0" applyFont="1" applyFill="1" applyBorder="1" applyAlignment="1">
      <alignment horizontal="left" wrapText="1"/>
    </xf>
    <xf numFmtId="49" fontId="134" fillId="0" borderId="1" xfId="2" applyNumberFormat="1" applyFont="1" applyBorder="1" applyAlignment="1" applyProtection="1">
      <alignment horizontal="center" wrapText="1"/>
      <protection locked="0"/>
    </xf>
    <xf numFmtId="49" fontId="17" fillId="5" borderId="1" xfId="2" applyNumberFormat="1" applyFont="1" applyFill="1" applyBorder="1" applyAlignment="1" applyProtection="1">
      <alignment horizontal="center" wrapText="1"/>
      <protection locked="0"/>
    </xf>
    <xf numFmtId="3" fontId="17" fillId="5" borderId="1" xfId="2" applyNumberFormat="1" applyFont="1" applyFill="1" applyBorder="1" applyAlignment="1" applyProtection="1">
      <alignment horizontal="center" wrapText="1"/>
      <protection locked="0"/>
    </xf>
    <xf numFmtId="0" fontId="126" fillId="0" borderId="0" xfId="2" applyFont="1" applyAlignment="1">
      <alignment wrapText="1"/>
    </xf>
    <xf numFmtId="49" fontId="62" fillId="0" borderId="1" xfId="0" applyNumberFormat="1" applyFont="1" applyBorder="1" applyAlignment="1">
      <alignment horizontal="center" vertical="center"/>
    </xf>
    <xf numFmtId="49" fontId="70" fillId="0" borderId="11" xfId="0" applyNumberFormat="1" applyFont="1" applyBorder="1" applyAlignment="1">
      <alignment horizontal="center" vertical="center" wrapText="1"/>
    </xf>
    <xf numFmtId="3" fontId="131" fillId="0" borderId="1" xfId="2" applyNumberFormat="1" applyFont="1" applyBorder="1" applyAlignment="1" applyProtection="1">
      <alignment horizontal="center" wrapText="1"/>
      <protection locked="0"/>
    </xf>
    <xf numFmtId="49" fontId="62" fillId="0" borderId="1" xfId="0" applyNumberFormat="1" applyFont="1" applyBorder="1" applyAlignment="1">
      <alignment horizontal="center"/>
    </xf>
    <xf numFmtId="0" fontId="62" fillId="0" borderId="1" xfId="0" applyFont="1" applyBorder="1" applyAlignment="1">
      <alignment horizontal="left" vertical="center" wrapText="1"/>
    </xf>
    <xf numFmtId="0" fontId="101" fillId="0" borderId="1" xfId="0" applyFont="1" applyBorder="1" applyAlignment="1">
      <alignment horizontal="left" vertical="center" wrapText="1"/>
    </xf>
    <xf numFmtId="3" fontId="101" fillId="0" borderId="1" xfId="2" applyNumberFormat="1" applyFont="1" applyBorder="1" applyAlignment="1">
      <alignment horizontal="center" wrapText="1"/>
    </xf>
    <xf numFmtId="0" fontId="57" fillId="0" borderId="1" xfId="0" applyFont="1" applyBorder="1" applyAlignment="1">
      <alignment horizontal="left" vertical="center" wrapText="1"/>
    </xf>
    <xf numFmtId="3" fontId="57" fillId="0" borderId="1" xfId="2" applyNumberFormat="1" applyFont="1" applyBorder="1" applyAlignment="1">
      <alignment horizontal="center" wrapText="1"/>
    </xf>
    <xf numFmtId="3" fontId="135" fillId="5" borderId="1" xfId="0" applyNumberFormat="1" applyFont="1" applyFill="1" applyBorder="1" applyAlignment="1">
      <alignment horizontal="center" wrapText="1"/>
    </xf>
    <xf numFmtId="3" fontId="135" fillId="0" borderId="1" xfId="0" applyNumberFormat="1" applyFont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center" wrapText="1"/>
    </xf>
    <xf numFmtId="49" fontId="136" fillId="2" borderId="1" xfId="2" applyNumberFormat="1" applyFont="1" applyFill="1" applyBorder="1" applyAlignment="1" applyProtection="1">
      <alignment horizontal="center" wrapText="1"/>
      <protection locked="0"/>
    </xf>
    <xf numFmtId="49" fontId="17" fillId="2" borderId="1" xfId="2" applyNumberFormat="1" applyFont="1" applyFill="1" applyBorder="1" applyAlignment="1" applyProtection="1">
      <alignment horizontal="center" wrapText="1"/>
      <protection locked="0"/>
    </xf>
    <xf numFmtId="3" fontId="136" fillId="2" borderId="1" xfId="2" applyNumberFormat="1" applyFont="1" applyFill="1" applyBorder="1" applyAlignment="1" applyProtection="1">
      <alignment horizontal="center" wrapText="1"/>
      <protection locked="0"/>
    </xf>
    <xf numFmtId="49" fontId="13" fillId="0" borderId="0" xfId="2" applyNumberFormat="1" applyFont="1"/>
    <xf numFmtId="0" fontId="126" fillId="0" borderId="0" xfId="2" applyFont="1"/>
    <xf numFmtId="49" fontId="123" fillId="0" borderId="0" xfId="2" applyNumberFormat="1" applyFont="1"/>
    <xf numFmtId="0" fontId="137" fillId="0" borderId="0" xfId="2" applyFont="1"/>
    <xf numFmtId="49" fontId="138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 applyProtection="1">
      <alignment vertical="top" wrapText="1"/>
      <protection locked="0"/>
    </xf>
    <xf numFmtId="49" fontId="138" fillId="0" borderId="0" xfId="2" applyNumberFormat="1" applyFont="1" applyAlignment="1" applyProtection="1">
      <alignment vertical="top" wrapText="1"/>
      <protection locked="0"/>
    </xf>
    <xf numFmtId="0" fontId="92" fillId="0" borderId="54" xfId="0" applyFont="1" applyBorder="1" applyAlignment="1">
      <alignment horizontal="center"/>
    </xf>
    <xf numFmtId="3" fontId="16" fillId="0" borderId="57" xfId="0" applyNumberFormat="1" applyFont="1" applyBorder="1" applyAlignment="1">
      <alignment horizontal="right"/>
    </xf>
    <xf numFmtId="0" fontId="16" fillId="0" borderId="54" xfId="0" applyFont="1" applyBorder="1" applyAlignment="1">
      <alignment horizontal="center"/>
    </xf>
    <xf numFmtId="0" fontId="47" fillId="0" borderId="56" xfId="0" applyFont="1" applyBorder="1"/>
    <xf numFmtId="3" fontId="16" fillId="0" borderId="57" xfId="0" applyNumberFormat="1" applyFont="1" applyBorder="1"/>
    <xf numFmtId="0" fontId="2" fillId="0" borderId="38" xfId="0" applyFont="1" applyBorder="1"/>
    <xf numFmtId="0" fontId="2" fillId="0" borderId="62" xfId="0" applyFont="1" applyBorder="1"/>
    <xf numFmtId="0" fontId="16" fillId="0" borderId="63" xfId="0" applyFont="1" applyBorder="1" applyAlignment="1">
      <alignment horizontal="left"/>
    </xf>
    <xf numFmtId="0" fontId="16" fillId="0" borderId="64" xfId="0" applyFont="1" applyBorder="1" applyAlignment="1">
      <alignment horizontal="center"/>
    </xf>
    <xf numFmtId="0" fontId="2" fillId="0" borderId="54" xfId="0" applyFont="1" applyBorder="1"/>
    <xf numFmtId="0" fontId="2" fillId="0" borderId="57" xfId="0" applyFont="1" applyBorder="1"/>
    <xf numFmtId="0" fontId="51" fillId="0" borderId="54" xfId="0" applyFont="1" applyBorder="1" applyAlignment="1">
      <alignment horizontal="center"/>
    </xf>
    <xf numFmtId="3" fontId="27" fillId="0" borderId="57" xfId="0" applyNumberFormat="1" applyFont="1" applyBorder="1" applyAlignment="1">
      <alignment horizontal="right"/>
    </xf>
    <xf numFmtId="0" fontId="51" fillId="0" borderId="66" xfId="0" applyFont="1" applyBorder="1" applyAlignment="1">
      <alignment horizontal="center"/>
    </xf>
    <xf numFmtId="0" fontId="2" fillId="0" borderId="69" xfId="0" applyFont="1" applyBorder="1"/>
    <xf numFmtId="0" fontId="2" fillId="0" borderId="5" xfId="0" applyFont="1" applyBorder="1"/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92" fillId="0" borderId="72" xfId="0" applyFont="1" applyBorder="1" applyAlignment="1">
      <alignment horizontal="center"/>
    </xf>
    <xf numFmtId="3" fontId="16" fillId="0" borderId="74" xfId="0" applyNumberFormat="1" applyFont="1" applyBorder="1" applyAlignment="1">
      <alignment horizontal="right"/>
    </xf>
    <xf numFmtId="0" fontId="90" fillId="0" borderId="54" xfId="0" applyFont="1" applyBorder="1" applyAlignment="1">
      <alignment horizontal="left"/>
    </xf>
    <xf numFmtId="49" fontId="139" fillId="5" borderId="1" xfId="0" applyNumberFormat="1" applyFont="1" applyFill="1" applyBorder="1" applyAlignment="1" applyProtection="1">
      <alignment horizontal="left" wrapText="1"/>
      <protection locked="0"/>
    </xf>
    <xf numFmtId="0" fontId="88" fillId="0" borderId="1" xfId="0" applyFont="1" applyBorder="1" applyAlignment="1">
      <alignment horizontal="justify" vertical="center"/>
    </xf>
    <xf numFmtId="49" fontId="20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2" fontId="16" fillId="0" borderId="0" xfId="0" applyNumberFormat="1" applyFont="1"/>
    <xf numFmtId="2" fontId="47" fillId="0" borderId="0" xfId="0" applyNumberFormat="1" applyFont="1"/>
    <xf numFmtId="49" fontId="30" fillId="0" borderId="0" xfId="0" applyNumberFormat="1" applyFont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Alignment="1" applyProtection="1">
      <alignment horizontal="left" vertical="top" wrapText="1"/>
      <protection locked="0"/>
    </xf>
    <xf numFmtId="49" fontId="22" fillId="0" borderId="0" xfId="26" applyNumberFormat="1" applyFont="1" applyAlignment="1" applyProtection="1">
      <alignment horizontal="left" wrapText="1"/>
      <protection locked="0"/>
    </xf>
    <xf numFmtId="0" fontId="79" fillId="0" borderId="0" xfId="0" applyFont="1"/>
    <xf numFmtId="0" fontId="16" fillId="0" borderId="0" xfId="26" applyFont="1"/>
    <xf numFmtId="0" fontId="16" fillId="0" borderId="0" xfId="26" applyFont="1" applyAlignment="1">
      <alignment horizontal="right"/>
    </xf>
    <xf numFmtId="1" fontId="30" fillId="0" borderId="0" xfId="26" applyNumberFormat="1" applyFont="1" applyAlignment="1">
      <alignment horizontal="center" vertical="center" wrapText="1"/>
    </xf>
    <xf numFmtId="0" fontId="31" fillId="0" borderId="3" xfId="26" applyFont="1" applyBorder="1" applyAlignment="1">
      <alignment horizontal="center" vertical="center" wrapText="1"/>
    </xf>
    <xf numFmtId="0" fontId="31" fillId="0" borderId="4" xfId="26" applyFont="1" applyBorder="1" applyAlignment="1">
      <alignment horizontal="center" vertical="center" wrapText="1"/>
    </xf>
    <xf numFmtId="49" fontId="32" fillId="0" borderId="3" xfId="26" applyNumberFormat="1" applyFont="1" applyBorder="1" applyAlignment="1">
      <alignment horizontal="center" vertical="center" wrapText="1"/>
    </xf>
    <xf numFmtId="49" fontId="32" fillId="0" borderId="4" xfId="26" applyNumberFormat="1" applyFont="1" applyBorder="1" applyAlignment="1">
      <alignment horizontal="center" vertical="center" wrapText="1"/>
    </xf>
    <xf numFmtId="0" fontId="32" fillId="0" borderId="3" xfId="26" applyFont="1" applyBorder="1" applyAlignment="1">
      <alignment horizontal="center" vertical="center"/>
    </xf>
    <xf numFmtId="0" fontId="32" fillId="0" borderId="4" xfId="26" applyFont="1" applyBorder="1" applyAlignment="1">
      <alignment horizontal="center" vertical="center"/>
    </xf>
    <xf numFmtId="0" fontId="32" fillId="0" borderId="3" xfId="26" applyFont="1" applyBorder="1" applyAlignment="1">
      <alignment horizontal="center" vertical="center" wrapText="1"/>
    </xf>
    <xf numFmtId="0" fontId="32" fillId="0" borderId="4" xfId="26" applyFont="1" applyBorder="1" applyAlignment="1">
      <alignment horizontal="center" vertical="center" wrapText="1"/>
    </xf>
    <xf numFmtId="0" fontId="32" fillId="0" borderId="11" xfId="26" applyFont="1" applyBorder="1" applyAlignment="1">
      <alignment horizontal="center" vertical="center"/>
    </xf>
    <xf numFmtId="0" fontId="32" fillId="0" borderId="2" xfId="26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0" fillId="0" borderId="0" xfId="26" applyNumberFormat="1" applyFont="1" applyAlignment="1">
      <alignment horizontal="left" wrapText="1"/>
    </xf>
    <xf numFmtId="0" fontId="54" fillId="0" borderId="0" xfId="0" applyFont="1"/>
    <xf numFmtId="1" fontId="16" fillId="0" borderId="0" xfId="26" applyNumberFormat="1" applyFont="1" applyAlignment="1">
      <alignment horizontal="left" vertical="top" wrapText="1"/>
    </xf>
    <xf numFmtId="0" fontId="47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left"/>
    </xf>
    <xf numFmtId="0" fontId="47" fillId="0" borderId="18" xfId="0" applyFont="1" applyBorder="1" applyAlignment="1">
      <alignment horizontal="left"/>
    </xf>
    <xf numFmtId="49" fontId="57" fillId="0" borderId="28" xfId="0" applyNumberFormat="1" applyFont="1" applyBorder="1" applyAlignment="1">
      <alignment horizontal="left" wrapText="1"/>
    </xf>
    <xf numFmtId="0" fontId="82" fillId="0" borderId="34" xfId="0" applyFont="1" applyBorder="1" applyAlignment="1">
      <alignment horizontal="left" wrapText="1"/>
    </xf>
    <xf numFmtId="49" fontId="57" fillId="0" borderId="28" xfId="0" applyNumberFormat="1" applyFont="1" applyBorder="1" applyAlignment="1">
      <alignment horizontal="center" wrapText="1"/>
    </xf>
    <xf numFmtId="0" fontId="82" fillId="0" borderId="34" xfId="0" applyFont="1" applyBorder="1" applyAlignment="1">
      <alignment horizontal="center" wrapText="1"/>
    </xf>
    <xf numFmtId="0" fontId="16" fillId="0" borderId="55" xfId="0" applyFont="1" applyBorder="1" applyAlignment="1">
      <alignment horizontal="left" wrapText="1"/>
    </xf>
    <xf numFmtId="0" fontId="16" fillId="0" borderId="56" xfId="0" applyFont="1" applyBorder="1" applyAlignment="1">
      <alignment horizontal="left" wrapText="1"/>
    </xf>
    <xf numFmtId="0" fontId="87" fillId="0" borderId="28" xfId="0" applyFont="1" applyBorder="1" applyAlignment="1">
      <alignment horizontal="left"/>
    </xf>
    <xf numFmtId="0" fontId="87" fillId="0" borderId="29" xfId="0" applyFont="1" applyBorder="1" applyAlignment="1">
      <alignment horizontal="left"/>
    </xf>
    <xf numFmtId="0" fontId="120" fillId="0" borderId="34" xfId="0" applyFont="1" applyBorder="1" applyAlignment="1">
      <alignment horizontal="left"/>
    </xf>
    <xf numFmtId="0" fontId="120" fillId="0" borderId="30" xfId="0" applyFont="1" applyBorder="1" applyAlignment="1">
      <alignment horizontal="left"/>
    </xf>
    <xf numFmtId="0" fontId="120" fillId="0" borderId="24" xfId="0" applyFont="1" applyBorder="1" applyAlignment="1">
      <alignment horizontal="left"/>
    </xf>
    <xf numFmtId="0" fontId="16" fillId="0" borderId="55" xfId="0" applyFont="1" applyBorder="1"/>
    <xf numFmtId="0" fontId="47" fillId="0" borderId="56" xfId="0" applyFont="1" applyBorder="1"/>
    <xf numFmtId="0" fontId="90" fillId="0" borderId="54" xfId="0" applyFont="1" applyBorder="1" applyAlignment="1">
      <alignment horizontal="left"/>
    </xf>
    <xf numFmtId="0" fontId="90" fillId="0" borderId="56" xfId="0" applyFont="1" applyBorder="1" applyAlignment="1">
      <alignment horizontal="left"/>
    </xf>
    <xf numFmtId="0" fontId="91" fillId="0" borderId="65" xfId="0" applyFont="1" applyBorder="1" applyAlignment="1">
      <alignment horizontal="left"/>
    </xf>
    <xf numFmtId="0" fontId="91" fillId="0" borderId="57" xfId="0" applyFont="1" applyBorder="1" applyAlignment="1">
      <alignment horizontal="left"/>
    </xf>
    <xf numFmtId="0" fontId="16" fillId="0" borderId="55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92" fillId="0" borderId="6" xfId="0" applyFont="1" applyBorder="1" applyAlignment="1">
      <alignment horizontal="center" vertical="center" wrapText="1"/>
    </xf>
    <xf numFmtId="0" fontId="92" fillId="0" borderId="58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 wrapText="1"/>
    </xf>
    <xf numFmtId="0" fontId="89" fillId="0" borderId="17" xfId="0" applyFont="1" applyBorder="1" applyAlignment="1">
      <alignment horizontal="center" vertical="center"/>
    </xf>
    <xf numFmtId="0" fontId="89" fillId="0" borderId="59" xfId="0" applyFont="1" applyBorder="1" applyAlignment="1">
      <alignment horizontal="center" vertical="center"/>
    </xf>
    <xf numFmtId="0" fontId="89" fillId="0" borderId="60" xfId="0" applyFont="1" applyBorder="1" applyAlignment="1">
      <alignment horizontal="center" vertical="center"/>
    </xf>
    <xf numFmtId="0" fontId="16" fillId="0" borderId="55" xfId="0" applyFont="1" applyBorder="1" applyAlignment="1">
      <alignment wrapText="1"/>
    </xf>
    <xf numFmtId="0" fontId="16" fillId="0" borderId="56" xfId="0" applyFont="1" applyBorder="1" applyAlignment="1">
      <alignment wrapText="1"/>
    </xf>
    <xf numFmtId="49" fontId="101" fillId="0" borderId="28" xfId="0" applyNumberFormat="1" applyFont="1" applyBorder="1" applyAlignment="1">
      <alignment horizontal="left" wrapText="1"/>
    </xf>
    <xf numFmtId="0" fontId="115" fillId="0" borderId="34" xfId="0" applyFont="1" applyBorder="1" applyAlignment="1">
      <alignment horizontal="left" wrapText="1"/>
    </xf>
    <xf numFmtId="0" fontId="16" fillId="0" borderId="67" xfId="0" applyFont="1" applyBorder="1"/>
    <xf numFmtId="0" fontId="47" fillId="0" borderId="68" xfId="0" applyFont="1" applyBorder="1"/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92" fillId="0" borderId="28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2" fillId="0" borderId="55" xfId="0" applyFont="1" applyBorder="1"/>
    <xf numFmtId="0" fontId="0" fillId="0" borderId="56" xfId="0" applyBorder="1"/>
    <xf numFmtId="0" fontId="88" fillId="0" borderId="8" xfId="0" applyFont="1" applyBorder="1" applyAlignment="1">
      <alignment horizontal="center" vertical="center"/>
    </xf>
    <xf numFmtId="0" fontId="89" fillId="0" borderId="6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2" fillId="0" borderId="8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7" fillId="0" borderId="56" xfId="0" applyFont="1" applyBorder="1" applyAlignment="1">
      <alignment horizontal="left"/>
    </xf>
    <xf numFmtId="0" fontId="57" fillId="0" borderId="31" xfId="0" applyFont="1" applyBorder="1" applyAlignment="1">
      <alignment horizontal="center" wrapText="1"/>
    </xf>
    <xf numFmtId="0" fontId="82" fillId="0" borderId="32" xfId="0" applyFont="1" applyBorder="1" applyAlignment="1">
      <alignment horizontal="center" wrapText="1"/>
    </xf>
    <xf numFmtId="0" fontId="82" fillId="0" borderId="29" xfId="0" applyFont="1" applyBorder="1" applyAlignment="1">
      <alignment horizontal="center" wrapText="1"/>
    </xf>
    <xf numFmtId="0" fontId="108" fillId="0" borderId="55" xfId="0" applyFont="1" applyBorder="1" applyAlignment="1">
      <alignment horizontal="left" wrapText="1"/>
    </xf>
    <xf numFmtId="0" fontId="0" fillId="0" borderId="56" xfId="0" applyBorder="1" applyAlignment="1">
      <alignment wrapText="1"/>
    </xf>
    <xf numFmtId="0" fontId="0" fillId="0" borderId="56" xfId="0" applyBorder="1" applyAlignment="1">
      <alignment horizontal="left" wrapText="1"/>
    </xf>
    <xf numFmtId="0" fontId="16" fillId="0" borderId="56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0" xfId="26" applyNumberFormat="1" applyFont="1" applyAlignment="1">
      <alignment horizontal="center" wrapText="1"/>
    </xf>
    <xf numFmtId="0" fontId="0" fillId="0" borderId="0" xfId="0" applyAlignment="1">
      <alignment wrapText="1"/>
    </xf>
    <xf numFmtId="1" fontId="2" fillId="0" borderId="0" xfId="26" applyNumberFormat="1" applyAlignment="1">
      <alignment horizontal="center" vertical="top" wrapText="1"/>
    </xf>
  </cellXfs>
  <cellStyles count="27">
    <cellStyle name="Normal_meresha_07" xfId="5" xr:uid="{00000000-0005-0000-0000-000000000000}"/>
    <cellStyle name="Гиперссылка" xfId="1" builtinId="8"/>
    <cellStyle name="Звичайний 10" xfId="6" xr:uid="{00000000-0005-0000-0000-000002000000}"/>
    <cellStyle name="Звичайний 11" xfId="7" xr:uid="{00000000-0005-0000-0000-000003000000}"/>
    <cellStyle name="Звичайний 12" xfId="8" xr:uid="{00000000-0005-0000-0000-000004000000}"/>
    <cellStyle name="Звичайний 13" xfId="9" xr:uid="{00000000-0005-0000-0000-000005000000}"/>
    <cellStyle name="Звичайний 14" xfId="10" xr:uid="{00000000-0005-0000-0000-000006000000}"/>
    <cellStyle name="Звичайний 15" xfId="11" xr:uid="{00000000-0005-0000-0000-000007000000}"/>
    <cellStyle name="Звичайний 16" xfId="12" xr:uid="{00000000-0005-0000-0000-000008000000}"/>
    <cellStyle name="Звичайний 17" xfId="13" xr:uid="{00000000-0005-0000-0000-000009000000}"/>
    <cellStyle name="Звичайний 18" xfId="14" xr:uid="{00000000-0005-0000-0000-00000A000000}"/>
    <cellStyle name="Звичайний 19" xfId="15" xr:uid="{00000000-0005-0000-0000-00000B000000}"/>
    <cellStyle name="Звичайний 2" xfId="16" xr:uid="{00000000-0005-0000-0000-00000C000000}"/>
    <cellStyle name="Звичайний 20" xfId="17" xr:uid="{00000000-0005-0000-0000-00000D000000}"/>
    <cellStyle name="Звичайний 3" xfId="18" xr:uid="{00000000-0005-0000-0000-00000E000000}"/>
    <cellStyle name="Звичайний 4" xfId="19" xr:uid="{00000000-0005-0000-0000-00000F000000}"/>
    <cellStyle name="Звичайний 5" xfId="20" xr:uid="{00000000-0005-0000-0000-000010000000}"/>
    <cellStyle name="Звичайний 6" xfId="21" xr:uid="{00000000-0005-0000-0000-000011000000}"/>
    <cellStyle name="Звичайний 7" xfId="22" xr:uid="{00000000-0005-0000-0000-000012000000}"/>
    <cellStyle name="Звичайний 8" xfId="23" xr:uid="{00000000-0005-0000-0000-000013000000}"/>
    <cellStyle name="Звичайний 9" xfId="24" xr:uid="{00000000-0005-0000-0000-000014000000}"/>
    <cellStyle name="Обычный" xfId="0" builtinId="0"/>
    <cellStyle name="Обычный 2" xfId="4" xr:uid="{00000000-0005-0000-0000-000016000000}"/>
    <cellStyle name="Обычный_Dod5 2" xfId="26" xr:uid="{00000000-0005-0000-0000-000017000000}"/>
    <cellStyle name="Обычный_Dod6" xfId="2" xr:uid="{00000000-0005-0000-0000-000018000000}"/>
    <cellStyle name="Обычный_ZV1PIV98" xfId="3" xr:uid="{00000000-0005-0000-0000-000019000000}"/>
    <cellStyle name="Стиль 1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126</xdr:row>
      <xdr:rowOff>257175</xdr:rowOff>
    </xdr:from>
    <xdr:to>
      <xdr:col>13</xdr:col>
      <xdr:colOff>333375</xdr:colOff>
      <xdr:row>126</xdr:row>
      <xdr:rowOff>576204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1156083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51</xdr:row>
      <xdr:rowOff>114300</xdr:rowOff>
    </xdr:from>
    <xdr:to>
      <xdr:col>7</xdr:col>
      <xdr:colOff>3</xdr:colOff>
      <xdr:row>52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105</xdr:row>
      <xdr:rowOff>295604</xdr:rowOff>
    </xdr:from>
    <xdr:to>
      <xdr:col>10</xdr:col>
      <xdr:colOff>28575</xdr:colOff>
      <xdr:row>106</xdr:row>
      <xdr:rowOff>656897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6"/>
  <sheetViews>
    <sheetView view="pageBreakPreview" topLeftCell="A68" zoomScale="75" zoomScaleNormal="100" zoomScaleSheetLayoutView="75" workbookViewId="0">
      <selection activeCell="L36" sqref="L36"/>
    </sheetView>
  </sheetViews>
  <sheetFormatPr defaultColWidth="9.140625" defaultRowHeight="12.75" x14ac:dyDescent="0.2"/>
  <cols>
    <col min="1" max="1" width="12.42578125" style="11" customWidth="1"/>
    <col min="2" max="2" width="71.5703125" style="11" customWidth="1"/>
    <col min="3" max="3" width="17.28515625" style="11" customWidth="1"/>
    <col min="4" max="4" width="17.140625" style="11" customWidth="1"/>
    <col min="5" max="5" width="9.85546875" style="11" customWidth="1"/>
    <col min="6" max="6" width="10.28515625" style="11" customWidth="1"/>
    <col min="7" max="7" width="16.28515625" style="11" customWidth="1"/>
    <col min="8" max="16384" width="9.140625" style="11"/>
  </cols>
  <sheetData>
    <row r="1" spans="1:6" ht="22.5" customHeight="1" x14ac:dyDescent="0.4">
      <c r="A1" s="12"/>
      <c r="B1" s="31"/>
      <c r="C1" s="570" t="s">
        <v>488</v>
      </c>
      <c r="D1" s="570"/>
      <c r="E1" s="570"/>
      <c r="F1" s="570"/>
    </row>
    <row r="2" spans="1:6" ht="15.75" customHeight="1" x14ac:dyDescent="0.4">
      <c r="A2" s="12"/>
      <c r="B2" s="31"/>
      <c r="C2" s="570" t="s">
        <v>551</v>
      </c>
      <c r="D2" s="570"/>
      <c r="E2" s="570"/>
      <c r="F2" s="570"/>
    </row>
    <row r="3" spans="1:6" ht="18.75" customHeight="1" x14ac:dyDescent="0.4">
      <c r="A3" s="12"/>
      <c r="B3" s="31"/>
      <c r="C3" s="571" t="s">
        <v>578</v>
      </c>
      <c r="D3" s="572"/>
      <c r="E3" s="572"/>
      <c r="F3" s="572"/>
    </row>
    <row r="4" spans="1:6" ht="21" customHeight="1" x14ac:dyDescent="0.35">
      <c r="A4" s="12"/>
      <c r="B4" s="12"/>
      <c r="C4" s="12"/>
      <c r="D4" s="12"/>
      <c r="E4" s="12"/>
      <c r="F4" s="12"/>
    </row>
    <row r="5" spans="1:6" ht="42.75" customHeight="1" x14ac:dyDescent="0.2">
      <c r="A5" s="573" t="s">
        <v>503</v>
      </c>
      <c r="B5" s="573"/>
      <c r="C5" s="573"/>
      <c r="D5" s="573"/>
      <c r="E5" s="573"/>
      <c r="F5" s="573"/>
    </row>
    <row r="6" spans="1:6" ht="26.25" customHeight="1" x14ac:dyDescent="0.3">
      <c r="A6" s="345" t="s">
        <v>502</v>
      </c>
      <c r="B6" s="345"/>
      <c r="C6" s="345"/>
      <c r="D6" s="345"/>
      <c r="E6" s="345"/>
      <c r="F6" s="345"/>
    </row>
    <row r="7" spans="1:6" ht="16.5" customHeight="1" x14ac:dyDescent="0.2">
      <c r="A7" s="347" t="s">
        <v>311</v>
      </c>
      <c r="B7" s="347"/>
      <c r="C7" s="347"/>
      <c r="D7" s="180"/>
      <c r="E7" s="180"/>
      <c r="F7" s="179"/>
    </row>
    <row r="8" spans="1:6" ht="16.5" customHeight="1" x14ac:dyDescent="0.25">
      <c r="A8" s="32"/>
      <c r="B8" s="33"/>
      <c r="C8" s="33"/>
      <c r="D8" s="34"/>
      <c r="E8" s="34"/>
      <c r="F8" s="220" t="s">
        <v>0</v>
      </c>
    </row>
    <row r="9" spans="1:6" s="161" customFormat="1" ht="34.5" customHeight="1" x14ac:dyDescent="0.35">
      <c r="A9" s="574" t="s">
        <v>62</v>
      </c>
      <c r="B9" s="576" t="s">
        <v>555</v>
      </c>
      <c r="C9" s="576" t="s">
        <v>271</v>
      </c>
      <c r="D9" s="576" t="s">
        <v>68</v>
      </c>
      <c r="E9" s="578" t="s">
        <v>69</v>
      </c>
      <c r="F9" s="579"/>
    </row>
    <row r="10" spans="1:6" s="161" customFormat="1" ht="44.25" customHeight="1" x14ac:dyDescent="0.35">
      <c r="A10" s="575"/>
      <c r="B10" s="577"/>
      <c r="C10" s="577"/>
      <c r="D10" s="577"/>
      <c r="E10" s="361" t="s">
        <v>271</v>
      </c>
      <c r="F10" s="362" t="s">
        <v>78</v>
      </c>
    </row>
    <row r="11" spans="1:6" ht="17.25" customHeight="1" x14ac:dyDescent="0.2">
      <c r="A11" s="340">
        <v>1</v>
      </c>
      <c r="B11" s="341">
        <v>2</v>
      </c>
      <c r="C11" s="341" t="s">
        <v>61</v>
      </c>
      <c r="D11" s="342">
        <v>4</v>
      </c>
      <c r="E11" s="343">
        <v>5</v>
      </c>
      <c r="F11" s="344">
        <v>6</v>
      </c>
    </row>
    <row r="12" spans="1:6" ht="27" x14ac:dyDescent="0.35">
      <c r="A12" s="294">
        <v>10000000</v>
      </c>
      <c r="B12" s="295" t="s">
        <v>79</v>
      </c>
      <c r="C12" s="452">
        <f>SUM(D12:E12)</f>
        <v>15012916</v>
      </c>
      <c r="D12" s="453">
        <f>SUM(D53,D35,D27,D13,D21)</f>
        <v>15012916</v>
      </c>
      <c r="E12" s="241">
        <f>SUM(E53)</f>
        <v>0</v>
      </c>
      <c r="F12" s="108"/>
    </row>
    <row r="13" spans="1:6" ht="39" x14ac:dyDescent="0.4">
      <c r="A13" s="418">
        <v>11000000</v>
      </c>
      <c r="B13" s="419" t="s">
        <v>80</v>
      </c>
      <c r="C13" s="452">
        <f>SUM(D13)</f>
        <v>11527366</v>
      </c>
      <c r="D13" s="454">
        <f>SUM(D14,D19)</f>
        <v>11527366</v>
      </c>
      <c r="E13" s="420"/>
      <c r="F13" s="421"/>
    </row>
    <row r="14" spans="1:6" ht="23.25" customHeight="1" x14ac:dyDescent="0.4">
      <c r="A14" s="418">
        <v>11010000</v>
      </c>
      <c r="B14" s="419" t="s">
        <v>81</v>
      </c>
      <c r="C14" s="452">
        <f>SUM(D14)</f>
        <v>10931325</v>
      </c>
      <c r="D14" s="454">
        <f>SUM(D15:D18)</f>
        <v>10931325</v>
      </c>
      <c r="E14" s="420"/>
      <c r="F14" s="421"/>
    </row>
    <row r="15" spans="1:6" ht="58.5" customHeight="1" x14ac:dyDescent="0.35">
      <c r="A15" s="422">
        <v>11010100</v>
      </c>
      <c r="B15" s="423" t="s">
        <v>82</v>
      </c>
      <c r="C15" s="427">
        <f>SUM(D15)</f>
        <v>6931325</v>
      </c>
      <c r="D15" s="427">
        <v>6931325</v>
      </c>
      <c r="E15" s="424"/>
      <c r="F15" s="425"/>
    </row>
    <row r="16" spans="1:6" ht="76.5" hidden="1" customHeight="1" x14ac:dyDescent="0.35">
      <c r="A16" s="422">
        <v>11010200</v>
      </c>
      <c r="B16" s="426" t="s">
        <v>83</v>
      </c>
      <c r="C16" s="427">
        <f t="shared" ref="C16:C34" si="0">SUM(D16)</f>
        <v>0</v>
      </c>
      <c r="D16" s="427"/>
      <c r="E16" s="424"/>
      <c r="F16" s="425"/>
    </row>
    <row r="17" spans="1:7" ht="57" customHeight="1" x14ac:dyDescent="0.35">
      <c r="A17" s="422">
        <v>11010400</v>
      </c>
      <c r="B17" s="426" t="s">
        <v>84</v>
      </c>
      <c r="C17" s="427">
        <f t="shared" si="0"/>
        <v>4000000</v>
      </c>
      <c r="D17" s="427">
        <v>4000000</v>
      </c>
      <c r="E17" s="424"/>
      <c r="F17" s="425"/>
    </row>
    <row r="18" spans="1:7" ht="78.75" hidden="1" customHeight="1" x14ac:dyDescent="0.35">
      <c r="A18" s="422">
        <v>11010500</v>
      </c>
      <c r="B18" s="426" t="s">
        <v>85</v>
      </c>
      <c r="C18" s="427">
        <f t="shared" si="0"/>
        <v>0</v>
      </c>
      <c r="D18" s="427"/>
      <c r="E18" s="424"/>
      <c r="F18" s="425"/>
    </row>
    <row r="19" spans="1:7" ht="25.5" customHeight="1" x14ac:dyDescent="0.35">
      <c r="A19" s="428">
        <v>11020000</v>
      </c>
      <c r="B19" s="429" t="s">
        <v>86</v>
      </c>
      <c r="C19" s="430">
        <f>SUM(D19)</f>
        <v>596041</v>
      </c>
      <c r="D19" s="430">
        <f>SUM(D20)</f>
        <v>596041</v>
      </c>
      <c r="E19" s="424"/>
      <c r="F19" s="425"/>
    </row>
    <row r="20" spans="1:7" ht="42" customHeight="1" x14ac:dyDescent="0.35">
      <c r="A20" s="431">
        <v>11020200</v>
      </c>
      <c r="B20" s="432" t="s">
        <v>87</v>
      </c>
      <c r="C20" s="427">
        <f t="shared" si="0"/>
        <v>596041</v>
      </c>
      <c r="D20" s="427">
        <v>596041</v>
      </c>
      <c r="E20" s="424"/>
      <c r="F20" s="425"/>
    </row>
    <row r="21" spans="1:7" ht="38.25" hidden="1" customHeight="1" x14ac:dyDescent="0.35">
      <c r="A21" s="428">
        <v>13000000</v>
      </c>
      <c r="B21" s="433" t="s">
        <v>291</v>
      </c>
      <c r="C21" s="430">
        <f t="shared" si="0"/>
        <v>0</v>
      </c>
      <c r="D21" s="430">
        <f>SUM(D22,D25)</f>
        <v>0</v>
      </c>
      <c r="E21" s="424"/>
      <c r="F21" s="425"/>
    </row>
    <row r="22" spans="1:7" ht="34.5" hidden="1" customHeight="1" x14ac:dyDescent="0.35">
      <c r="A22" s="428">
        <v>13010000</v>
      </c>
      <c r="B22" s="317" t="s">
        <v>553</v>
      </c>
      <c r="C22" s="430">
        <f t="shared" si="0"/>
        <v>0</v>
      </c>
      <c r="D22" s="430">
        <f>SUM(D23:D24)</f>
        <v>0</v>
      </c>
      <c r="E22" s="424"/>
      <c r="F22" s="425"/>
    </row>
    <row r="23" spans="1:7" ht="55.5" hidden="1" customHeight="1" x14ac:dyDescent="0.35">
      <c r="A23" s="431">
        <v>13010100</v>
      </c>
      <c r="B23" s="432" t="s">
        <v>292</v>
      </c>
      <c r="C23" s="427">
        <f t="shared" si="0"/>
        <v>0</v>
      </c>
      <c r="D23" s="427"/>
      <c r="E23" s="424"/>
      <c r="F23" s="425"/>
    </row>
    <row r="24" spans="1:7" ht="72.75" hidden="1" customHeight="1" x14ac:dyDescent="0.35">
      <c r="A24" s="431">
        <v>13010200</v>
      </c>
      <c r="B24" s="432" t="s">
        <v>293</v>
      </c>
      <c r="C24" s="427">
        <f t="shared" si="0"/>
        <v>0</v>
      </c>
      <c r="D24" s="427"/>
      <c r="E24" s="424"/>
      <c r="F24" s="425"/>
    </row>
    <row r="25" spans="1:7" ht="25.5" hidden="1" customHeight="1" x14ac:dyDescent="0.35">
      <c r="A25" s="428">
        <v>13030000</v>
      </c>
      <c r="B25" s="434" t="s">
        <v>345</v>
      </c>
      <c r="C25" s="430">
        <f t="shared" si="0"/>
        <v>0</v>
      </c>
      <c r="D25" s="430">
        <f>SUM(D26)</f>
        <v>0</v>
      </c>
      <c r="E25" s="424"/>
      <c r="F25" s="425"/>
    </row>
    <row r="26" spans="1:7" ht="11.25" hidden="1" customHeight="1" x14ac:dyDescent="0.35">
      <c r="A26" s="431">
        <v>13030100</v>
      </c>
      <c r="B26" s="432" t="s">
        <v>346</v>
      </c>
      <c r="C26" s="427">
        <f t="shared" si="0"/>
        <v>0</v>
      </c>
      <c r="D26" s="427"/>
      <c r="E26" s="424"/>
      <c r="F26" s="425"/>
    </row>
    <row r="27" spans="1:7" ht="24.75" customHeight="1" x14ac:dyDescent="0.35">
      <c r="A27" s="418">
        <v>14000000</v>
      </c>
      <c r="B27" s="435" t="s">
        <v>88</v>
      </c>
      <c r="C27" s="455">
        <f t="shared" si="0"/>
        <v>1500000</v>
      </c>
      <c r="D27" s="430">
        <f>SUM(D32,D28,D30)</f>
        <v>1500000</v>
      </c>
      <c r="E27" s="436"/>
      <c r="F27" s="437"/>
    </row>
    <row r="28" spans="1:7" ht="38.25" x14ac:dyDescent="0.35">
      <c r="A28" s="422">
        <v>14020000</v>
      </c>
      <c r="B28" s="320" t="s">
        <v>244</v>
      </c>
      <c r="C28" s="427">
        <f>SUM(C29)</f>
        <v>500000</v>
      </c>
      <c r="D28" s="427">
        <f>SUM(D29)</f>
        <v>500000</v>
      </c>
      <c r="E28" s="436"/>
      <c r="F28" s="437"/>
      <c r="G28" s="13"/>
    </row>
    <row r="29" spans="1:7" ht="23.25" x14ac:dyDescent="0.35">
      <c r="A29" s="422">
        <v>14021900</v>
      </c>
      <c r="B29" s="426" t="s">
        <v>245</v>
      </c>
      <c r="C29" s="427">
        <f>SUM(D29)</f>
        <v>500000</v>
      </c>
      <c r="D29" s="427">
        <v>500000</v>
      </c>
      <c r="E29" s="436"/>
      <c r="F29" s="437"/>
    </row>
    <row r="30" spans="1:7" ht="38.25" x14ac:dyDescent="0.35">
      <c r="A30" s="422">
        <v>14030000</v>
      </c>
      <c r="B30" s="438" t="s">
        <v>246</v>
      </c>
      <c r="C30" s="427">
        <f>SUM(C31)</f>
        <v>1000000</v>
      </c>
      <c r="D30" s="427">
        <f>SUM(D31)</f>
        <v>1000000</v>
      </c>
      <c r="E30" s="436"/>
      <c r="F30" s="437"/>
    </row>
    <row r="31" spans="1:7" ht="23.25" x14ac:dyDescent="0.35">
      <c r="A31" s="422">
        <v>14031900</v>
      </c>
      <c r="B31" s="426" t="s">
        <v>245</v>
      </c>
      <c r="C31" s="427">
        <f>SUM(D31)</f>
        <v>1000000</v>
      </c>
      <c r="D31" s="427">
        <v>1000000</v>
      </c>
      <c r="E31" s="436"/>
      <c r="F31" s="437"/>
    </row>
    <row r="32" spans="1:7" ht="38.25" hidden="1" customHeight="1" x14ac:dyDescent="0.35">
      <c r="A32" s="422">
        <v>14040000</v>
      </c>
      <c r="B32" s="426" t="s">
        <v>89</v>
      </c>
      <c r="C32" s="427">
        <f>SUM(D32)</f>
        <v>0</v>
      </c>
      <c r="D32" s="427">
        <f>SUM(D33:D34)</f>
        <v>0</v>
      </c>
      <c r="E32" s="436"/>
      <c r="F32" s="437"/>
    </row>
    <row r="33" spans="1:7" ht="113.25" hidden="1" customHeight="1" x14ac:dyDescent="0.35">
      <c r="A33" s="422">
        <v>14040100</v>
      </c>
      <c r="B33" s="426" t="s">
        <v>528</v>
      </c>
      <c r="C33" s="427">
        <f t="shared" ref="C33" si="1">SUM(D33)</f>
        <v>0</v>
      </c>
      <c r="D33" s="427"/>
      <c r="E33" s="436"/>
      <c r="F33" s="437"/>
    </row>
    <row r="34" spans="1:7" ht="75.75" hidden="1" customHeight="1" x14ac:dyDescent="0.35">
      <c r="A34" s="422">
        <v>14040200</v>
      </c>
      <c r="B34" s="426" t="s">
        <v>564</v>
      </c>
      <c r="C34" s="427">
        <f t="shared" si="0"/>
        <v>0</v>
      </c>
      <c r="D34" s="427"/>
      <c r="E34" s="436"/>
      <c r="F34" s="437"/>
    </row>
    <row r="35" spans="1:7" ht="56.25" x14ac:dyDescent="0.3">
      <c r="A35" s="418">
        <v>18000000</v>
      </c>
      <c r="B35" s="419" t="s">
        <v>527</v>
      </c>
      <c r="C35" s="455">
        <f>SUM(D35)</f>
        <v>1985550</v>
      </c>
      <c r="D35" s="430">
        <f>SUM(D49,D46,D36)</f>
        <v>1985550</v>
      </c>
      <c r="E35" s="439"/>
      <c r="F35" s="440"/>
    </row>
    <row r="36" spans="1:7" ht="22.5" x14ac:dyDescent="0.3">
      <c r="A36" s="418">
        <v>18010000</v>
      </c>
      <c r="B36" s="435" t="s">
        <v>90</v>
      </c>
      <c r="C36" s="455">
        <f>SUM(D36)</f>
        <v>548750</v>
      </c>
      <c r="D36" s="430">
        <f>SUM(D37:D45)</f>
        <v>548750</v>
      </c>
      <c r="E36" s="439"/>
      <c r="F36" s="440"/>
    </row>
    <row r="37" spans="1:7" ht="78.75" hidden="1" customHeight="1" x14ac:dyDescent="0.35">
      <c r="A37" s="422">
        <v>18010100</v>
      </c>
      <c r="B37" s="441" t="s">
        <v>91</v>
      </c>
      <c r="C37" s="427">
        <f t="shared" ref="C37:C52" si="2">SUM(D37)</f>
        <v>0</v>
      </c>
      <c r="D37" s="427"/>
      <c r="E37" s="436"/>
      <c r="F37" s="442"/>
      <c r="G37" s="102"/>
    </row>
    <row r="38" spans="1:7" ht="56.25" customHeight="1" x14ac:dyDescent="0.35">
      <c r="A38" s="422">
        <v>18010200</v>
      </c>
      <c r="B38" s="443" t="s">
        <v>92</v>
      </c>
      <c r="C38" s="427">
        <f t="shared" si="2"/>
        <v>230000</v>
      </c>
      <c r="D38" s="427">
        <v>230000</v>
      </c>
      <c r="E38" s="436"/>
      <c r="F38" s="442"/>
      <c r="G38" s="103"/>
    </row>
    <row r="39" spans="1:7" ht="36.75" hidden="1" customHeight="1" x14ac:dyDescent="0.35">
      <c r="A39" s="395">
        <v>18010300</v>
      </c>
      <c r="B39" s="441" t="s">
        <v>93</v>
      </c>
      <c r="C39" s="427">
        <f t="shared" si="2"/>
        <v>0</v>
      </c>
      <c r="D39" s="427"/>
      <c r="E39" s="436"/>
      <c r="F39" s="442"/>
      <c r="G39" s="103"/>
    </row>
    <row r="40" spans="1:7" ht="57" x14ac:dyDescent="0.35">
      <c r="A40" s="422">
        <v>18010400</v>
      </c>
      <c r="B40" s="441" t="s">
        <v>94</v>
      </c>
      <c r="C40" s="427">
        <f t="shared" si="2"/>
        <v>300000</v>
      </c>
      <c r="D40" s="427">
        <v>300000</v>
      </c>
      <c r="E40" s="436"/>
      <c r="F40" s="442"/>
      <c r="G40" s="103"/>
    </row>
    <row r="41" spans="1:7" ht="36.75" hidden="1" customHeight="1" x14ac:dyDescent="0.35">
      <c r="A41" s="422">
        <v>18010500</v>
      </c>
      <c r="B41" s="444" t="s">
        <v>95</v>
      </c>
      <c r="C41" s="427">
        <f t="shared" si="2"/>
        <v>0</v>
      </c>
      <c r="D41" s="427"/>
      <c r="E41" s="445"/>
      <c r="F41" s="437"/>
      <c r="G41" s="102"/>
    </row>
    <row r="42" spans="1:7" ht="26.25" hidden="1" customHeight="1" x14ac:dyDescent="0.35">
      <c r="A42" s="422">
        <v>18010600</v>
      </c>
      <c r="B42" s="444" t="s">
        <v>96</v>
      </c>
      <c r="C42" s="427">
        <f t="shared" si="2"/>
        <v>0</v>
      </c>
      <c r="D42" s="427"/>
      <c r="E42" s="445"/>
      <c r="F42" s="437"/>
    </row>
    <row r="43" spans="1:7" ht="26.25" hidden="1" customHeight="1" x14ac:dyDescent="0.35">
      <c r="A43" s="422">
        <v>18010700</v>
      </c>
      <c r="B43" s="444" t="s">
        <v>97</v>
      </c>
      <c r="C43" s="427">
        <f t="shared" si="2"/>
        <v>0</v>
      </c>
      <c r="D43" s="427"/>
      <c r="E43" s="445"/>
      <c r="F43" s="437"/>
    </row>
    <row r="44" spans="1:7" ht="3.75" hidden="1" customHeight="1" x14ac:dyDescent="0.35">
      <c r="A44" s="422">
        <v>18010900</v>
      </c>
      <c r="B44" s="444" t="s">
        <v>98</v>
      </c>
      <c r="C44" s="427">
        <f t="shared" si="2"/>
        <v>0</v>
      </c>
      <c r="D44" s="427"/>
      <c r="E44" s="445"/>
      <c r="F44" s="437"/>
    </row>
    <row r="45" spans="1:7" ht="26.25" customHeight="1" x14ac:dyDescent="0.35">
      <c r="A45" s="422">
        <v>18011000</v>
      </c>
      <c r="B45" s="444" t="s">
        <v>99</v>
      </c>
      <c r="C45" s="427">
        <f t="shared" si="2"/>
        <v>18750</v>
      </c>
      <c r="D45" s="427">
        <v>18750</v>
      </c>
      <c r="E45" s="445"/>
      <c r="F45" s="437"/>
    </row>
    <row r="46" spans="1:7" ht="21.75" customHeight="1" x14ac:dyDescent="0.35">
      <c r="A46" s="338">
        <v>18030000</v>
      </c>
      <c r="B46" s="322" t="s">
        <v>554</v>
      </c>
      <c r="C46" s="298">
        <f>SUM(D46)</f>
        <v>36800</v>
      </c>
      <c r="D46" s="316">
        <f>SUM(D47:D48)</f>
        <v>36800</v>
      </c>
      <c r="E46" s="305"/>
      <c r="F46" s="301"/>
    </row>
    <row r="47" spans="1:7" ht="23.25" x14ac:dyDescent="0.35">
      <c r="A47" s="396">
        <v>18030100</v>
      </c>
      <c r="B47" s="397" t="s">
        <v>100</v>
      </c>
      <c r="C47" s="314">
        <f t="shared" si="2"/>
        <v>40000</v>
      </c>
      <c r="D47" s="314">
        <v>40000</v>
      </c>
      <c r="E47" s="305"/>
      <c r="F47" s="301"/>
    </row>
    <row r="48" spans="1:7" ht="23.25" x14ac:dyDescent="0.35">
      <c r="A48" s="446" t="s">
        <v>101</v>
      </c>
      <c r="B48" s="447" t="s">
        <v>102</v>
      </c>
      <c r="C48" s="314">
        <f t="shared" si="2"/>
        <v>-3200</v>
      </c>
      <c r="D48" s="314">
        <v>-3200</v>
      </c>
      <c r="E48" s="305"/>
      <c r="F48" s="301"/>
    </row>
    <row r="49" spans="1:7" ht="21" customHeight="1" x14ac:dyDescent="0.3">
      <c r="A49" s="296">
        <v>18050000</v>
      </c>
      <c r="B49" s="297" t="s">
        <v>103</v>
      </c>
      <c r="C49" s="298">
        <f>SUM(D49)</f>
        <v>1400000</v>
      </c>
      <c r="D49" s="316">
        <f>SUM(D50:D52)</f>
        <v>1400000</v>
      </c>
      <c r="E49" s="300"/>
      <c r="F49" s="303"/>
    </row>
    <row r="50" spans="1:7" ht="23.25" hidden="1" customHeight="1" x14ac:dyDescent="0.35">
      <c r="A50" s="336">
        <v>18050300</v>
      </c>
      <c r="B50" s="323" t="s">
        <v>104</v>
      </c>
      <c r="C50" s="314">
        <f t="shared" si="2"/>
        <v>0</v>
      </c>
      <c r="D50" s="314"/>
      <c r="E50" s="299"/>
      <c r="F50" s="304"/>
    </row>
    <row r="51" spans="1:7" ht="23.25" customHeight="1" x14ac:dyDescent="0.35">
      <c r="A51" s="336">
        <v>18050400</v>
      </c>
      <c r="B51" s="323" t="s">
        <v>105</v>
      </c>
      <c r="C51" s="314">
        <f t="shared" si="2"/>
        <v>1400000</v>
      </c>
      <c r="D51" s="314">
        <v>1400000</v>
      </c>
      <c r="E51" s="299"/>
      <c r="F51" s="304"/>
    </row>
    <row r="52" spans="1:7" ht="72" hidden="1" customHeight="1" x14ac:dyDescent="0.35">
      <c r="A52" s="336">
        <v>18050500</v>
      </c>
      <c r="B52" s="313" t="s">
        <v>347</v>
      </c>
      <c r="C52" s="314">
        <f t="shared" si="2"/>
        <v>0</v>
      </c>
      <c r="D52" s="314"/>
      <c r="E52" s="299"/>
      <c r="F52" s="304"/>
    </row>
    <row r="53" spans="1:7" ht="60.75" hidden="1" customHeight="1" x14ac:dyDescent="0.3">
      <c r="A53" s="296">
        <v>19000000</v>
      </c>
      <c r="B53" s="324" t="s">
        <v>106</v>
      </c>
      <c r="C53" s="298">
        <f>SUM(E53)</f>
        <v>0</v>
      </c>
      <c r="D53" s="316"/>
      <c r="E53" s="300">
        <f>SUM(E54)</f>
        <v>0</v>
      </c>
      <c r="F53" s="303"/>
    </row>
    <row r="54" spans="1:7" ht="60.75" hidden="1" customHeight="1" x14ac:dyDescent="0.3">
      <c r="A54" s="296">
        <v>19010000</v>
      </c>
      <c r="B54" s="324" t="s">
        <v>107</v>
      </c>
      <c r="C54" s="298">
        <f>SUM(E54)</f>
        <v>0</v>
      </c>
      <c r="D54" s="316"/>
      <c r="E54" s="300">
        <f>SUM(E55:E57)</f>
        <v>0</v>
      </c>
      <c r="F54" s="303"/>
    </row>
    <row r="55" spans="1:7" ht="60.75" hidden="1" customHeight="1" x14ac:dyDescent="0.35">
      <c r="A55" s="336">
        <v>19010100</v>
      </c>
      <c r="B55" s="325" t="s">
        <v>348</v>
      </c>
      <c r="C55" s="326">
        <f>SUM(E55)</f>
        <v>0</v>
      </c>
      <c r="D55" s="314"/>
      <c r="E55" s="299"/>
      <c r="F55" s="304"/>
    </row>
    <row r="56" spans="1:7" ht="60.75" hidden="1" customHeight="1" x14ac:dyDescent="0.35">
      <c r="A56" s="336">
        <v>19010200</v>
      </c>
      <c r="B56" s="313" t="s">
        <v>108</v>
      </c>
      <c r="C56" s="326">
        <f>SUM(E56)</f>
        <v>0</v>
      </c>
      <c r="D56" s="314"/>
      <c r="E56" s="299"/>
      <c r="F56" s="304"/>
    </row>
    <row r="57" spans="1:7" ht="60.75" hidden="1" customHeight="1" x14ac:dyDescent="0.35">
      <c r="A57" s="336">
        <v>19010300</v>
      </c>
      <c r="B57" s="327" t="s">
        <v>109</v>
      </c>
      <c r="C57" s="326">
        <f>SUM(E57)</f>
        <v>0</v>
      </c>
      <c r="D57" s="314"/>
      <c r="E57" s="299"/>
      <c r="F57" s="304"/>
    </row>
    <row r="58" spans="1:7" ht="22.5" customHeight="1" x14ac:dyDescent="0.35">
      <c r="A58" s="296">
        <v>20000000</v>
      </c>
      <c r="B58" s="297" t="s">
        <v>110</v>
      </c>
      <c r="C58" s="319">
        <f>SUM(D58,E58)</f>
        <v>1037084</v>
      </c>
      <c r="D58" s="316">
        <f>SUM(D76,D66,D59)</f>
        <v>1037084</v>
      </c>
      <c r="E58" s="307">
        <f>SUM(E76,E82)</f>
        <v>0</v>
      </c>
      <c r="F58" s="301"/>
      <c r="G58" s="102"/>
    </row>
    <row r="59" spans="1:7" ht="24.75" customHeight="1" x14ac:dyDescent="0.35">
      <c r="A59" s="296">
        <v>21000000</v>
      </c>
      <c r="B59" s="297" t="s">
        <v>111</v>
      </c>
      <c r="C59" s="319">
        <f t="shared" ref="C59:C67" si="3">SUM(D59)</f>
        <v>500744</v>
      </c>
      <c r="D59" s="316">
        <f>SUM(D60,D62)</f>
        <v>500744</v>
      </c>
      <c r="E59" s="305"/>
      <c r="F59" s="301"/>
    </row>
    <row r="60" spans="1:7" ht="157.5" hidden="1" customHeight="1" x14ac:dyDescent="0.4">
      <c r="A60" s="398">
        <v>21010000</v>
      </c>
      <c r="B60" s="399" t="s">
        <v>294</v>
      </c>
      <c r="C60" s="456">
        <f t="shared" si="3"/>
        <v>0</v>
      </c>
      <c r="D60" s="457">
        <f>SUM(D61)</f>
        <v>0</v>
      </c>
      <c r="E60" s="400"/>
      <c r="F60" s="401"/>
      <c r="G60" s="63"/>
    </row>
    <row r="61" spans="1:7" s="35" customFormat="1" ht="78.75" hidden="1" customHeight="1" x14ac:dyDescent="0.35">
      <c r="A61" s="337">
        <v>21010300</v>
      </c>
      <c r="B61" s="321" t="s">
        <v>112</v>
      </c>
      <c r="C61" s="314">
        <f>SUM(D61)</f>
        <v>0</v>
      </c>
      <c r="D61" s="314"/>
      <c r="E61" s="305"/>
      <c r="F61" s="302"/>
    </row>
    <row r="62" spans="1:7" ht="23.25" customHeight="1" x14ac:dyDescent="0.3">
      <c r="A62" s="390">
        <v>21080000</v>
      </c>
      <c r="B62" s="297" t="s">
        <v>113</v>
      </c>
      <c r="C62" s="319">
        <f t="shared" si="3"/>
        <v>500744</v>
      </c>
      <c r="D62" s="316">
        <f>SUM(D63:D65)</f>
        <v>500744</v>
      </c>
      <c r="E62" s="308"/>
      <c r="F62" s="402"/>
    </row>
    <row r="63" spans="1:7" ht="23.25" customHeight="1" x14ac:dyDescent="0.35">
      <c r="A63" s="337">
        <v>21081100</v>
      </c>
      <c r="B63" s="321" t="s">
        <v>114</v>
      </c>
      <c r="C63" s="314">
        <f>SUM(D63)</f>
        <v>500000</v>
      </c>
      <c r="D63" s="314">
        <v>500000</v>
      </c>
      <c r="E63" s="305"/>
      <c r="F63" s="302"/>
    </row>
    <row r="64" spans="1:7" ht="78.75" hidden="1" customHeight="1" x14ac:dyDescent="0.35">
      <c r="A64" s="337">
        <v>21081500</v>
      </c>
      <c r="B64" s="321" t="s">
        <v>295</v>
      </c>
      <c r="C64" s="314">
        <f>SUM(D64)</f>
        <v>0</v>
      </c>
      <c r="D64" s="314"/>
      <c r="E64" s="305"/>
      <c r="F64" s="302"/>
    </row>
    <row r="65" spans="1:6" ht="78.75" customHeight="1" x14ac:dyDescent="0.35">
      <c r="A65" s="337">
        <v>21082400</v>
      </c>
      <c r="B65" s="321" t="s">
        <v>525</v>
      </c>
      <c r="C65" s="314">
        <f>SUM(D65)</f>
        <v>744</v>
      </c>
      <c r="D65" s="314">
        <v>744</v>
      </c>
      <c r="E65" s="305"/>
      <c r="F65" s="302"/>
    </row>
    <row r="66" spans="1:6" ht="38.25" x14ac:dyDescent="0.35">
      <c r="A66" s="390">
        <v>22000000</v>
      </c>
      <c r="B66" s="297" t="s">
        <v>115</v>
      </c>
      <c r="C66" s="319">
        <f t="shared" si="3"/>
        <v>536340</v>
      </c>
      <c r="D66" s="316">
        <f>SUM(D73,D71,D67)</f>
        <v>536340</v>
      </c>
      <c r="E66" s="305"/>
      <c r="F66" s="302"/>
    </row>
    <row r="67" spans="1:6" ht="23.25" x14ac:dyDescent="0.35">
      <c r="A67" s="390">
        <v>22010000</v>
      </c>
      <c r="B67" s="297" t="s">
        <v>116</v>
      </c>
      <c r="C67" s="319">
        <f t="shared" si="3"/>
        <v>536340</v>
      </c>
      <c r="D67" s="316">
        <f>SUM(D68:D70)</f>
        <v>536340</v>
      </c>
      <c r="E67" s="305"/>
      <c r="F67" s="302"/>
    </row>
    <row r="68" spans="1:6" ht="54.75" customHeight="1" x14ac:dyDescent="0.35">
      <c r="A68" s="337">
        <v>22010300</v>
      </c>
      <c r="B68" s="151" t="s">
        <v>132</v>
      </c>
      <c r="C68" s="314">
        <f>SUM(D68)</f>
        <v>6340</v>
      </c>
      <c r="D68" s="314">
        <v>6340</v>
      </c>
      <c r="E68" s="305"/>
      <c r="F68" s="302"/>
    </row>
    <row r="69" spans="1:6" ht="24" customHeight="1" x14ac:dyDescent="0.35">
      <c r="A69" s="337">
        <v>22012500</v>
      </c>
      <c r="B69" s="321" t="s">
        <v>117</v>
      </c>
      <c r="C69" s="314">
        <f>SUM(D69)</f>
        <v>500000</v>
      </c>
      <c r="D69" s="314">
        <v>500000</v>
      </c>
      <c r="E69" s="305"/>
      <c r="F69" s="302"/>
    </row>
    <row r="70" spans="1:6" ht="39" customHeight="1" x14ac:dyDescent="0.35">
      <c r="A70" s="337">
        <v>22012600</v>
      </c>
      <c r="B70" s="328" t="s">
        <v>133</v>
      </c>
      <c r="C70" s="314">
        <f>SUM(D70)</f>
        <v>30000</v>
      </c>
      <c r="D70" s="314">
        <v>30000</v>
      </c>
      <c r="E70" s="305"/>
      <c r="F70" s="302"/>
    </row>
    <row r="71" spans="1:6" ht="51" hidden="1" customHeight="1" x14ac:dyDescent="0.3">
      <c r="A71" s="390">
        <v>22080000</v>
      </c>
      <c r="B71" s="318" t="s">
        <v>118</v>
      </c>
      <c r="C71" s="319">
        <f>SUM(D71)</f>
        <v>0</v>
      </c>
      <c r="D71" s="316">
        <f>SUM(D72)</f>
        <v>0</v>
      </c>
      <c r="E71" s="308"/>
      <c r="F71" s="402"/>
    </row>
    <row r="72" spans="1:6" ht="56.25" hidden="1" customHeight="1" x14ac:dyDescent="0.35">
      <c r="A72" s="337">
        <v>22080400</v>
      </c>
      <c r="B72" s="321" t="s">
        <v>119</v>
      </c>
      <c r="C72" s="314">
        <f>SUM(D72)</f>
        <v>0</v>
      </c>
      <c r="D72" s="314"/>
      <c r="E72" s="305"/>
      <c r="F72" s="302"/>
    </row>
    <row r="73" spans="1:6" ht="25.5" hidden="1" customHeight="1" x14ac:dyDescent="0.3">
      <c r="A73" s="390">
        <v>22090000</v>
      </c>
      <c r="B73" s="297" t="s">
        <v>120</v>
      </c>
      <c r="C73" s="319">
        <f t="shared" ref="C73:C78" si="4">SUM(D73)</f>
        <v>0</v>
      </c>
      <c r="D73" s="316">
        <f>SUM(D74:D75)</f>
        <v>0</v>
      </c>
      <c r="E73" s="308"/>
      <c r="F73" s="402"/>
    </row>
    <row r="74" spans="1:6" ht="78.75" hidden="1" customHeight="1" x14ac:dyDescent="0.35">
      <c r="A74" s="337">
        <v>22090100</v>
      </c>
      <c r="B74" s="321" t="s">
        <v>121</v>
      </c>
      <c r="C74" s="314">
        <f t="shared" si="4"/>
        <v>0</v>
      </c>
      <c r="D74" s="314"/>
      <c r="E74" s="305"/>
      <c r="F74" s="302"/>
    </row>
    <row r="75" spans="1:6" ht="78.75" hidden="1" customHeight="1" x14ac:dyDescent="0.35">
      <c r="A75" s="337">
        <v>22090400</v>
      </c>
      <c r="B75" s="321" t="s">
        <v>122</v>
      </c>
      <c r="C75" s="314">
        <f t="shared" si="4"/>
        <v>0</v>
      </c>
      <c r="D75" s="314"/>
      <c r="E75" s="305"/>
      <c r="F75" s="302"/>
    </row>
    <row r="76" spans="1:6" ht="18" hidden="1" customHeight="1" x14ac:dyDescent="0.3">
      <c r="A76" s="390">
        <v>24000000</v>
      </c>
      <c r="B76" s="297" t="s">
        <v>123</v>
      </c>
      <c r="C76" s="319">
        <f>SUM(D76:E76)</f>
        <v>0</v>
      </c>
      <c r="D76" s="316">
        <f>SUM(D77)</f>
        <v>0</v>
      </c>
      <c r="E76" s="307">
        <f>SUM(E77)</f>
        <v>0</v>
      </c>
      <c r="F76" s="402"/>
    </row>
    <row r="77" spans="1:6" ht="23.25" hidden="1" x14ac:dyDescent="0.35">
      <c r="A77" s="390">
        <v>24060000</v>
      </c>
      <c r="B77" s="297" t="s">
        <v>124</v>
      </c>
      <c r="C77" s="319">
        <f>SUM(D77:E77)</f>
        <v>0</v>
      </c>
      <c r="D77" s="316">
        <f>SUM(D78,D80)</f>
        <v>0</v>
      </c>
      <c r="E77" s="307">
        <f>SUM(E79)</f>
        <v>0</v>
      </c>
      <c r="F77" s="302"/>
    </row>
    <row r="78" spans="1:6" ht="23.25" hidden="1" x14ac:dyDescent="0.35">
      <c r="A78" s="337">
        <v>24060300</v>
      </c>
      <c r="B78" s="321" t="s">
        <v>124</v>
      </c>
      <c r="C78" s="314">
        <f t="shared" si="4"/>
        <v>0</v>
      </c>
      <c r="D78" s="314"/>
      <c r="E78" s="305"/>
      <c r="F78" s="302" t="s">
        <v>125</v>
      </c>
    </row>
    <row r="79" spans="1:6" ht="105" hidden="1" customHeight="1" x14ac:dyDescent="0.35">
      <c r="A79" s="337">
        <v>24062100</v>
      </c>
      <c r="B79" s="329" t="s">
        <v>489</v>
      </c>
      <c r="C79" s="314">
        <f>SUM(E79)</f>
        <v>0</v>
      </c>
      <c r="D79" s="314"/>
      <c r="E79" s="299"/>
      <c r="F79" s="302"/>
    </row>
    <row r="80" spans="1:6" ht="157.15" hidden="1" customHeight="1" x14ac:dyDescent="0.35">
      <c r="A80" s="337">
        <v>24062200</v>
      </c>
      <c r="B80" s="330" t="s">
        <v>526</v>
      </c>
      <c r="C80" s="314">
        <f>SUM(D80)</f>
        <v>0</v>
      </c>
      <c r="D80" s="314"/>
      <c r="E80" s="299"/>
      <c r="F80" s="302"/>
    </row>
    <row r="81" spans="1:7" ht="52.5" hidden="1" customHeight="1" x14ac:dyDescent="0.35">
      <c r="A81" s="337">
        <v>24170000</v>
      </c>
      <c r="B81" s="320" t="s">
        <v>284</v>
      </c>
      <c r="C81" s="314">
        <f t="shared" ref="C81:C87" si="5">SUM(E81)</f>
        <v>0</v>
      </c>
      <c r="D81" s="314"/>
      <c r="E81" s="299">
        <f>SUM(F81)</f>
        <v>0</v>
      </c>
      <c r="F81" s="302"/>
    </row>
    <row r="82" spans="1:7" ht="26.25" hidden="1" customHeight="1" x14ac:dyDescent="0.35">
      <c r="A82" s="390">
        <v>25000000</v>
      </c>
      <c r="B82" s="297" t="s">
        <v>126</v>
      </c>
      <c r="C82" s="316">
        <f t="shared" si="5"/>
        <v>0</v>
      </c>
      <c r="D82" s="331"/>
      <c r="E82" s="300">
        <f>SUM(E83)</f>
        <v>0</v>
      </c>
      <c r="F82" s="302"/>
    </row>
    <row r="83" spans="1:7" ht="77.25" hidden="1" customHeight="1" x14ac:dyDescent="0.35">
      <c r="A83" s="390">
        <v>25010000</v>
      </c>
      <c r="B83" s="297" t="s">
        <v>127</v>
      </c>
      <c r="C83" s="316">
        <f t="shared" si="5"/>
        <v>0</v>
      </c>
      <c r="D83" s="331"/>
      <c r="E83" s="300">
        <f>SUM(E84:E87)</f>
        <v>0</v>
      </c>
      <c r="F83" s="302"/>
    </row>
    <row r="84" spans="1:7" ht="52.5" hidden="1" customHeight="1" x14ac:dyDescent="0.35">
      <c r="A84" s="337">
        <v>25010100</v>
      </c>
      <c r="B84" s="321" t="s">
        <v>128</v>
      </c>
      <c r="C84" s="314">
        <f t="shared" si="5"/>
        <v>0</v>
      </c>
      <c r="D84" s="331"/>
      <c r="E84" s="299"/>
      <c r="F84" s="302"/>
    </row>
    <row r="85" spans="1:7" ht="52.5" hidden="1" customHeight="1" x14ac:dyDescent="0.35">
      <c r="A85" s="337">
        <v>25010200</v>
      </c>
      <c r="B85" s="321" t="s">
        <v>134</v>
      </c>
      <c r="C85" s="314">
        <f t="shared" si="5"/>
        <v>0</v>
      </c>
      <c r="D85" s="331"/>
      <c r="E85" s="299"/>
      <c r="F85" s="302"/>
    </row>
    <row r="86" spans="1:7" ht="78.75" hidden="1" customHeight="1" x14ac:dyDescent="0.35">
      <c r="A86" s="337">
        <v>25010300</v>
      </c>
      <c r="B86" s="321" t="s">
        <v>349</v>
      </c>
      <c r="C86" s="314">
        <f t="shared" si="5"/>
        <v>0</v>
      </c>
      <c r="D86" s="331"/>
      <c r="E86" s="299"/>
      <c r="F86" s="302"/>
    </row>
    <row r="87" spans="1:7" ht="78.75" hidden="1" customHeight="1" x14ac:dyDescent="0.35">
      <c r="A87" s="337">
        <v>25010400</v>
      </c>
      <c r="B87" s="328" t="s">
        <v>129</v>
      </c>
      <c r="C87" s="314">
        <f t="shared" si="5"/>
        <v>0</v>
      </c>
      <c r="D87" s="314"/>
      <c r="E87" s="299"/>
      <c r="F87" s="394"/>
    </row>
    <row r="88" spans="1:7" ht="26.25" hidden="1" customHeight="1" x14ac:dyDescent="0.3">
      <c r="A88" s="391">
        <v>30000000</v>
      </c>
      <c r="B88" s="315" t="s">
        <v>135</v>
      </c>
      <c r="C88" s="316">
        <f>SUM(E88)</f>
        <v>0</v>
      </c>
      <c r="D88" s="314"/>
      <c r="E88" s="300">
        <f>SUM(F88)</f>
        <v>0</v>
      </c>
      <c r="F88" s="393">
        <f>SUM(F89)</f>
        <v>0</v>
      </c>
    </row>
    <row r="89" spans="1:7" ht="51" hidden="1" customHeight="1" x14ac:dyDescent="0.3">
      <c r="A89" s="391">
        <v>33000000</v>
      </c>
      <c r="B89" s="332" t="s">
        <v>136</v>
      </c>
      <c r="C89" s="316">
        <f>SUM(E89)</f>
        <v>0</v>
      </c>
      <c r="D89" s="316"/>
      <c r="E89" s="300">
        <f>SUM(F89)</f>
        <v>0</v>
      </c>
      <c r="F89" s="393">
        <f>SUM(F90)</f>
        <v>0</v>
      </c>
    </row>
    <row r="90" spans="1:7" ht="26.25" hidden="1" customHeight="1" x14ac:dyDescent="0.35">
      <c r="A90" s="392">
        <v>33010000</v>
      </c>
      <c r="B90" s="333" t="s">
        <v>137</v>
      </c>
      <c r="C90" s="314">
        <f>SUM(E90)</f>
        <v>0</v>
      </c>
      <c r="D90" s="314"/>
      <c r="E90" s="299"/>
      <c r="F90" s="394"/>
    </row>
    <row r="91" spans="1:7" ht="131.25" hidden="1" customHeight="1" x14ac:dyDescent="0.35">
      <c r="A91" s="337">
        <v>33010100</v>
      </c>
      <c r="B91" s="328" t="s">
        <v>138</v>
      </c>
      <c r="C91" s="314">
        <f>SUM(E91)</f>
        <v>0</v>
      </c>
      <c r="D91" s="314"/>
      <c r="E91" s="299"/>
      <c r="F91" s="394"/>
    </row>
    <row r="92" spans="1:7" ht="131.25" hidden="1" customHeight="1" x14ac:dyDescent="0.35">
      <c r="A92" s="337">
        <v>33010200</v>
      </c>
      <c r="B92" s="151" t="s">
        <v>490</v>
      </c>
      <c r="C92" s="314">
        <f>SUM(E92)</f>
        <v>0</v>
      </c>
      <c r="D92" s="314"/>
      <c r="E92" s="299"/>
      <c r="F92" s="394"/>
    </row>
    <row r="93" spans="1:7" ht="33.75" customHeight="1" x14ac:dyDescent="0.3">
      <c r="A93" s="337"/>
      <c r="B93" s="297" t="s">
        <v>285</v>
      </c>
      <c r="C93" s="316">
        <f>SUM(C12,C58,C88)</f>
        <v>16050000</v>
      </c>
      <c r="D93" s="316">
        <f>SUM(D12,D58)</f>
        <v>16050000</v>
      </c>
      <c r="E93" s="307">
        <f>SUM(E12,E58,E88)</f>
        <v>0</v>
      </c>
      <c r="F93" s="403">
        <f>SUM(F88)</f>
        <v>0</v>
      </c>
      <c r="G93" s="36"/>
    </row>
    <row r="94" spans="1:7" ht="24" customHeight="1" x14ac:dyDescent="0.3">
      <c r="A94" s="390">
        <v>40000000</v>
      </c>
      <c r="B94" s="297" t="s">
        <v>63</v>
      </c>
      <c r="C94" s="319">
        <f>SUM(D94)</f>
        <v>2341400</v>
      </c>
      <c r="D94" s="458">
        <f>SUM(D95)</f>
        <v>2341400</v>
      </c>
      <c r="E94" s="310"/>
      <c r="F94" s="404"/>
    </row>
    <row r="95" spans="1:7" ht="24.75" customHeight="1" x14ac:dyDescent="0.3">
      <c r="A95" s="390">
        <v>41000000</v>
      </c>
      <c r="B95" s="297" t="s">
        <v>64</v>
      </c>
      <c r="C95" s="319">
        <f>SUM(D95)</f>
        <v>2341400</v>
      </c>
      <c r="D95" s="316">
        <f>SUM(D102,D100,D96)</f>
        <v>2341400</v>
      </c>
      <c r="E95" s="310"/>
      <c r="F95" s="404"/>
    </row>
    <row r="96" spans="1:7" ht="51" hidden="1" customHeight="1" x14ac:dyDescent="0.3">
      <c r="A96" s="390">
        <v>41030000</v>
      </c>
      <c r="B96" s="297" t="s">
        <v>296</v>
      </c>
      <c r="C96" s="319">
        <f>SUM(D96)</f>
        <v>0</v>
      </c>
      <c r="D96" s="316">
        <f>SUM(D97:D99)</f>
        <v>0</v>
      </c>
      <c r="E96" s="310"/>
      <c r="F96" s="404"/>
    </row>
    <row r="97" spans="1:7" ht="52.5" hidden="1" customHeight="1" x14ac:dyDescent="0.35">
      <c r="A97" s="405">
        <v>41033900</v>
      </c>
      <c r="B97" s="313" t="s">
        <v>130</v>
      </c>
      <c r="C97" s="314">
        <f>SUM(D97)</f>
        <v>0</v>
      </c>
      <c r="D97" s="314"/>
      <c r="E97" s="306"/>
      <c r="F97" s="406"/>
    </row>
    <row r="98" spans="1:7" ht="52.5" hidden="1" customHeight="1" x14ac:dyDescent="0.35">
      <c r="A98" s="405">
        <v>41034200</v>
      </c>
      <c r="B98" s="313" t="s">
        <v>131</v>
      </c>
      <c r="C98" s="314">
        <f>SUM(D98)</f>
        <v>0</v>
      </c>
      <c r="D98" s="314"/>
      <c r="E98" s="306"/>
      <c r="F98" s="406"/>
    </row>
    <row r="99" spans="1:7" ht="105" hidden="1" customHeight="1" x14ac:dyDescent="0.35">
      <c r="A99" s="405">
        <v>41035100</v>
      </c>
      <c r="B99" s="334" t="s">
        <v>247</v>
      </c>
      <c r="C99" s="314">
        <f t="shared" ref="C99" si="6">SUM(D99)</f>
        <v>0</v>
      </c>
      <c r="D99" s="314"/>
      <c r="E99" s="305"/>
      <c r="F99" s="302"/>
    </row>
    <row r="100" spans="1:7" ht="51" hidden="1" customHeight="1" x14ac:dyDescent="0.35">
      <c r="A100" s="407">
        <v>41040000</v>
      </c>
      <c r="B100" s="335" t="s">
        <v>297</v>
      </c>
      <c r="C100" s="316">
        <f>SUM(D100)</f>
        <v>0</v>
      </c>
      <c r="D100" s="316">
        <f>SUM(D101)</f>
        <v>0</v>
      </c>
      <c r="E100" s="305"/>
      <c r="F100" s="302"/>
    </row>
    <row r="101" spans="1:7" ht="131.25" hidden="1" customHeight="1" x14ac:dyDescent="0.35">
      <c r="A101" s="405">
        <v>41040200</v>
      </c>
      <c r="B101" s="334" t="s">
        <v>298</v>
      </c>
      <c r="C101" s="314">
        <f>SUM(D101)</f>
        <v>0</v>
      </c>
      <c r="D101" s="314"/>
      <c r="E101" s="305"/>
      <c r="F101" s="302"/>
    </row>
    <row r="102" spans="1:7" ht="33.75" customHeight="1" x14ac:dyDescent="0.35">
      <c r="A102" s="408">
        <v>41050000</v>
      </c>
      <c r="B102" s="318" t="s">
        <v>250</v>
      </c>
      <c r="C102" s="316">
        <f t="shared" ref="C102:C103" si="7">SUM(D102)</f>
        <v>2341400</v>
      </c>
      <c r="D102" s="316">
        <f>SUM(D103:D109)</f>
        <v>2341400</v>
      </c>
      <c r="E102" s="309"/>
      <c r="F102" s="409"/>
    </row>
    <row r="103" spans="1:7" ht="47.25" hidden="1" customHeight="1" x14ac:dyDescent="0.35">
      <c r="A103" s="339">
        <v>41051000</v>
      </c>
      <c r="B103" s="313" t="s">
        <v>491</v>
      </c>
      <c r="C103" s="314">
        <f t="shared" si="7"/>
        <v>0</v>
      </c>
      <c r="D103" s="314"/>
      <c r="E103" s="309"/>
      <c r="F103" s="409"/>
    </row>
    <row r="104" spans="1:7" ht="39.75" hidden="1" customHeight="1" x14ac:dyDescent="0.35">
      <c r="A104" s="405">
        <v>41051200</v>
      </c>
      <c r="B104" s="293" t="s">
        <v>286</v>
      </c>
      <c r="C104" s="314">
        <f>SUM(D104)</f>
        <v>0</v>
      </c>
      <c r="D104" s="314"/>
      <c r="E104" s="410"/>
      <c r="F104" s="411"/>
    </row>
    <row r="105" spans="1:7" ht="71.25" hidden="1" customHeight="1" x14ac:dyDescent="0.35">
      <c r="A105" s="405">
        <v>41051700</v>
      </c>
      <c r="B105" s="328" t="s">
        <v>524</v>
      </c>
      <c r="C105" s="314">
        <f>SUM(D105)</f>
        <v>0</v>
      </c>
      <c r="D105" s="314"/>
      <c r="E105" s="309"/>
      <c r="F105" s="409"/>
    </row>
    <row r="106" spans="1:7" ht="28.5" customHeight="1" x14ac:dyDescent="0.35">
      <c r="A106" s="405">
        <v>41053900</v>
      </c>
      <c r="B106" s="334" t="s">
        <v>251</v>
      </c>
      <c r="C106" s="314">
        <f t="shared" ref="C106:C109" si="8">SUM(D106)</f>
        <v>100400</v>
      </c>
      <c r="D106" s="314">
        <v>100400</v>
      </c>
      <c r="E106" s="299"/>
      <c r="F106" s="409"/>
    </row>
    <row r="107" spans="1:7" ht="73.5" customHeight="1" x14ac:dyDescent="0.35">
      <c r="A107" s="412">
        <v>41056400</v>
      </c>
      <c r="B107" s="413" t="s">
        <v>585</v>
      </c>
      <c r="C107" s="314">
        <f t="shared" ref="C107" si="9">SUM(D107)</f>
        <v>2241000</v>
      </c>
      <c r="D107" s="414">
        <v>2241000</v>
      </c>
      <c r="E107" s="415"/>
      <c r="F107" s="411"/>
    </row>
    <row r="108" spans="1:7" ht="73.5" hidden="1" customHeight="1" x14ac:dyDescent="0.35">
      <c r="A108" s="412" t="s">
        <v>565</v>
      </c>
      <c r="B108" s="413" t="s">
        <v>566</v>
      </c>
      <c r="C108" s="314">
        <f t="shared" si="8"/>
        <v>0</v>
      </c>
      <c r="D108" s="414"/>
      <c r="E108" s="415"/>
      <c r="F108" s="411"/>
    </row>
    <row r="109" spans="1:7" ht="75.75" hidden="1" customHeight="1" x14ac:dyDescent="0.35">
      <c r="A109" s="412">
        <v>41057700</v>
      </c>
      <c r="B109" s="413" t="s">
        <v>550</v>
      </c>
      <c r="C109" s="314">
        <f t="shared" si="8"/>
        <v>0</v>
      </c>
      <c r="D109" s="414"/>
      <c r="E109" s="415"/>
      <c r="F109" s="411"/>
    </row>
    <row r="110" spans="1:7" ht="27.75" customHeight="1" x14ac:dyDescent="0.3">
      <c r="A110" s="176"/>
      <c r="B110" s="348" t="s">
        <v>287</v>
      </c>
      <c r="C110" s="459">
        <f>SUM(D110:E110)</f>
        <v>18391400</v>
      </c>
      <c r="D110" s="459">
        <f>SUM(D93:D94)</f>
        <v>18391400</v>
      </c>
      <c r="E110" s="311">
        <f>SUM(E93:E94)</f>
        <v>0</v>
      </c>
      <c r="F110" s="312">
        <f>SUM(F88)</f>
        <v>0</v>
      </c>
      <c r="G110" s="13"/>
    </row>
    <row r="111" spans="1:7" ht="36" customHeight="1" x14ac:dyDescent="0.35">
      <c r="A111" s="37"/>
      <c r="B111" s="38"/>
      <c r="C111" s="39"/>
      <c r="D111" s="40"/>
      <c r="E111" s="40"/>
      <c r="F111" s="14"/>
      <c r="G111" s="13"/>
    </row>
    <row r="112" spans="1:7" ht="48.75" customHeight="1" x14ac:dyDescent="0.35">
      <c r="A112" s="569" t="s">
        <v>552</v>
      </c>
      <c r="B112" s="569"/>
      <c r="C112" s="569"/>
      <c r="D112" s="569"/>
      <c r="E112" s="569"/>
      <c r="F112" s="569"/>
      <c r="G112" s="13"/>
    </row>
    <row r="113" spans="1:6" ht="33.75" customHeight="1" x14ac:dyDescent="0.35">
      <c r="A113" s="15"/>
      <c r="B113" s="16"/>
      <c r="C113" s="16"/>
      <c r="D113" s="17"/>
      <c r="E113" s="17"/>
      <c r="F113" s="17"/>
    </row>
    <row r="114" spans="1:6" ht="24.75" customHeight="1" x14ac:dyDescent="0.3">
      <c r="A114" s="18"/>
      <c r="B114" s="19"/>
      <c r="C114" s="19"/>
      <c r="D114" s="20"/>
      <c r="E114" s="20"/>
      <c r="F114" s="20"/>
    </row>
    <row r="115" spans="1:6" ht="23.25" x14ac:dyDescent="0.35">
      <c r="A115" s="21"/>
      <c r="B115" s="21"/>
      <c r="C115" s="21"/>
      <c r="D115" s="21"/>
      <c r="E115" s="21"/>
      <c r="F115" s="21"/>
    </row>
    <row r="116" spans="1:6" ht="23.25" x14ac:dyDescent="0.35">
      <c r="A116" s="18"/>
      <c r="B116" s="22"/>
      <c r="C116" s="22"/>
      <c r="D116" s="17"/>
      <c r="E116" s="17"/>
      <c r="F116" s="17"/>
    </row>
    <row r="117" spans="1:6" ht="21.75" customHeight="1" x14ac:dyDescent="0.35">
      <c r="A117" s="21"/>
      <c r="B117" s="21"/>
      <c r="C117" s="21"/>
      <c r="D117" s="21"/>
      <c r="E117" s="21"/>
      <c r="F117" s="21"/>
    </row>
    <row r="118" spans="1:6" ht="23.25" x14ac:dyDescent="0.35">
      <c r="A118" s="12"/>
      <c r="B118" s="12"/>
      <c r="C118" s="12"/>
      <c r="D118" s="12"/>
      <c r="E118" s="12"/>
      <c r="F118" s="12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12"/>
      <c r="B120" s="12"/>
      <c r="C120" s="12"/>
      <c r="D120" s="12"/>
      <c r="E120" s="12"/>
      <c r="F120" s="12"/>
    </row>
    <row r="121" spans="1:6" ht="23.25" x14ac:dyDescent="0.35">
      <c r="A121" s="12"/>
      <c r="B121" s="12"/>
      <c r="C121" s="12"/>
      <c r="D121" s="12"/>
      <c r="E121" s="12"/>
      <c r="F121" s="12"/>
    </row>
    <row r="122" spans="1:6" ht="23.25" x14ac:dyDescent="0.35">
      <c r="A122" s="12"/>
      <c r="B122" s="12"/>
      <c r="C122" s="12"/>
      <c r="D122" s="12"/>
      <c r="E122" s="12"/>
      <c r="F122" s="12"/>
    </row>
    <row r="123" spans="1:6" ht="23.25" x14ac:dyDescent="0.35">
      <c r="A123" s="12"/>
      <c r="B123" s="12"/>
      <c r="C123" s="12"/>
      <c r="D123" s="12"/>
      <c r="E123" s="12"/>
      <c r="F123" s="12"/>
    </row>
    <row r="124" spans="1:6" ht="23.25" x14ac:dyDescent="0.35">
      <c r="A124" s="12"/>
      <c r="B124" s="12"/>
      <c r="C124" s="12"/>
      <c r="D124" s="12"/>
      <c r="E124" s="12"/>
      <c r="F124" s="12"/>
    </row>
    <row r="125" spans="1:6" ht="23.25" x14ac:dyDescent="0.35">
      <c r="A125" s="12"/>
      <c r="B125" s="12"/>
      <c r="C125" s="12"/>
      <c r="D125" s="12"/>
      <c r="E125" s="12"/>
      <c r="F125" s="12"/>
    </row>
    <row r="126" spans="1:6" ht="23.25" x14ac:dyDescent="0.35">
      <c r="A126" s="12"/>
      <c r="B126" s="12"/>
      <c r="C126" s="12"/>
      <c r="D126" s="12"/>
      <c r="E126" s="12"/>
      <c r="F126" s="12"/>
    </row>
    <row r="127" spans="1:6" ht="23.25" x14ac:dyDescent="0.35">
      <c r="A127" s="12"/>
      <c r="B127" s="12"/>
      <c r="C127" s="12"/>
      <c r="D127" s="12"/>
      <c r="E127" s="12"/>
      <c r="F127" s="12"/>
    </row>
    <row r="128" spans="1:6" ht="23.25" x14ac:dyDescent="0.35">
      <c r="A128" s="12"/>
      <c r="B128" s="12"/>
      <c r="C128" s="12"/>
      <c r="D128" s="12"/>
      <c r="E128" s="12"/>
      <c r="F128" s="12"/>
    </row>
    <row r="129" spans="1:6" ht="23.25" x14ac:dyDescent="0.35">
      <c r="A129" s="12"/>
      <c r="B129" s="12"/>
      <c r="C129" s="12"/>
      <c r="D129" s="12"/>
      <c r="E129" s="12"/>
      <c r="F129" s="12"/>
    </row>
    <row r="130" spans="1:6" ht="23.25" x14ac:dyDescent="0.35">
      <c r="A130" s="12"/>
      <c r="B130" s="12"/>
      <c r="C130" s="12"/>
      <c r="D130" s="12"/>
      <c r="E130" s="12"/>
      <c r="F130" s="12"/>
    </row>
    <row r="131" spans="1:6" ht="23.25" x14ac:dyDescent="0.35">
      <c r="A131" s="21"/>
      <c r="B131" s="21"/>
      <c r="C131" s="21"/>
      <c r="D131" s="21"/>
      <c r="E131" s="21"/>
      <c r="F131" s="21"/>
    </row>
    <row r="132" spans="1:6" ht="23.25" x14ac:dyDescent="0.35">
      <c r="A132" s="21"/>
      <c r="B132" s="21"/>
      <c r="C132" s="21"/>
      <c r="D132" s="21"/>
      <c r="E132" s="21"/>
      <c r="F132" s="21"/>
    </row>
    <row r="133" spans="1:6" ht="23.25" x14ac:dyDescent="0.35">
      <c r="A133" s="21"/>
      <c r="B133" s="21"/>
      <c r="C133" s="21"/>
      <c r="D133" s="21"/>
      <c r="E133" s="21"/>
      <c r="F133" s="21"/>
    </row>
    <row r="134" spans="1:6" ht="23.25" x14ac:dyDescent="0.35">
      <c r="A134" s="21"/>
      <c r="B134" s="21"/>
      <c r="C134" s="21"/>
      <c r="D134" s="21"/>
      <c r="E134" s="21"/>
      <c r="F134" s="21"/>
    </row>
    <row r="135" spans="1:6" ht="23.25" x14ac:dyDescent="0.35">
      <c r="A135" s="21"/>
      <c r="B135" s="21"/>
      <c r="C135" s="21"/>
      <c r="D135" s="21"/>
      <c r="E135" s="21"/>
      <c r="F135" s="21"/>
    </row>
    <row r="136" spans="1:6" ht="23.25" x14ac:dyDescent="0.35">
      <c r="A136" s="21"/>
      <c r="B136" s="21"/>
      <c r="C136" s="21"/>
      <c r="D136" s="21"/>
      <c r="E136" s="21"/>
      <c r="F136" s="21"/>
    </row>
    <row r="137" spans="1:6" ht="23.25" x14ac:dyDescent="0.35">
      <c r="A137" s="21"/>
      <c r="B137" s="21"/>
      <c r="C137" s="21"/>
      <c r="D137" s="21"/>
      <c r="E137" s="21"/>
      <c r="F137" s="21"/>
    </row>
    <row r="138" spans="1:6" ht="23.25" x14ac:dyDescent="0.35">
      <c r="A138" s="21"/>
      <c r="B138" s="21"/>
      <c r="C138" s="21"/>
      <c r="D138" s="21"/>
      <c r="E138" s="21"/>
      <c r="F138" s="21"/>
    </row>
    <row r="139" spans="1:6" ht="23.25" x14ac:dyDescent="0.35">
      <c r="A139" s="21"/>
      <c r="B139" s="21"/>
      <c r="C139" s="21"/>
      <c r="D139" s="21"/>
      <c r="E139" s="21"/>
      <c r="F139" s="21"/>
    </row>
    <row r="140" spans="1:6" ht="23.25" x14ac:dyDescent="0.35">
      <c r="A140" s="21"/>
      <c r="B140" s="21"/>
      <c r="C140" s="21"/>
      <c r="D140" s="21"/>
      <c r="E140" s="21"/>
      <c r="F140" s="21"/>
    </row>
    <row r="141" spans="1:6" ht="23.25" x14ac:dyDescent="0.35">
      <c r="A141" s="21"/>
      <c r="B141" s="21"/>
      <c r="C141" s="21"/>
      <c r="D141" s="21"/>
      <c r="E141" s="21"/>
      <c r="F141" s="21"/>
    </row>
    <row r="142" spans="1:6" ht="23.25" x14ac:dyDescent="0.35">
      <c r="A142" s="21"/>
      <c r="B142" s="21"/>
      <c r="C142" s="21"/>
      <c r="D142" s="21"/>
      <c r="E142" s="21"/>
      <c r="F142" s="21"/>
    </row>
    <row r="143" spans="1:6" ht="23.25" x14ac:dyDescent="0.35">
      <c r="A143" s="21"/>
      <c r="B143" s="21"/>
      <c r="C143" s="21"/>
      <c r="D143" s="21"/>
      <c r="E143" s="21"/>
      <c r="F143" s="21"/>
    </row>
    <row r="144" spans="1:6" ht="23.25" x14ac:dyDescent="0.35">
      <c r="A144" s="21"/>
      <c r="B144" s="21"/>
      <c r="C144" s="21"/>
      <c r="D144" s="21"/>
      <c r="E144" s="21"/>
      <c r="F144" s="21"/>
    </row>
    <row r="145" spans="1:6" ht="23.25" x14ac:dyDescent="0.35">
      <c r="A145" s="21"/>
      <c r="B145" s="21"/>
      <c r="C145" s="21"/>
      <c r="D145" s="21"/>
      <c r="E145" s="21"/>
      <c r="F145" s="21"/>
    </row>
    <row r="146" spans="1:6" ht="23.25" x14ac:dyDescent="0.35">
      <c r="A146" s="21"/>
      <c r="B146" s="21"/>
      <c r="C146" s="21"/>
      <c r="D146" s="21"/>
      <c r="E146" s="21"/>
      <c r="F146" s="21"/>
    </row>
    <row r="147" spans="1:6" ht="23.25" x14ac:dyDescent="0.35">
      <c r="A147" s="21"/>
      <c r="B147" s="21"/>
      <c r="C147" s="21"/>
      <c r="D147" s="21"/>
      <c r="E147" s="21"/>
      <c r="F147" s="21"/>
    </row>
    <row r="148" spans="1:6" ht="23.25" x14ac:dyDescent="0.35">
      <c r="A148" s="21"/>
      <c r="B148" s="21"/>
      <c r="C148" s="21"/>
      <c r="D148" s="21"/>
      <c r="E148" s="21"/>
      <c r="F148" s="21"/>
    </row>
    <row r="149" spans="1:6" ht="23.25" x14ac:dyDescent="0.35">
      <c r="A149" s="21"/>
      <c r="B149" s="21"/>
      <c r="C149" s="21"/>
      <c r="D149" s="21"/>
      <c r="E149" s="21"/>
      <c r="F149" s="21"/>
    </row>
    <row r="150" spans="1:6" ht="23.25" x14ac:dyDescent="0.35">
      <c r="A150" s="21"/>
      <c r="B150" s="21"/>
      <c r="C150" s="21"/>
      <c r="D150" s="21"/>
      <c r="E150" s="21"/>
      <c r="F150" s="21"/>
    </row>
    <row r="151" spans="1:6" ht="23.25" x14ac:dyDescent="0.35">
      <c r="A151" s="21"/>
      <c r="B151" s="21"/>
      <c r="C151" s="21"/>
      <c r="D151" s="21"/>
      <c r="E151" s="21"/>
      <c r="F151" s="21"/>
    </row>
    <row r="152" spans="1:6" ht="23.25" x14ac:dyDescent="0.35">
      <c r="A152" s="21"/>
      <c r="B152" s="21"/>
      <c r="C152" s="21"/>
      <c r="D152" s="21"/>
      <c r="E152" s="21"/>
      <c r="F152" s="21"/>
    </row>
    <row r="153" spans="1:6" ht="23.25" x14ac:dyDescent="0.35">
      <c r="A153" s="21"/>
      <c r="B153" s="21"/>
      <c r="C153" s="21"/>
      <c r="D153" s="21"/>
      <c r="E153" s="21"/>
      <c r="F153" s="21"/>
    </row>
    <row r="154" spans="1:6" ht="23.25" x14ac:dyDescent="0.35">
      <c r="A154" s="21"/>
      <c r="B154" s="21"/>
      <c r="C154" s="21"/>
      <c r="D154" s="21"/>
      <c r="E154" s="21"/>
      <c r="F154" s="21"/>
    </row>
    <row r="155" spans="1:6" ht="23.25" x14ac:dyDescent="0.35">
      <c r="A155" s="21"/>
      <c r="B155" s="21"/>
      <c r="C155" s="21"/>
      <c r="D155" s="21"/>
      <c r="E155" s="21"/>
      <c r="F155" s="21"/>
    </row>
    <row r="156" spans="1:6" ht="23.25" x14ac:dyDescent="0.35">
      <c r="A156" s="21"/>
      <c r="B156" s="21"/>
      <c r="C156" s="21"/>
      <c r="D156" s="21"/>
      <c r="E156" s="21"/>
      <c r="F156" s="21"/>
    </row>
  </sheetData>
  <mergeCells count="10">
    <mergeCell ref="A112:F112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2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9" zoomScaleNormal="100" zoomScaleSheetLayoutView="100" workbookViewId="0">
      <selection activeCell="B35" sqref="B35"/>
    </sheetView>
  </sheetViews>
  <sheetFormatPr defaultColWidth="8" defaultRowHeight="12.75" x14ac:dyDescent="0.2"/>
  <cols>
    <col min="1" max="1" width="14.7109375" style="281" customWidth="1"/>
    <col min="2" max="2" width="32.28515625" style="277" customWidth="1"/>
    <col min="3" max="3" width="19.140625" style="277" customWidth="1"/>
    <col min="4" max="4" width="17.85546875" style="272" customWidth="1"/>
    <col min="5" max="5" width="17.28515625" style="272" customWidth="1"/>
    <col min="6" max="6" width="16" style="248" customWidth="1"/>
    <col min="7" max="8" width="8" style="248"/>
    <col min="9" max="9" width="12.140625" style="248" hidden="1" customWidth="1"/>
    <col min="10" max="10" width="0" style="248" hidden="1" customWidth="1"/>
    <col min="11" max="16384" width="8" style="248"/>
  </cols>
  <sheetData>
    <row r="1" spans="1:7" ht="16.5" customHeight="1" x14ac:dyDescent="0.3">
      <c r="A1" s="245"/>
      <c r="B1" s="246"/>
      <c r="C1" s="246"/>
      <c r="D1" s="247"/>
      <c r="E1" s="586"/>
      <c r="F1" s="586"/>
    </row>
    <row r="2" spans="1:7" ht="17.25" customHeight="1" x14ac:dyDescent="0.3">
      <c r="A2" s="245"/>
      <c r="B2" s="246"/>
      <c r="C2" s="246"/>
      <c r="D2" s="247"/>
      <c r="E2" s="587"/>
      <c r="F2" s="587"/>
    </row>
    <row r="3" spans="1:7" ht="18" customHeight="1" x14ac:dyDescent="0.3">
      <c r="A3" s="245"/>
      <c r="B3" s="246"/>
      <c r="C3" s="246"/>
      <c r="D3" s="247"/>
      <c r="E3" s="587"/>
      <c r="F3" s="587"/>
    </row>
    <row r="4" spans="1:7" ht="18" customHeight="1" x14ac:dyDescent="0.3">
      <c r="A4" s="245"/>
      <c r="B4" s="246"/>
      <c r="C4" s="246"/>
      <c r="D4" s="247"/>
      <c r="E4" s="249"/>
      <c r="F4" s="249"/>
    </row>
    <row r="5" spans="1:7" ht="23.45" customHeight="1" x14ac:dyDescent="0.25">
      <c r="A5" s="250"/>
      <c r="B5" s="246"/>
      <c r="C5" s="246"/>
      <c r="D5" s="247"/>
      <c r="E5" s="247"/>
      <c r="F5" s="247"/>
    </row>
    <row r="6" spans="1:7" ht="78.599999999999994" customHeight="1" x14ac:dyDescent="0.2">
      <c r="A6" s="588" t="s">
        <v>499</v>
      </c>
      <c r="B6" s="588"/>
      <c r="C6" s="588"/>
      <c r="D6" s="588"/>
      <c r="E6" s="588"/>
      <c r="F6" s="588"/>
    </row>
    <row r="7" spans="1:7" ht="18.600000000000001" customHeight="1" x14ac:dyDescent="0.25">
      <c r="A7" s="131" t="s">
        <v>502</v>
      </c>
      <c r="B7" s="251"/>
      <c r="C7" s="251"/>
      <c r="D7" s="251"/>
      <c r="E7" s="251"/>
      <c r="F7" s="251"/>
    </row>
    <row r="8" spans="1:7" ht="19.149999999999999" customHeight="1" x14ac:dyDescent="0.2">
      <c r="A8" s="132" t="s">
        <v>311</v>
      </c>
      <c r="B8" s="245"/>
      <c r="C8" s="245"/>
      <c r="D8" s="245"/>
      <c r="E8" s="245"/>
      <c r="F8" s="245"/>
    </row>
    <row r="9" spans="1:7" ht="30" customHeight="1" x14ac:dyDescent="0.25">
      <c r="A9" s="245"/>
      <c r="B9" s="246"/>
      <c r="C9" s="246"/>
      <c r="D9" s="252"/>
      <c r="E9" s="252"/>
      <c r="F9" s="253" t="s">
        <v>314</v>
      </c>
    </row>
    <row r="10" spans="1:7" ht="7.9" customHeight="1" x14ac:dyDescent="0.25">
      <c r="A10" s="245"/>
      <c r="B10" s="246"/>
      <c r="C10" s="246"/>
      <c r="D10" s="252"/>
      <c r="E10" s="252"/>
      <c r="F10" s="253"/>
    </row>
    <row r="11" spans="1:7" ht="39" customHeight="1" x14ac:dyDescent="0.2">
      <c r="A11" s="589" t="s">
        <v>28</v>
      </c>
      <c r="B11" s="591" t="s">
        <v>264</v>
      </c>
      <c r="C11" s="593" t="s">
        <v>265</v>
      </c>
      <c r="D11" s="595" t="s">
        <v>68</v>
      </c>
      <c r="E11" s="597" t="s">
        <v>69</v>
      </c>
      <c r="F11" s="598"/>
    </row>
    <row r="12" spans="1:7" ht="54" customHeight="1" x14ac:dyDescent="0.2">
      <c r="A12" s="590"/>
      <c r="B12" s="592"/>
      <c r="C12" s="594"/>
      <c r="D12" s="596"/>
      <c r="E12" s="254" t="s">
        <v>266</v>
      </c>
      <c r="F12" s="255" t="s">
        <v>387</v>
      </c>
    </row>
    <row r="13" spans="1:7" s="258" customFormat="1" ht="16.5" customHeight="1" x14ac:dyDescent="0.2">
      <c r="A13" s="256">
        <v>1</v>
      </c>
      <c r="B13" s="256">
        <v>2</v>
      </c>
      <c r="C13" s="257">
        <v>3</v>
      </c>
      <c r="D13" s="257">
        <v>4</v>
      </c>
      <c r="E13" s="257">
        <v>5</v>
      </c>
      <c r="F13" s="257">
        <v>6</v>
      </c>
    </row>
    <row r="14" spans="1:7" ht="28.5" customHeight="1" x14ac:dyDescent="0.25">
      <c r="A14" s="580" t="s">
        <v>267</v>
      </c>
      <c r="B14" s="581"/>
      <c r="C14" s="581"/>
      <c r="D14" s="581"/>
      <c r="E14" s="581"/>
      <c r="F14" s="582"/>
      <c r="G14" s="259"/>
    </row>
    <row r="15" spans="1:7" s="264" customFormat="1" ht="33.75" customHeight="1" x14ac:dyDescent="0.25">
      <c r="A15" s="260" t="s">
        <v>29</v>
      </c>
      <c r="B15" s="261" t="s">
        <v>30</v>
      </c>
      <c r="C15" s="262">
        <f t="shared" ref="C15:C35" si="0">SUM(D15:E15)</f>
        <v>0</v>
      </c>
      <c r="D15" s="262">
        <f>D16</f>
        <v>-20981907</v>
      </c>
      <c r="E15" s="262">
        <f>E16</f>
        <v>20981907</v>
      </c>
      <c r="F15" s="262">
        <f>F16</f>
        <v>20981907</v>
      </c>
      <c r="G15" s="263"/>
    </row>
    <row r="16" spans="1:7" s="264" customFormat="1" ht="47.25" customHeight="1" x14ac:dyDescent="0.25">
      <c r="A16" s="260">
        <v>208000</v>
      </c>
      <c r="B16" s="261" t="s">
        <v>31</v>
      </c>
      <c r="C16" s="262">
        <f t="shared" si="0"/>
        <v>0</v>
      </c>
      <c r="D16" s="262">
        <f>D17+D18</f>
        <v>-20981907</v>
      </c>
      <c r="E16" s="262">
        <f>E17+E18</f>
        <v>20981907</v>
      </c>
      <c r="F16" s="262">
        <f>F17+F18</f>
        <v>20981907</v>
      </c>
      <c r="G16" s="263"/>
    </row>
    <row r="17" spans="1:9" s="264" customFormat="1" ht="26.25" hidden="1" customHeight="1" x14ac:dyDescent="0.25">
      <c r="A17" s="265">
        <v>208100</v>
      </c>
      <c r="B17" s="266" t="s">
        <v>32</v>
      </c>
      <c r="C17" s="267">
        <f t="shared" si="0"/>
        <v>0</v>
      </c>
      <c r="D17" s="268">
        <v>0</v>
      </c>
      <c r="E17" s="267"/>
      <c r="F17" s="267">
        <v>0</v>
      </c>
      <c r="G17" s="263"/>
      <c r="I17" s="269"/>
    </row>
    <row r="18" spans="1:9" ht="67.5" customHeight="1" x14ac:dyDescent="0.25">
      <c r="A18" s="265" t="s">
        <v>33</v>
      </c>
      <c r="B18" s="460" t="s">
        <v>34</v>
      </c>
      <c r="C18" s="267">
        <f t="shared" si="0"/>
        <v>0</v>
      </c>
      <c r="D18" s="270">
        <v>-20981907</v>
      </c>
      <c r="E18" s="270">
        <v>20981907</v>
      </c>
      <c r="F18" s="270">
        <v>20981907</v>
      </c>
      <c r="G18" s="259"/>
    </row>
    <row r="19" spans="1:9" ht="24.75" hidden="1" customHeight="1" x14ac:dyDescent="0.25">
      <c r="A19" s="260" t="s">
        <v>1</v>
      </c>
      <c r="B19" s="261" t="s">
        <v>2</v>
      </c>
      <c r="C19" s="262">
        <f t="shared" si="0"/>
        <v>0</v>
      </c>
      <c r="D19" s="262">
        <f t="shared" ref="D19:F20" si="1">D20</f>
        <v>0</v>
      </c>
      <c r="E19" s="262">
        <f t="shared" si="1"/>
        <v>0</v>
      </c>
      <c r="F19" s="262">
        <f t="shared" si="1"/>
        <v>0</v>
      </c>
      <c r="G19" s="259"/>
    </row>
    <row r="20" spans="1:9" ht="34.5" hidden="1" customHeight="1" x14ac:dyDescent="0.25">
      <c r="A20" s="260">
        <v>301000</v>
      </c>
      <c r="B20" s="261" t="s">
        <v>3</v>
      </c>
      <c r="C20" s="262">
        <f t="shared" si="0"/>
        <v>0</v>
      </c>
      <c r="D20" s="262">
        <f t="shared" si="1"/>
        <v>0</v>
      </c>
      <c r="E20" s="262">
        <f>SUM(E21:E22)</f>
        <v>0</v>
      </c>
      <c r="F20" s="262">
        <f>SUM(F21:F22)</f>
        <v>0</v>
      </c>
      <c r="G20" s="259"/>
    </row>
    <row r="21" spans="1:9" ht="30" hidden="1" customHeight="1" x14ac:dyDescent="0.25">
      <c r="A21" s="265">
        <v>301100</v>
      </c>
      <c r="B21" s="266" t="s">
        <v>4</v>
      </c>
      <c r="C21" s="267">
        <f t="shared" si="0"/>
        <v>0</v>
      </c>
      <c r="D21" s="268">
        <v>0</v>
      </c>
      <c r="E21" s="267"/>
      <c r="F21" s="267"/>
      <c r="G21" s="259"/>
    </row>
    <row r="22" spans="1:9" ht="27.75" hidden="1" customHeight="1" x14ac:dyDescent="0.25">
      <c r="A22" s="265" t="s">
        <v>255</v>
      </c>
      <c r="B22" s="266" t="s">
        <v>256</v>
      </c>
      <c r="C22" s="267">
        <f t="shared" si="0"/>
        <v>0</v>
      </c>
      <c r="D22" s="268"/>
      <c r="E22" s="270"/>
      <c r="F22" s="270"/>
      <c r="G22" s="259"/>
    </row>
    <row r="23" spans="1:9" s="272" customFormat="1" ht="26.25" customHeight="1" x14ac:dyDescent="0.25">
      <c r="A23" s="260" t="s">
        <v>312</v>
      </c>
      <c r="B23" s="261" t="s">
        <v>268</v>
      </c>
      <c r="C23" s="262">
        <f>SUM(C15,C19)</f>
        <v>0</v>
      </c>
      <c r="D23" s="262">
        <f t="shared" ref="D23:F23" si="2">SUM(D15,D19)</f>
        <v>-20981907</v>
      </c>
      <c r="E23" s="262">
        <f t="shared" si="2"/>
        <v>20981907</v>
      </c>
      <c r="F23" s="262">
        <f t="shared" si="2"/>
        <v>20981907</v>
      </c>
      <c r="G23" s="271"/>
    </row>
    <row r="24" spans="1:9" ht="28.5" customHeight="1" x14ac:dyDescent="0.25">
      <c r="A24" s="580" t="s">
        <v>269</v>
      </c>
      <c r="B24" s="581"/>
      <c r="C24" s="581"/>
      <c r="D24" s="581"/>
      <c r="E24" s="581"/>
      <c r="F24" s="582"/>
      <c r="G24" s="259"/>
    </row>
    <row r="25" spans="1:9" ht="35.25" hidden="1" customHeight="1" x14ac:dyDescent="0.25">
      <c r="A25" s="260" t="s">
        <v>5</v>
      </c>
      <c r="B25" s="261" t="s">
        <v>6</v>
      </c>
      <c r="C25" s="262">
        <f t="shared" si="0"/>
        <v>0</v>
      </c>
      <c r="D25" s="262">
        <f>D26</f>
        <v>0</v>
      </c>
      <c r="E25" s="262">
        <f>SUM(E26,E29)</f>
        <v>0</v>
      </c>
      <c r="F25" s="262">
        <f>SUM(F26,F29)</f>
        <v>0</v>
      </c>
      <c r="G25" s="259"/>
    </row>
    <row r="26" spans="1:9" ht="28.5" hidden="1" customHeight="1" x14ac:dyDescent="0.25">
      <c r="A26" s="260" t="s">
        <v>7</v>
      </c>
      <c r="B26" s="261" t="s">
        <v>8</v>
      </c>
      <c r="C26" s="262">
        <f t="shared" si="0"/>
        <v>0</v>
      </c>
      <c r="D26" s="262">
        <f>D27+D28</f>
        <v>0</v>
      </c>
      <c r="E26" s="262">
        <f>E27</f>
        <v>0</v>
      </c>
      <c r="F26" s="262">
        <f>F27</f>
        <v>0</v>
      </c>
      <c r="G26" s="259"/>
    </row>
    <row r="27" spans="1:9" ht="28.5" hidden="1" customHeight="1" x14ac:dyDescent="0.25">
      <c r="A27" s="265" t="s">
        <v>9</v>
      </c>
      <c r="B27" s="266" t="s">
        <v>10</v>
      </c>
      <c r="C27" s="267">
        <f t="shared" si="0"/>
        <v>0</v>
      </c>
      <c r="D27" s="268">
        <f>D21</f>
        <v>0</v>
      </c>
      <c r="E27" s="267"/>
      <c r="F27" s="267"/>
      <c r="G27" s="259"/>
    </row>
    <row r="28" spans="1:9" ht="34.5" hidden="1" customHeight="1" x14ac:dyDescent="0.25">
      <c r="A28" s="265" t="s">
        <v>11</v>
      </c>
      <c r="B28" s="273" t="s">
        <v>12</v>
      </c>
      <c r="C28" s="267">
        <f t="shared" si="0"/>
        <v>0</v>
      </c>
      <c r="D28" s="270">
        <v>0</v>
      </c>
      <c r="E28" s="270"/>
      <c r="F28" s="270"/>
      <c r="G28" s="259"/>
    </row>
    <row r="29" spans="1:9" ht="24.75" hidden="1" customHeight="1" x14ac:dyDescent="0.25">
      <c r="A29" s="260" t="s">
        <v>257</v>
      </c>
      <c r="B29" s="261" t="s">
        <v>258</v>
      </c>
      <c r="C29" s="262">
        <f t="shared" ref="C29:C31" si="3">SUM(D29:E29)</f>
        <v>0</v>
      </c>
      <c r="D29" s="274">
        <f t="shared" ref="D29:F30" si="4">SUM(D30)</f>
        <v>0</v>
      </c>
      <c r="E29" s="274">
        <f t="shared" si="4"/>
        <v>0</v>
      </c>
      <c r="F29" s="274">
        <f t="shared" si="4"/>
        <v>0</v>
      </c>
      <c r="G29" s="259"/>
    </row>
    <row r="30" spans="1:9" ht="26.25" hidden="1" customHeight="1" x14ac:dyDescent="0.25">
      <c r="A30" s="265" t="s">
        <v>259</v>
      </c>
      <c r="B30" s="273" t="s">
        <v>260</v>
      </c>
      <c r="C30" s="267">
        <f t="shared" si="3"/>
        <v>0</v>
      </c>
      <c r="D30" s="270">
        <f t="shared" si="4"/>
        <v>0</v>
      </c>
      <c r="E30" s="270"/>
      <c r="F30" s="270"/>
      <c r="G30" s="259"/>
    </row>
    <row r="31" spans="1:9" ht="29.25" hidden="1" customHeight="1" x14ac:dyDescent="0.25">
      <c r="A31" s="265" t="s">
        <v>261</v>
      </c>
      <c r="B31" s="273" t="s">
        <v>12</v>
      </c>
      <c r="C31" s="267">
        <f t="shared" si="3"/>
        <v>0</v>
      </c>
      <c r="D31" s="270"/>
      <c r="E31" s="270"/>
      <c r="F31" s="270"/>
      <c r="G31" s="259"/>
    </row>
    <row r="32" spans="1:9" ht="33.75" customHeight="1" x14ac:dyDescent="0.25">
      <c r="A32" s="260" t="s">
        <v>35</v>
      </c>
      <c r="B32" s="261" t="s">
        <v>36</v>
      </c>
      <c r="C32" s="262">
        <f t="shared" si="0"/>
        <v>0</v>
      </c>
      <c r="D32" s="262">
        <f>D33</f>
        <v>-20981907</v>
      </c>
      <c r="E32" s="262">
        <f>E33</f>
        <v>20981907</v>
      </c>
      <c r="F32" s="262">
        <f>F33</f>
        <v>20981907</v>
      </c>
      <c r="G32" s="259"/>
    </row>
    <row r="33" spans="1:9" ht="33.75" customHeight="1" x14ac:dyDescent="0.25">
      <c r="A33" s="260" t="s">
        <v>37</v>
      </c>
      <c r="B33" s="261" t="s">
        <v>38</v>
      </c>
      <c r="C33" s="262">
        <f t="shared" si="0"/>
        <v>0</v>
      </c>
      <c r="D33" s="262">
        <f>D34+D35</f>
        <v>-20981907</v>
      </c>
      <c r="E33" s="262">
        <f>E34+E35</f>
        <v>20981907</v>
      </c>
      <c r="F33" s="262">
        <f>F34+F35</f>
        <v>20981907</v>
      </c>
      <c r="G33" s="259"/>
    </row>
    <row r="34" spans="1:9" ht="27.75" hidden="1" customHeight="1" x14ac:dyDescent="0.25">
      <c r="A34" s="265" t="s">
        <v>39</v>
      </c>
      <c r="B34" s="273" t="s">
        <v>40</v>
      </c>
      <c r="C34" s="267">
        <f t="shared" si="0"/>
        <v>0</v>
      </c>
      <c r="D34" s="267">
        <f>SUM(D17)</f>
        <v>0</v>
      </c>
      <c r="E34" s="267">
        <f t="shared" ref="E34:F35" si="5">SUM(E17)</f>
        <v>0</v>
      </c>
      <c r="F34" s="267">
        <f t="shared" si="5"/>
        <v>0</v>
      </c>
    </row>
    <row r="35" spans="1:9" ht="71.25" customHeight="1" x14ac:dyDescent="0.25">
      <c r="A35" s="265" t="s">
        <v>41</v>
      </c>
      <c r="B35" s="275" t="s">
        <v>288</v>
      </c>
      <c r="C35" s="267">
        <f t="shared" si="0"/>
        <v>0</v>
      </c>
      <c r="D35" s="267">
        <f>SUM(D18)</f>
        <v>-20981907</v>
      </c>
      <c r="E35" s="267">
        <f t="shared" si="5"/>
        <v>20981907</v>
      </c>
      <c r="F35" s="267">
        <f t="shared" si="5"/>
        <v>20981907</v>
      </c>
    </row>
    <row r="36" spans="1:9" ht="27.75" customHeight="1" x14ac:dyDescent="0.25">
      <c r="A36" s="262" t="s">
        <v>312</v>
      </c>
      <c r="B36" s="276" t="s">
        <v>268</v>
      </c>
      <c r="C36" s="262">
        <f>SUM(C25,C32)</f>
        <v>0</v>
      </c>
      <c r="D36" s="262">
        <f>SUM(D25,D32)</f>
        <v>-20981907</v>
      </c>
      <c r="E36" s="262">
        <f>SUM(E25,E32)</f>
        <v>20981907</v>
      </c>
      <c r="F36" s="262">
        <f>SUM(F25,F32)</f>
        <v>20981907</v>
      </c>
      <c r="G36" s="583"/>
      <c r="H36" s="583"/>
      <c r="I36" s="389">
        <f>E36-F36</f>
        <v>0</v>
      </c>
    </row>
    <row r="37" spans="1:9" x14ac:dyDescent="0.2">
      <c r="A37" s="277"/>
    </row>
    <row r="38" spans="1:9" ht="15.75" x14ac:dyDescent="0.25">
      <c r="A38" s="277"/>
      <c r="D38" s="278"/>
      <c r="E38" s="278"/>
      <c r="F38" s="264"/>
    </row>
    <row r="39" spans="1:9" ht="53.25" customHeight="1" x14ac:dyDescent="0.3">
      <c r="A39" s="584" t="s">
        <v>519</v>
      </c>
      <c r="B39" s="584"/>
      <c r="C39" s="584"/>
      <c r="D39" s="584"/>
      <c r="E39" s="584"/>
      <c r="F39" s="585"/>
    </row>
    <row r="40" spans="1:9" ht="15" x14ac:dyDescent="0.2">
      <c r="A40" s="277"/>
      <c r="B40" s="24"/>
      <c r="C40" s="24"/>
      <c r="D40" s="279"/>
    </row>
    <row r="41" spans="1:9" ht="15" x14ac:dyDescent="0.2">
      <c r="A41" s="277"/>
      <c r="B41" s="24"/>
      <c r="C41" s="24"/>
      <c r="D41" s="279"/>
    </row>
    <row r="42" spans="1:9" ht="15" x14ac:dyDescent="0.2">
      <c r="A42" s="277"/>
      <c r="B42" s="24"/>
      <c r="C42" s="24"/>
      <c r="D42" s="279"/>
    </row>
    <row r="43" spans="1:9" ht="15" x14ac:dyDescent="0.2">
      <c r="A43" s="277"/>
      <c r="B43" s="24"/>
      <c r="C43" s="24"/>
      <c r="D43" s="279"/>
    </row>
    <row r="44" spans="1:9" x14ac:dyDescent="0.2">
      <c r="A44" s="277"/>
    </row>
    <row r="45" spans="1:9" x14ac:dyDescent="0.2">
      <c r="A45" s="277"/>
      <c r="D45" s="279"/>
      <c r="E45" s="279"/>
    </row>
    <row r="46" spans="1:9" x14ac:dyDescent="0.2">
      <c r="A46" s="277"/>
      <c r="D46" s="280"/>
    </row>
    <row r="47" spans="1:9" x14ac:dyDescent="0.2">
      <c r="A47" s="277"/>
    </row>
    <row r="48" spans="1:9" x14ac:dyDescent="0.2">
      <c r="A48" s="277"/>
      <c r="E48" s="279"/>
    </row>
    <row r="52" spans="4:4" x14ac:dyDescent="0.2">
      <c r="D52" s="279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N285"/>
  <sheetViews>
    <sheetView showZeros="0" view="pageBreakPreview" topLeftCell="A4" zoomScale="81" zoomScaleNormal="100" zoomScaleSheetLayoutView="81" workbookViewId="0">
      <pane xSplit="4" ySplit="8" topLeftCell="E103" activePane="bottomRight" state="frozen"/>
      <selection activeCell="A4" sqref="A4"/>
      <selection pane="topRight" activeCell="E4" sqref="E4"/>
      <selection pane="bottomLeft" activeCell="A12" sqref="A12"/>
      <selection pane="bottomRight" activeCell="E63" sqref="E63:R63"/>
    </sheetView>
  </sheetViews>
  <sheetFormatPr defaultRowHeight="12.75" x14ac:dyDescent="0.2"/>
  <cols>
    <col min="1" max="1" width="12.7109375" customWidth="1"/>
    <col min="2" max="2" width="11" customWidth="1"/>
    <col min="3" max="3" width="10.28515625" style="282" customWidth="1"/>
    <col min="4" max="4" width="55.42578125" style="1" customWidth="1"/>
    <col min="5" max="5" width="15.5703125" style="85" customWidth="1"/>
    <col min="6" max="6" width="13.7109375" style="2" customWidth="1"/>
    <col min="7" max="7" width="13.28515625" customWidth="1"/>
    <col min="8" max="8" width="12.7109375" customWidth="1"/>
    <col min="9" max="9" width="10.42578125" customWidth="1"/>
    <col min="10" max="10" width="16.140625" style="283" customWidth="1"/>
    <col min="11" max="11" width="15.140625" style="283" customWidth="1"/>
    <col min="12" max="12" width="9" customWidth="1"/>
    <col min="13" max="13" width="7" customWidth="1"/>
    <col min="14" max="14" width="8.85546875" customWidth="1"/>
    <col min="15" max="15" width="14.855468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3" spans="1:20" ht="21" customHeight="1" x14ac:dyDescent="0.2"/>
    <row r="4" spans="1:20" ht="56.25" customHeight="1" x14ac:dyDescent="0.25">
      <c r="D4" s="7"/>
      <c r="E4" s="86"/>
      <c r="F4" s="8"/>
      <c r="G4" s="9"/>
      <c r="H4" s="9"/>
      <c r="I4" s="9"/>
      <c r="J4" s="284"/>
      <c r="K4" s="284"/>
      <c r="L4" s="9"/>
      <c r="M4" s="9"/>
      <c r="R4" s="10"/>
    </row>
    <row r="5" spans="1:20" ht="19.5" customHeight="1" x14ac:dyDescent="0.3">
      <c r="A5" s="604" t="s">
        <v>502</v>
      </c>
      <c r="B5" s="605"/>
      <c r="D5" s="7"/>
      <c r="E5" s="86"/>
      <c r="F5" s="8"/>
      <c r="G5" s="9"/>
      <c r="H5" s="9"/>
      <c r="I5" s="9"/>
      <c r="J5" s="284"/>
      <c r="K5" s="284"/>
      <c r="L5" s="9"/>
      <c r="M5" s="9"/>
      <c r="R5" s="10"/>
    </row>
    <row r="6" spans="1:20" ht="18.75" customHeight="1" x14ac:dyDescent="0.25">
      <c r="A6" s="606" t="s">
        <v>311</v>
      </c>
      <c r="B6" s="607"/>
      <c r="D6" s="7"/>
      <c r="E6" s="86"/>
      <c r="F6" s="8"/>
      <c r="G6" s="9"/>
      <c r="H6" s="9"/>
      <c r="I6" s="9"/>
      <c r="J6" s="284"/>
      <c r="K6" s="284"/>
      <c r="L6" s="9"/>
      <c r="M6" s="9"/>
      <c r="R6" s="112" t="s">
        <v>313</v>
      </c>
    </row>
    <row r="7" spans="1:20" ht="10.15" customHeight="1" x14ac:dyDescent="0.25">
      <c r="D7" s="7"/>
      <c r="E7" s="86"/>
      <c r="F7" s="8"/>
      <c r="G7" s="9"/>
      <c r="H7" s="9"/>
      <c r="I7" s="9"/>
      <c r="J7" s="284"/>
      <c r="K7" s="284"/>
      <c r="L7" s="9"/>
      <c r="M7" s="9"/>
      <c r="R7" s="10"/>
    </row>
    <row r="8" spans="1:20" ht="23.25" customHeight="1" x14ac:dyDescent="0.2">
      <c r="A8" s="608" t="s">
        <v>388</v>
      </c>
      <c r="B8" s="610" t="s">
        <v>389</v>
      </c>
      <c r="C8" s="610" t="s">
        <v>270</v>
      </c>
      <c r="D8" s="601" t="s">
        <v>390</v>
      </c>
      <c r="E8" s="613" t="s">
        <v>68</v>
      </c>
      <c r="F8" s="614"/>
      <c r="G8" s="614"/>
      <c r="H8" s="614"/>
      <c r="I8" s="615"/>
      <c r="J8" s="613" t="s">
        <v>69</v>
      </c>
      <c r="K8" s="614"/>
      <c r="L8" s="614"/>
      <c r="M8" s="614"/>
      <c r="N8" s="614"/>
      <c r="O8" s="614"/>
      <c r="P8" s="614"/>
      <c r="Q8" s="616"/>
      <c r="R8" s="617" t="s">
        <v>71</v>
      </c>
    </row>
    <row r="9" spans="1:20" ht="19.5" customHeight="1" x14ac:dyDescent="0.2">
      <c r="A9" s="609"/>
      <c r="B9" s="611"/>
      <c r="C9" s="611"/>
      <c r="D9" s="602"/>
      <c r="E9" s="620" t="s">
        <v>271</v>
      </c>
      <c r="F9" s="623" t="s">
        <v>75</v>
      </c>
      <c r="G9" s="625" t="s">
        <v>72</v>
      </c>
      <c r="H9" s="626"/>
      <c r="I9" s="623" t="s">
        <v>76</v>
      </c>
      <c r="J9" s="628" t="s">
        <v>271</v>
      </c>
      <c r="K9" s="599" t="s">
        <v>272</v>
      </c>
      <c r="L9" s="623" t="s">
        <v>75</v>
      </c>
      <c r="M9" s="625" t="s">
        <v>72</v>
      </c>
      <c r="N9" s="626"/>
      <c r="O9" s="623" t="s">
        <v>76</v>
      </c>
      <c r="P9" s="631" t="s">
        <v>72</v>
      </c>
      <c r="Q9" s="632"/>
      <c r="R9" s="618"/>
    </row>
    <row r="10" spans="1:20" ht="12.75" customHeight="1" x14ac:dyDescent="0.2">
      <c r="A10" s="609"/>
      <c r="B10" s="611"/>
      <c r="C10" s="611"/>
      <c r="D10" s="602"/>
      <c r="E10" s="621"/>
      <c r="F10" s="624"/>
      <c r="G10" s="599" t="s">
        <v>24</v>
      </c>
      <c r="H10" s="599" t="s">
        <v>25</v>
      </c>
      <c r="I10" s="627"/>
      <c r="J10" s="629"/>
      <c r="K10" s="602"/>
      <c r="L10" s="624"/>
      <c r="M10" s="599" t="s">
        <v>26</v>
      </c>
      <c r="N10" s="599" t="s">
        <v>27</v>
      </c>
      <c r="O10" s="627"/>
      <c r="P10" s="599" t="s">
        <v>73</v>
      </c>
      <c r="Q10" s="66" t="s">
        <v>72</v>
      </c>
      <c r="R10" s="618"/>
    </row>
    <row r="11" spans="1:20" ht="77.25" customHeight="1" x14ac:dyDescent="0.2">
      <c r="A11" s="609"/>
      <c r="B11" s="612"/>
      <c r="C11" s="612"/>
      <c r="D11" s="603"/>
      <c r="E11" s="622"/>
      <c r="F11" s="624"/>
      <c r="G11" s="600"/>
      <c r="H11" s="600"/>
      <c r="I11" s="627"/>
      <c r="J11" s="630"/>
      <c r="K11" s="603"/>
      <c r="L11" s="624"/>
      <c r="M11" s="600"/>
      <c r="N11" s="600"/>
      <c r="O11" s="627"/>
      <c r="P11" s="600"/>
      <c r="Q11" s="67" t="s">
        <v>74</v>
      </c>
      <c r="R11" s="619"/>
    </row>
    <row r="12" spans="1:20" ht="15.75" customHeight="1" x14ac:dyDescent="0.2">
      <c r="A12" s="113">
        <v>1</v>
      </c>
      <c r="B12" s="113" t="s">
        <v>67</v>
      </c>
      <c r="C12" s="114">
        <v>3</v>
      </c>
      <c r="D12" s="114">
        <v>4</v>
      </c>
      <c r="E12" s="114">
        <v>5</v>
      </c>
      <c r="F12" s="67">
        <v>6</v>
      </c>
      <c r="G12" s="67">
        <v>7</v>
      </c>
      <c r="H12" s="67">
        <v>8</v>
      </c>
      <c r="I12" s="114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15</v>
      </c>
      <c r="Q12" s="67">
        <v>15</v>
      </c>
      <c r="R12" s="114">
        <v>16</v>
      </c>
    </row>
    <row r="13" spans="1:20" ht="35.25" customHeight="1" x14ac:dyDescent="0.3">
      <c r="A13" s="72" t="s">
        <v>156</v>
      </c>
      <c r="B13" s="72"/>
      <c r="C13" s="72"/>
      <c r="D13" s="187" t="s">
        <v>150</v>
      </c>
      <c r="E13" s="188">
        <f>SUM(E14)</f>
        <v>0</v>
      </c>
      <c r="F13" s="189">
        <f t="shared" ref="F13:R13" si="0">SUM(F14)</f>
        <v>0</v>
      </c>
      <c r="G13" s="189">
        <f t="shared" si="0"/>
        <v>0</v>
      </c>
      <c r="H13" s="189">
        <f t="shared" si="0"/>
        <v>0</v>
      </c>
      <c r="I13" s="189">
        <f t="shared" si="0"/>
        <v>0</v>
      </c>
      <c r="J13" s="189">
        <f t="shared" si="0"/>
        <v>4630000</v>
      </c>
      <c r="K13" s="189">
        <f t="shared" si="0"/>
        <v>4630000</v>
      </c>
      <c r="L13" s="189">
        <f t="shared" si="0"/>
        <v>0</v>
      </c>
      <c r="M13" s="189">
        <f t="shared" si="0"/>
        <v>0</v>
      </c>
      <c r="N13" s="189">
        <f t="shared" si="0"/>
        <v>0</v>
      </c>
      <c r="O13" s="189">
        <f t="shared" si="0"/>
        <v>4630000</v>
      </c>
      <c r="P13" s="189">
        <f t="shared" si="0"/>
        <v>0</v>
      </c>
      <c r="Q13" s="189">
        <f t="shared" si="0"/>
        <v>0</v>
      </c>
      <c r="R13" s="189">
        <f t="shared" si="0"/>
        <v>4630000</v>
      </c>
      <c r="T13" s="51">
        <f t="shared" ref="T13:T14" si="1">SUM(E13,J13)</f>
        <v>4630000</v>
      </c>
    </row>
    <row r="14" spans="1:20" s="3" customFormat="1" ht="33.75" customHeight="1" x14ac:dyDescent="0.3">
      <c r="A14" s="72" t="s">
        <v>157</v>
      </c>
      <c r="B14" s="72"/>
      <c r="C14" s="72"/>
      <c r="D14" s="187" t="s">
        <v>150</v>
      </c>
      <c r="E14" s="188">
        <f t="shared" ref="E14:R14" si="2">SUM(E15:E27)</f>
        <v>0</v>
      </c>
      <c r="F14" s="188">
        <f t="shared" si="2"/>
        <v>0</v>
      </c>
      <c r="G14" s="188">
        <f t="shared" si="2"/>
        <v>0</v>
      </c>
      <c r="H14" s="188">
        <f t="shared" si="2"/>
        <v>0</v>
      </c>
      <c r="I14" s="188">
        <f t="shared" si="2"/>
        <v>0</v>
      </c>
      <c r="J14" s="188">
        <f t="shared" si="2"/>
        <v>4630000</v>
      </c>
      <c r="K14" s="188">
        <f t="shared" si="2"/>
        <v>4630000</v>
      </c>
      <c r="L14" s="188">
        <f t="shared" si="2"/>
        <v>0</v>
      </c>
      <c r="M14" s="188">
        <f t="shared" si="2"/>
        <v>0</v>
      </c>
      <c r="N14" s="188">
        <f t="shared" si="2"/>
        <v>0</v>
      </c>
      <c r="O14" s="188">
        <f t="shared" si="2"/>
        <v>4630000</v>
      </c>
      <c r="P14" s="188">
        <f t="shared" si="2"/>
        <v>0</v>
      </c>
      <c r="Q14" s="188">
        <f t="shared" si="2"/>
        <v>0</v>
      </c>
      <c r="R14" s="188">
        <f t="shared" si="2"/>
        <v>4630000</v>
      </c>
      <c r="T14" s="51">
        <f t="shared" si="1"/>
        <v>4630000</v>
      </c>
    </row>
    <row r="15" spans="1:20" s="3" customFormat="1" ht="94.5" hidden="1" customHeight="1" x14ac:dyDescent="0.3">
      <c r="A15" s="23" t="s">
        <v>227</v>
      </c>
      <c r="B15" s="23" t="s">
        <v>155</v>
      </c>
      <c r="C15" s="23" t="s">
        <v>42</v>
      </c>
      <c r="D15" s="64" t="s">
        <v>154</v>
      </c>
      <c r="E15" s="46"/>
      <c r="F15" s="190"/>
      <c r="G15" s="190"/>
      <c r="H15" s="190"/>
      <c r="I15" s="191"/>
      <c r="J15" s="192">
        <f t="shared" ref="J15:J27" si="3">SUM(L15,O15)</f>
        <v>0</v>
      </c>
      <c r="K15" s="192"/>
      <c r="L15" s="193"/>
      <c r="M15" s="193"/>
      <c r="N15" s="193"/>
      <c r="O15" s="192"/>
      <c r="P15" s="190"/>
      <c r="Q15" s="190"/>
      <c r="R15" s="192">
        <f t="shared" ref="R15:R27" si="4">SUM(E15,J15)</f>
        <v>0</v>
      </c>
    </row>
    <row r="16" spans="1:20" s="3" customFormat="1" ht="54.75" hidden="1" customHeight="1" x14ac:dyDescent="0.3">
      <c r="A16" s="23" t="s">
        <v>158</v>
      </c>
      <c r="B16" s="23" t="s">
        <v>153</v>
      </c>
      <c r="C16" s="23" t="s">
        <v>42</v>
      </c>
      <c r="D16" s="53" t="s">
        <v>365</v>
      </c>
      <c r="E16" s="46"/>
      <c r="F16" s="46"/>
      <c r="G16" s="190"/>
      <c r="H16" s="190"/>
      <c r="I16" s="190"/>
      <c r="J16" s="192">
        <f t="shared" si="3"/>
        <v>0</v>
      </c>
      <c r="K16" s="192"/>
      <c r="L16" s="193"/>
      <c r="M16" s="193"/>
      <c r="N16" s="193"/>
      <c r="O16" s="192"/>
      <c r="P16" s="190"/>
      <c r="Q16" s="190"/>
      <c r="R16" s="192">
        <f t="shared" si="4"/>
        <v>0</v>
      </c>
    </row>
    <row r="17" spans="1:36" s="3" customFormat="1" ht="24.75" hidden="1" customHeight="1" x14ac:dyDescent="0.3">
      <c r="A17" s="23" t="s">
        <v>299</v>
      </c>
      <c r="B17" s="23" t="s">
        <v>52</v>
      </c>
      <c r="C17" s="23" t="s">
        <v>53</v>
      </c>
      <c r="D17" s="53" t="s">
        <v>300</v>
      </c>
      <c r="E17" s="46"/>
      <c r="F17" s="46"/>
      <c r="G17" s="190"/>
      <c r="H17" s="190"/>
      <c r="I17" s="190"/>
      <c r="J17" s="192">
        <f t="shared" si="3"/>
        <v>0</v>
      </c>
      <c r="K17" s="192"/>
      <c r="L17" s="193"/>
      <c r="M17" s="193"/>
      <c r="N17" s="193"/>
      <c r="O17" s="192"/>
      <c r="P17" s="190"/>
      <c r="Q17" s="190"/>
      <c r="R17" s="192">
        <f t="shared" si="4"/>
        <v>0</v>
      </c>
    </row>
    <row r="18" spans="1:36" s="69" customFormat="1" ht="33" hidden="1" customHeight="1" x14ac:dyDescent="0.3">
      <c r="A18" s="23" t="s">
        <v>323</v>
      </c>
      <c r="B18" s="23" t="s">
        <v>324</v>
      </c>
      <c r="C18" s="23" t="s">
        <v>326</v>
      </c>
      <c r="D18" s="53" t="s">
        <v>325</v>
      </c>
      <c r="E18" s="46"/>
      <c r="F18" s="46"/>
      <c r="G18" s="46"/>
      <c r="H18" s="46"/>
      <c r="I18" s="46"/>
      <c r="J18" s="46">
        <f t="shared" si="3"/>
        <v>0</v>
      </c>
      <c r="K18" s="192"/>
      <c r="L18" s="192"/>
      <c r="M18" s="192"/>
      <c r="N18" s="192"/>
      <c r="O18" s="192"/>
      <c r="P18" s="71"/>
      <c r="Q18" s="71"/>
      <c r="R18" s="192">
        <f t="shared" si="4"/>
        <v>0</v>
      </c>
    </row>
    <row r="19" spans="1:36" s="69" customFormat="1" ht="29.25" hidden="1" customHeight="1" x14ac:dyDescent="0.3">
      <c r="A19" s="23" t="s">
        <v>176</v>
      </c>
      <c r="B19" s="23" t="s">
        <v>177</v>
      </c>
      <c r="C19" s="23" t="s">
        <v>66</v>
      </c>
      <c r="D19" s="53" t="s">
        <v>18</v>
      </c>
      <c r="E19" s="46"/>
      <c r="F19" s="46"/>
      <c r="G19" s="46"/>
      <c r="H19" s="46"/>
      <c r="I19" s="46"/>
      <c r="J19" s="46">
        <f t="shared" si="3"/>
        <v>0</v>
      </c>
      <c r="K19" s="196"/>
      <c r="L19" s="71"/>
      <c r="M19" s="71"/>
      <c r="N19" s="71"/>
      <c r="O19" s="196"/>
      <c r="P19" s="71"/>
      <c r="Q19" s="71"/>
      <c r="R19" s="192">
        <f t="shared" si="4"/>
        <v>0</v>
      </c>
    </row>
    <row r="20" spans="1:36" s="109" customFormat="1" ht="38.25" hidden="1" customHeight="1" x14ac:dyDescent="0.3">
      <c r="A20" s="194" t="s">
        <v>179</v>
      </c>
      <c r="B20" s="194" t="s">
        <v>180</v>
      </c>
      <c r="C20" s="194" t="s">
        <v>54</v>
      </c>
      <c r="D20" s="92" t="s">
        <v>178</v>
      </c>
      <c r="E20" s="46"/>
      <c r="F20" s="46"/>
      <c r="G20" s="197"/>
      <c r="H20" s="197"/>
      <c r="I20" s="197"/>
      <c r="J20" s="192">
        <f t="shared" si="3"/>
        <v>0</v>
      </c>
      <c r="K20" s="192"/>
      <c r="L20" s="197"/>
      <c r="M20" s="197"/>
      <c r="N20" s="197"/>
      <c r="O20" s="192"/>
      <c r="P20" s="197"/>
      <c r="Q20" s="197"/>
      <c r="R20" s="192">
        <f t="shared" si="4"/>
        <v>0</v>
      </c>
    </row>
    <row r="21" spans="1:36" ht="41.25" hidden="1" customHeight="1" x14ac:dyDescent="0.3">
      <c r="A21" s="74" t="s">
        <v>181</v>
      </c>
      <c r="B21" s="23" t="s">
        <v>182</v>
      </c>
      <c r="C21" s="96" t="s">
        <v>183</v>
      </c>
      <c r="D21" s="97" t="s">
        <v>184</v>
      </c>
      <c r="E21" s="46"/>
      <c r="F21" s="46"/>
      <c r="G21" s="198"/>
      <c r="H21" s="198"/>
      <c r="I21" s="198"/>
      <c r="J21" s="192">
        <f t="shared" si="3"/>
        <v>0</v>
      </c>
      <c r="K21" s="192"/>
      <c r="L21" s="198"/>
      <c r="M21" s="198"/>
      <c r="N21" s="198"/>
      <c r="O21" s="192"/>
      <c r="P21" s="198"/>
      <c r="Q21" s="198"/>
      <c r="R21" s="192">
        <f t="shared" si="4"/>
        <v>0</v>
      </c>
    </row>
    <row r="22" spans="1:36" ht="30.75" hidden="1" customHeight="1" x14ac:dyDescent="0.3">
      <c r="A22" s="74" t="s">
        <v>436</v>
      </c>
      <c r="B22" s="23" t="s">
        <v>437</v>
      </c>
      <c r="C22" s="96" t="s">
        <v>441</v>
      </c>
      <c r="D22" s="97" t="s">
        <v>440</v>
      </c>
      <c r="E22" s="46"/>
      <c r="F22" s="46"/>
      <c r="G22" s="198"/>
      <c r="H22" s="198"/>
      <c r="I22" s="198"/>
      <c r="J22" s="192">
        <f t="shared" si="3"/>
        <v>0</v>
      </c>
      <c r="K22" s="192"/>
      <c r="L22" s="198"/>
      <c r="M22" s="198"/>
      <c r="N22" s="198"/>
      <c r="O22" s="192"/>
      <c r="P22" s="198"/>
      <c r="Q22" s="198"/>
      <c r="R22" s="192">
        <f t="shared" si="4"/>
        <v>0</v>
      </c>
    </row>
    <row r="23" spans="1:36" ht="36" hidden="1" customHeight="1" x14ac:dyDescent="0.3">
      <c r="A23" s="74" t="s">
        <v>444</v>
      </c>
      <c r="B23" s="23" t="s">
        <v>445</v>
      </c>
      <c r="C23" s="96" t="s">
        <v>441</v>
      </c>
      <c r="D23" s="97" t="s">
        <v>442</v>
      </c>
      <c r="E23" s="46"/>
      <c r="F23" s="46"/>
      <c r="G23" s="198"/>
      <c r="H23" s="198"/>
      <c r="I23" s="198"/>
      <c r="J23" s="192">
        <f t="shared" si="3"/>
        <v>0</v>
      </c>
      <c r="K23" s="192"/>
      <c r="L23" s="198"/>
      <c r="M23" s="198"/>
      <c r="N23" s="198"/>
      <c r="O23" s="192"/>
      <c r="P23" s="198"/>
      <c r="Q23" s="198"/>
      <c r="R23" s="192">
        <f t="shared" si="4"/>
        <v>0</v>
      </c>
    </row>
    <row r="24" spans="1:36" ht="26.25" hidden="1" customHeight="1" x14ac:dyDescent="0.3">
      <c r="A24" s="96" t="s">
        <v>419</v>
      </c>
      <c r="B24" s="23" t="s">
        <v>420</v>
      </c>
      <c r="C24" s="96" t="s">
        <v>441</v>
      </c>
      <c r="D24" s="97" t="s">
        <v>421</v>
      </c>
      <c r="E24" s="46">
        <f t="shared" ref="E24:E27" si="5">SUM(F24,I24)</f>
        <v>0</v>
      </c>
      <c r="F24" s="46"/>
      <c r="G24" s="198"/>
      <c r="H24" s="198"/>
      <c r="I24" s="198"/>
      <c r="J24" s="192">
        <f t="shared" si="3"/>
        <v>0</v>
      </c>
      <c r="K24" s="192"/>
      <c r="L24" s="198"/>
      <c r="M24" s="198"/>
      <c r="N24" s="198"/>
      <c r="O24" s="192"/>
      <c r="P24" s="198"/>
      <c r="Q24" s="198"/>
      <c r="R24" s="192">
        <f t="shared" si="4"/>
        <v>0</v>
      </c>
    </row>
    <row r="25" spans="1:36" ht="28.5" customHeight="1" x14ac:dyDescent="0.3">
      <c r="A25" s="23" t="s">
        <v>438</v>
      </c>
      <c r="B25" s="23" t="s">
        <v>439</v>
      </c>
      <c r="C25" s="23" t="s">
        <v>441</v>
      </c>
      <c r="D25" s="92" t="s">
        <v>443</v>
      </c>
      <c r="E25" s="46">
        <f t="shared" si="5"/>
        <v>0</v>
      </c>
      <c r="F25" s="46"/>
      <c r="G25" s="198"/>
      <c r="H25" s="198"/>
      <c r="I25" s="198"/>
      <c r="J25" s="192">
        <f t="shared" si="3"/>
        <v>3310000</v>
      </c>
      <c r="K25" s="192">
        <v>3310000</v>
      </c>
      <c r="L25" s="198"/>
      <c r="M25" s="198"/>
      <c r="N25" s="198"/>
      <c r="O25" s="192">
        <v>3310000</v>
      </c>
      <c r="P25" s="198"/>
      <c r="Q25" s="198"/>
      <c r="R25" s="192">
        <f t="shared" si="4"/>
        <v>3310000</v>
      </c>
    </row>
    <row r="26" spans="1:36" ht="25.5" hidden="1" customHeight="1" x14ac:dyDescent="0.3">
      <c r="A26" s="23" t="s">
        <v>508</v>
      </c>
      <c r="B26" s="23" t="s">
        <v>511</v>
      </c>
      <c r="C26" s="23" t="s">
        <v>52</v>
      </c>
      <c r="D26" s="92" t="s">
        <v>251</v>
      </c>
      <c r="E26" s="46">
        <f t="shared" si="5"/>
        <v>0</v>
      </c>
      <c r="F26" s="46"/>
      <c r="G26" s="198"/>
      <c r="H26" s="198"/>
      <c r="I26" s="198"/>
      <c r="J26" s="192">
        <f t="shared" si="3"/>
        <v>0</v>
      </c>
      <c r="K26" s="192"/>
      <c r="L26" s="198"/>
      <c r="M26" s="198"/>
      <c r="N26" s="198"/>
      <c r="O26" s="192"/>
      <c r="P26" s="198"/>
      <c r="Q26" s="198"/>
      <c r="R26" s="192">
        <f t="shared" si="4"/>
        <v>0</v>
      </c>
    </row>
    <row r="27" spans="1:36" ht="59.25" customHeight="1" x14ac:dyDescent="0.3">
      <c r="A27" s="23" t="s">
        <v>509</v>
      </c>
      <c r="B27" s="23" t="s">
        <v>510</v>
      </c>
      <c r="C27" s="23" t="s">
        <v>52</v>
      </c>
      <c r="D27" s="92" t="s">
        <v>512</v>
      </c>
      <c r="E27" s="46">
        <f t="shared" si="5"/>
        <v>0</v>
      </c>
      <c r="F27" s="46"/>
      <c r="G27" s="198"/>
      <c r="H27" s="198"/>
      <c r="I27" s="198"/>
      <c r="J27" s="192">
        <f t="shared" si="3"/>
        <v>1320000</v>
      </c>
      <c r="K27" s="192">
        <v>1320000</v>
      </c>
      <c r="L27" s="198"/>
      <c r="M27" s="198"/>
      <c r="N27" s="198"/>
      <c r="O27" s="192">
        <v>1320000</v>
      </c>
      <c r="P27" s="198"/>
      <c r="Q27" s="198"/>
      <c r="R27" s="192">
        <f t="shared" si="4"/>
        <v>1320000</v>
      </c>
    </row>
    <row r="28" spans="1:36" ht="46.5" customHeight="1" x14ac:dyDescent="0.3">
      <c r="A28" s="72" t="s">
        <v>196</v>
      </c>
      <c r="B28" s="72"/>
      <c r="C28" s="72"/>
      <c r="D28" s="166" t="s">
        <v>151</v>
      </c>
      <c r="E28" s="81">
        <f>SUM(E29)</f>
        <v>0</v>
      </c>
      <c r="F28" s="81">
        <f t="shared" ref="F28:R28" si="6">SUM(F29)</f>
        <v>0</v>
      </c>
      <c r="G28" s="387">
        <f t="shared" si="6"/>
        <v>0</v>
      </c>
      <c r="H28" s="81">
        <f t="shared" si="6"/>
        <v>0</v>
      </c>
      <c r="I28" s="81">
        <f>SUM(I29)</f>
        <v>0</v>
      </c>
      <c r="J28" s="81">
        <f t="shared" si="6"/>
        <v>13645497</v>
      </c>
      <c r="K28" s="81">
        <f t="shared" si="6"/>
        <v>13645497</v>
      </c>
      <c r="L28" s="81">
        <f t="shared" si="6"/>
        <v>0</v>
      </c>
      <c r="M28" s="81">
        <f t="shared" si="6"/>
        <v>0</v>
      </c>
      <c r="N28" s="81">
        <f t="shared" si="6"/>
        <v>0</v>
      </c>
      <c r="O28" s="81">
        <f t="shared" si="6"/>
        <v>13645497</v>
      </c>
      <c r="P28" s="81">
        <f t="shared" si="6"/>
        <v>0</v>
      </c>
      <c r="Q28" s="81">
        <f t="shared" si="6"/>
        <v>0</v>
      </c>
      <c r="R28" s="81">
        <f t="shared" si="6"/>
        <v>13645497</v>
      </c>
      <c r="T28" s="51">
        <f t="shared" ref="T28:T29" si="7">SUM(E28,J28)</f>
        <v>13645497</v>
      </c>
    </row>
    <row r="29" spans="1:36" s="3" customFormat="1" ht="45.75" customHeight="1" x14ac:dyDescent="0.3">
      <c r="A29" s="72" t="s">
        <v>195</v>
      </c>
      <c r="B29" s="72"/>
      <c r="C29" s="72"/>
      <c r="D29" s="166" t="s">
        <v>151</v>
      </c>
      <c r="E29" s="81">
        <f>SUM(E30,E31,E32,E33,E34,E35,E36,E37,E38,E40:E44)</f>
        <v>0</v>
      </c>
      <c r="F29" s="81">
        <f t="shared" ref="F29:R29" si="8">SUM(F30,F31,F32,F33,F34,F35,F36,F37,F38,F40:F44)</f>
        <v>0</v>
      </c>
      <c r="G29" s="387">
        <f t="shared" si="8"/>
        <v>0</v>
      </c>
      <c r="H29" s="81">
        <f t="shared" si="8"/>
        <v>0</v>
      </c>
      <c r="I29" s="81">
        <f>SUM(I30,I31,I32,I33,I34,I35,I36,I37,I38,I40:I44)</f>
        <v>0</v>
      </c>
      <c r="J29" s="81">
        <f t="shared" si="8"/>
        <v>13645497</v>
      </c>
      <c r="K29" s="81">
        <f t="shared" si="8"/>
        <v>13645497</v>
      </c>
      <c r="L29" s="81">
        <f t="shared" si="8"/>
        <v>0</v>
      </c>
      <c r="M29" s="81">
        <f t="shared" si="8"/>
        <v>0</v>
      </c>
      <c r="N29" s="81">
        <f t="shared" si="8"/>
        <v>0</v>
      </c>
      <c r="O29" s="81">
        <f t="shared" si="8"/>
        <v>13645497</v>
      </c>
      <c r="P29" s="81">
        <f t="shared" si="8"/>
        <v>0</v>
      </c>
      <c r="Q29" s="81">
        <f t="shared" si="8"/>
        <v>0</v>
      </c>
      <c r="R29" s="81">
        <f t="shared" si="8"/>
        <v>13645497</v>
      </c>
      <c r="T29" s="51">
        <f t="shared" si="7"/>
        <v>13645497</v>
      </c>
    </row>
    <row r="30" spans="1:36" s="3" customFormat="1" ht="56.25" hidden="1" customHeight="1" x14ac:dyDescent="0.3">
      <c r="A30" s="23" t="s">
        <v>194</v>
      </c>
      <c r="B30" s="23" t="s">
        <v>153</v>
      </c>
      <c r="C30" s="23" t="s">
        <v>42</v>
      </c>
      <c r="D30" s="53" t="s">
        <v>365</v>
      </c>
      <c r="E30" s="46">
        <f t="shared" ref="E30:E42" si="9">SUM(F30,I30)</f>
        <v>0</v>
      </c>
      <c r="F30" s="46"/>
      <c r="G30" s="46"/>
      <c r="H30" s="193"/>
      <c r="I30" s="193"/>
      <c r="J30" s="192">
        <f t="shared" ref="J30:J44" si="10">SUM(L30,O30)</f>
        <v>0</v>
      </c>
      <c r="K30" s="192"/>
      <c r="L30" s="193"/>
      <c r="M30" s="193"/>
      <c r="N30" s="193"/>
      <c r="O30" s="192"/>
      <c r="P30" s="192"/>
      <c r="Q30" s="192"/>
      <c r="R30" s="192">
        <f>SUM(E30,J30)</f>
        <v>0</v>
      </c>
    </row>
    <row r="31" spans="1:36" ht="26.25" hidden="1" customHeight="1" x14ac:dyDescent="0.3">
      <c r="A31" s="23" t="s">
        <v>235</v>
      </c>
      <c r="B31" s="23" t="s">
        <v>56</v>
      </c>
      <c r="C31" s="54" t="s">
        <v>43</v>
      </c>
      <c r="D31" s="64" t="s">
        <v>234</v>
      </c>
      <c r="E31" s="46">
        <f t="shared" si="9"/>
        <v>0</v>
      </c>
      <c r="F31" s="46"/>
      <c r="G31" s="46"/>
      <c r="H31" s="193"/>
      <c r="I31" s="193"/>
      <c r="J31" s="192">
        <f t="shared" si="10"/>
        <v>0</v>
      </c>
      <c r="K31" s="192"/>
      <c r="L31" s="193"/>
      <c r="M31" s="193"/>
      <c r="N31" s="193"/>
      <c r="O31" s="192"/>
      <c r="P31" s="192"/>
      <c r="Q31" s="192"/>
      <c r="R31" s="192">
        <f t="shared" ref="R31:R44" si="11">SUM(E31,J31)</f>
        <v>0</v>
      </c>
    </row>
    <row r="32" spans="1:36" s="143" customFormat="1" ht="54" hidden="1" customHeight="1" x14ac:dyDescent="0.3">
      <c r="A32" s="23" t="s">
        <v>374</v>
      </c>
      <c r="B32" s="23" t="s">
        <v>375</v>
      </c>
      <c r="C32" s="54" t="s">
        <v>44</v>
      </c>
      <c r="D32" s="64" t="s">
        <v>504</v>
      </c>
      <c r="E32" s="46">
        <f t="shared" si="9"/>
        <v>0</v>
      </c>
      <c r="F32" s="46"/>
      <c r="G32" s="46"/>
      <c r="H32" s="46"/>
      <c r="I32" s="46"/>
      <c r="J32" s="46">
        <f t="shared" si="10"/>
        <v>0</v>
      </c>
      <c r="K32" s="46"/>
      <c r="L32" s="46"/>
      <c r="M32" s="46"/>
      <c r="N32" s="46"/>
      <c r="O32" s="46"/>
      <c r="P32" s="46"/>
      <c r="Q32" s="46"/>
      <c r="R32" s="46">
        <f t="shared" si="11"/>
        <v>0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</row>
    <row r="33" spans="1:20" s="142" customFormat="1" ht="56.25" hidden="1" customHeight="1" x14ac:dyDescent="0.3">
      <c r="A33" s="23" t="s">
        <v>372</v>
      </c>
      <c r="B33" s="23" t="s">
        <v>373</v>
      </c>
      <c r="C33" s="54" t="s">
        <v>44</v>
      </c>
      <c r="D33" s="64" t="s">
        <v>505</v>
      </c>
      <c r="E33" s="46">
        <f t="shared" si="9"/>
        <v>0</v>
      </c>
      <c r="F33" s="46"/>
      <c r="G33" s="46"/>
      <c r="H33" s="46"/>
      <c r="I33" s="46"/>
      <c r="J33" s="46">
        <f t="shared" si="10"/>
        <v>0</v>
      </c>
      <c r="K33" s="46"/>
      <c r="L33" s="46"/>
      <c r="M33" s="46"/>
      <c r="N33" s="46"/>
      <c r="O33" s="46"/>
      <c r="P33" s="46"/>
      <c r="Q33" s="46"/>
      <c r="R33" s="46">
        <f t="shared" si="11"/>
        <v>0</v>
      </c>
    </row>
    <row r="34" spans="1:20" s="105" customFormat="1" ht="56.25" hidden="1" customHeight="1" x14ac:dyDescent="0.3">
      <c r="A34" s="23" t="s">
        <v>236</v>
      </c>
      <c r="B34" s="23" t="s">
        <v>55</v>
      </c>
      <c r="C34" s="23" t="s">
        <v>45</v>
      </c>
      <c r="D34" s="156" t="s">
        <v>315</v>
      </c>
      <c r="E34" s="46">
        <f t="shared" si="9"/>
        <v>0</v>
      </c>
      <c r="F34" s="46"/>
      <c r="G34" s="46"/>
      <c r="H34" s="192"/>
      <c r="I34" s="192"/>
      <c r="J34" s="46">
        <f t="shared" si="10"/>
        <v>0</v>
      </c>
      <c r="K34" s="46"/>
      <c r="L34" s="192"/>
      <c r="M34" s="192"/>
      <c r="N34" s="192"/>
      <c r="O34" s="46"/>
      <c r="P34" s="192"/>
      <c r="Q34" s="192"/>
      <c r="R34" s="46">
        <f t="shared" si="11"/>
        <v>0</v>
      </c>
    </row>
    <row r="35" spans="1:20" ht="39" hidden="1" customHeight="1" x14ac:dyDescent="0.3">
      <c r="A35" s="23" t="s">
        <v>377</v>
      </c>
      <c r="B35" s="23" t="s">
        <v>379</v>
      </c>
      <c r="C35" s="23" t="s">
        <v>46</v>
      </c>
      <c r="D35" s="64" t="s">
        <v>237</v>
      </c>
      <c r="E35" s="46">
        <f t="shared" si="9"/>
        <v>0</v>
      </c>
      <c r="F35" s="46"/>
      <c r="G35" s="46"/>
      <c r="H35" s="192"/>
      <c r="I35" s="192"/>
      <c r="J35" s="46">
        <f t="shared" si="10"/>
        <v>0</v>
      </c>
      <c r="K35" s="46"/>
      <c r="L35" s="192"/>
      <c r="M35" s="192"/>
      <c r="N35" s="192"/>
      <c r="O35" s="46"/>
      <c r="P35" s="192"/>
      <c r="Q35" s="192"/>
      <c r="R35" s="192">
        <f t="shared" si="11"/>
        <v>0</v>
      </c>
    </row>
    <row r="36" spans="1:20" ht="23.25" hidden="1" customHeight="1" x14ac:dyDescent="0.3">
      <c r="A36" s="23" t="s">
        <v>378</v>
      </c>
      <c r="B36" s="23" t="s">
        <v>380</v>
      </c>
      <c r="C36" s="23" t="s">
        <v>46</v>
      </c>
      <c r="D36" s="64" t="s">
        <v>238</v>
      </c>
      <c r="E36" s="46">
        <f t="shared" si="9"/>
        <v>0</v>
      </c>
      <c r="F36" s="46"/>
      <c r="G36" s="46"/>
      <c r="H36" s="192"/>
      <c r="I36" s="192"/>
      <c r="J36" s="46">
        <f t="shared" si="10"/>
        <v>0</v>
      </c>
      <c r="K36" s="192"/>
      <c r="L36" s="192"/>
      <c r="M36" s="192"/>
      <c r="N36" s="192"/>
      <c r="O36" s="192"/>
      <c r="P36" s="192"/>
      <c r="Q36" s="192"/>
      <c r="R36" s="192">
        <f t="shared" si="11"/>
        <v>0</v>
      </c>
    </row>
    <row r="37" spans="1:20" ht="38.25" hidden="1" customHeight="1" x14ac:dyDescent="0.3">
      <c r="A37" s="23" t="s">
        <v>384</v>
      </c>
      <c r="B37" s="23" t="s">
        <v>385</v>
      </c>
      <c r="C37" s="23" t="s">
        <v>46</v>
      </c>
      <c r="D37" s="156" t="s">
        <v>386</v>
      </c>
      <c r="E37" s="46">
        <f t="shared" si="9"/>
        <v>0</v>
      </c>
      <c r="F37" s="46"/>
      <c r="G37" s="46"/>
      <c r="H37" s="192"/>
      <c r="I37" s="192"/>
      <c r="J37" s="46">
        <f t="shared" si="10"/>
        <v>0</v>
      </c>
      <c r="K37" s="201"/>
      <c r="L37" s="192"/>
      <c r="M37" s="192"/>
      <c r="N37" s="192"/>
      <c r="O37" s="201"/>
      <c r="P37" s="192"/>
      <c r="Q37" s="192"/>
      <c r="R37" s="46">
        <f t="shared" si="11"/>
        <v>0</v>
      </c>
    </row>
    <row r="38" spans="1:20" ht="39" hidden="1" customHeight="1" x14ac:dyDescent="0.3">
      <c r="A38" s="23" t="s">
        <v>447</v>
      </c>
      <c r="B38" s="23" t="s">
        <v>448</v>
      </c>
      <c r="C38" s="23" t="s">
        <v>46</v>
      </c>
      <c r="D38" s="156" t="s">
        <v>449</v>
      </c>
      <c r="E38" s="46">
        <f t="shared" si="9"/>
        <v>0</v>
      </c>
      <c r="F38" s="46"/>
      <c r="G38" s="46"/>
      <c r="H38" s="192"/>
      <c r="I38" s="192"/>
      <c r="J38" s="46">
        <f t="shared" si="10"/>
        <v>0</v>
      </c>
      <c r="K38" s="201"/>
      <c r="L38" s="192"/>
      <c r="M38" s="192"/>
      <c r="N38" s="192"/>
      <c r="O38" s="201"/>
      <c r="P38" s="192"/>
      <c r="Q38" s="192"/>
      <c r="R38" s="46">
        <f t="shared" si="11"/>
        <v>0</v>
      </c>
    </row>
    <row r="39" spans="1:20" s="110" customFormat="1" ht="47.25" hidden="1" customHeight="1" x14ac:dyDescent="0.35">
      <c r="A39" s="202"/>
      <c r="B39" s="202"/>
      <c r="C39" s="203"/>
      <c r="D39" s="204" t="s">
        <v>310</v>
      </c>
      <c r="E39" s="199">
        <f t="shared" si="9"/>
        <v>0</v>
      </c>
      <c r="F39" s="199"/>
      <c r="G39" s="199"/>
      <c r="H39" s="200"/>
      <c r="I39" s="200"/>
      <c r="J39" s="199"/>
      <c r="K39" s="205"/>
      <c r="L39" s="200"/>
      <c r="M39" s="200"/>
      <c r="N39" s="200"/>
      <c r="O39" s="205"/>
      <c r="P39" s="200"/>
      <c r="Q39" s="200"/>
      <c r="R39" s="199">
        <f t="shared" si="11"/>
        <v>0</v>
      </c>
    </row>
    <row r="40" spans="1:20" ht="38.25" customHeight="1" x14ac:dyDescent="0.3">
      <c r="A40" s="23" t="s">
        <v>381</v>
      </c>
      <c r="B40" s="23" t="s">
        <v>382</v>
      </c>
      <c r="C40" s="54" t="s">
        <v>46</v>
      </c>
      <c r="D40" s="64" t="s">
        <v>383</v>
      </c>
      <c r="E40" s="46">
        <f t="shared" si="9"/>
        <v>0</v>
      </c>
      <c r="F40" s="46"/>
      <c r="G40" s="46"/>
      <c r="H40" s="192"/>
      <c r="I40" s="192"/>
      <c r="J40" s="46">
        <f t="shared" si="10"/>
        <v>100400</v>
      </c>
      <c r="K40" s="46">
        <v>100400</v>
      </c>
      <c r="L40" s="192"/>
      <c r="M40" s="192"/>
      <c r="N40" s="192"/>
      <c r="O40" s="46">
        <v>100400</v>
      </c>
      <c r="P40" s="192"/>
      <c r="Q40" s="192"/>
      <c r="R40" s="46">
        <f t="shared" si="11"/>
        <v>100400</v>
      </c>
    </row>
    <row r="41" spans="1:20" s="110" customFormat="1" ht="44.25" hidden="1" customHeight="1" x14ac:dyDescent="0.35">
      <c r="A41" s="194" t="s">
        <v>522</v>
      </c>
      <c r="B41" s="194" t="s">
        <v>521</v>
      </c>
      <c r="C41" s="194" t="s">
        <v>46</v>
      </c>
      <c r="D41" s="151" t="s">
        <v>520</v>
      </c>
      <c r="E41" s="46">
        <f t="shared" si="9"/>
        <v>0</v>
      </c>
      <c r="F41" s="46"/>
      <c r="G41" s="46"/>
      <c r="H41" s="200"/>
      <c r="I41" s="200"/>
      <c r="J41" s="199">
        <f t="shared" si="10"/>
        <v>0</v>
      </c>
      <c r="K41" s="205"/>
      <c r="L41" s="200"/>
      <c r="M41" s="200"/>
      <c r="N41" s="200"/>
      <c r="O41" s="205"/>
      <c r="P41" s="200"/>
      <c r="Q41" s="200"/>
      <c r="R41" s="46">
        <f t="shared" si="11"/>
        <v>0</v>
      </c>
    </row>
    <row r="42" spans="1:20" s="110" customFormat="1" ht="44.25" hidden="1" customHeight="1" x14ac:dyDescent="0.35">
      <c r="A42" s="194" t="s">
        <v>529</v>
      </c>
      <c r="B42" s="194" t="s">
        <v>530</v>
      </c>
      <c r="C42" s="285" t="s">
        <v>46</v>
      </c>
      <c r="D42" s="119" t="s">
        <v>531</v>
      </c>
      <c r="E42" s="46">
        <f t="shared" si="9"/>
        <v>0</v>
      </c>
      <c r="F42" s="46"/>
      <c r="G42" s="46"/>
      <c r="H42" s="200"/>
      <c r="I42" s="200"/>
      <c r="J42" s="199"/>
      <c r="K42" s="205"/>
      <c r="L42" s="200"/>
      <c r="M42" s="200"/>
      <c r="N42" s="200"/>
      <c r="O42" s="205"/>
      <c r="P42" s="200"/>
      <c r="Q42" s="200"/>
      <c r="R42" s="46">
        <f t="shared" si="11"/>
        <v>0</v>
      </c>
    </row>
    <row r="43" spans="1:20" ht="30" customHeight="1" x14ac:dyDescent="0.3">
      <c r="A43" s="23" t="s">
        <v>567</v>
      </c>
      <c r="B43" s="23" t="s">
        <v>511</v>
      </c>
      <c r="C43" s="54" t="s">
        <v>52</v>
      </c>
      <c r="D43" s="367" t="s">
        <v>513</v>
      </c>
      <c r="E43" s="46">
        <f>SUM(F43,I43)</f>
        <v>0</v>
      </c>
      <c r="F43" s="46"/>
      <c r="G43" s="46"/>
      <c r="H43" s="192"/>
      <c r="I43" s="192"/>
      <c r="J43" s="192">
        <f t="shared" si="10"/>
        <v>13545097</v>
      </c>
      <c r="K43" s="192">
        <v>13545097</v>
      </c>
      <c r="L43" s="192"/>
      <c r="M43" s="192"/>
      <c r="N43" s="192"/>
      <c r="O43" s="192">
        <v>13545097</v>
      </c>
      <c r="P43" s="192"/>
      <c r="Q43" s="192"/>
      <c r="R43" s="192">
        <f t="shared" si="11"/>
        <v>13545097</v>
      </c>
    </row>
    <row r="44" spans="1:20" ht="29.25" hidden="1" customHeight="1" x14ac:dyDescent="0.3">
      <c r="A44" s="23" t="s">
        <v>567</v>
      </c>
      <c r="B44" s="23" t="s">
        <v>511</v>
      </c>
      <c r="C44" s="54" t="s">
        <v>52</v>
      </c>
      <c r="D44" s="235" t="s">
        <v>251</v>
      </c>
      <c r="E44" s="46"/>
      <c r="F44" s="46"/>
      <c r="G44" s="46"/>
      <c r="H44" s="192"/>
      <c r="I44" s="192"/>
      <c r="J44" s="192">
        <f t="shared" si="10"/>
        <v>0</v>
      </c>
      <c r="K44" s="192"/>
      <c r="L44" s="192"/>
      <c r="M44" s="192"/>
      <c r="N44" s="192"/>
      <c r="O44" s="192"/>
      <c r="P44" s="192"/>
      <c r="Q44" s="192"/>
      <c r="R44" s="192">
        <f t="shared" si="11"/>
        <v>0</v>
      </c>
    </row>
    <row r="45" spans="1:20" ht="49.5" customHeight="1" x14ac:dyDescent="0.3">
      <c r="A45" s="72" t="s">
        <v>193</v>
      </c>
      <c r="B45" s="72"/>
      <c r="C45" s="72"/>
      <c r="D45" s="166" t="s">
        <v>446</v>
      </c>
      <c r="E45" s="81">
        <f>SUM(E46)</f>
        <v>333590</v>
      </c>
      <c r="F45" s="206">
        <f t="shared" ref="F45:R45" si="12">SUM(F46)</f>
        <v>333590</v>
      </c>
      <c r="G45" s="206">
        <f t="shared" si="12"/>
        <v>0</v>
      </c>
      <c r="H45" s="206">
        <f t="shared" si="12"/>
        <v>0</v>
      </c>
      <c r="I45" s="206">
        <f t="shared" si="12"/>
        <v>0</v>
      </c>
      <c r="J45" s="206">
        <f t="shared" si="12"/>
        <v>334374</v>
      </c>
      <c r="K45" s="206">
        <f t="shared" si="12"/>
        <v>334374</v>
      </c>
      <c r="L45" s="206">
        <f t="shared" si="12"/>
        <v>0</v>
      </c>
      <c r="M45" s="206">
        <f t="shared" si="12"/>
        <v>0</v>
      </c>
      <c r="N45" s="206">
        <f t="shared" si="12"/>
        <v>0</v>
      </c>
      <c r="O45" s="206">
        <f t="shared" si="12"/>
        <v>334374</v>
      </c>
      <c r="P45" s="206">
        <f t="shared" si="12"/>
        <v>0</v>
      </c>
      <c r="Q45" s="206" t="e">
        <f t="shared" si="12"/>
        <v>#REF!</v>
      </c>
      <c r="R45" s="206">
        <f t="shared" si="12"/>
        <v>667964</v>
      </c>
      <c r="T45" s="51">
        <f t="shared" ref="T45:T46" si="13">SUM(E45,J45)</f>
        <v>667964</v>
      </c>
    </row>
    <row r="46" spans="1:20" s="3" customFormat="1" ht="49.5" customHeight="1" x14ac:dyDescent="0.3">
      <c r="A46" s="72" t="s">
        <v>192</v>
      </c>
      <c r="B46" s="72"/>
      <c r="C46" s="72"/>
      <c r="D46" s="166" t="s">
        <v>446</v>
      </c>
      <c r="E46" s="81">
        <f t="shared" ref="E46:R46" si="14">SUM(E47:E71)</f>
        <v>333590</v>
      </c>
      <c r="F46" s="81">
        <f t="shared" si="14"/>
        <v>333590</v>
      </c>
      <c r="G46" s="81">
        <f t="shared" si="14"/>
        <v>0</v>
      </c>
      <c r="H46" s="81">
        <f t="shared" si="14"/>
        <v>0</v>
      </c>
      <c r="I46" s="81">
        <f t="shared" si="14"/>
        <v>0</v>
      </c>
      <c r="J46" s="81">
        <f t="shared" si="14"/>
        <v>334374</v>
      </c>
      <c r="K46" s="81">
        <f t="shared" si="14"/>
        <v>334374</v>
      </c>
      <c r="L46" s="81">
        <f t="shared" si="14"/>
        <v>0</v>
      </c>
      <c r="M46" s="81">
        <f t="shared" si="14"/>
        <v>0</v>
      </c>
      <c r="N46" s="81">
        <f t="shared" si="14"/>
        <v>0</v>
      </c>
      <c r="O46" s="81">
        <f t="shared" si="14"/>
        <v>334374</v>
      </c>
      <c r="P46" s="81">
        <f t="shared" si="14"/>
        <v>0</v>
      </c>
      <c r="Q46" s="81" t="e">
        <f t="shared" si="14"/>
        <v>#REF!</v>
      </c>
      <c r="R46" s="81">
        <f t="shared" si="14"/>
        <v>667964</v>
      </c>
      <c r="T46" s="51">
        <f t="shared" si="13"/>
        <v>667964</v>
      </c>
    </row>
    <row r="47" spans="1:20" s="57" customFormat="1" ht="58.5" hidden="1" customHeight="1" x14ac:dyDescent="0.3">
      <c r="A47" s="23" t="s">
        <v>197</v>
      </c>
      <c r="B47" s="23" t="s">
        <v>153</v>
      </c>
      <c r="C47" s="23" t="s">
        <v>42</v>
      </c>
      <c r="D47" s="53" t="s">
        <v>365</v>
      </c>
      <c r="E47" s="46">
        <f t="shared" ref="E47:E71" si="15">SUM(F47,I47)</f>
        <v>0</v>
      </c>
      <c r="F47" s="46"/>
      <c r="G47" s="193"/>
      <c r="H47" s="193"/>
      <c r="I47" s="193"/>
      <c r="J47" s="192">
        <f t="shared" ref="J47:J70" si="16">SUM(L47,O47)</f>
        <v>0</v>
      </c>
      <c r="K47" s="192"/>
      <c r="L47" s="193"/>
      <c r="M47" s="193"/>
      <c r="N47" s="193"/>
      <c r="O47" s="193"/>
      <c r="P47" s="193"/>
      <c r="Q47" s="193"/>
      <c r="R47" s="192">
        <f t="shared" ref="R47:R61" si="17">SUM(E47,J47)</f>
        <v>0</v>
      </c>
    </row>
    <row r="48" spans="1:20" s="3" customFormat="1" ht="37.5" hidden="1" customHeight="1" x14ac:dyDescent="0.3">
      <c r="A48" s="23" t="s">
        <v>451</v>
      </c>
      <c r="B48" s="23" t="s">
        <v>322</v>
      </c>
      <c r="C48" s="23" t="s">
        <v>321</v>
      </c>
      <c r="D48" s="56" t="s">
        <v>320</v>
      </c>
      <c r="E48" s="46">
        <f t="shared" si="15"/>
        <v>0</v>
      </c>
      <c r="F48" s="46"/>
      <c r="G48" s="46"/>
      <c r="H48" s="46"/>
      <c r="I48" s="190"/>
      <c r="J48" s="192">
        <f t="shared" si="16"/>
        <v>0</v>
      </c>
      <c r="K48" s="192"/>
      <c r="L48" s="193"/>
      <c r="M48" s="193"/>
      <c r="N48" s="193"/>
      <c r="O48" s="192"/>
      <c r="P48" s="190"/>
      <c r="Q48" s="190"/>
      <c r="R48" s="192">
        <f t="shared" si="17"/>
        <v>0</v>
      </c>
    </row>
    <row r="49" spans="1:18" s="3" customFormat="1" ht="45.75" hidden="1" customHeight="1" x14ac:dyDescent="0.3">
      <c r="A49" s="23" t="s">
        <v>450</v>
      </c>
      <c r="B49" s="23" t="s">
        <v>307</v>
      </c>
      <c r="C49" s="23" t="s">
        <v>306</v>
      </c>
      <c r="D49" s="53" t="s">
        <v>305</v>
      </c>
      <c r="E49" s="46">
        <f t="shared" si="15"/>
        <v>0</v>
      </c>
      <c r="F49" s="46"/>
      <c r="G49" s="190"/>
      <c r="H49" s="190"/>
      <c r="I49" s="190"/>
      <c r="J49" s="192">
        <f t="shared" si="16"/>
        <v>0</v>
      </c>
      <c r="K49" s="192"/>
      <c r="L49" s="193"/>
      <c r="M49" s="193"/>
      <c r="N49" s="193"/>
      <c r="O49" s="192"/>
      <c r="P49" s="190"/>
      <c r="Q49" s="190"/>
      <c r="R49" s="192">
        <f t="shared" si="17"/>
        <v>0</v>
      </c>
    </row>
    <row r="50" spans="1:18" s="101" customFormat="1" ht="30.75" hidden="1" customHeight="1" x14ac:dyDescent="0.3">
      <c r="A50" s="202"/>
      <c r="B50" s="202"/>
      <c r="C50" s="202"/>
      <c r="D50" s="210" t="s">
        <v>214</v>
      </c>
      <c r="E50" s="46">
        <f t="shared" si="15"/>
        <v>0</v>
      </c>
      <c r="F50" s="199"/>
      <c r="G50" s="199"/>
      <c r="H50" s="199"/>
      <c r="I50" s="211"/>
      <c r="J50" s="200">
        <f t="shared" si="16"/>
        <v>0</v>
      </c>
      <c r="K50" s="200"/>
      <c r="L50" s="197"/>
      <c r="M50" s="197"/>
      <c r="N50" s="197"/>
      <c r="O50" s="200"/>
      <c r="P50" s="211"/>
      <c r="Q50" s="211"/>
      <c r="R50" s="200">
        <f t="shared" si="17"/>
        <v>0</v>
      </c>
    </row>
    <row r="51" spans="1:18" s="84" customFormat="1" ht="36" hidden="1" customHeight="1" x14ac:dyDescent="0.3">
      <c r="A51" s="23" t="s">
        <v>452</v>
      </c>
      <c r="B51" s="23" t="s">
        <v>159</v>
      </c>
      <c r="C51" s="23" t="s">
        <v>77</v>
      </c>
      <c r="D51" s="53" t="s">
        <v>160</v>
      </c>
      <c r="E51" s="46">
        <f t="shared" si="15"/>
        <v>0</v>
      </c>
      <c r="F51" s="193"/>
      <c r="G51" s="193"/>
      <c r="H51" s="193"/>
      <c r="I51" s="193"/>
      <c r="J51" s="192">
        <f t="shared" si="16"/>
        <v>0</v>
      </c>
      <c r="K51" s="192"/>
      <c r="L51" s="193"/>
      <c r="M51" s="193"/>
      <c r="N51" s="193"/>
      <c r="O51" s="192"/>
      <c r="P51" s="193"/>
      <c r="Q51" s="193"/>
      <c r="R51" s="192">
        <f t="shared" si="17"/>
        <v>0</v>
      </c>
    </row>
    <row r="52" spans="1:18" s="84" customFormat="1" ht="35.25" hidden="1" customHeight="1" x14ac:dyDescent="0.3">
      <c r="A52" s="23" t="s">
        <v>453</v>
      </c>
      <c r="B52" s="23" t="s">
        <v>161</v>
      </c>
      <c r="C52" s="23" t="s">
        <v>77</v>
      </c>
      <c r="D52" s="53" t="s">
        <v>162</v>
      </c>
      <c r="E52" s="46">
        <f t="shared" si="15"/>
        <v>0</v>
      </c>
      <c r="F52" s="46"/>
      <c r="G52" s="193"/>
      <c r="H52" s="193"/>
      <c r="I52" s="193"/>
      <c r="J52" s="46">
        <f t="shared" si="16"/>
        <v>0</v>
      </c>
      <c r="K52" s="46"/>
      <c r="L52" s="193"/>
      <c r="M52" s="193"/>
      <c r="N52" s="193"/>
      <c r="O52" s="46"/>
      <c r="P52" s="193"/>
      <c r="Q52" s="193"/>
      <c r="R52" s="192">
        <f t="shared" si="17"/>
        <v>0</v>
      </c>
    </row>
    <row r="53" spans="1:18" s="104" customFormat="1" ht="42.75" hidden="1" customHeight="1" x14ac:dyDescent="0.3">
      <c r="A53" s="202"/>
      <c r="B53" s="202"/>
      <c r="C53" s="202"/>
      <c r="D53" s="210" t="s">
        <v>289</v>
      </c>
      <c r="E53" s="46">
        <f t="shared" si="15"/>
        <v>0</v>
      </c>
      <c r="F53" s="199"/>
      <c r="G53" s="197"/>
      <c r="H53" s="197"/>
      <c r="I53" s="197"/>
      <c r="J53" s="199">
        <f t="shared" si="16"/>
        <v>0</v>
      </c>
      <c r="K53" s="199"/>
      <c r="L53" s="197"/>
      <c r="M53" s="197"/>
      <c r="N53" s="197"/>
      <c r="O53" s="199"/>
      <c r="P53" s="197"/>
      <c r="Q53" s="197"/>
      <c r="R53" s="200">
        <f t="shared" si="17"/>
        <v>0</v>
      </c>
    </row>
    <row r="54" spans="1:18" s="84" customFormat="1" ht="34.5" hidden="1" customHeight="1" x14ac:dyDescent="0.3">
      <c r="A54" s="23" t="s">
        <v>454</v>
      </c>
      <c r="B54" s="23" t="s">
        <v>163</v>
      </c>
      <c r="C54" s="23" t="s">
        <v>77</v>
      </c>
      <c r="D54" s="56" t="s">
        <v>13</v>
      </c>
      <c r="E54" s="46">
        <f t="shared" si="15"/>
        <v>0</v>
      </c>
      <c r="F54" s="46"/>
      <c r="G54" s="46"/>
      <c r="H54" s="46"/>
      <c r="I54" s="190"/>
      <c r="J54" s="192">
        <f t="shared" si="16"/>
        <v>0</v>
      </c>
      <c r="K54" s="192"/>
      <c r="L54" s="193"/>
      <c r="M54" s="193"/>
      <c r="N54" s="193"/>
      <c r="O54" s="192"/>
      <c r="P54" s="190"/>
      <c r="Q54" s="190"/>
      <c r="R54" s="192">
        <f t="shared" si="17"/>
        <v>0</v>
      </c>
    </row>
    <row r="55" spans="1:18" s="57" customFormat="1" ht="27" hidden="1" customHeight="1" x14ac:dyDescent="0.3">
      <c r="A55" s="23" t="s">
        <v>455</v>
      </c>
      <c r="B55" s="23" t="s">
        <v>165</v>
      </c>
      <c r="C55" s="23" t="s">
        <v>77</v>
      </c>
      <c r="D55" s="56" t="s">
        <v>164</v>
      </c>
      <c r="E55" s="46">
        <f t="shared" si="15"/>
        <v>0</v>
      </c>
      <c r="F55" s="46"/>
      <c r="G55" s="46"/>
      <c r="H55" s="46"/>
      <c r="I55" s="190"/>
      <c r="J55" s="192">
        <f t="shared" si="16"/>
        <v>0</v>
      </c>
      <c r="K55" s="192"/>
      <c r="L55" s="193"/>
      <c r="M55" s="193"/>
      <c r="N55" s="193"/>
      <c r="O55" s="192"/>
      <c r="P55" s="190"/>
      <c r="Q55" s="190"/>
      <c r="R55" s="192">
        <f t="shared" si="17"/>
        <v>0</v>
      </c>
    </row>
    <row r="56" spans="1:18" s="57" customFormat="1" ht="34.5" hidden="1" customHeight="1" x14ac:dyDescent="0.3">
      <c r="A56" s="55" t="s">
        <v>199</v>
      </c>
      <c r="B56" s="55" t="s">
        <v>198</v>
      </c>
      <c r="C56" s="54" t="s">
        <v>20</v>
      </c>
      <c r="D56" s="64" t="s">
        <v>204</v>
      </c>
      <c r="E56" s="46">
        <f t="shared" si="15"/>
        <v>0</v>
      </c>
      <c r="F56" s="193"/>
      <c r="G56" s="193"/>
      <c r="H56" s="193"/>
      <c r="I56" s="193"/>
      <c r="J56" s="209">
        <f t="shared" si="16"/>
        <v>0</v>
      </c>
      <c r="K56" s="209"/>
      <c r="L56" s="208"/>
      <c r="M56" s="208"/>
      <c r="N56" s="208"/>
      <c r="O56" s="208"/>
      <c r="P56" s="208"/>
      <c r="Q56" s="208"/>
      <c r="R56" s="209">
        <f t="shared" si="17"/>
        <v>0</v>
      </c>
    </row>
    <row r="57" spans="1:18" s="57" customFormat="1" ht="0.75" hidden="1" customHeight="1" x14ac:dyDescent="0.3">
      <c r="A57" s="55" t="s">
        <v>202</v>
      </c>
      <c r="B57" s="181" t="s">
        <v>201</v>
      </c>
      <c r="C57" s="182" t="s">
        <v>55</v>
      </c>
      <c r="D57" s="64" t="s">
        <v>205</v>
      </c>
      <c r="E57" s="46">
        <f t="shared" si="15"/>
        <v>0</v>
      </c>
      <c r="F57" s="212"/>
      <c r="G57" s="212"/>
      <c r="H57" s="212"/>
      <c r="I57" s="212"/>
      <c r="J57" s="209">
        <f t="shared" si="16"/>
        <v>0</v>
      </c>
      <c r="K57" s="209"/>
      <c r="L57" s="208"/>
      <c r="M57" s="208"/>
      <c r="N57" s="208"/>
      <c r="O57" s="208"/>
      <c r="P57" s="208"/>
      <c r="Q57" s="208"/>
      <c r="R57" s="209">
        <f t="shared" si="17"/>
        <v>0</v>
      </c>
    </row>
    <row r="58" spans="1:18" s="57" customFormat="1" ht="53.25" hidden="1" customHeight="1" x14ac:dyDescent="0.3">
      <c r="A58" s="55" t="s">
        <v>203</v>
      </c>
      <c r="B58" s="55" t="s">
        <v>200</v>
      </c>
      <c r="C58" s="54" t="s">
        <v>55</v>
      </c>
      <c r="D58" s="183" t="s">
        <v>21</v>
      </c>
      <c r="E58" s="46">
        <f t="shared" si="15"/>
        <v>0</v>
      </c>
      <c r="F58" s="212"/>
      <c r="G58" s="212"/>
      <c r="H58" s="212"/>
      <c r="I58" s="212"/>
      <c r="J58" s="209">
        <f t="shared" si="16"/>
        <v>0</v>
      </c>
      <c r="K58" s="209"/>
      <c r="L58" s="208"/>
      <c r="M58" s="208"/>
      <c r="N58" s="208"/>
      <c r="O58" s="208"/>
      <c r="P58" s="208"/>
      <c r="Q58" s="208"/>
      <c r="R58" s="209">
        <f t="shared" si="17"/>
        <v>0</v>
      </c>
    </row>
    <row r="59" spans="1:18" s="57" customFormat="1" ht="35.25" hidden="1" customHeight="1" x14ac:dyDescent="0.3">
      <c r="A59" s="55" t="s">
        <v>456</v>
      </c>
      <c r="B59" s="55" t="s">
        <v>457</v>
      </c>
      <c r="C59" s="54" t="s">
        <v>55</v>
      </c>
      <c r="D59" s="183" t="s">
        <v>432</v>
      </c>
      <c r="E59" s="46">
        <f t="shared" si="15"/>
        <v>0</v>
      </c>
      <c r="F59" s="207"/>
      <c r="G59" s="208"/>
      <c r="H59" s="208"/>
      <c r="I59" s="208"/>
      <c r="J59" s="209">
        <f t="shared" si="16"/>
        <v>0</v>
      </c>
      <c r="K59" s="209"/>
      <c r="L59" s="208"/>
      <c r="M59" s="208"/>
      <c r="N59" s="208"/>
      <c r="O59" s="208"/>
      <c r="P59" s="208"/>
      <c r="Q59" s="208"/>
      <c r="R59" s="209">
        <f t="shared" si="17"/>
        <v>0</v>
      </c>
    </row>
    <row r="60" spans="1:18" s="57" customFormat="1" ht="62.25" hidden="1" customHeight="1" x14ac:dyDescent="0.3">
      <c r="A60" s="55" t="s">
        <v>206</v>
      </c>
      <c r="B60" s="55" t="s">
        <v>147</v>
      </c>
      <c r="C60" s="54" t="s">
        <v>57</v>
      </c>
      <c r="D60" s="64" t="s">
        <v>19</v>
      </c>
      <c r="E60" s="46">
        <f t="shared" si="15"/>
        <v>0</v>
      </c>
      <c r="F60" s="46"/>
      <c r="G60" s="193"/>
      <c r="H60" s="193"/>
      <c r="I60" s="193"/>
      <c r="J60" s="192">
        <f t="shared" si="16"/>
        <v>0</v>
      </c>
      <c r="K60" s="192"/>
      <c r="L60" s="190"/>
      <c r="M60" s="193"/>
      <c r="N60" s="193"/>
      <c r="O60" s="190"/>
      <c r="P60" s="213"/>
      <c r="Q60" s="212"/>
      <c r="R60" s="209">
        <f t="shared" si="17"/>
        <v>0</v>
      </c>
    </row>
    <row r="61" spans="1:18" s="57" customFormat="1" ht="33.75" hidden="1" customHeight="1" x14ac:dyDescent="0.3">
      <c r="A61" s="55" t="s">
        <v>208</v>
      </c>
      <c r="B61" s="55" t="s">
        <v>148</v>
      </c>
      <c r="C61" s="23" t="s">
        <v>56</v>
      </c>
      <c r="D61" s="64" t="s">
        <v>207</v>
      </c>
      <c r="E61" s="46">
        <f t="shared" si="15"/>
        <v>0</v>
      </c>
      <c r="F61" s="46"/>
      <c r="G61" s="46"/>
      <c r="H61" s="46"/>
      <c r="I61" s="46"/>
      <c r="J61" s="192">
        <f t="shared" si="16"/>
        <v>0</v>
      </c>
      <c r="K61" s="192"/>
      <c r="L61" s="46"/>
      <c r="M61" s="46"/>
      <c r="N61" s="46"/>
      <c r="O61" s="192"/>
      <c r="P61" s="46"/>
      <c r="Q61" s="46" t="e">
        <f>SUM(#REF!)</f>
        <v>#REF!</v>
      </c>
      <c r="R61" s="192">
        <f t="shared" si="17"/>
        <v>0</v>
      </c>
    </row>
    <row r="62" spans="1:18" s="57" customFormat="1" ht="33.75" hidden="1" customHeight="1" x14ac:dyDescent="0.3">
      <c r="A62" s="23" t="s">
        <v>458</v>
      </c>
      <c r="B62" s="23" t="s">
        <v>168</v>
      </c>
      <c r="C62" s="23" t="s">
        <v>49</v>
      </c>
      <c r="D62" s="92" t="s">
        <v>500</v>
      </c>
      <c r="E62" s="46">
        <f t="shared" si="15"/>
        <v>0</v>
      </c>
      <c r="F62" s="46"/>
      <c r="G62" s="46"/>
      <c r="H62" s="46"/>
      <c r="I62" s="46"/>
      <c r="J62" s="192">
        <f t="shared" si="16"/>
        <v>0</v>
      </c>
      <c r="K62" s="192"/>
      <c r="L62" s="46"/>
      <c r="M62" s="46"/>
      <c r="N62" s="46"/>
      <c r="O62" s="192"/>
      <c r="P62" s="46"/>
      <c r="Q62" s="46"/>
      <c r="R62" s="192">
        <f>SUM(E62,J62)</f>
        <v>0</v>
      </c>
    </row>
    <row r="63" spans="1:18" s="57" customFormat="1" ht="79.5" customHeight="1" x14ac:dyDescent="0.3">
      <c r="A63" s="54" t="s">
        <v>459</v>
      </c>
      <c r="B63" s="76">
        <v>3124</v>
      </c>
      <c r="C63" s="214">
        <v>1040</v>
      </c>
      <c r="D63" s="215" t="s">
        <v>460</v>
      </c>
      <c r="E63" s="46">
        <f t="shared" si="15"/>
        <v>333590</v>
      </c>
      <c r="F63" s="46">
        <v>333590</v>
      </c>
      <c r="G63" s="193"/>
      <c r="H63" s="193"/>
      <c r="I63" s="193"/>
      <c r="J63" s="192">
        <f t="shared" si="16"/>
        <v>334374</v>
      </c>
      <c r="K63" s="192">
        <v>334374</v>
      </c>
      <c r="L63" s="193"/>
      <c r="M63" s="193"/>
      <c r="N63" s="193"/>
      <c r="O63" s="192">
        <v>334374</v>
      </c>
      <c r="P63" s="193"/>
      <c r="Q63" s="193"/>
      <c r="R63" s="192">
        <f>SUM(E63,J63)</f>
        <v>667964</v>
      </c>
    </row>
    <row r="64" spans="1:18" s="83" customFormat="1" ht="38.25" hidden="1" customHeight="1" x14ac:dyDescent="0.3">
      <c r="A64" s="23" t="s">
        <v>461</v>
      </c>
      <c r="B64" s="23" t="s">
        <v>140</v>
      </c>
      <c r="C64" s="23" t="s">
        <v>49</v>
      </c>
      <c r="D64" s="92" t="s">
        <v>171</v>
      </c>
      <c r="E64" s="46">
        <f t="shared" si="15"/>
        <v>0</v>
      </c>
      <c r="F64" s="46"/>
      <c r="G64" s="46"/>
      <c r="H64" s="46"/>
      <c r="I64" s="46"/>
      <c r="J64" s="46">
        <f t="shared" si="16"/>
        <v>0</v>
      </c>
      <c r="K64" s="46"/>
      <c r="L64" s="46"/>
      <c r="M64" s="46"/>
      <c r="N64" s="46"/>
      <c r="O64" s="46"/>
      <c r="P64" s="46"/>
      <c r="Q64" s="46"/>
      <c r="R64" s="46">
        <f>SUM(E64,J64)</f>
        <v>0</v>
      </c>
    </row>
    <row r="65" spans="1:124" s="57" customFormat="1" ht="27.75" hidden="1" customHeight="1" x14ac:dyDescent="0.3">
      <c r="A65" s="23" t="s">
        <v>462</v>
      </c>
      <c r="B65" s="23" t="s">
        <v>169</v>
      </c>
      <c r="C65" s="23" t="s">
        <v>49</v>
      </c>
      <c r="D65" s="92" t="s">
        <v>170</v>
      </c>
      <c r="E65" s="46">
        <f t="shared" si="15"/>
        <v>0</v>
      </c>
      <c r="F65" s="46"/>
      <c r="G65" s="193"/>
      <c r="H65" s="192"/>
      <c r="I65" s="192"/>
      <c r="J65" s="192">
        <f t="shared" si="16"/>
        <v>0</v>
      </c>
      <c r="K65" s="192"/>
      <c r="L65" s="193"/>
      <c r="M65" s="193"/>
      <c r="N65" s="193"/>
      <c r="O65" s="192"/>
      <c r="P65" s="193"/>
      <c r="Q65" s="193"/>
      <c r="R65" s="46">
        <f>SUM(E65,J65)</f>
        <v>0</v>
      </c>
    </row>
    <row r="66" spans="1:124" s="57" customFormat="1" ht="78" hidden="1" customHeight="1" x14ac:dyDescent="0.3">
      <c r="A66" s="62" t="s">
        <v>210</v>
      </c>
      <c r="B66" s="62" t="s">
        <v>142</v>
      </c>
      <c r="C66" s="23" t="s">
        <v>56</v>
      </c>
      <c r="D66" s="56" t="s">
        <v>209</v>
      </c>
      <c r="E66" s="46">
        <f t="shared" si="15"/>
        <v>0</v>
      </c>
      <c r="F66" s="46"/>
      <c r="G66" s="216"/>
      <c r="H66" s="216"/>
      <c r="I66" s="216"/>
      <c r="J66" s="192">
        <f t="shared" si="16"/>
        <v>0</v>
      </c>
      <c r="K66" s="192"/>
      <c r="L66" s="216"/>
      <c r="M66" s="216"/>
      <c r="N66" s="216"/>
      <c r="O66" s="192"/>
      <c r="P66" s="216"/>
      <c r="Q66" s="216"/>
      <c r="R66" s="192">
        <f>SUM(J66,E66)</f>
        <v>0</v>
      </c>
    </row>
    <row r="67" spans="1:124" s="57" customFormat="1" ht="48" hidden="1" customHeight="1" x14ac:dyDescent="0.3">
      <c r="A67" s="62" t="s">
        <v>211</v>
      </c>
      <c r="B67" s="62" t="s">
        <v>212</v>
      </c>
      <c r="C67" s="23" t="s">
        <v>20</v>
      </c>
      <c r="D67" s="56" t="s">
        <v>366</v>
      </c>
      <c r="E67" s="46">
        <f t="shared" si="15"/>
        <v>0</v>
      </c>
      <c r="F67" s="46"/>
      <c r="G67" s="216"/>
      <c r="H67" s="216"/>
      <c r="I67" s="216"/>
      <c r="J67" s="192">
        <f t="shared" si="16"/>
        <v>0</v>
      </c>
      <c r="K67" s="192"/>
      <c r="L67" s="216"/>
      <c r="M67" s="216"/>
      <c r="N67" s="216"/>
      <c r="O67" s="192"/>
      <c r="P67" s="216"/>
      <c r="Q67" s="216"/>
      <c r="R67" s="192">
        <f>SUM(J67,E67)</f>
        <v>0</v>
      </c>
    </row>
    <row r="68" spans="1:124" s="57" customFormat="1" ht="36" hidden="1" customHeight="1" x14ac:dyDescent="0.3">
      <c r="A68" s="55" t="s">
        <v>213</v>
      </c>
      <c r="B68" s="55" t="s">
        <v>172</v>
      </c>
      <c r="C68" s="23" t="s">
        <v>48</v>
      </c>
      <c r="D68" s="56" t="s">
        <v>173</v>
      </c>
      <c r="E68" s="46">
        <f t="shared" si="15"/>
        <v>0</v>
      </c>
      <c r="F68" s="46"/>
      <c r="G68" s="193"/>
      <c r="H68" s="193"/>
      <c r="I68" s="193"/>
      <c r="J68" s="192">
        <f t="shared" si="16"/>
        <v>0</v>
      </c>
      <c r="K68" s="192"/>
      <c r="L68" s="193"/>
      <c r="M68" s="193"/>
      <c r="N68" s="193"/>
      <c r="O68" s="192"/>
      <c r="P68" s="193"/>
      <c r="Q68" s="193"/>
      <c r="R68" s="192">
        <f>SUM(E68,J68)</f>
        <v>0</v>
      </c>
    </row>
    <row r="69" spans="1:124" s="141" customFormat="1" ht="38.25" hidden="1" customHeight="1" x14ac:dyDescent="0.3">
      <c r="A69" s="177" t="s">
        <v>463</v>
      </c>
      <c r="B69" s="177" t="s">
        <v>303</v>
      </c>
      <c r="C69" s="178" t="s">
        <v>275</v>
      </c>
      <c r="D69" s="56" t="s">
        <v>304</v>
      </c>
      <c r="E69" s="46">
        <f t="shared" si="15"/>
        <v>0</v>
      </c>
      <c r="F69" s="207"/>
      <c r="G69" s="208"/>
      <c r="H69" s="208"/>
      <c r="I69" s="208"/>
      <c r="J69" s="209">
        <f t="shared" si="16"/>
        <v>0</v>
      </c>
      <c r="K69" s="209"/>
      <c r="L69" s="208"/>
      <c r="M69" s="208"/>
      <c r="N69" s="208"/>
      <c r="O69" s="209"/>
      <c r="P69" s="208"/>
      <c r="Q69" s="208"/>
      <c r="R69" s="192">
        <f t="shared" ref="R69:R71" si="18">SUM(E69,J69)</f>
        <v>0</v>
      </c>
      <c r="S69" s="3"/>
      <c r="T69" s="366"/>
      <c r="U69" s="365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66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</row>
    <row r="70" spans="1:124" s="3" customFormat="1" ht="27.75" hidden="1" customHeight="1" x14ac:dyDescent="0.3">
      <c r="A70" s="23" t="s">
        <v>506</v>
      </c>
      <c r="B70" s="23" t="s">
        <v>439</v>
      </c>
      <c r="C70" s="23" t="s">
        <v>441</v>
      </c>
      <c r="D70" s="92" t="s">
        <v>443</v>
      </c>
      <c r="E70" s="46">
        <f t="shared" si="15"/>
        <v>0</v>
      </c>
      <c r="F70" s="207"/>
      <c r="G70" s="208"/>
      <c r="H70" s="208"/>
      <c r="I70" s="208"/>
      <c r="J70" s="192">
        <f t="shared" si="16"/>
        <v>0</v>
      </c>
      <c r="K70" s="209"/>
      <c r="L70" s="208"/>
      <c r="M70" s="208"/>
      <c r="N70" s="208"/>
      <c r="O70" s="209"/>
      <c r="P70" s="208"/>
      <c r="Q70" s="208"/>
      <c r="R70" s="192">
        <f t="shared" si="18"/>
        <v>0</v>
      </c>
    </row>
    <row r="71" spans="1:124" s="3" customFormat="1" ht="27.75" hidden="1" customHeight="1" x14ac:dyDescent="0.3">
      <c r="A71" s="23" t="s">
        <v>532</v>
      </c>
      <c r="B71" s="23" t="s">
        <v>511</v>
      </c>
      <c r="C71" s="23" t="s">
        <v>52</v>
      </c>
      <c r="D71" s="92" t="s">
        <v>251</v>
      </c>
      <c r="E71" s="46">
        <f t="shared" si="15"/>
        <v>0</v>
      </c>
      <c r="F71" s="207"/>
      <c r="G71" s="208"/>
      <c r="H71" s="208"/>
      <c r="I71" s="208"/>
      <c r="J71" s="192"/>
      <c r="K71" s="209"/>
      <c r="L71" s="208"/>
      <c r="M71" s="208"/>
      <c r="N71" s="208"/>
      <c r="O71" s="209"/>
      <c r="P71" s="208"/>
      <c r="Q71" s="208"/>
      <c r="R71" s="192">
        <f t="shared" si="18"/>
        <v>0</v>
      </c>
    </row>
    <row r="72" spans="1:124" s="3" customFormat="1" ht="56.25" hidden="1" customHeight="1" x14ac:dyDescent="0.3">
      <c r="A72" s="72" t="s">
        <v>22</v>
      </c>
      <c r="B72" s="72"/>
      <c r="C72" s="72"/>
      <c r="D72" s="82" t="s">
        <v>423</v>
      </c>
      <c r="E72" s="374">
        <f>SUM(E73)</f>
        <v>0</v>
      </c>
      <c r="F72" s="417">
        <f t="shared" ref="F72:R72" si="19">SUM(F73)</f>
        <v>0</v>
      </c>
      <c r="G72" s="206">
        <f t="shared" si="19"/>
        <v>0</v>
      </c>
      <c r="H72" s="206">
        <f t="shared" si="19"/>
        <v>0</v>
      </c>
      <c r="I72" s="206">
        <f t="shared" si="19"/>
        <v>0</v>
      </c>
      <c r="J72" s="206">
        <f t="shared" si="19"/>
        <v>0</v>
      </c>
      <c r="K72" s="206">
        <f t="shared" si="19"/>
        <v>0</v>
      </c>
      <c r="L72" s="206">
        <f t="shared" si="19"/>
        <v>0</v>
      </c>
      <c r="M72" s="206">
        <f t="shared" si="19"/>
        <v>0</v>
      </c>
      <c r="N72" s="206">
        <f t="shared" si="19"/>
        <v>0</v>
      </c>
      <c r="O72" s="206">
        <f t="shared" si="19"/>
        <v>0</v>
      </c>
      <c r="P72" s="206">
        <f t="shared" si="19"/>
        <v>0</v>
      </c>
      <c r="Q72" s="206">
        <f t="shared" si="19"/>
        <v>0</v>
      </c>
      <c r="R72" s="417">
        <f t="shared" si="19"/>
        <v>0</v>
      </c>
      <c r="T72" s="51">
        <f t="shared" ref="T72:T73" si="20">SUM(E72,J72)</f>
        <v>0</v>
      </c>
    </row>
    <row r="73" spans="1:124" s="3" customFormat="1" ht="56.25" hidden="1" customHeight="1" x14ac:dyDescent="0.3">
      <c r="A73" s="72" t="s">
        <v>23</v>
      </c>
      <c r="B73" s="72"/>
      <c r="C73" s="72"/>
      <c r="D73" s="82" t="s">
        <v>423</v>
      </c>
      <c r="E73" s="374">
        <f>SUM(E74:E87)</f>
        <v>0</v>
      </c>
      <c r="F73" s="374">
        <f t="shared" ref="F73:R73" si="21">SUM(F74:F87)</f>
        <v>0</v>
      </c>
      <c r="G73" s="81">
        <f t="shared" si="21"/>
        <v>0</v>
      </c>
      <c r="H73" s="81">
        <f t="shared" si="21"/>
        <v>0</v>
      </c>
      <c r="I73" s="81">
        <f t="shared" si="21"/>
        <v>0</v>
      </c>
      <c r="J73" s="81">
        <f t="shared" si="21"/>
        <v>0</v>
      </c>
      <c r="K73" s="81">
        <f t="shared" si="21"/>
        <v>0</v>
      </c>
      <c r="L73" s="81">
        <f t="shared" si="21"/>
        <v>0</v>
      </c>
      <c r="M73" s="81">
        <f t="shared" si="21"/>
        <v>0</v>
      </c>
      <c r="N73" s="81">
        <f t="shared" si="21"/>
        <v>0</v>
      </c>
      <c r="O73" s="81">
        <f t="shared" si="21"/>
        <v>0</v>
      </c>
      <c r="P73" s="81">
        <f t="shared" si="21"/>
        <v>0</v>
      </c>
      <c r="Q73" s="81">
        <f t="shared" si="21"/>
        <v>0</v>
      </c>
      <c r="R73" s="374">
        <f t="shared" si="21"/>
        <v>0</v>
      </c>
      <c r="T73" s="51">
        <f t="shared" si="20"/>
        <v>0</v>
      </c>
    </row>
    <row r="74" spans="1:124" s="3" customFormat="1" ht="55.5" hidden="1" customHeight="1" x14ac:dyDescent="0.3">
      <c r="A74" s="23" t="s">
        <v>217</v>
      </c>
      <c r="B74" s="23" t="s">
        <v>153</v>
      </c>
      <c r="C74" s="23" t="s">
        <v>42</v>
      </c>
      <c r="D74" s="53" t="s">
        <v>365</v>
      </c>
      <c r="E74" s="46">
        <f t="shared" ref="E74:E87" si="22">SUM(F74,I74)</f>
        <v>0</v>
      </c>
      <c r="F74" s="46"/>
      <c r="G74" s="46"/>
      <c r="H74" s="193"/>
      <c r="I74" s="193"/>
      <c r="J74" s="192">
        <f t="shared" ref="J74:J87" si="23">SUM(L74,O74)</f>
        <v>0</v>
      </c>
      <c r="K74" s="193"/>
      <c r="L74" s="193"/>
      <c r="M74" s="193"/>
      <c r="N74" s="193"/>
      <c r="O74" s="193"/>
      <c r="P74" s="193"/>
      <c r="Q74" s="190"/>
      <c r="R74" s="192">
        <f>SUM(J74,E74)</f>
        <v>0</v>
      </c>
    </row>
    <row r="75" spans="1:124" s="69" customFormat="1" ht="27" hidden="1" customHeight="1" x14ac:dyDescent="0.3">
      <c r="A75" s="23" t="s">
        <v>370</v>
      </c>
      <c r="B75" s="23" t="s">
        <v>371</v>
      </c>
      <c r="C75" s="23" t="s">
        <v>45</v>
      </c>
      <c r="D75" s="156" t="s">
        <v>464</v>
      </c>
      <c r="E75" s="46">
        <f t="shared" si="22"/>
        <v>0</v>
      </c>
      <c r="F75" s="46"/>
      <c r="G75" s="46"/>
      <c r="H75" s="192"/>
      <c r="I75" s="196"/>
      <c r="J75" s="46">
        <f>SUM(L75,O75)</f>
        <v>0</v>
      </c>
      <c r="K75" s="46"/>
      <c r="L75" s="46"/>
      <c r="M75" s="46"/>
      <c r="N75" s="46"/>
      <c r="O75" s="46"/>
      <c r="P75" s="46"/>
      <c r="Q75" s="46"/>
      <c r="R75" s="46">
        <f>SUM(J75,E75)</f>
        <v>0</v>
      </c>
    </row>
    <row r="76" spans="1:124" s="57" customFormat="1" ht="29.25" hidden="1" customHeight="1" x14ac:dyDescent="0.3">
      <c r="A76" s="23" t="s">
        <v>465</v>
      </c>
      <c r="B76" s="23" t="s">
        <v>169</v>
      </c>
      <c r="C76" s="23" t="s">
        <v>49</v>
      </c>
      <c r="D76" s="92" t="s">
        <v>170</v>
      </c>
      <c r="E76" s="46">
        <f t="shared" si="22"/>
        <v>0</v>
      </c>
      <c r="F76" s="46"/>
      <c r="G76" s="46"/>
      <c r="H76" s="192"/>
      <c r="I76" s="192"/>
      <c r="J76" s="192">
        <f>SUM(L76,O76)</f>
        <v>0</v>
      </c>
      <c r="K76" s="192"/>
      <c r="L76" s="193"/>
      <c r="M76" s="193"/>
      <c r="N76" s="193"/>
      <c r="O76" s="192"/>
      <c r="P76" s="193"/>
      <c r="Q76" s="193"/>
      <c r="R76" s="46">
        <f>SUM(E76,J76)</f>
        <v>0</v>
      </c>
    </row>
    <row r="77" spans="1:124" s="3" customFormat="1" ht="8.25" hidden="1" customHeight="1" x14ac:dyDescent="0.3">
      <c r="A77" s="23" t="s">
        <v>466</v>
      </c>
      <c r="B77" s="23" t="s">
        <v>141</v>
      </c>
      <c r="C77" s="23" t="s">
        <v>49</v>
      </c>
      <c r="D77" s="53" t="s">
        <v>15</v>
      </c>
      <c r="E77" s="46">
        <f t="shared" si="22"/>
        <v>0</v>
      </c>
      <c r="F77" s="46"/>
      <c r="G77" s="46"/>
      <c r="H77" s="192"/>
      <c r="I77" s="192"/>
      <c r="J77" s="192">
        <f>SUM(L77,O77)</f>
        <v>0</v>
      </c>
      <c r="K77" s="192"/>
      <c r="L77" s="193"/>
      <c r="M77" s="193"/>
      <c r="N77" s="193"/>
      <c r="O77" s="192"/>
      <c r="P77" s="193"/>
      <c r="Q77" s="193"/>
      <c r="R77" s="192">
        <f>SUM(E77,J77)</f>
        <v>0</v>
      </c>
    </row>
    <row r="78" spans="1:124" ht="27" hidden="1" customHeight="1" x14ac:dyDescent="0.3">
      <c r="A78" s="23" t="s">
        <v>216</v>
      </c>
      <c r="B78" s="23" t="s">
        <v>218</v>
      </c>
      <c r="C78" s="23" t="s">
        <v>58</v>
      </c>
      <c r="D78" s="156" t="s">
        <v>215</v>
      </c>
      <c r="E78" s="46">
        <f t="shared" si="22"/>
        <v>0</v>
      </c>
      <c r="F78" s="46"/>
      <c r="G78" s="46"/>
      <c r="H78" s="192"/>
      <c r="I78" s="192"/>
      <c r="J78" s="192">
        <f t="shared" si="23"/>
        <v>0</v>
      </c>
      <c r="K78" s="192"/>
      <c r="L78" s="192"/>
      <c r="M78" s="192"/>
      <c r="N78" s="192"/>
      <c r="O78" s="192"/>
      <c r="P78" s="192"/>
      <c r="Q78" s="192"/>
      <c r="R78" s="192">
        <f t="shared" ref="R78:R87" si="24">SUM(J78,E78)</f>
        <v>0</v>
      </c>
    </row>
    <row r="79" spans="1:124" ht="57.75" hidden="1" customHeight="1" x14ac:dyDescent="0.3">
      <c r="A79" s="23" t="s">
        <v>219</v>
      </c>
      <c r="B79" s="23" t="s">
        <v>149</v>
      </c>
      <c r="C79" s="23" t="s">
        <v>59</v>
      </c>
      <c r="D79" s="56" t="s">
        <v>220</v>
      </c>
      <c r="E79" s="46">
        <f t="shared" si="22"/>
        <v>0</v>
      </c>
      <c r="F79" s="46"/>
      <c r="G79" s="46"/>
      <c r="H79" s="192"/>
      <c r="I79" s="192"/>
      <c r="J79" s="192">
        <f t="shared" si="23"/>
        <v>0</v>
      </c>
      <c r="K79" s="192"/>
      <c r="L79" s="192"/>
      <c r="M79" s="192"/>
      <c r="N79" s="192"/>
      <c r="O79" s="192"/>
      <c r="P79" s="192"/>
      <c r="Q79" s="192"/>
      <c r="R79" s="192">
        <f t="shared" si="24"/>
        <v>0</v>
      </c>
    </row>
    <row r="80" spans="1:124" ht="33.75" hidden="1" customHeight="1" x14ac:dyDescent="0.3">
      <c r="A80" s="74" t="s">
        <v>221</v>
      </c>
      <c r="B80" s="74" t="s">
        <v>222</v>
      </c>
      <c r="C80" s="74" t="s">
        <v>60</v>
      </c>
      <c r="D80" s="80" t="s">
        <v>223</v>
      </c>
      <c r="E80" s="46">
        <f t="shared" si="22"/>
        <v>0</v>
      </c>
      <c r="F80" s="46"/>
      <c r="G80" s="192"/>
      <c r="H80" s="192"/>
      <c r="I80" s="192"/>
      <c r="J80" s="192">
        <f t="shared" si="23"/>
        <v>0</v>
      </c>
      <c r="K80" s="192"/>
      <c r="L80" s="192"/>
      <c r="M80" s="192"/>
      <c r="N80" s="192"/>
      <c r="O80" s="192"/>
      <c r="P80" s="192"/>
      <c r="Q80" s="192"/>
      <c r="R80" s="192">
        <f t="shared" si="24"/>
        <v>0</v>
      </c>
    </row>
    <row r="81" spans="1:36" ht="25.5" hidden="1" customHeight="1" x14ac:dyDescent="0.3">
      <c r="A81" s="74" t="s">
        <v>225</v>
      </c>
      <c r="B81" s="74" t="s">
        <v>226</v>
      </c>
      <c r="C81" s="74" t="s">
        <v>60</v>
      </c>
      <c r="D81" s="80" t="s">
        <v>224</v>
      </c>
      <c r="E81" s="46">
        <f t="shared" si="22"/>
        <v>0</v>
      </c>
      <c r="F81" s="46"/>
      <c r="G81" s="192"/>
      <c r="H81" s="192"/>
      <c r="I81" s="192"/>
      <c r="J81" s="192">
        <f t="shared" si="23"/>
        <v>0</v>
      </c>
      <c r="K81" s="192"/>
      <c r="L81" s="192"/>
      <c r="M81" s="192"/>
      <c r="N81" s="192"/>
      <c r="O81" s="192"/>
      <c r="P81" s="192"/>
      <c r="Q81" s="192"/>
      <c r="R81" s="192">
        <f t="shared" si="24"/>
        <v>0</v>
      </c>
    </row>
    <row r="82" spans="1:36" s="57" customFormat="1" ht="35.25" hidden="1" customHeight="1" x14ac:dyDescent="0.3">
      <c r="A82" s="74" t="s">
        <v>467</v>
      </c>
      <c r="B82" s="23" t="s">
        <v>143</v>
      </c>
      <c r="C82" s="157" t="s">
        <v>47</v>
      </c>
      <c r="D82" s="64" t="s">
        <v>17</v>
      </c>
      <c r="E82" s="46">
        <f t="shared" si="22"/>
        <v>0</v>
      </c>
      <c r="F82" s="46"/>
      <c r="G82" s="216"/>
      <c r="H82" s="216"/>
      <c r="I82" s="216"/>
      <c r="J82" s="192">
        <f t="shared" si="23"/>
        <v>0</v>
      </c>
      <c r="K82" s="192"/>
      <c r="L82" s="216"/>
      <c r="M82" s="216"/>
      <c r="N82" s="216"/>
      <c r="O82" s="192"/>
      <c r="P82" s="216"/>
      <c r="Q82" s="216"/>
      <c r="R82" s="192">
        <f t="shared" si="24"/>
        <v>0</v>
      </c>
    </row>
    <row r="83" spans="1:36" s="57" customFormat="1" ht="36.75" hidden="1" customHeight="1" x14ac:dyDescent="0.3">
      <c r="A83" s="23" t="s">
        <v>468</v>
      </c>
      <c r="B83" s="23" t="s">
        <v>144</v>
      </c>
      <c r="C83" s="54" t="s">
        <v>47</v>
      </c>
      <c r="D83" s="64" t="s">
        <v>16</v>
      </c>
      <c r="E83" s="46">
        <f t="shared" si="22"/>
        <v>0</v>
      </c>
      <c r="F83" s="46"/>
      <c r="G83" s="193"/>
      <c r="H83" s="193"/>
      <c r="I83" s="193"/>
      <c r="J83" s="192">
        <f t="shared" si="23"/>
        <v>0</v>
      </c>
      <c r="K83" s="192"/>
      <c r="L83" s="195"/>
      <c r="M83" s="195"/>
      <c r="N83" s="195"/>
      <c r="O83" s="192"/>
      <c r="P83" s="195"/>
      <c r="Q83" s="195"/>
      <c r="R83" s="192">
        <f t="shared" si="24"/>
        <v>0</v>
      </c>
    </row>
    <row r="84" spans="1:36" s="57" customFormat="1" ht="54" hidden="1" customHeight="1" x14ac:dyDescent="0.3">
      <c r="A84" s="23" t="s">
        <v>545</v>
      </c>
      <c r="B84" s="23" t="s">
        <v>546</v>
      </c>
      <c r="C84" s="54" t="s">
        <v>47</v>
      </c>
      <c r="D84" s="64" t="s">
        <v>547</v>
      </c>
      <c r="E84" s="416">
        <f t="shared" si="22"/>
        <v>0</v>
      </c>
      <c r="F84" s="416"/>
      <c r="G84" s="193"/>
      <c r="H84" s="193"/>
      <c r="I84" s="193"/>
      <c r="J84" s="192">
        <f t="shared" si="23"/>
        <v>0</v>
      </c>
      <c r="K84" s="192"/>
      <c r="L84" s="195"/>
      <c r="M84" s="195"/>
      <c r="N84" s="195"/>
      <c r="O84" s="192"/>
      <c r="P84" s="195"/>
      <c r="Q84" s="195"/>
      <c r="R84" s="373">
        <f t="shared" si="24"/>
        <v>0</v>
      </c>
    </row>
    <row r="85" spans="1:36" s="57" customFormat="1" ht="9" hidden="1" customHeight="1" x14ac:dyDescent="0.3">
      <c r="A85" s="23" t="s">
        <v>469</v>
      </c>
      <c r="B85" s="23" t="s">
        <v>301</v>
      </c>
      <c r="C85" s="54" t="s">
        <v>47</v>
      </c>
      <c r="D85" s="64" t="s">
        <v>302</v>
      </c>
      <c r="E85" s="46">
        <f t="shared" si="22"/>
        <v>0</v>
      </c>
      <c r="F85" s="46"/>
      <c r="G85" s="193"/>
      <c r="H85" s="193"/>
      <c r="I85" s="193"/>
      <c r="J85" s="192">
        <f t="shared" si="23"/>
        <v>0</v>
      </c>
      <c r="K85" s="192"/>
      <c r="L85" s="195"/>
      <c r="M85" s="195"/>
      <c r="N85" s="195"/>
      <c r="O85" s="192"/>
      <c r="P85" s="195"/>
      <c r="Q85" s="195"/>
      <c r="R85" s="192">
        <f t="shared" si="24"/>
        <v>0</v>
      </c>
    </row>
    <row r="86" spans="1:36" s="57" customFormat="1" ht="9" hidden="1" customHeight="1" x14ac:dyDescent="0.3">
      <c r="A86" s="23" t="s">
        <v>533</v>
      </c>
      <c r="B86" s="23" t="s">
        <v>534</v>
      </c>
      <c r="C86" s="54" t="s">
        <v>535</v>
      </c>
      <c r="D86" s="64" t="s">
        <v>536</v>
      </c>
      <c r="E86" s="46">
        <f t="shared" si="22"/>
        <v>0</v>
      </c>
      <c r="F86" s="46"/>
      <c r="G86" s="193"/>
      <c r="H86" s="193"/>
      <c r="I86" s="193"/>
      <c r="J86" s="192">
        <f t="shared" si="23"/>
        <v>0</v>
      </c>
      <c r="K86" s="192"/>
      <c r="L86" s="195"/>
      <c r="M86" s="195"/>
      <c r="N86" s="195"/>
      <c r="O86" s="192"/>
      <c r="P86" s="195"/>
      <c r="Q86" s="195"/>
      <c r="R86" s="192">
        <f t="shared" si="24"/>
        <v>0</v>
      </c>
    </row>
    <row r="87" spans="1:36" s="57" customFormat="1" ht="36.75" hidden="1" customHeight="1" x14ac:dyDescent="0.3">
      <c r="A87" s="23" t="s">
        <v>572</v>
      </c>
      <c r="B87" s="23" t="s">
        <v>280</v>
      </c>
      <c r="C87" s="54" t="s">
        <v>65</v>
      </c>
      <c r="D87" s="64" t="s">
        <v>281</v>
      </c>
      <c r="E87" s="46">
        <f t="shared" si="22"/>
        <v>0</v>
      </c>
      <c r="F87" s="46"/>
      <c r="G87" s="193"/>
      <c r="H87" s="193"/>
      <c r="I87" s="193"/>
      <c r="J87" s="192">
        <f t="shared" si="23"/>
        <v>0</v>
      </c>
      <c r="K87" s="192"/>
      <c r="L87" s="195"/>
      <c r="M87" s="195"/>
      <c r="N87" s="195"/>
      <c r="O87" s="192"/>
      <c r="P87" s="195"/>
      <c r="Q87" s="195"/>
      <c r="R87" s="192">
        <f t="shared" si="24"/>
        <v>0</v>
      </c>
    </row>
    <row r="88" spans="1:36" s="70" customFormat="1" ht="57.75" customHeight="1" x14ac:dyDescent="0.3">
      <c r="A88" s="72" t="s">
        <v>391</v>
      </c>
      <c r="B88" s="147"/>
      <c r="C88" s="147"/>
      <c r="D88" s="82" t="s">
        <v>392</v>
      </c>
      <c r="E88" s="81">
        <f>SUM(E89)</f>
        <v>0</v>
      </c>
      <c r="F88" s="81">
        <f t="shared" ref="F88:Q88" si="25">SUM(F89)</f>
        <v>0</v>
      </c>
      <c r="G88" s="81">
        <f t="shared" si="25"/>
        <v>0</v>
      </c>
      <c r="H88" s="81">
        <f t="shared" si="25"/>
        <v>0</v>
      </c>
      <c r="I88" s="81">
        <f t="shared" si="25"/>
        <v>0</v>
      </c>
      <c r="J88" s="387">
        <f t="shared" si="25"/>
        <v>2372036</v>
      </c>
      <c r="K88" s="376">
        <f t="shared" si="25"/>
        <v>2372036</v>
      </c>
      <c r="L88" s="376">
        <f t="shared" si="25"/>
        <v>0</v>
      </c>
      <c r="M88" s="376">
        <f t="shared" si="25"/>
        <v>0</v>
      </c>
      <c r="N88" s="376">
        <f t="shared" si="25"/>
        <v>0</v>
      </c>
      <c r="O88" s="387">
        <f t="shared" si="25"/>
        <v>2372036</v>
      </c>
      <c r="P88" s="387">
        <f t="shared" si="25"/>
        <v>0</v>
      </c>
      <c r="Q88" s="387">
        <f t="shared" si="25"/>
        <v>0</v>
      </c>
      <c r="R88" s="376">
        <f>SUM(J88,E88)</f>
        <v>2372036</v>
      </c>
      <c r="T88" s="51">
        <f t="shared" ref="T88" si="26">SUM(E88,J88)</f>
        <v>2372036</v>
      </c>
    </row>
    <row r="89" spans="1:36" s="70" customFormat="1" ht="57.75" customHeight="1" x14ac:dyDescent="0.3">
      <c r="A89" s="72" t="s">
        <v>393</v>
      </c>
      <c r="B89" s="147"/>
      <c r="C89" s="147"/>
      <c r="D89" s="82" t="s">
        <v>392</v>
      </c>
      <c r="E89" s="81">
        <f>SUM(E90:E108)</f>
        <v>0</v>
      </c>
      <c r="F89" s="81">
        <f t="shared" ref="F89:V89" si="27">SUM(F90:F108)</f>
        <v>0</v>
      </c>
      <c r="G89" s="81">
        <f t="shared" si="27"/>
        <v>0</v>
      </c>
      <c r="H89" s="81">
        <f t="shared" si="27"/>
        <v>0</v>
      </c>
      <c r="I89" s="81">
        <f t="shared" si="27"/>
        <v>0</v>
      </c>
      <c r="J89" s="387">
        <f t="shared" si="27"/>
        <v>2372036</v>
      </c>
      <c r="K89" s="376">
        <f t="shared" si="27"/>
        <v>2372036</v>
      </c>
      <c r="L89" s="376">
        <f t="shared" si="27"/>
        <v>0</v>
      </c>
      <c r="M89" s="376">
        <f t="shared" si="27"/>
        <v>0</v>
      </c>
      <c r="N89" s="376">
        <f t="shared" si="27"/>
        <v>0</v>
      </c>
      <c r="O89" s="387">
        <f t="shared" si="27"/>
        <v>2372036</v>
      </c>
      <c r="P89" s="387">
        <f t="shared" si="27"/>
        <v>0</v>
      </c>
      <c r="Q89" s="387">
        <f t="shared" si="27"/>
        <v>0</v>
      </c>
      <c r="R89" s="387">
        <f t="shared" si="27"/>
        <v>2372036</v>
      </c>
      <c r="S89" s="375">
        <f t="shared" si="27"/>
        <v>0</v>
      </c>
      <c r="T89" s="375">
        <f t="shared" si="27"/>
        <v>0</v>
      </c>
      <c r="U89" s="375">
        <f t="shared" si="27"/>
        <v>0</v>
      </c>
      <c r="V89" s="375">
        <f t="shared" si="27"/>
        <v>0</v>
      </c>
    </row>
    <row r="90" spans="1:36" s="70" customFormat="1" ht="71.25" customHeight="1" x14ac:dyDescent="0.3">
      <c r="A90" s="54" t="s">
        <v>587</v>
      </c>
      <c r="B90" s="76">
        <v>3124</v>
      </c>
      <c r="C90" s="214">
        <v>1040</v>
      </c>
      <c r="D90" s="215" t="s">
        <v>460</v>
      </c>
      <c r="E90" s="46">
        <f t="shared" ref="E90:E98" si="28">SUM(F90,I90)</f>
        <v>0</v>
      </c>
      <c r="F90" s="192"/>
      <c r="G90" s="192"/>
      <c r="H90" s="192"/>
      <c r="I90" s="192"/>
      <c r="J90" s="192">
        <f t="shared" ref="J90:J103" si="29">SUM(L90,O90)</f>
        <v>1822036</v>
      </c>
      <c r="K90" s="192">
        <v>1822036</v>
      </c>
      <c r="L90" s="192"/>
      <c r="M90" s="192"/>
      <c r="N90" s="192"/>
      <c r="O90" s="192">
        <v>1822036</v>
      </c>
      <c r="P90" s="192"/>
      <c r="Q90" s="192"/>
      <c r="R90" s="46">
        <f>SUM(J90,E90)</f>
        <v>1822036</v>
      </c>
    </row>
    <row r="91" spans="1:36" s="143" customFormat="1" ht="57.75" hidden="1" customHeight="1" x14ac:dyDescent="0.3">
      <c r="A91" s="23" t="s">
        <v>470</v>
      </c>
      <c r="B91" s="23" t="s">
        <v>375</v>
      </c>
      <c r="C91" s="54" t="s">
        <v>44</v>
      </c>
      <c r="D91" s="64" t="s">
        <v>504</v>
      </c>
      <c r="E91" s="46">
        <f t="shared" si="28"/>
        <v>0</v>
      </c>
      <c r="F91" s="46"/>
      <c r="G91" s="46"/>
      <c r="H91" s="192"/>
      <c r="I91" s="192"/>
      <c r="J91" s="192">
        <f t="shared" si="29"/>
        <v>0</v>
      </c>
      <c r="K91" s="46"/>
      <c r="L91" s="46"/>
      <c r="M91" s="46"/>
      <c r="N91" s="46"/>
      <c r="O91" s="46"/>
      <c r="P91" s="192"/>
      <c r="Q91" s="192"/>
      <c r="R91" s="46">
        <f t="shared" ref="R91:R103" si="30">SUM(J91,E91)</f>
        <v>0</v>
      </c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</row>
    <row r="92" spans="1:36" s="143" customFormat="1" ht="41.25" customHeight="1" x14ac:dyDescent="0.3">
      <c r="A92" s="23" t="s">
        <v>577</v>
      </c>
      <c r="B92" s="23" t="s">
        <v>322</v>
      </c>
      <c r="C92" s="23" t="s">
        <v>321</v>
      </c>
      <c r="D92" s="56" t="s">
        <v>320</v>
      </c>
      <c r="E92" s="46">
        <f t="shared" si="28"/>
        <v>0</v>
      </c>
      <c r="F92" s="46"/>
      <c r="G92" s="46"/>
      <c r="H92" s="192"/>
      <c r="I92" s="192"/>
      <c r="J92" s="192">
        <f t="shared" si="29"/>
        <v>450000</v>
      </c>
      <c r="K92" s="46">
        <v>450000</v>
      </c>
      <c r="L92" s="46"/>
      <c r="M92" s="46"/>
      <c r="N92" s="46"/>
      <c r="O92" s="46">
        <v>450000</v>
      </c>
      <c r="P92" s="192"/>
      <c r="Q92" s="192"/>
      <c r="R92" s="46">
        <f t="shared" si="30"/>
        <v>450000</v>
      </c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</row>
    <row r="93" spans="1:36" s="129" customFormat="1" ht="46.5" hidden="1" customHeight="1" x14ac:dyDescent="0.3">
      <c r="A93" s="133" t="s">
        <v>435</v>
      </c>
      <c r="B93" s="133" t="s">
        <v>228</v>
      </c>
      <c r="C93" s="133" t="s">
        <v>275</v>
      </c>
      <c r="D93" s="58" t="s">
        <v>229</v>
      </c>
      <c r="E93" s="71">
        <f t="shared" si="28"/>
        <v>0</v>
      </c>
      <c r="F93" s="196"/>
      <c r="G93" s="196"/>
      <c r="H93" s="196"/>
      <c r="I93" s="196"/>
      <c r="J93" s="192">
        <f t="shared" si="29"/>
        <v>0</v>
      </c>
      <c r="K93" s="196"/>
      <c r="L93" s="196"/>
      <c r="M93" s="196"/>
      <c r="N93" s="196"/>
      <c r="O93" s="196"/>
      <c r="P93" s="196"/>
      <c r="Q93" s="196"/>
      <c r="R93" s="46">
        <f t="shared" si="30"/>
        <v>0</v>
      </c>
    </row>
    <row r="94" spans="1:36" s="129" customFormat="1" ht="46.5" hidden="1" customHeight="1" x14ac:dyDescent="0.3">
      <c r="A94" s="133" t="s">
        <v>560</v>
      </c>
      <c r="B94" s="133" t="s">
        <v>561</v>
      </c>
      <c r="C94" s="133" t="s">
        <v>50</v>
      </c>
      <c r="D94" s="288" t="s">
        <v>563</v>
      </c>
      <c r="E94" s="71">
        <f t="shared" si="28"/>
        <v>0</v>
      </c>
      <c r="F94" s="196"/>
      <c r="G94" s="196"/>
      <c r="H94" s="196"/>
      <c r="I94" s="196"/>
      <c r="J94" s="192">
        <f t="shared" si="29"/>
        <v>0</v>
      </c>
      <c r="K94" s="196"/>
      <c r="L94" s="196"/>
      <c r="M94" s="196"/>
      <c r="N94" s="196"/>
      <c r="O94" s="196"/>
      <c r="P94" s="196"/>
      <c r="Q94" s="196"/>
      <c r="R94" s="46">
        <f t="shared" si="30"/>
        <v>0</v>
      </c>
    </row>
    <row r="95" spans="1:36" s="129" customFormat="1" ht="36.75" hidden="1" customHeight="1" x14ac:dyDescent="0.3">
      <c r="A95" s="133" t="s">
        <v>416</v>
      </c>
      <c r="B95" s="133" t="s">
        <v>278</v>
      </c>
      <c r="C95" s="133" t="s">
        <v>50</v>
      </c>
      <c r="D95" s="58" t="s">
        <v>279</v>
      </c>
      <c r="E95" s="71">
        <f t="shared" si="28"/>
        <v>0</v>
      </c>
      <c r="F95" s="196"/>
      <c r="G95" s="196"/>
      <c r="H95" s="196"/>
      <c r="I95" s="196"/>
      <c r="J95" s="192">
        <f t="shared" si="29"/>
        <v>0</v>
      </c>
      <c r="K95" s="196"/>
      <c r="L95" s="461"/>
      <c r="M95" s="461"/>
      <c r="N95" s="461"/>
      <c r="O95" s="196"/>
      <c r="P95" s="196"/>
      <c r="Q95" s="196"/>
      <c r="R95" s="46">
        <f t="shared" si="30"/>
        <v>0</v>
      </c>
    </row>
    <row r="96" spans="1:36" s="129" customFormat="1" ht="27.75" hidden="1" customHeight="1" x14ac:dyDescent="0.3">
      <c r="A96" s="133" t="s">
        <v>471</v>
      </c>
      <c r="B96" s="133" t="s">
        <v>262</v>
      </c>
      <c r="C96" s="133" t="s">
        <v>50</v>
      </c>
      <c r="D96" s="58" t="s">
        <v>473</v>
      </c>
      <c r="E96" s="71">
        <f t="shared" si="28"/>
        <v>0</v>
      </c>
      <c r="F96" s="196"/>
      <c r="G96" s="196"/>
      <c r="H96" s="196"/>
      <c r="I96" s="196"/>
      <c r="J96" s="192">
        <f t="shared" si="29"/>
        <v>0</v>
      </c>
      <c r="K96" s="196"/>
      <c r="L96" s="196"/>
      <c r="M96" s="196"/>
      <c r="N96" s="196"/>
      <c r="O96" s="196"/>
      <c r="P96" s="196"/>
      <c r="Q96" s="196"/>
      <c r="R96" s="46">
        <f t="shared" si="30"/>
        <v>0</v>
      </c>
    </row>
    <row r="97" spans="1:20" s="129" customFormat="1" ht="36" hidden="1" customHeight="1" x14ac:dyDescent="0.3">
      <c r="A97" s="133" t="s">
        <v>472</v>
      </c>
      <c r="B97" s="133" t="s">
        <v>308</v>
      </c>
      <c r="C97" s="133" t="s">
        <v>50</v>
      </c>
      <c r="D97" s="58" t="s">
        <v>309</v>
      </c>
      <c r="E97" s="71">
        <f t="shared" si="28"/>
        <v>0</v>
      </c>
      <c r="F97" s="196"/>
      <c r="G97" s="196"/>
      <c r="H97" s="196"/>
      <c r="I97" s="196"/>
      <c r="J97" s="192">
        <f t="shared" si="29"/>
        <v>0</v>
      </c>
      <c r="K97" s="196"/>
      <c r="L97" s="196"/>
      <c r="M97" s="196"/>
      <c r="N97" s="196"/>
      <c r="O97" s="196"/>
      <c r="P97" s="196"/>
      <c r="Q97" s="196"/>
      <c r="R97" s="46">
        <f t="shared" si="30"/>
        <v>0</v>
      </c>
    </row>
    <row r="98" spans="1:20" s="129" customFormat="1" ht="27.75" hidden="1" customHeight="1" x14ac:dyDescent="0.3">
      <c r="A98" s="133" t="s">
        <v>395</v>
      </c>
      <c r="B98" s="133" t="s">
        <v>277</v>
      </c>
      <c r="C98" s="133" t="s">
        <v>50</v>
      </c>
      <c r="D98" s="58" t="s">
        <v>276</v>
      </c>
      <c r="E98" s="71">
        <f t="shared" si="28"/>
        <v>0</v>
      </c>
      <c r="F98" s="196"/>
      <c r="G98" s="196"/>
      <c r="H98" s="196"/>
      <c r="I98" s="196"/>
      <c r="J98" s="192">
        <f t="shared" si="29"/>
        <v>0</v>
      </c>
      <c r="K98" s="196"/>
      <c r="L98" s="196"/>
      <c r="M98" s="196"/>
      <c r="N98" s="196"/>
      <c r="O98" s="196"/>
      <c r="P98" s="196"/>
      <c r="Q98" s="196"/>
      <c r="R98" s="46">
        <f t="shared" si="30"/>
        <v>0</v>
      </c>
    </row>
    <row r="99" spans="1:20" s="69" customFormat="1" ht="27" hidden="1" customHeight="1" x14ac:dyDescent="0.3">
      <c r="A99" s="133" t="s">
        <v>474</v>
      </c>
      <c r="B99" s="133" t="s">
        <v>174</v>
      </c>
      <c r="C99" s="133" t="s">
        <v>50</v>
      </c>
      <c r="D99" s="288" t="s">
        <v>175</v>
      </c>
      <c r="E99" s="71">
        <f>SUM(F99,I99)</f>
        <v>0</v>
      </c>
      <c r="F99" s="71"/>
      <c r="G99" s="461"/>
      <c r="H99" s="461"/>
      <c r="I99" s="71"/>
      <c r="J99" s="192">
        <f t="shared" si="29"/>
        <v>0</v>
      </c>
      <c r="K99" s="196"/>
      <c r="L99" s="461"/>
      <c r="M99" s="461"/>
      <c r="N99" s="461"/>
      <c r="O99" s="196"/>
      <c r="P99" s="461"/>
      <c r="Q99" s="461"/>
      <c r="R99" s="46">
        <f t="shared" si="30"/>
        <v>0</v>
      </c>
    </row>
    <row r="100" spans="1:20" s="129" customFormat="1" ht="39" hidden="1" customHeight="1" x14ac:dyDescent="0.3">
      <c r="A100" s="133" t="s">
        <v>396</v>
      </c>
      <c r="B100" s="133" t="s">
        <v>397</v>
      </c>
      <c r="C100" s="133" t="s">
        <v>398</v>
      </c>
      <c r="D100" s="58" t="s">
        <v>399</v>
      </c>
      <c r="E100" s="71">
        <f>SUM(F100,I100)</f>
        <v>0</v>
      </c>
      <c r="F100" s="196"/>
      <c r="G100" s="196"/>
      <c r="H100" s="196"/>
      <c r="I100" s="196"/>
      <c r="J100" s="192">
        <f t="shared" si="29"/>
        <v>0</v>
      </c>
      <c r="K100" s="196"/>
      <c r="L100" s="196"/>
      <c r="M100" s="196"/>
      <c r="N100" s="196"/>
      <c r="O100" s="196"/>
      <c r="P100" s="196"/>
      <c r="Q100" s="196"/>
      <c r="R100" s="46">
        <f t="shared" si="30"/>
        <v>0</v>
      </c>
    </row>
    <row r="101" spans="1:20" s="129" customFormat="1" ht="27.75" hidden="1" customHeight="1" x14ac:dyDescent="0.3">
      <c r="A101" s="133" t="s">
        <v>400</v>
      </c>
      <c r="B101" s="133" t="s">
        <v>145</v>
      </c>
      <c r="C101" s="133" t="s">
        <v>231</v>
      </c>
      <c r="D101" s="58" t="s">
        <v>230</v>
      </c>
      <c r="E101" s="71">
        <f t="shared" ref="E101:E108" si="31">SUM(F101,I101)</f>
        <v>0</v>
      </c>
      <c r="F101" s="196"/>
      <c r="G101" s="196"/>
      <c r="H101" s="196"/>
      <c r="I101" s="196"/>
      <c r="J101" s="192">
        <f t="shared" si="29"/>
        <v>0</v>
      </c>
      <c r="K101" s="196"/>
      <c r="L101" s="196"/>
      <c r="M101" s="196"/>
      <c r="N101" s="196"/>
      <c r="O101" s="196"/>
      <c r="P101" s="196"/>
      <c r="Q101" s="196"/>
      <c r="R101" s="46">
        <f t="shared" si="30"/>
        <v>0</v>
      </c>
    </row>
    <row r="102" spans="1:20" s="129" customFormat="1" ht="27.75" hidden="1" customHeight="1" x14ac:dyDescent="0.3">
      <c r="A102" s="133" t="s">
        <v>401</v>
      </c>
      <c r="B102" s="133" t="s">
        <v>283</v>
      </c>
      <c r="C102" s="133" t="s">
        <v>231</v>
      </c>
      <c r="D102" s="58" t="s">
        <v>402</v>
      </c>
      <c r="E102" s="71">
        <f t="shared" si="31"/>
        <v>0</v>
      </c>
      <c r="F102" s="196"/>
      <c r="G102" s="196"/>
      <c r="H102" s="196"/>
      <c r="I102" s="196"/>
      <c r="J102" s="192">
        <f t="shared" si="29"/>
        <v>0</v>
      </c>
      <c r="K102" s="196"/>
      <c r="L102" s="196"/>
      <c r="M102" s="196"/>
      <c r="N102" s="196"/>
      <c r="O102" s="196"/>
      <c r="P102" s="196"/>
      <c r="Q102" s="196"/>
      <c r="R102" s="46">
        <f t="shared" si="30"/>
        <v>0</v>
      </c>
    </row>
    <row r="103" spans="1:20" s="70" customFormat="1" ht="27.75" customHeight="1" x14ac:dyDescent="0.3">
      <c r="A103" s="23" t="s">
        <v>588</v>
      </c>
      <c r="B103" s="23" t="s">
        <v>589</v>
      </c>
      <c r="C103" s="23" t="s">
        <v>231</v>
      </c>
      <c r="D103" s="119" t="s">
        <v>590</v>
      </c>
      <c r="E103" s="46"/>
      <c r="F103" s="192"/>
      <c r="G103" s="192"/>
      <c r="H103" s="192"/>
      <c r="I103" s="192"/>
      <c r="J103" s="192">
        <f t="shared" si="29"/>
        <v>100000</v>
      </c>
      <c r="K103" s="192">
        <v>100000</v>
      </c>
      <c r="L103" s="192"/>
      <c r="M103" s="192"/>
      <c r="N103" s="192"/>
      <c r="O103" s="192">
        <v>100000</v>
      </c>
      <c r="P103" s="192"/>
      <c r="Q103" s="192"/>
      <c r="R103" s="46">
        <f t="shared" si="30"/>
        <v>100000</v>
      </c>
    </row>
    <row r="104" spans="1:20" s="129" customFormat="1" ht="42" hidden="1" customHeight="1" x14ac:dyDescent="0.3">
      <c r="A104" s="133" t="s">
        <v>537</v>
      </c>
      <c r="B104" s="133" t="s">
        <v>538</v>
      </c>
      <c r="C104" s="133" t="s">
        <v>54</v>
      </c>
      <c r="D104" s="58" t="s">
        <v>539</v>
      </c>
      <c r="E104" s="71">
        <f t="shared" si="31"/>
        <v>0</v>
      </c>
      <c r="F104" s="196"/>
      <c r="G104" s="196"/>
      <c r="H104" s="196"/>
      <c r="I104" s="196"/>
      <c r="J104" s="196">
        <f t="shared" ref="J104:J106" si="32">SUM(L104,O104)</f>
        <v>0</v>
      </c>
      <c r="K104" s="196"/>
      <c r="L104" s="196"/>
      <c r="M104" s="196"/>
      <c r="N104" s="196"/>
      <c r="O104" s="196"/>
      <c r="P104" s="196"/>
      <c r="Q104" s="196"/>
      <c r="R104" s="71">
        <f t="shared" ref="R104:R105" si="33">SUM(E104,J104)</f>
        <v>0</v>
      </c>
    </row>
    <row r="105" spans="1:20" s="129" customFormat="1" ht="27.75" hidden="1" customHeight="1" x14ac:dyDescent="0.3">
      <c r="A105" s="133" t="s">
        <v>403</v>
      </c>
      <c r="B105" s="133" t="s">
        <v>404</v>
      </c>
      <c r="C105" s="133" t="s">
        <v>231</v>
      </c>
      <c r="D105" s="462" t="s">
        <v>405</v>
      </c>
      <c r="E105" s="71">
        <f t="shared" si="31"/>
        <v>0</v>
      </c>
      <c r="F105" s="71"/>
      <c r="G105" s="71"/>
      <c r="H105" s="71"/>
      <c r="I105" s="71"/>
      <c r="J105" s="196">
        <f t="shared" si="32"/>
        <v>0</v>
      </c>
      <c r="K105" s="71"/>
      <c r="L105" s="71"/>
      <c r="M105" s="71"/>
      <c r="N105" s="71"/>
      <c r="O105" s="71"/>
      <c r="P105" s="71"/>
      <c r="Q105" s="71"/>
      <c r="R105" s="71">
        <f t="shared" si="33"/>
        <v>0</v>
      </c>
    </row>
    <row r="106" spans="1:20" s="129" customFormat="1" ht="58.5" hidden="1" customHeight="1" x14ac:dyDescent="0.3">
      <c r="A106" s="133" t="s">
        <v>406</v>
      </c>
      <c r="B106" s="133" t="s">
        <v>233</v>
      </c>
      <c r="C106" s="133" t="s">
        <v>51</v>
      </c>
      <c r="D106" s="58" t="s">
        <v>232</v>
      </c>
      <c r="E106" s="71">
        <f t="shared" si="31"/>
        <v>0</v>
      </c>
      <c r="F106" s="463"/>
      <c r="G106" s="463"/>
      <c r="H106" s="463"/>
      <c r="I106" s="463"/>
      <c r="J106" s="463">
        <f t="shared" si="32"/>
        <v>0</v>
      </c>
      <c r="K106" s="464"/>
      <c r="L106" s="464"/>
      <c r="M106" s="464"/>
      <c r="N106" s="464"/>
      <c r="O106" s="463"/>
      <c r="P106" s="196"/>
      <c r="Q106" s="196"/>
      <c r="R106" s="386">
        <f>SUM(E106,J106)</f>
        <v>0</v>
      </c>
    </row>
    <row r="107" spans="1:20" s="69" customFormat="1" ht="31.5" hidden="1" customHeight="1" x14ac:dyDescent="0.3">
      <c r="A107" s="133" t="s">
        <v>507</v>
      </c>
      <c r="B107" s="133" t="s">
        <v>439</v>
      </c>
      <c r="C107" s="133" t="s">
        <v>441</v>
      </c>
      <c r="D107" s="465" t="s">
        <v>443</v>
      </c>
      <c r="E107" s="466">
        <f t="shared" si="31"/>
        <v>0</v>
      </c>
      <c r="F107" s="466"/>
      <c r="G107" s="461"/>
      <c r="H107" s="461"/>
      <c r="I107" s="467"/>
      <c r="J107" s="196">
        <f t="shared" ref="J107" si="34">SUM(L107,O107)</f>
        <v>0</v>
      </c>
      <c r="K107" s="196"/>
      <c r="L107" s="461"/>
      <c r="M107" s="461"/>
      <c r="N107" s="461"/>
      <c r="O107" s="196"/>
      <c r="P107" s="468"/>
      <c r="Q107" s="469"/>
      <c r="R107" s="196">
        <f t="shared" ref="R107" si="35">SUM(E107,J107)</f>
        <v>0</v>
      </c>
    </row>
    <row r="108" spans="1:20" s="69" customFormat="1" ht="27.75" hidden="1" customHeight="1" x14ac:dyDescent="0.3">
      <c r="A108" s="133" t="s">
        <v>434</v>
      </c>
      <c r="B108" s="133" t="s">
        <v>280</v>
      </c>
      <c r="C108" s="133" t="s">
        <v>65</v>
      </c>
      <c r="D108" s="470" t="s">
        <v>281</v>
      </c>
      <c r="E108" s="71">
        <f t="shared" si="31"/>
        <v>0</v>
      </c>
      <c r="F108" s="471"/>
      <c r="G108" s="472"/>
      <c r="H108" s="472"/>
      <c r="I108" s="472"/>
      <c r="J108" s="473">
        <f>SUM(L108,O108)</f>
        <v>0</v>
      </c>
      <c r="K108" s="473"/>
      <c r="L108" s="472"/>
      <c r="M108" s="472"/>
      <c r="N108" s="472"/>
      <c r="O108" s="473"/>
      <c r="P108" s="461"/>
      <c r="Q108" s="461"/>
      <c r="R108" s="196">
        <f>SUM(E108,J108)</f>
        <v>0</v>
      </c>
    </row>
    <row r="109" spans="1:20" s="70" customFormat="1" ht="42" hidden="1" customHeight="1" x14ac:dyDescent="0.3">
      <c r="A109" s="72" t="s">
        <v>407</v>
      </c>
      <c r="B109" s="147"/>
      <c r="C109" s="147"/>
      <c r="D109" s="82" t="s">
        <v>408</v>
      </c>
      <c r="E109" s="81">
        <f>SUM(E110)</f>
        <v>0</v>
      </c>
      <c r="F109" s="81">
        <f t="shared" ref="F109:Q109" si="36">SUM(F110)</f>
        <v>0</v>
      </c>
      <c r="G109" s="81">
        <f t="shared" si="36"/>
        <v>0</v>
      </c>
      <c r="H109" s="81">
        <f t="shared" si="36"/>
        <v>0</v>
      </c>
      <c r="I109" s="81">
        <f t="shared" si="36"/>
        <v>0</v>
      </c>
      <c r="J109" s="81">
        <f t="shared" si="36"/>
        <v>0</v>
      </c>
      <c r="K109" s="81">
        <f t="shared" si="36"/>
        <v>0</v>
      </c>
      <c r="L109" s="81">
        <f t="shared" si="36"/>
        <v>0</v>
      </c>
      <c r="M109" s="81">
        <f t="shared" si="36"/>
        <v>0</v>
      </c>
      <c r="N109" s="81">
        <f t="shared" si="36"/>
        <v>0</v>
      </c>
      <c r="O109" s="81">
        <f t="shared" si="36"/>
        <v>0</v>
      </c>
      <c r="P109" s="81">
        <f t="shared" si="36"/>
        <v>0</v>
      </c>
      <c r="Q109" s="81">
        <f t="shared" si="36"/>
        <v>0</v>
      </c>
      <c r="R109" s="374">
        <f t="shared" ref="R109:R116" si="37">SUM(J109,E109)</f>
        <v>0</v>
      </c>
      <c r="T109" s="51">
        <f t="shared" ref="T109:T110" si="38">SUM(E109,J109)</f>
        <v>0</v>
      </c>
    </row>
    <row r="110" spans="1:20" s="70" customFormat="1" ht="41.25" hidden="1" customHeight="1" x14ac:dyDescent="0.3">
      <c r="A110" s="72" t="s">
        <v>409</v>
      </c>
      <c r="B110" s="147"/>
      <c r="C110" s="147"/>
      <c r="D110" s="82" t="s">
        <v>408</v>
      </c>
      <c r="E110" s="81">
        <f>SUM(E111:E113)</f>
        <v>0</v>
      </c>
      <c r="F110" s="81">
        <f t="shared" ref="F110:R110" si="39">SUM(F111:F113)</f>
        <v>0</v>
      </c>
      <c r="G110" s="81">
        <f t="shared" si="39"/>
        <v>0</v>
      </c>
      <c r="H110" s="81">
        <f t="shared" si="39"/>
        <v>0</v>
      </c>
      <c r="I110" s="81">
        <f t="shared" si="39"/>
        <v>0</v>
      </c>
      <c r="J110" s="81">
        <f t="shared" si="39"/>
        <v>0</v>
      </c>
      <c r="K110" s="81">
        <f t="shared" si="39"/>
        <v>0</v>
      </c>
      <c r="L110" s="81">
        <f t="shared" si="39"/>
        <v>0</v>
      </c>
      <c r="M110" s="81">
        <f t="shared" si="39"/>
        <v>0</v>
      </c>
      <c r="N110" s="81">
        <f t="shared" si="39"/>
        <v>0</v>
      </c>
      <c r="O110" s="81">
        <f t="shared" si="39"/>
        <v>0</v>
      </c>
      <c r="P110" s="81">
        <f t="shared" si="39"/>
        <v>0</v>
      </c>
      <c r="Q110" s="81">
        <f t="shared" si="39"/>
        <v>0</v>
      </c>
      <c r="R110" s="374">
        <f t="shared" si="39"/>
        <v>0</v>
      </c>
      <c r="T110" s="51">
        <f t="shared" si="38"/>
        <v>0</v>
      </c>
    </row>
    <row r="111" spans="1:20" s="70" customFormat="1" ht="56.25" hidden="1" customHeight="1" x14ac:dyDescent="0.3">
      <c r="A111" s="23" t="s">
        <v>410</v>
      </c>
      <c r="B111" s="23" t="s">
        <v>153</v>
      </c>
      <c r="C111" s="23" t="s">
        <v>42</v>
      </c>
      <c r="D111" s="151" t="s">
        <v>376</v>
      </c>
      <c r="E111" s="46">
        <f>SUM(F111,I111)</f>
        <v>0</v>
      </c>
      <c r="F111" s="192"/>
      <c r="G111" s="192"/>
      <c r="H111" s="192"/>
      <c r="I111" s="192"/>
      <c r="J111" s="46">
        <f>SUM(L111,O111)</f>
        <v>0</v>
      </c>
      <c r="K111" s="192"/>
      <c r="L111" s="192"/>
      <c r="M111" s="192"/>
      <c r="N111" s="192"/>
      <c r="O111" s="192"/>
      <c r="P111" s="192"/>
      <c r="Q111" s="192"/>
      <c r="R111" s="46">
        <f t="shared" si="37"/>
        <v>0</v>
      </c>
    </row>
    <row r="112" spans="1:20" s="70" customFormat="1" ht="40.5" hidden="1" customHeight="1" x14ac:dyDescent="0.3">
      <c r="A112" s="23" t="s">
        <v>411</v>
      </c>
      <c r="B112" s="23" t="s">
        <v>249</v>
      </c>
      <c r="C112" s="23" t="s">
        <v>231</v>
      </c>
      <c r="D112" s="119" t="s">
        <v>248</v>
      </c>
      <c r="E112" s="46">
        <f t="shared" ref="E112:E113" si="40">SUM(F112,I112)</f>
        <v>0</v>
      </c>
      <c r="F112" s="192"/>
      <c r="G112" s="192"/>
      <c r="H112" s="192"/>
      <c r="I112" s="192"/>
      <c r="J112" s="46">
        <f>SUM(L112,O112)</f>
        <v>0</v>
      </c>
      <c r="K112" s="192"/>
      <c r="L112" s="192"/>
      <c r="M112" s="192"/>
      <c r="N112" s="192"/>
      <c r="O112" s="192"/>
      <c r="P112" s="192"/>
      <c r="Q112" s="192"/>
      <c r="R112" s="46">
        <f t="shared" si="37"/>
        <v>0</v>
      </c>
    </row>
    <row r="113" spans="1:222" s="70" customFormat="1" ht="39" hidden="1" customHeight="1" x14ac:dyDescent="0.3">
      <c r="A113" s="23" t="s">
        <v>475</v>
      </c>
      <c r="B113" s="23" t="s">
        <v>476</v>
      </c>
      <c r="C113" s="23" t="s">
        <v>231</v>
      </c>
      <c r="D113" s="119" t="s">
        <v>477</v>
      </c>
      <c r="E113" s="46">
        <f t="shared" si="40"/>
        <v>0</v>
      </c>
      <c r="F113" s="192"/>
      <c r="G113" s="192"/>
      <c r="H113" s="192"/>
      <c r="I113" s="192"/>
      <c r="J113" s="46">
        <f>SUM(L113,O113)</f>
        <v>0</v>
      </c>
      <c r="K113" s="192"/>
      <c r="L113" s="192"/>
      <c r="M113" s="192"/>
      <c r="N113" s="192"/>
      <c r="O113" s="192"/>
      <c r="P113" s="192"/>
      <c r="Q113" s="192"/>
      <c r="R113" s="46">
        <f t="shared" si="37"/>
        <v>0</v>
      </c>
    </row>
    <row r="114" spans="1:222" s="70" customFormat="1" ht="56.25" hidden="1" customHeight="1" x14ac:dyDescent="0.3">
      <c r="A114" s="72" t="s">
        <v>412</v>
      </c>
      <c r="B114" s="147"/>
      <c r="C114" s="147"/>
      <c r="D114" s="82" t="s">
        <v>413</v>
      </c>
      <c r="E114" s="81">
        <f>SUM(E115)</f>
        <v>0</v>
      </c>
      <c r="F114" s="81">
        <f t="shared" ref="F114:Q115" si="41">SUM(F115)</f>
        <v>0</v>
      </c>
      <c r="G114" s="81">
        <f t="shared" si="41"/>
        <v>0</v>
      </c>
      <c r="H114" s="81">
        <f t="shared" si="41"/>
        <v>0</v>
      </c>
      <c r="I114" s="81">
        <f t="shared" si="41"/>
        <v>0</v>
      </c>
      <c r="J114" s="81">
        <f t="shared" si="41"/>
        <v>0</v>
      </c>
      <c r="K114" s="81">
        <f t="shared" si="41"/>
        <v>0</v>
      </c>
      <c r="L114" s="81">
        <f t="shared" si="41"/>
        <v>0</v>
      </c>
      <c r="M114" s="81">
        <f t="shared" si="41"/>
        <v>0</v>
      </c>
      <c r="N114" s="81">
        <f t="shared" si="41"/>
        <v>0</v>
      </c>
      <c r="O114" s="81">
        <f t="shared" si="41"/>
        <v>0</v>
      </c>
      <c r="P114" s="81">
        <f t="shared" si="41"/>
        <v>0</v>
      </c>
      <c r="Q114" s="81">
        <f t="shared" si="41"/>
        <v>0</v>
      </c>
      <c r="R114" s="81">
        <f t="shared" si="37"/>
        <v>0</v>
      </c>
      <c r="T114" s="51">
        <f t="shared" ref="T114:T115" si="42">SUM(E114,J114)</f>
        <v>0</v>
      </c>
    </row>
    <row r="115" spans="1:222" s="70" customFormat="1" ht="61.5" hidden="1" customHeight="1" x14ac:dyDescent="0.3">
      <c r="A115" s="72" t="s">
        <v>414</v>
      </c>
      <c r="B115" s="147"/>
      <c r="C115" s="147"/>
      <c r="D115" s="346" t="s">
        <v>413</v>
      </c>
      <c r="E115" s="81">
        <f>SUM(E116)</f>
        <v>0</v>
      </c>
      <c r="F115" s="81">
        <f t="shared" si="41"/>
        <v>0</v>
      </c>
      <c r="G115" s="81">
        <f t="shared" si="41"/>
        <v>0</v>
      </c>
      <c r="H115" s="81">
        <f t="shared" si="41"/>
        <v>0</v>
      </c>
      <c r="I115" s="81">
        <f t="shared" si="41"/>
        <v>0</v>
      </c>
      <c r="J115" s="81">
        <f t="shared" si="41"/>
        <v>0</v>
      </c>
      <c r="K115" s="81">
        <f t="shared" si="41"/>
        <v>0</v>
      </c>
      <c r="L115" s="81">
        <f t="shared" si="41"/>
        <v>0</v>
      </c>
      <c r="M115" s="81">
        <f t="shared" si="41"/>
        <v>0</v>
      </c>
      <c r="N115" s="81">
        <f t="shared" si="41"/>
        <v>0</v>
      </c>
      <c r="O115" s="81">
        <f t="shared" si="41"/>
        <v>0</v>
      </c>
      <c r="P115" s="81">
        <f t="shared" si="41"/>
        <v>0</v>
      </c>
      <c r="Q115" s="81">
        <f t="shared" si="41"/>
        <v>0</v>
      </c>
      <c r="R115" s="81">
        <f t="shared" si="37"/>
        <v>0</v>
      </c>
      <c r="T115" s="51">
        <f t="shared" si="42"/>
        <v>0</v>
      </c>
    </row>
    <row r="116" spans="1:222" s="70" customFormat="1" ht="54.75" hidden="1" customHeight="1" x14ac:dyDescent="0.3">
      <c r="A116" s="23" t="s">
        <v>415</v>
      </c>
      <c r="B116" s="23" t="s">
        <v>153</v>
      </c>
      <c r="C116" s="23" t="s">
        <v>42</v>
      </c>
      <c r="D116" s="151" t="s">
        <v>376</v>
      </c>
      <c r="E116" s="46">
        <f>SUM(F116,I116)</f>
        <v>0</v>
      </c>
      <c r="F116" s="192"/>
      <c r="G116" s="192"/>
      <c r="H116" s="192"/>
      <c r="I116" s="192"/>
      <c r="J116" s="46">
        <f>SUM(L116,O116)</f>
        <v>0</v>
      </c>
      <c r="K116" s="192"/>
      <c r="L116" s="192"/>
      <c r="M116" s="192"/>
      <c r="N116" s="192"/>
      <c r="O116" s="192"/>
      <c r="P116" s="192"/>
      <c r="Q116" s="192"/>
      <c r="R116" s="46">
        <f t="shared" si="37"/>
        <v>0</v>
      </c>
    </row>
    <row r="117" spans="1:222" s="70" customFormat="1" ht="41.25" customHeight="1" x14ac:dyDescent="0.3">
      <c r="A117" s="72" t="s">
        <v>186</v>
      </c>
      <c r="B117" s="72"/>
      <c r="C117" s="72"/>
      <c r="D117" s="166" t="s">
        <v>152</v>
      </c>
      <c r="E117" s="81">
        <f>SUM(E118)</f>
        <v>-2924097</v>
      </c>
      <c r="F117" s="81">
        <f t="shared" ref="F117:R117" si="43">SUM(F118)</f>
        <v>0</v>
      </c>
      <c r="G117" s="81">
        <f t="shared" si="43"/>
        <v>0</v>
      </c>
      <c r="H117" s="81">
        <f t="shared" si="43"/>
        <v>0</v>
      </c>
      <c r="I117" s="81">
        <f t="shared" si="43"/>
        <v>0</v>
      </c>
      <c r="J117" s="81">
        <f t="shared" si="43"/>
        <v>0</v>
      </c>
      <c r="K117" s="81">
        <f t="shared" si="43"/>
        <v>0</v>
      </c>
      <c r="L117" s="81">
        <f t="shared" si="43"/>
        <v>0</v>
      </c>
      <c r="M117" s="81">
        <f t="shared" si="43"/>
        <v>0</v>
      </c>
      <c r="N117" s="81">
        <f t="shared" si="43"/>
        <v>0</v>
      </c>
      <c r="O117" s="81">
        <f t="shared" si="43"/>
        <v>0</v>
      </c>
      <c r="P117" s="81">
        <f t="shared" si="43"/>
        <v>0</v>
      </c>
      <c r="Q117" s="81">
        <f t="shared" si="43"/>
        <v>0</v>
      </c>
      <c r="R117" s="81">
        <f t="shared" si="43"/>
        <v>-2924097</v>
      </c>
      <c r="U117" s="51">
        <v>0</v>
      </c>
    </row>
    <row r="118" spans="1:222" s="70" customFormat="1" ht="40.5" customHeight="1" x14ac:dyDescent="0.3">
      <c r="A118" s="72" t="s">
        <v>187</v>
      </c>
      <c r="B118" s="72"/>
      <c r="C118" s="72"/>
      <c r="D118" s="166" t="s">
        <v>152</v>
      </c>
      <c r="E118" s="81">
        <f>SUM(E119:E123)</f>
        <v>-2924097</v>
      </c>
      <c r="F118" s="81">
        <f t="shared" ref="F118:R118" si="44">SUM(F119:F123)</f>
        <v>0</v>
      </c>
      <c r="G118" s="81">
        <f t="shared" si="44"/>
        <v>0</v>
      </c>
      <c r="H118" s="81">
        <f t="shared" si="44"/>
        <v>0</v>
      </c>
      <c r="I118" s="81">
        <f t="shared" si="44"/>
        <v>0</v>
      </c>
      <c r="J118" s="81">
        <f t="shared" si="44"/>
        <v>0</v>
      </c>
      <c r="K118" s="81">
        <f t="shared" si="44"/>
        <v>0</v>
      </c>
      <c r="L118" s="81">
        <f t="shared" si="44"/>
        <v>0</v>
      </c>
      <c r="M118" s="81">
        <f t="shared" si="44"/>
        <v>0</v>
      </c>
      <c r="N118" s="81">
        <f t="shared" si="44"/>
        <v>0</v>
      </c>
      <c r="O118" s="81">
        <f t="shared" si="44"/>
        <v>0</v>
      </c>
      <c r="P118" s="81">
        <f t="shared" si="44"/>
        <v>0</v>
      </c>
      <c r="Q118" s="81">
        <f t="shared" si="44"/>
        <v>0</v>
      </c>
      <c r="R118" s="81">
        <f t="shared" si="44"/>
        <v>-2924097</v>
      </c>
      <c r="U118" s="51">
        <v>0</v>
      </c>
    </row>
    <row r="119" spans="1:222" s="70" customFormat="1" ht="36" hidden="1" customHeight="1" x14ac:dyDescent="0.3">
      <c r="A119" s="23" t="s">
        <v>185</v>
      </c>
      <c r="B119" s="23" t="s">
        <v>153</v>
      </c>
      <c r="C119" s="23" t="s">
        <v>42</v>
      </c>
      <c r="D119" s="53" t="s">
        <v>365</v>
      </c>
      <c r="E119" s="192">
        <f>SUM(F119,I119)</f>
        <v>0</v>
      </c>
      <c r="F119" s="209"/>
      <c r="G119" s="209"/>
      <c r="H119" s="209"/>
      <c r="I119" s="209"/>
      <c r="J119" s="46">
        <f t="shared" ref="J119:J122" si="45">SUM(L119,O119)</f>
        <v>0</v>
      </c>
      <c r="K119" s="207"/>
      <c r="L119" s="209"/>
      <c r="M119" s="209"/>
      <c r="N119" s="209"/>
      <c r="O119" s="209"/>
      <c r="P119" s="209"/>
      <c r="Q119" s="209"/>
      <c r="R119" s="201">
        <f>SUM(E119,J119)</f>
        <v>0</v>
      </c>
    </row>
    <row r="120" spans="1:222" s="89" customFormat="1" ht="26.25" hidden="1" customHeight="1" x14ac:dyDescent="0.3">
      <c r="A120" s="181" t="s">
        <v>188</v>
      </c>
      <c r="B120" s="181" t="s">
        <v>189</v>
      </c>
      <c r="C120" s="181" t="s">
        <v>53</v>
      </c>
      <c r="D120" s="156" t="s">
        <v>190</v>
      </c>
      <c r="E120" s="192"/>
      <c r="F120" s="192"/>
      <c r="G120" s="192"/>
      <c r="H120" s="192"/>
      <c r="I120" s="192"/>
      <c r="J120" s="46">
        <f t="shared" si="45"/>
        <v>0</v>
      </c>
      <c r="K120" s="201"/>
      <c r="L120" s="192"/>
      <c r="M120" s="192"/>
      <c r="N120" s="192"/>
      <c r="O120" s="192"/>
      <c r="P120" s="192"/>
      <c r="Q120" s="192"/>
      <c r="R120" s="201">
        <f t="shared" ref="R120:R122" si="46">SUM(E120,J120)</f>
        <v>0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</row>
    <row r="121" spans="1:222" s="89" customFormat="1" ht="22.5" hidden="1" customHeight="1" x14ac:dyDescent="0.3">
      <c r="A121" s="23" t="s">
        <v>263</v>
      </c>
      <c r="B121" s="23" t="s">
        <v>252</v>
      </c>
      <c r="C121" s="23" t="s">
        <v>253</v>
      </c>
      <c r="D121" s="53" t="s">
        <v>254</v>
      </c>
      <c r="E121" s="192">
        <f>SUM(F121,I121)</f>
        <v>0</v>
      </c>
      <c r="F121" s="192"/>
      <c r="G121" s="192"/>
      <c r="H121" s="192"/>
      <c r="I121" s="192"/>
      <c r="J121" s="46">
        <f t="shared" si="45"/>
        <v>0</v>
      </c>
      <c r="K121" s="201"/>
      <c r="L121" s="192"/>
      <c r="M121" s="192"/>
      <c r="N121" s="192"/>
      <c r="O121" s="192"/>
      <c r="P121" s="192"/>
      <c r="Q121" s="192"/>
      <c r="R121" s="201">
        <f t="shared" si="46"/>
        <v>0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</row>
    <row r="122" spans="1:222" s="70" customFormat="1" ht="27" customHeight="1" x14ac:dyDescent="0.3">
      <c r="A122" s="181" t="s">
        <v>367</v>
      </c>
      <c r="B122" s="23" t="s">
        <v>368</v>
      </c>
      <c r="C122" s="23" t="s">
        <v>53</v>
      </c>
      <c r="D122" s="53" t="s">
        <v>369</v>
      </c>
      <c r="E122" s="192">
        <v>-2924097</v>
      </c>
      <c r="F122" s="192"/>
      <c r="G122" s="192"/>
      <c r="H122" s="192"/>
      <c r="I122" s="192"/>
      <c r="J122" s="46">
        <f t="shared" si="45"/>
        <v>0</v>
      </c>
      <c r="K122" s="201"/>
      <c r="L122" s="192"/>
      <c r="M122" s="192"/>
      <c r="N122" s="192"/>
      <c r="O122" s="192"/>
      <c r="P122" s="192"/>
      <c r="Q122" s="192"/>
      <c r="R122" s="46">
        <f t="shared" si="46"/>
        <v>-2924097</v>
      </c>
    </row>
    <row r="123" spans="1:222" s="70" customFormat="1" ht="21.75" hidden="1" customHeight="1" x14ac:dyDescent="0.3">
      <c r="A123" s="23" t="s">
        <v>191</v>
      </c>
      <c r="B123" s="23" t="s">
        <v>146</v>
      </c>
      <c r="C123" s="23" t="s">
        <v>52</v>
      </c>
      <c r="D123" s="156" t="s">
        <v>70</v>
      </c>
      <c r="E123" s="192">
        <f>SUM(F123,I123)</f>
        <v>0</v>
      </c>
      <c r="F123" s="192"/>
      <c r="G123" s="200"/>
      <c r="H123" s="200"/>
      <c r="I123" s="200"/>
      <c r="J123" s="46">
        <f>SUM(L123,O123)</f>
        <v>0</v>
      </c>
      <c r="K123" s="201"/>
      <c r="L123" s="200"/>
      <c r="M123" s="200"/>
      <c r="N123" s="200"/>
      <c r="O123" s="200"/>
      <c r="P123" s="200"/>
      <c r="Q123" s="200"/>
      <c r="R123" s="201">
        <f>SUM(E123,J123)</f>
        <v>0</v>
      </c>
    </row>
    <row r="124" spans="1:222" s="118" customFormat="1" ht="34.5" customHeight="1" x14ac:dyDescent="0.3">
      <c r="A124" s="217" t="s">
        <v>312</v>
      </c>
      <c r="B124" s="217" t="s">
        <v>312</v>
      </c>
      <c r="C124" s="217" t="s">
        <v>312</v>
      </c>
      <c r="D124" s="218" t="s">
        <v>494</v>
      </c>
      <c r="E124" s="377">
        <f t="shared" ref="E124:R124" si="47">SUM(E14,E29,E46,E73,E89,E110,E115,E118)</f>
        <v>-2590507</v>
      </c>
      <c r="F124" s="377">
        <f t="shared" si="47"/>
        <v>333590</v>
      </c>
      <c r="G124" s="377">
        <f t="shared" si="47"/>
        <v>0</v>
      </c>
      <c r="H124" s="377">
        <f t="shared" si="47"/>
        <v>0</v>
      </c>
      <c r="I124" s="377">
        <f>SUM(I14,I29,I46,I73,I89,I110,I115,I118)</f>
        <v>0</v>
      </c>
      <c r="J124" s="377">
        <f t="shared" si="47"/>
        <v>20981907</v>
      </c>
      <c r="K124" s="377">
        <f t="shared" si="47"/>
        <v>20981907</v>
      </c>
      <c r="L124" s="377">
        <f t="shared" si="47"/>
        <v>0</v>
      </c>
      <c r="M124" s="377">
        <f t="shared" si="47"/>
        <v>0</v>
      </c>
      <c r="N124" s="377">
        <f t="shared" si="47"/>
        <v>0</v>
      </c>
      <c r="O124" s="377">
        <f t="shared" si="47"/>
        <v>20981907</v>
      </c>
      <c r="P124" s="377">
        <f t="shared" si="47"/>
        <v>0</v>
      </c>
      <c r="Q124" s="377" t="e">
        <f t="shared" si="47"/>
        <v>#REF!</v>
      </c>
      <c r="R124" s="377">
        <f t="shared" si="47"/>
        <v>18391400</v>
      </c>
      <c r="T124" s="144">
        <f>SUM(E124,J124)</f>
        <v>18391400</v>
      </c>
      <c r="U124" s="144">
        <f>SUM(E124,J124)</f>
        <v>18391400</v>
      </c>
    </row>
    <row r="125" spans="1:222" x14ac:dyDescent="0.2">
      <c r="C125" s="286"/>
      <c r="D125" s="52"/>
      <c r="E125" s="87"/>
      <c r="F125" s="4"/>
      <c r="G125" s="5"/>
      <c r="H125" s="5"/>
      <c r="I125" s="5"/>
      <c r="J125" s="287"/>
      <c r="K125" s="287"/>
      <c r="L125" s="5"/>
      <c r="M125" s="5"/>
      <c r="N125" s="5"/>
      <c r="O125" s="5"/>
      <c r="P125" s="5"/>
      <c r="Q125" s="5"/>
      <c r="R125" s="4"/>
    </row>
    <row r="126" spans="1:222" ht="6.75" customHeight="1" x14ac:dyDescent="0.2">
      <c r="C126" s="286"/>
      <c r="D126" s="52"/>
      <c r="M126" s="5"/>
      <c r="O126" s="5"/>
      <c r="P126" s="5"/>
      <c r="Q126" s="5"/>
      <c r="R126" s="4"/>
    </row>
    <row r="127" spans="1:222" ht="52.5" customHeight="1" x14ac:dyDescent="0.2">
      <c r="C127" s="6"/>
      <c r="D127" s="52"/>
      <c r="Q127" s="5"/>
      <c r="R127" s="4"/>
      <c r="T127" s="388">
        <f>J124-K124</f>
        <v>0</v>
      </c>
    </row>
    <row r="128" spans="1:222" x14ac:dyDescent="0.2">
      <c r="C128" s="286"/>
      <c r="D128" s="52"/>
      <c r="O128" s="5"/>
      <c r="P128" s="5"/>
    </row>
    <row r="129" spans="3:18" x14ac:dyDescent="0.2">
      <c r="C129" s="286"/>
      <c r="D129" s="52"/>
    </row>
    <row r="130" spans="3:18" ht="21" hidden="1" customHeight="1" x14ac:dyDescent="0.2">
      <c r="C130" s="286"/>
      <c r="D130" s="52"/>
    </row>
    <row r="131" spans="3:18" s="70" customFormat="1" ht="23.25" hidden="1" customHeight="1" x14ac:dyDescent="0.2">
      <c r="C131" s="77"/>
      <c r="D131" s="78" t="s">
        <v>239</v>
      </c>
      <c r="E131" s="79" t="e">
        <f>SUM(E15:E16,#REF!,E30,E47,E74,E119)</f>
        <v>#REF!</v>
      </c>
      <c r="F131" s="79" t="e">
        <f>SUM(F15:F16,#REF!,F30,F47,F74,F119)</f>
        <v>#REF!</v>
      </c>
      <c r="G131" s="79" t="e">
        <f>SUM(G15:G16,#REF!,G30,G47,G74,G119)</f>
        <v>#REF!</v>
      </c>
      <c r="H131" s="79" t="e">
        <f>SUM(H15:H16,#REF!,H30,H47,H74,H119)</f>
        <v>#REF!</v>
      </c>
      <c r="I131" s="79" t="e">
        <f>SUM(I15:I16,#REF!,I30,I47,I74,I119)</f>
        <v>#REF!</v>
      </c>
      <c r="J131" s="79" t="e">
        <f>SUM(J15:J16,#REF!,J30,J47,J74,J119)</f>
        <v>#REF!</v>
      </c>
      <c r="K131" s="79" t="e">
        <f>SUM(K15:K16,#REF!,K30,K47,K74,K119)</f>
        <v>#REF!</v>
      </c>
      <c r="L131" s="79" t="e">
        <f>SUM(L15:L16,#REF!,L30,L47,L74,L119)</f>
        <v>#REF!</v>
      </c>
      <c r="M131" s="79" t="e">
        <f>SUM(M15:M16,#REF!,M30,M47,M74,M119)</f>
        <v>#REF!</v>
      </c>
      <c r="N131" s="79" t="e">
        <f>SUM(N15:N16,#REF!,N30,N47,N74,N119)</f>
        <v>#REF!</v>
      </c>
      <c r="O131" s="79" t="e">
        <f>SUM(O15:O16,#REF!,O30,O47,O74,O119)</f>
        <v>#REF!</v>
      </c>
      <c r="P131" s="79" t="e">
        <f>SUM(P15:P16,#REF!,P30,P47,P74,P119)</f>
        <v>#REF!</v>
      </c>
      <c r="Q131" s="79" t="e">
        <f>SUM(Q15:Q16,#REF!,Q30,Q47,Q74,Q119)</f>
        <v>#REF!</v>
      </c>
      <c r="R131" s="79" t="e">
        <f>SUM(R15:R16,#REF!,R30,R47,R74,R119)</f>
        <v>#REF!</v>
      </c>
    </row>
    <row r="132" spans="3:18" hidden="1" x14ac:dyDescent="0.2">
      <c r="C132" s="286"/>
      <c r="D132" s="52" t="s">
        <v>241</v>
      </c>
      <c r="E132" s="42" t="e">
        <f>SUM(E31,#REF!,#REF!,E34,#REF!,E40,E35,E36,E75)</f>
        <v>#REF!</v>
      </c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</row>
    <row r="133" spans="3:18" hidden="1" x14ac:dyDescent="0.2">
      <c r="C133" s="286"/>
      <c r="D133" s="52" t="s">
        <v>240</v>
      </c>
      <c r="E133" s="88">
        <f>SUM(E78:E81)</f>
        <v>0</v>
      </c>
      <c r="F133" s="41"/>
      <c r="G133" s="43"/>
      <c r="H133" s="43"/>
      <c r="I133" s="43"/>
      <c r="J133" s="44"/>
      <c r="K133" s="44"/>
      <c r="L133" s="43"/>
      <c r="M133" s="43"/>
      <c r="N133" s="43"/>
      <c r="O133" s="43"/>
      <c r="P133" s="43"/>
      <c r="Q133" s="43"/>
      <c r="R133" s="41"/>
    </row>
    <row r="134" spans="3:18" hidden="1" x14ac:dyDescent="0.2">
      <c r="C134" s="286"/>
      <c r="D134" s="52" t="s">
        <v>242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  <row r="135" spans="3:18" ht="12.75" hidden="1" customHeight="1" x14ac:dyDescent="0.2">
      <c r="C135" s="286"/>
      <c r="D135" s="52" t="s">
        <v>243</v>
      </c>
      <c r="E135" s="88"/>
      <c r="F135" s="41"/>
      <c r="G135" s="43"/>
      <c r="H135" s="43"/>
      <c r="I135" s="43"/>
      <c r="J135" s="44"/>
      <c r="K135" s="44"/>
      <c r="L135" s="43"/>
      <c r="M135" s="43"/>
      <c r="N135" s="43"/>
      <c r="O135" s="43"/>
      <c r="P135" s="43"/>
      <c r="Q135" s="43"/>
      <c r="R135" s="41"/>
    </row>
    <row r="136" spans="3:18" hidden="1" x14ac:dyDescent="0.2">
      <c r="C136" s="286"/>
      <c r="D136" s="5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</row>
    <row r="137" spans="3:18" hidden="1" x14ac:dyDescent="0.2">
      <c r="C137" s="286"/>
      <c r="D137" s="52"/>
      <c r="E137" s="88"/>
      <c r="F137" s="41"/>
      <c r="G137" s="43"/>
      <c r="H137" s="43"/>
      <c r="I137" s="43"/>
      <c r="J137" s="44"/>
      <c r="K137" s="44"/>
      <c r="L137" s="43"/>
      <c r="M137" s="43"/>
      <c r="N137" s="43"/>
      <c r="O137" s="43"/>
      <c r="P137" s="43"/>
      <c r="Q137" s="43"/>
      <c r="R137" s="41"/>
    </row>
    <row r="138" spans="3:18" ht="15.75" hidden="1" customHeight="1" x14ac:dyDescent="0.2">
      <c r="C138" s="286"/>
      <c r="D138" s="5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</row>
    <row r="139" spans="3:18" ht="12.75" hidden="1" customHeight="1" x14ac:dyDescent="0.2">
      <c r="C139" s="286"/>
      <c r="E139" s="88"/>
      <c r="F139" s="41"/>
      <c r="G139" s="43"/>
      <c r="H139" s="43"/>
      <c r="I139" s="43"/>
      <c r="J139" s="44"/>
      <c r="K139" s="44"/>
      <c r="L139" s="43"/>
      <c r="M139" s="43"/>
      <c r="N139" s="43"/>
      <c r="O139" s="43"/>
      <c r="P139" s="43"/>
      <c r="Q139" s="43"/>
      <c r="R139" s="41"/>
    </row>
    <row r="140" spans="3:18" hidden="1" x14ac:dyDescent="0.2">
      <c r="C140" s="286"/>
      <c r="E140" s="42"/>
      <c r="F140" s="44" t="e">
        <f t="shared" ref="F140:R140" si="48">SUM(F131:F138)</f>
        <v>#REF!</v>
      </c>
      <c r="G140" s="44" t="e">
        <f t="shared" si="48"/>
        <v>#REF!</v>
      </c>
      <c r="H140" s="44" t="e">
        <f t="shared" si="48"/>
        <v>#REF!</v>
      </c>
      <c r="I140" s="44" t="e">
        <f t="shared" si="48"/>
        <v>#REF!</v>
      </c>
      <c r="J140" s="44" t="e">
        <f t="shared" si="48"/>
        <v>#REF!</v>
      </c>
      <c r="K140" s="44"/>
      <c r="L140" s="44" t="e">
        <f t="shared" si="48"/>
        <v>#REF!</v>
      </c>
      <c r="M140" s="44" t="e">
        <f t="shared" si="48"/>
        <v>#REF!</v>
      </c>
      <c r="N140" s="44" t="e">
        <f t="shared" si="48"/>
        <v>#REF!</v>
      </c>
      <c r="O140" s="44" t="e">
        <f t="shared" si="48"/>
        <v>#REF!</v>
      </c>
      <c r="P140" s="44" t="e">
        <f t="shared" si="48"/>
        <v>#REF!</v>
      </c>
      <c r="Q140" s="44" t="e">
        <f t="shared" si="48"/>
        <v>#REF!</v>
      </c>
      <c r="R140" s="44" t="e">
        <f t="shared" si="48"/>
        <v>#REF!</v>
      </c>
    </row>
    <row r="141" spans="3:18" x14ac:dyDescent="0.2">
      <c r="C141" s="286"/>
    </row>
    <row r="142" spans="3:18" ht="14.25" customHeight="1" x14ac:dyDescent="0.2">
      <c r="C142" s="286"/>
    </row>
    <row r="143" spans="3:18" x14ac:dyDescent="0.2">
      <c r="C143" s="286"/>
    </row>
    <row r="144" spans="3:18" ht="12.75" customHeight="1" x14ac:dyDescent="0.2">
      <c r="C144" s="286"/>
    </row>
    <row r="145" spans="3:3" x14ac:dyDescent="0.2">
      <c r="C145" s="286"/>
    </row>
    <row r="146" spans="3:3" x14ac:dyDescent="0.2">
      <c r="C146" s="286"/>
    </row>
    <row r="147" spans="3:3" x14ac:dyDescent="0.2">
      <c r="C147" s="286"/>
    </row>
    <row r="148" spans="3:3" ht="12.75" customHeight="1" x14ac:dyDescent="0.2">
      <c r="C148" s="286"/>
    </row>
    <row r="149" spans="3:3" x14ac:dyDescent="0.2">
      <c r="C149" s="286"/>
    </row>
    <row r="150" spans="3:3" x14ac:dyDescent="0.2">
      <c r="C150" s="286"/>
    </row>
    <row r="151" spans="3:3" x14ac:dyDescent="0.2">
      <c r="C151" s="286"/>
    </row>
    <row r="152" spans="3:3" ht="12.75" customHeight="1" x14ac:dyDescent="0.2">
      <c r="C152" s="286"/>
    </row>
    <row r="153" spans="3:3" x14ac:dyDescent="0.2">
      <c r="C153" s="286"/>
    </row>
    <row r="154" spans="3:3" x14ac:dyDescent="0.2">
      <c r="C154" s="286"/>
    </row>
    <row r="155" spans="3:3" x14ac:dyDescent="0.2">
      <c r="C155" s="286"/>
    </row>
    <row r="156" spans="3:3" ht="12.75" customHeight="1" x14ac:dyDescent="0.2">
      <c r="C156" s="286"/>
    </row>
    <row r="157" spans="3:3" x14ac:dyDescent="0.2">
      <c r="C157" s="286"/>
    </row>
    <row r="158" spans="3:3" x14ac:dyDescent="0.2">
      <c r="C158" s="286"/>
    </row>
    <row r="159" spans="3:3" x14ac:dyDescent="0.2">
      <c r="C159" s="286"/>
    </row>
    <row r="160" spans="3:3" ht="12.75" customHeight="1" x14ac:dyDescent="0.2">
      <c r="C160" s="286"/>
    </row>
    <row r="161" spans="3:3" x14ac:dyDescent="0.2">
      <c r="C161" s="286"/>
    </row>
    <row r="162" spans="3:3" x14ac:dyDescent="0.2">
      <c r="C162" s="286"/>
    </row>
    <row r="163" spans="3:3" x14ac:dyDescent="0.2">
      <c r="C163" s="286"/>
    </row>
    <row r="164" spans="3:3" ht="12.75" customHeight="1" x14ac:dyDescent="0.2">
      <c r="C164" s="286"/>
    </row>
    <row r="165" spans="3:3" x14ac:dyDescent="0.2">
      <c r="C165" s="286"/>
    </row>
    <row r="166" spans="3:3" x14ac:dyDescent="0.2">
      <c r="C166" s="286"/>
    </row>
    <row r="167" spans="3:3" x14ac:dyDescent="0.2">
      <c r="C167" s="286"/>
    </row>
    <row r="168" spans="3:3" ht="12.75" customHeight="1" x14ac:dyDescent="0.2">
      <c r="C168" s="286"/>
    </row>
    <row r="169" spans="3:3" x14ac:dyDescent="0.2">
      <c r="C169" s="286"/>
    </row>
    <row r="170" spans="3:3" x14ac:dyDescent="0.2">
      <c r="C170" s="286"/>
    </row>
    <row r="171" spans="3:3" x14ac:dyDescent="0.2">
      <c r="C171" s="286"/>
    </row>
    <row r="172" spans="3:3" ht="12.75" customHeight="1" x14ac:dyDescent="0.2">
      <c r="C172" s="286"/>
    </row>
    <row r="173" spans="3:3" x14ac:dyDescent="0.2">
      <c r="C173" s="286"/>
    </row>
    <row r="174" spans="3:3" x14ac:dyDescent="0.2">
      <c r="C174" s="286"/>
    </row>
    <row r="175" spans="3:3" x14ac:dyDescent="0.2">
      <c r="C175" s="286"/>
    </row>
    <row r="176" spans="3:3" ht="12.75" customHeight="1" x14ac:dyDescent="0.2">
      <c r="C176" s="286"/>
    </row>
    <row r="177" spans="3:3" x14ac:dyDescent="0.2">
      <c r="C177" s="286"/>
    </row>
    <row r="178" spans="3:3" x14ac:dyDescent="0.2">
      <c r="C178" s="286"/>
    </row>
    <row r="179" spans="3:3" x14ac:dyDescent="0.2">
      <c r="C179" s="286"/>
    </row>
    <row r="180" spans="3:3" ht="12.75" customHeight="1" x14ac:dyDescent="0.2">
      <c r="C180" s="286"/>
    </row>
    <row r="181" spans="3:3" x14ac:dyDescent="0.2">
      <c r="C181" s="286"/>
    </row>
    <row r="182" spans="3:3" x14ac:dyDescent="0.2">
      <c r="C182" s="286"/>
    </row>
    <row r="183" spans="3:3" x14ac:dyDescent="0.2">
      <c r="C183" s="286"/>
    </row>
    <row r="184" spans="3:3" ht="12.75" customHeight="1" x14ac:dyDescent="0.2">
      <c r="C184" s="286"/>
    </row>
    <row r="185" spans="3:3" x14ac:dyDescent="0.2">
      <c r="C185" s="286"/>
    </row>
    <row r="186" spans="3:3" x14ac:dyDescent="0.2">
      <c r="C186" s="286"/>
    </row>
    <row r="187" spans="3:3" x14ac:dyDescent="0.2">
      <c r="C187" s="286"/>
    </row>
    <row r="188" spans="3:3" ht="12.75" customHeight="1" x14ac:dyDescent="0.2">
      <c r="C188" s="286"/>
    </row>
    <row r="189" spans="3:3" x14ac:dyDescent="0.2">
      <c r="C189" s="286"/>
    </row>
    <row r="190" spans="3:3" x14ac:dyDescent="0.2">
      <c r="C190" s="286"/>
    </row>
    <row r="191" spans="3:3" x14ac:dyDescent="0.2">
      <c r="C191" s="286"/>
    </row>
    <row r="192" spans="3:3" ht="12.75" customHeight="1" x14ac:dyDescent="0.2">
      <c r="C192" s="286"/>
    </row>
    <row r="193" spans="3:3" x14ac:dyDescent="0.2">
      <c r="C193" s="286"/>
    </row>
    <row r="194" spans="3:3" x14ac:dyDescent="0.2">
      <c r="C194" s="286"/>
    </row>
    <row r="195" spans="3:3" x14ac:dyDescent="0.2">
      <c r="C195" s="286"/>
    </row>
    <row r="196" spans="3:3" ht="12.75" customHeight="1" x14ac:dyDescent="0.2">
      <c r="C196" s="286"/>
    </row>
    <row r="197" spans="3:3" x14ac:dyDescent="0.2">
      <c r="C197" s="286"/>
    </row>
    <row r="198" spans="3:3" x14ac:dyDescent="0.2">
      <c r="C198" s="286"/>
    </row>
    <row r="199" spans="3:3" x14ac:dyDescent="0.2">
      <c r="C199" s="286"/>
    </row>
    <row r="200" spans="3:3" ht="12.75" customHeight="1" x14ac:dyDescent="0.2">
      <c r="C200" s="286"/>
    </row>
    <row r="201" spans="3:3" x14ac:dyDescent="0.2">
      <c r="C201" s="286"/>
    </row>
    <row r="202" spans="3:3" x14ac:dyDescent="0.2">
      <c r="C202" s="286"/>
    </row>
    <row r="203" spans="3:3" x14ac:dyDescent="0.2">
      <c r="C203" s="286"/>
    </row>
    <row r="204" spans="3:3" ht="12.75" customHeight="1" x14ac:dyDescent="0.2">
      <c r="C204" s="286"/>
    </row>
    <row r="205" spans="3:3" x14ac:dyDescent="0.2">
      <c r="C205" s="286"/>
    </row>
    <row r="206" spans="3:3" x14ac:dyDescent="0.2">
      <c r="C206" s="286"/>
    </row>
    <row r="207" spans="3:3" x14ac:dyDescent="0.2">
      <c r="C207" s="286"/>
    </row>
    <row r="208" spans="3:3" ht="12.75" customHeight="1" x14ac:dyDescent="0.2">
      <c r="C208" s="286"/>
    </row>
    <row r="209" spans="3:3" x14ac:dyDescent="0.2">
      <c r="C209" s="286"/>
    </row>
    <row r="210" spans="3:3" x14ac:dyDescent="0.2">
      <c r="C210" s="286"/>
    </row>
    <row r="211" spans="3:3" x14ac:dyDescent="0.2">
      <c r="C211" s="286"/>
    </row>
    <row r="212" spans="3:3" ht="12.75" customHeight="1" x14ac:dyDescent="0.2">
      <c r="C212" s="286"/>
    </row>
    <row r="213" spans="3:3" x14ac:dyDescent="0.2">
      <c r="C213" s="286"/>
    </row>
    <row r="214" spans="3:3" x14ac:dyDescent="0.2">
      <c r="C214" s="286"/>
    </row>
    <row r="215" spans="3:3" x14ac:dyDescent="0.2">
      <c r="C215" s="286"/>
    </row>
    <row r="216" spans="3:3" ht="12.75" customHeight="1" x14ac:dyDescent="0.2">
      <c r="C216" s="286"/>
    </row>
    <row r="217" spans="3:3" x14ac:dyDescent="0.2">
      <c r="C217" s="286"/>
    </row>
    <row r="218" spans="3:3" x14ac:dyDescent="0.2">
      <c r="C218" s="286"/>
    </row>
    <row r="219" spans="3:3" x14ac:dyDescent="0.2">
      <c r="C219" s="286"/>
    </row>
    <row r="220" spans="3:3" ht="12.75" customHeight="1" x14ac:dyDescent="0.2">
      <c r="C220" s="286"/>
    </row>
    <row r="221" spans="3:3" x14ac:dyDescent="0.2">
      <c r="C221" s="286"/>
    </row>
    <row r="222" spans="3:3" x14ac:dyDescent="0.2">
      <c r="C222" s="286"/>
    </row>
    <row r="223" spans="3:3" x14ac:dyDescent="0.2">
      <c r="C223" s="286"/>
    </row>
    <row r="224" spans="3:3" ht="12.75" customHeight="1" x14ac:dyDescent="0.2">
      <c r="C224" s="286"/>
    </row>
    <row r="225" spans="3:3" x14ac:dyDescent="0.2">
      <c r="C225" s="286"/>
    </row>
    <row r="226" spans="3:3" x14ac:dyDescent="0.2">
      <c r="C226" s="286"/>
    </row>
    <row r="227" spans="3:3" x14ac:dyDescent="0.2">
      <c r="C227" s="286"/>
    </row>
    <row r="228" spans="3:3" ht="12.75" customHeight="1" x14ac:dyDescent="0.2">
      <c r="C228" s="286"/>
    </row>
    <row r="229" spans="3:3" x14ac:dyDescent="0.2">
      <c r="C229" s="286"/>
    </row>
    <row r="230" spans="3:3" x14ac:dyDescent="0.2">
      <c r="C230" s="286"/>
    </row>
    <row r="231" spans="3:3" x14ac:dyDescent="0.2">
      <c r="C231" s="286"/>
    </row>
    <row r="232" spans="3:3" ht="12.75" customHeight="1" x14ac:dyDescent="0.2">
      <c r="C232" s="286"/>
    </row>
    <row r="233" spans="3:3" x14ac:dyDescent="0.2">
      <c r="C233" s="286"/>
    </row>
    <row r="234" spans="3:3" x14ac:dyDescent="0.2">
      <c r="C234" s="286"/>
    </row>
    <row r="235" spans="3:3" x14ac:dyDescent="0.2">
      <c r="C235" s="286"/>
    </row>
    <row r="236" spans="3:3" ht="12.75" customHeight="1" x14ac:dyDescent="0.2">
      <c r="C236" s="286"/>
    </row>
    <row r="237" spans="3:3" x14ac:dyDescent="0.2">
      <c r="C237" s="286"/>
    </row>
    <row r="238" spans="3:3" x14ac:dyDescent="0.2">
      <c r="C238" s="286"/>
    </row>
    <row r="239" spans="3:3" x14ac:dyDescent="0.2">
      <c r="C239" s="286"/>
    </row>
    <row r="240" spans="3:3" ht="12.75" customHeight="1" x14ac:dyDescent="0.2">
      <c r="C240" s="286"/>
    </row>
    <row r="241" spans="3:3" x14ac:dyDescent="0.2">
      <c r="C241" s="286"/>
    </row>
    <row r="242" spans="3:3" x14ac:dyDescent="0.2">
      <c r="C242" s="286"/>
    </row>
    <row r="243" spans="3:3" x14ac:dyDescent="0.2">
      <c r="C243" s="286"/>
    </row>
    <row r="244" spans="3:3" ht="12.75" customHeight="1" x14ac:dyDescent="0.2">
      <c r="C244" s="286"/>
    </row>
    <row r="245" spans="3:3" x14ac:dyDescent="0.2">
      <c r="C245" s="286"/>
    </row>
    <row r="246" spans="3:3" x14ac:dyDescent="0.2">
      <c r="C246" s="286"/>
    </row>
    <row r="247" spans="3:3" x14ac:dyDescent="0.2">
      <c r="C247" s="286"/>
    </row>
    <row r="248" spans="3:3" ht="12.75" customHeight="1" x14ac:dyDescent="0.2">
      <c r="C248" s="286"/>
    </row>
    <row r="249" spans="3:3" x14ac:dyDescent="0.2">
      <c r="C249" s="286"/>
    </row>
    <row r="250" spans="3:3" x14ac:dyDescent="0.2">
      <c r="C250" s="286"/>
    </row>
    <row r="251" spans="3:3" x14ac:dyDescent="0.2">
      <c r="C251" s="286"/>
    </row>
    <row r="252" spans="3:3" ht="12.75" customHeight="1" x14ac:dyDescent="0.2">
      <c r="C252" s="286"/>
    </row>
    <row r="253" spans="3:3" x14ac:dyDescent="0.2">
      <c r="C253" s="286"/>
    </row>
    <row r="254" spans="3:3" x14ac:dyDescent="0.2">
      <c r="C254" s="286"/>
    </row>
    <row r="255" spans="3:3" x14ac:dyDescent="0.2">
      <c r="C255" s="286"/>
    </row>
    <row r="256" spans="3:3" ht="12.75" customHeight="1" x14ac:dyDescent="0.2">
      <c r="C256" s="286"/>
    </row>
    <row r="257" spans="3:3" x14ac:dyDescent="0.2">
      <c r="C257" s="286"/>
    </row>
    <row r="258" spans="3:3" x14ac:dyDescent="0.2">
      <c r="C258" s="286"/>
    </row>
    <row r="259" spans="3:3" x14ac:dyDescent="0.2">
      <c r="C259" s="286"/>
    </row>
    <row r="260" spans="3:3" ht="12.75" customHeight="1" x14ac:dyDescent="0.2">
      <c r="C260" s="286"/>
    </row>
    <row r="261" spans="3:3" x14ac:dyDescent="0.2">
      <c r="C261" s="286"/>
    </row>
    <row r="262" spans="3:3" x14ac:dyDescent="0.2">
      <c r="C262" s="286"/>
    </row>
    <row r="263" spans="3:3" x14ac:dyDescent="0.2">
      <c r="C263" s="286"/>
    </row>
    <row r="264" spans="3:3" ht="12.75" customHeight="1" x14ac:dyDescent="0.2">
      <c r="C264" s="286"/>
    </row>
    <row r="265" spans="3:3" x14ac:dyDescent="0.2">
      <c r="C265" s="286"/>
    </row>
    <row r="266" spans="3:3" x14ac:dyDescent="0.2">
      <c r="C266" s="286"/>
    </row>
    <row r="267" spans="3:3" x14ac:dyDescent="0.2">
      <c r="C267" s="286"/>
    </row>
    <row r="268" spans="3:3" ht="12.75" customHeight="1" x14ac:dyDescent="0.2">
      <c r="C268" s="286"/>
    </row>
    <row r="269" spans="3:3" x14ac:dyDescent="0.2">
      <c r="C269" s="286"/>
    </row>
    <row r="270" spans="3:3" x14ac:dyDescent="0.2">
      <c r="C270" s="286"/>
    </row>
    <row r="271" spans="3:3" x14ac:dyDescent="0.2">
      <c r="C271" s="286"/>
    </row>
    <row r="272" spans="3:3" ht="12.75" customHeight="1" x14ac:dyDescent="0.2">
      <c r="C272" s="286"/>
    </row>
    <row r="273" spans="3:3" x14ac:dyDescent="0.2">
      <c r="C273" s="286"/>
    </row>
    <row r="274" spans="3:3" x14ac:dyDescent="0.2">
      <c r="C274" s="286"/>
    </row>
    <row r="275" spans="3:3" x14ac:dyDescent="0.2">
      <c r="C275" s="286"/>
    </row>
    <row r="276" spans="3:3" ht="12.75" customHeight="1" x14ac:dyDescent="0.2">
      <c r="C276" s="286"/>
    </row>
    <row r="277" spans="3:3" x14ac:dyDescent="0.2">
      <c r="C277" s="286"/>
    </row>
    <row r="278" spans="3:3" x14ac:dyDescent="0.2">
      <c r="C278" s="286"/>
    </row>
    <row r="279" spans="3:3" x14ac:dyDescent="0.2">
      <c r="C279" s="286"/>
    </row>
    <row r="280" spans="3:3" ht="12.75" customHeight="1" x14ac:dyDescent="0.2">
      <c r="C280" s="286"/>
    </row>
    <row r="281" spans="3:3" x14ac:dyDescent="0.2">
      <c r="C281" s="286"/>
    </row>
    <row r="282" spans="3:3" x14ac:dyDescent="0.2">
      <c r="C282" s="286"/>
    </row>
    <row r="283" spans="3:3" x14ac:dyDescent="0.2">
      <c r="C283" s="286"/>
    </row>
    <row r="284" spans="3:3" ht="12.75" customHeight="1" x14ac:dyDescent="0.2">
      <c r="C284" s="286"/>
    </row>
    <row r="285" spans="3:3" x14ac:dyDescent="0.2">
      <c r="C285" s="286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60" fitToHeight="3" orientation="landscape" r:id="rId1"/>
  <headerFooter differentFirst="1" alignWithMargins="0">
    <oddHeader>&amp;C&amp;P&amp;RПродовження додатку 3</oddHeader>
  </headerFooter>
  <rowBreaks count="3" manualBreakCount="3">
    <brk id="33" max="17" man="1"/>
    <brk id="78" max="17" man="1"/>
    <brk id="10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1"/>
  <sheetViews>
    <sheetView showZeros="0" view="pageBreakPreview" topLeftCell="A36" zoomScale="93" zoomScaleNormal="100" zoomScaleSheetLayoutView="93" workbookViewId="0">
      <selection activeCell="K67" sqref="K67"/>
    </sheetView>
  </sheetViews>
  <sheetFormatPr defaultRowHeight="12.75" x14ac:dyDescent="0.2"/>
  <cols>
    <col min="1" max="1" width="18.28515625" customWidth="1"/>
    <col min="2" max="2" width="17.7109375" customWidth="1"/>
    <col min="3" max="3" width="78.5703125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70" t="s">
        <v>493</v>
      </c>
      <c r="D2" s="570"/>
    </row>
    <row r="3" spans="1:30" ht="18.75" x14ac:dyDescent="0.3">
      <c r="C3" s="570" t="s">
        <v>492</v>
      </c>
      <c r="D3" s="570"/>
    </row>
    <row r="4" spans="1:30" ht="18.75" x14ac:dyDescent="0.3">
      <c r="C4" s="47" t="s">
        <v>573</v>
      </c>
      <c r="D4" s="47"/>
    </row>
    <row r="5" spans="1:30" ht="12.6" customHeight="1" x14ac:dyDescent="0.3">
      <c r="C5" s="47"/>
      <c r="D5" s="47"/>
    </row>
    <row r="6" spans="1:30" ht="18.75" hidden="1" x14ac:dyDescent="0.3">
      <c r="C6" s="47"/>
      <c r="D6" s="47"/>
    </row>
    <row r="8" spans="1:30" ht="25.9" customHeight="1" x14ac:dyDescent="0.3">
      <c r="B8" s="654" t="s">
        <v>501</v>
      </c>
      <c r="C8" s="654"/>
    </row>
    <row r="9" spans="1:30" ht="19.149999999999999" customHeight="1" x14ac:dyDescent="0.3">
      <c r="B9" s="655">
        <v>1753200000</v>
      </c>
      <c r="C9" s="656"/>
    </row>
    <row r="10" spans="1:30" ht="21.75" customHeight="1" x14ac:dyDescent="0.3">
      <c r="C10" s="47" t="s">
        <v>518</v>
      </c>
    </row>
    <row r="11" spans="1:30" ht="20.45" customHeight="1" x14ac:dyDescent="0.3">
      <c r="A11" s="657" t="s">
        <v>350</v>
      </c>
      <c r="B11" s="657"/>
      <c r="C11" s="657"/>
      <c r="D11" s="657"/>
    </row>
    <row r="12" spans="1:30" ht="3.6" hidden="1" customHeight="1" x14ac:dyDescent="0.2"/>
    <row r="13" spans="1:30" x14ac:dyDescent="0.2">
      <c r="D13" s="9" t="s">
        <v>351</v>
      </c>
    </row>
    <row r="14" spans="1:30" ht="13.15" customHeight="1" x14ac:dyDescent="0.2">
      <c r="A14" s="658" t="s">
        <v>352</v>
      </c>
      <c r="B14" s="660" t="s">
        <v>557</v>
      </c>
      <c r="C14" s="661"/>
      <c r="D14" s="677" t="s">
        <v>271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</row>
    <row r="15" spans="1:30" ht="51.75" customHeight="1" x14ac:dyDescent="0.2">
      <c r="A15" s="659"/>
      <c r="B15" s="662"/>
      <c r="C15" s="663"/>
      <c r="D15" s="678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</row>
    <row r="16" spans="1:30" ht="13.9" customHeight="1" x14ac:dyDescent="0.2">
      <c r="A16" s="562">
        <v>1</v>
      </c>
      <c r="B16" s="679">
        <v>2</v>
      </c>
      <c r="C16" s="680"/>
      <c r="D16" s="563">
        <v>3</v>
      </c>
      <c r="E16" s="551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</row>
    <row r="17" spans="1:30" ht="21.6" customHeight="1" x14ac:dyDescent="0.3">
      <c r="A17" s="648" t="s">
        <v>618</v>
      </c>
      <c r="B17" s="649"/>
      <c r="C17" s="650"/>
      <c r="D17" s="651"/>
      <c r="E17" s="566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</row>
    <row r="18" spans="1:30" ht="18.75" hidden="1" x14ac:dyDescent="0.3">
      <c r="A18" s="564">
        <v>41030000</v>
      </c>
      <c r="B18" s="633" t="s">
        <v>296</v>
      </c>
      <c r="C18" s="634"/>
      <c r="D18" s="565">
        <f>SUM(D19)</f>
        <v>0</v>
      </c>
      <c r="E18" s="552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</row>
    <row r="19" spans="1:30" ht="18.75" hidden="1" x14ac:dyDescent="0.3">
      <c r="A19" s="546">
        <v>41033900</v>
      </c>
      <c r="B19" s="646" t="s">
        <v>130</v>
      </c>
      <c r="C19" s="647"/>
      <c r="D19" s="547"/>
      <c r="E19" s="552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</row>
    <row r="20" spans="1:30" ht="18.75" hidden="1" x14ac:dyDescent="0.3">
      <c r="A20" s="546">
        <v>9900000000</v>
      </c>
      <c r="B20" s="646" t="s">
        <v>353</v>
      </c>
      <c r="C20" s="647"/>
      <c r="D20" s="547"/>
      <c r="E20" s="552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</row>
    <row r="21" spans="1:30" ht="24" customHeight="1" x14ac:dyDescent="0.3">
      <c r="A21" s="548">
        <v>41050000</v>
      </c>
      <c r="B21" s="646" t="s">
        <v>250</v>
      </c>
      <c r="C21" s="690"/>
      <c r="D21" s="547">
        <f>SUM(D30,D24)</f>
        <v>2341400</v>
      </c>
      <c r="E21" s="552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</row>
    <row r="22" spans="1:30" ht="53.25" hidden="1" customHeight="1" x14ac:dyDescent="0.3">
      <c r="A22" s="546">
        <v>41051200</v>
      </c>
      <c r="B22" s="664" t="s">
        <v>286</v>
      </c>
      <c r="C22" s="665"/>
      <c r="D22" s="547"/>
      <c r="E22" s="552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30" ht="55.5" hidden="1" customHeight="1" x14ac:dyDescent="0.3">
      <c r="A23" s="546">
        <v>41051700</v>
      </c>
      <c r="B23" s="664" t="s">
        <v>524</v>
      </c>
      <c r="C23" s="665"/>
      <c r="D23" s="547"/>
      <c r="E23" s="552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30" ht="19.149999999999999" customHeight="1" x14ac:dyDescent="0.3">
      <c r="A24" s="548">
        <v>41053900</v>
      </c>
      <c r="B24" s="639" t="s">
        <v>251</v>
      </c>
      <c r="C24" s="640"/>
      <c r="D24" s="547">
        <f>SUM(D25:D28)</f>
        <v>100400</v>
      </c>
      <c r="E24" s="552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</row>
    <row r="25" spans="1:30" ht="21" customHeight="1" x14ac:dyDescent="0.3">
      <c r="A25" s="548">
        <v>1754300000</v>
      </c>
      <c r="B25" s="652" t="s">
        <v>548</v>
      </c>
      <c r="C25" s="653"/>
      <c r="D25" s="550">
        <v>28160</v>
      </c>
      <c r="E25" s="552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</row>
    <row r="26" spans="1:30" ht="20.45" customHeight="1" x14ac:dyDescent="0.3">
      <c r="A26" s="548">
        <v>1753700000</v>
      </c>
      <c r="B26" s="652" t="s">
        <v>616</v>
      </c>
      <c r="C26" s="653"/>
      <c r="D26" s="547">
        <v>14080</v>
      </c>
      <c r="E26" s="552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</row>
    <row r="27" spans="1:30" ht="20.45" customHeight="1" x14ac:dyDescent="0.3">
      <c r="A27" s="548">
        <v>1754100000</v>
      </c>
      <c r="B27" s="652" t="s">
        <v>617</v>
      </c>
      <c r="C27" s="653"/>
      <c r="D27" s="547">
        <v>30000</v>
      </c>
      <c r="E27" s="552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</row>
    <row r="28" spans="1:30" ht="21" customHeight="1" x14ac:dyDescent="0.3">
      <c r="A28" s="548">
        <v>1754400000</v>
      </c>
      <c r="B28" s="553" t="s">
        <v>556</v>
      </c>
      <c r="C28" s="549"/>
      <c r="D28" s="550">
        <v>28160</v>
      </c>
      <c r="E28" s="552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</row>
    <row r="29" spans="1:30" ht="54.6" customHeight="1" x14ac:dyDescent="0.3">
      <c r="A29" s="554">
        <v>41056400</v>
      </c>
      <c r="B29" s="687" t="s">
        <v>585</v>
      </c>
      <c r="C29" s="688"/>
      <c r="D29" s="547">
        <v>2241000</v>
      </c>
      <c r="E29" s="552"/>
      <c r="F29" s="125"/>
      <c r="G29" s="125"/>
      <c r="H29" s="125"/>
      <c r="I29" s="125"/>
      <c r="J29" s="125"/>
      <c r="K29" s="125"/>
      <c r="L29" s="125"/>
      <c r="M29" s="125" t="s">
        <v>620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</row>
    <row r="30" spans="1:30" ht="21" customHeight="1" x14ac:dyDescent="0.3">
      <c r="A30" s="548">
        <v>1710000000</v>
      </c>
      <c r="B30" s="639" t="s">
        <v>354</v>
      </c>
      <c r="C30" s="689"/>
      <c r="D30" s="547">
        <v>2241000</v>
      </c>
      <c r="E30" s="552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</row>
    <row r="31" spans="1:30" ht="20.45" customHeight="1" x14ac:dyDescent="0.3">
      <c r="A31" s="648" t="s">
        <v>619</v>
      </c>
      <c r="B31" s="649"/>
      <c r="C31" s="650"/>
      <c r="D31" s="651"/>
      <c r="E31" s="552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</row>
    <row r="32" spans="1:30" ht="6.6" hidden="1" customHeight="1" x14ac:dyDescent="0.2">
      <c r="A32" s="555"/>
      <c r="B32" s="675"/>
      <c r="C32" s="676"/>
      <c r="D32" s="556"/>
      <c r="E32" s="552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</row>
    <row r="33" spans="1:30" ht="20.25" x14ac:dyDescent="0.3">
      <c r="A33" s="557" t="s">
        <v>355</v>
      </c>
      <c r="B33" s="652" t="s">
        <v>497</v>
      </c>
      <c r="C33" s="683"/>
      <c r="D33" s="558">
        <f>SUM(D21)</f>
        <v>2341400</v>
      </c>
      <c r="E33" s="552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</row>
    <row r="34" spans="1:30" ht="20.25" x14ac:dyDescent="0.3">
      <c r="A34" s="557" t="s">
        <v>355</v>
      </c>
      <c r="B34" s="646" t="s">
        <v>356</v>
      </c>
      <c r="C34" s="647"/>
      <c r="D34" s="547">
        <f>SUM(D33)</f>
        <v>2341400</v>
      </c>
      <c r="E34" s="552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</row>
    <row r="35" spans="1:30" ht="20.25" x14ac:dyDescent="0.3">
      <c r="A35" s="559" t="s">
        <v>355</v>
      </c>
      <c r="B35" s="668" t="s">
        <v>357</v>
      </c>
      <c r="C35" s="669"/>
      <c r="D35" s="560"/>
      <c r="E35" s="561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</row>
    <row r="36" spans="1:30" ht="2.25" customHeight="1" x14ac:dyDescent="0.3">
      <c r="A36" s="126"/>
      <c r="B36" s="126"/>
      <c r="C36" s="47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</row>
    <row r="37" spans="1:30" ht="7.15" customHeight="1" x14ac:dyDescent="0.3">
      <c r="A37" s="126"/>
      <c r="B37" s="126"/>
      <c r="C37" s="47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</row>
    <row r="38" spans="1:30" ht="20.25" x14ac:dyDescent="0.3">
      <c r="A38" s="670" t="s">
        <v>358</v>
      </c>
      <c r="B38" s="671"/>
      <c r="C38" s="671"/>
      <c r="D38" s="671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</row>
    <row r="39" spans="1:30" ht="6" hidden="1" customHeight="1" x14ac:dyDescent="0.2"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</row>
    <row r="40" spans="1:30" ht="12" customHeight="1" x14ac:dyDescent="0.2">
      <c r="D40" s="9" t="s">
        <v>351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</row>
    <row r="41" spans="1:30" ht="21" customHeight="1" x14ac:dyDescent="0.2">
      <c r="A41" s="658" t="s">
        <v>359</v>
      </c>
      <c r="B41" s="658" t="s">
        <v>360</v>
      </c>
      <c r="C41" s="673" t="s">
        <v>361</v>
      </c>
      <c r="D41" s="681" t="s">
        <v>271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</row>
    <row r="42" spans="1:30" ht="95.25" customHeight="1" x14ac:dyDescent="0.2">
      <c r="A42" s="672"/>
      <c r="B42" s="672"/>
      <c r="C42" s="674"/>
      <c r="D42" s="682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</row>
    <row r="43" spans="1:30" ht="12" customHeight="1" x14ac:dyDescent="0.2">
      <c r="A43" s="222">
        <v>1</v>
      </c>
      <c r="B43" s="223">
        <v>2</v>
      </c>
      <c r="C43" s="224">
        <v>3</v>
      </c>
      <c r="D43" s="225">
        <v>4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</row>
    <row r="44" spans="1:30" ht="25.5" customHeight="1" x14ac:dyDescent="0.3">
      <c r="A44" s="641" t="s">
        <v>362</v>
      </c>
      <c r="B44" s="642"/>
      <c r="C44" s="645"/>
      <c r="D44" s="64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1:30" s="48" customFormat="1" ht="19.5" hidden="1" x14ac:dyDescent="0.3">
      <c r="A45" s="354">
        <v>3719110</v>
      </c>
      <c r="B45" s="355">
        <v>9110</v>
      </c>
      <c r="C45" s="356" t="s">
        <v>70</v>
      </c>
      <c r="D45" s="221">
        <f>SUM(D46)</f>
        <v>0</v>
      </c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</row>
    <row r="46" spans="1:30" s="48" customFormat="1" ht="19.5" hidden="1" x14ac:dyDescent="0.3">
      <c r="A46" s="357">
        <v>9900000000</v>
      </c>
      <c r="B46" s="358"/>
      <c r="C46" s="359" t="s">
        <v>353</v>
      </c>
      <c r="D46" s="221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</row>
    <row r="47" spans="1:30" ht="27.75" hidden="1" customHeight="1" x14ac:dyDescent="0.3">
      <c r="A47" s="228" t="s">
        <v>508</v>
      </c>
      <c r="B47" s="291" t="s">
        <v>511</v>
      </c>
      <c r="C47" s="367" t="s">
        <v>513</v>
      </c>
      <c r="D47" s="368">
        <v>0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</row>
    <row r="48" spans="1:30" ht="27" hidden="1" customHeight="1" x14ac:dyDescent="0.3">
      <c r="A48" s="292">
        <v>1754300000</v>
      </c>
      <c r="B48" s="369"/>
      <c r="C48" s="290" t="s">
        <v>548</v>
      </c>
      <c r="D48" s="368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</row>
    <row r="49" spans="1:30" ht="60" hidden="1" customHeight="1" x14ac:dyDescent="0.3">
      <c r="A49" s="684" t="s">
        <v>549</v>
      </c>
      <c r="B49" s="685"/>
      <c r="C49" s="686"/>
      <c r="D49" s="370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</row>
    <row r="50" spans="1:30" ht="27" hidden="1" customHeight="1" x14ac:dyDescent="0.3">
      <c r="A50" s="228" t="s">
        <v>532</v>
      </c>
      <c r="B50" s="291" t="s">
        <v>511</v>
      </c>
      <c r="C50" s="367" t="s">
        <v>513</v>
      </c>
      <c r="D50" s="368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</row>
    <row r="51" spans="1:30" ht="28.5" hidden="1" customHeight="1" x14ac:dyDescent="0.3">
      <c r="A51" s="228" t="s">
        <v>523</v>
      </c>
      <c r="B51" s="291"/>
      <c r="C51" s="367" t="s">
        <v>354</v>
      </c>
      <c r="D51" s="368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57.75" hidden="1" customHeight="1" x14ac:dyDescent="0.3">
      <c r="A52" s="637" t="s">
        <v>544</v>
      </c>
      <c r="B52" s="638"/>
      <c r="C52" s="638"/>
      <c r="D52" s="370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</row>
    <row r="53" spans="1:30" ht="26.25" hidden="1" customHeight="1" x14ac:dyDescent="0.3">
      <c r="A53" s="228" t="s">
        <v>515</v>
      </c>
      <c r="B53" s="229"/>
      <c r="C53" s="229" t="s">
        <v>514</v>
      </c>
      <c r="D53" s="368">
        <f>SUM(D54)</f>
        <v>0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</row>
    <row r="54" spans="1:30" ht="43.5" hidden="1" customHeight="1" x14ac:dyDescent="0.3">
      <c r="A54" s="635" t="s">
        <v>576</v>
      </c>
      <c r="B54" s="636"/>
      <c r="C54" s="636"/>
      <c r="D54" s="371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</row>
    <row r="55" spans="1:30" ht="19.5" hidden="1" x14ac:dyDescent="0.3">
      <c r="A55" s="184"/>
      <c r="B55" s="185"/>
      <c r="C55" s="226"/>
      <c r="D55" s="221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</row>
    <row r="56" spans="1:30" s="48" customFormat="1" ht="42.75" hidden="1" customHeight="1" x14ac:dyDescent="0.3">
      <c r="A56" s="228" t="s">
        <v>509</v>
      </c>
      <c r="B56" s="291" t="s">
        <v>510</v>
      </c>
      <c r="C56" s="230" t="s">
        <v>512</v>
      </c>
      <c r="D56" s="364">
        <f>SUM(D57)</f>
        <v>0</v>
      </c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</row>
    <row r="57" spans="1:30" ht="29.25" hidden="1" customHeight="1" x14ac:dyDescent="0.3">
      <c r="A57" s="186">
        <v>9900000000</v>
      </c>
      <c r="B57" s="227"/>
      <c r="C57" s="230" t="s">
        <v>353</v>
      </c>
      <c r="D57" s="364">
        <f>SUM(D58:D62)</f>
        <v>0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</row>
    <row r="58" spans="1:30" ht="42.75" hidden="1" customHeight="1" x14ac:dyDescent="0.3">
      <c r="A58" s="635" t="s">
        <v>583</v>
      </c>
      <c r="B58" s="636"/>
      <c r="C58" s="636"/>
      <c r="D58" s="372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</row>
    <row r="59" spans="1:30" s="48" customFormat="1" ht="80.25" hidden="1" customHeight="1" x14ac:dyDescent="0.3">
      <c r="A59" s="666" t="s">
        <v>568</v>
      </c>
      <c r="B59" s="667"/>
      <c r="C59" s="667"/>
      <c r="D59" s="231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</row>
    <row r="60" spans="1:30" s="48" customFormat="1" ht="60.75" hidden="1" customHeight="1" x14ac:dyDescent="0.3">
      <c r="A60" s="666" t="s">
        <v>517</v>
      </c>
      <c r="B60" s="667"/>
      <c r="C60" s="667"/>
      <c r="D60" s="231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</row>
    <row r="61" spans="1:30" s="48" customFormat="1" ht="42.75" hidden="1" customHeight="1" x14ac:dyDescent="0.3">
      <c r="A61" s="666" t="s">
        <v>569</v>
      </c>
      <c r="B61" s="667"/>
      <c r="C61" s="667"/>
      <c r="D61" s="231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</row>
    <row r="62" spans="1:30" ht="60.75" hidden="1" customHeight="1" x14ac:dyDescent="0.3">
      <c r="A62" s="635" t="s">
        <v>579</v>
      </c>
      <c r="B62" s="636"/>
      <c r="C62" s="636"/>
      <c r="D62" s="372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</row>
    <row r="63" spans="1:30" s="48" customFormat="1" ht="61.5" hidden="1" customHeight="1" x14ac:dyDescent="0.3">
      <c r="A63" s="666" t="s">
        <v>582</v>
      </c>
      <c r="B63" s="667"/>
      <c r="C63" s="667"/>
      <c r="D63" s="353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</row>
    <row r="64" spans="1:30" ht="24.75" customHeight="1" x14ac:dyDescent="0.3">
      <c r="A64" s="641" t="s">
        <v>363</v>
      </c>
      <c r="B64" s="642"/>
      <c r="C64" s="643"/>
      <c r="D64" s="644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s="48" customFormat="1" ht="25.5" customHeight="1" x14ac:dyDescent="0.3">
      <c r="A65" s="228" t="s">
        <v>567</v>
      </c>
      <c r="B65" s="451">
        <v>9770</v>
      </c>
      <c r="C65" s="235" t="s">
        <v>251</v>
      </c>
      <c r="D65" s="450">
        <f>SUM(D66)</f>
        <v>13545097</v>
      </c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</row>
    <row r="66" spans="1:30" s="48" customFormat="1" ht="24.75" customHeight="1" x14ac:dyDescent="0.3">
      <c r="A66" s="228" t="s">
        <v>523</v>
      </c>
      <c r="B66" s="291"/>
      <c r="C66" s="367" t="s">
        <v>354</v>
      </c>
      <c r="D66" s="450">
        <f>SUM(D67)</f>
        <v>13545097</v>
      </c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</row>
    <row r="67" spans="1:30" s="48" customFormat="1" ht="54.75" customHeight="1" x14ac:dyDescent="0.3">
      <c r="A67" s="637" t="s">
        <v>586</v>
      </c>
      <c r="B67" s="638"/>
      <c r="C67" s="638"/>
      <c r="D67" s="371">
        <v>13545097</v>
      </c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</row>
    <row r="68" spans="1:30" ht="37.5" customHeight="1" x14ac:dyDescent="0.3">
      <c r="A68" s="449" t="s">
        <v>509</v>
      </c>
      <c r="B68" s="227" t="s">
        <v>510</v>
      </c>
      <c r="C68" s="230" t="s">
        <v>512</v>
      </c>
      <c r="D68" s="450">
        <f>SUM(D69)</f>
        <v>1320000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</row>
    <row r="69" spans="1:30" ht="25.5" customHeight="1" x14ac:dyDescent="0.3">
      <c r="A69" s="186">
        <v>9900000000</v>
      </c>
      <c r="B69" s="227"/>
      <c r="C69" s="230" t="s">
        <v>353</v>
      </c>
      <c r="D69" s="219">
        <f>SUM(D70:D73)</f>
        <v>1320000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</row>
    <row r="70" spans="1:30" ht="54.75" customHeight="1" x14ac:dyDescent="0.3">
      <c r="A70" s="637" t="s">
        <v>584</v>
      </c>
      <c r="B70" s="638"/>
      <c r="C70" s="638"/>
      <c r="D70" s="371">
        <v>1320000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</row>
    <row r="71" spans="1:30" s="48" customFormat="1" ht="63" hidden="1" customHeight="1" x14ac:dyDescent="0.3">
      <c r="A71" s="666" t="s">
        <v>570</v>
      </c>
      <c r="B71" s="667"/>
      <c r="C71" s="667"/>
      <c r="D71" s="231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</row>
    <row r="72" spans="1:30" s="48" customFormat="1" ht="63" hidden="1" customHeight="1" x14ac:dyDescent="0.3">
      <c r="A72" s="666" t="s">
        <v>571</v>
      </c>
      <c r="B72" s="667"/>
      <c r="C72" s="667"/>
      <c r="D72" s="231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</row>
    <row r="73" spans="1:30" s="48" customFormat="1" ht="61.5" hidden="1" customHeight="1" x14ac:dyDescent="0.3">
      <c r="A73" s="666" t="s">
        <v>516</v>
      </c>
      <c r="B73" s="667"/>
      <c r="C73" s="667"/>
      <c r="D73" s="448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</row>
    <row r="74" spans="1:30" ht="15.75" hidden="1" customHeight="1" x14ac:dyDescent="0.3">
      <c r="A74" s="363"/>
      <c r="B74" s="360"/>
      <c r="C74" s="360"/>
      <c r="D74" s="232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</row>
    <row r="75" spans="1:30" ht="20.25" x14ac:dyDescent="0.3">
      <c r="A75" s="233" t="s">
        <v>355</v>
      </c>
      <c r="B75" s="234" t="s">
        <v>355</v>
      </c>
      <c r="C75" s="235" t="s">
        <v>497</v>
      </c>
      <c r="D75" s="236">
        <f>SUM(D76:D77)</f>
        <v>14865097</v>
      </c>
      <c r="F75" s="50"/>
    </row>
    <row r="76" spans="1:30" ht="20.25" x14ac:dyDescent="0.3">
      <c r="A76" s="233" t="s">
        <v>355</v>
      </c>
      <c r="B76" s="234" t="s">
        <v>355</v>
      </c>
      <c r="C76" s="229" t="s">
        <v>356</v>
      </c>
      <c r="D76" s="219">
        <f>D47+D56</f>
        <v>0</v>
      </c>
    </row>
    <row r="77" spans="1:30" ht="20.25" x14ac:dyDescent="0.3">
      <c r="A77" s="237" t="s">
        <v>355</v>
      </c>
      <c r="B77" s="238" t="s">
        <v>355</v>
      </c>
      <c r="C77" s="239" t="s">
        <v>357</v>
      </c>
      <c r="D77" s="240">
        <f>SUM(D66,D68)</f>
        <v>14865097</v>
      </c>
    </row>
    <row r="78" spans="1:30" ht="20.25" hidden="1" x14ac:dyDescent="0.3">
      <c r="A78" s="126"/>
      <c r="B78" s="126"/>
      <c r="C78" s="47"/>
      <c r="D78" s="125"/>
    </row>
    <row r="79" spans="1:30" ht="11.25" customHeight="1" x14ac:dyDescent="0.3">
      <c r="A79" s="126"/>
      <c r="B79" s="126"/>
      <c r="C79" s="47"/>
      <c r="D79" s="125"/>
    </row>
    <row r="80" spans="1:30" ht="11.45" customHeight="1" x14ac:dyDescent="0.3">
      <c r="A80" s="126"/>
      <c r="B80" s="126"/>
      <c r="C80" s="47"/>
      <c r="D80" s="125"/>
    </row>
    <row r="81" spans="1:8" ht="20.25" x14ac:dyDescent="0.3">
      <c r="A81" s="349" t="s">
        <v>498</v>
      </c>
      <c r="B81" s="349"/>
      <c r="C81" s="349"/>
      <c r="D81" s="349"/>
      <c r="E81" s="349"/>
      <c r="F81" s="349"/>
      <c r="G81" s="127"/>
      <c r="H81" s="127"/>
    </row>
  </sheetData>
  <mergeCells count="48">
    <mergeCell ref="A17:D17"/>
    <mergeCell ref="D41:D42"/>
    <mergeCell ref="B33:C33"/>
    <mergeCell ref="A73:C73"/>
    <mergeCell ref="A72:C72"/>
    <mergeCell ref="B23:C23"/>
    <mergeCell ref="A71:C71"/>
    <mergeCell ref="A70:C70"/>
    <mergeCell ref="A63:C63"/>
    <mergeCell ref="A49:C49"/>
    <mergeCell ref="A62:C62"/>
    <mergeCell ref="B25:C25"/>
    <mergeCell ref="B27:C27"/>
    <mergeCell ref="B29:C29"/>
    <mergeCell ref="B30:C30"/>
    <mergeCell ref="B21:C21"/>
    <mergeCell ref="A14:A15"/>
    <mergeCell ref="B14:C15"/>
    <mergeCell ref="B22:C22"/>
    <mergeCell ref="A59:C59"/>
    <mergeCell ref="A61:C61"/>
    <mergeCell ref="A60:C60"/>
    <mergeCell ref="B35:C35"/>
    <mergeCell ref="A38:D38"/>
    <mergeCell ref="A41:A42"/>
    <mergeCell ref="B41:B42"/>
    <mergeCell ref="C41:C42"/>
    <mergeCell ref="B32:C32"/>
    <mergeCell ref="D14:D15"/>
    <mergeCell ref="B16:C16"/>
    <mergeCell ref="B19:C19"/>
    <mergeCell ref="B20:C20"/>
    <mergeCell ref="C2:D2"/>
    <mergeCell ref="C3:D3"/>
    <mergeCell ref="B8:C8"/>
    <mergeCell ref="B9:C9"/>
    <mergeCell ref="A11:D11"/>
    <mergeCell ref="B18:C18"/>
    <mergeCell ref="A54:C54"/>
    <mergeCell ref="A67:C67"/>
    <mergeCell ref="B24:C24"/>
    <mergeCell ref="A64:D64"/>
    <mergeCell ref="A44:D44"/>
    <mergeCell ref="B34:C34"/>
    <mergeCell ref="A31:D31"/>
    <mergeCell ref="B26:C26"/>
    <mergeCell ref="A52:C52"/>
    <mergeCell ref="A58:C58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0"/>
  <sheetViews>
    <sheetView topLeftCell="A3" zoomScaleNormal="100" zoomScaleSheetLayoutView="100" workbookViewId="0">
      <selection activeCell="E57" sqref="E57"/>
    </sheetView>
  </sheetViews>
  <sheetFormatPr defaultColWidth="9.140625" defaultRowHeight="15" x14ac:dyDescent="0.2"/>
  <cols>
    <col min="1" max="1" width="13.140625" style="476" customWidth="1"/>
    <col min="2" max="2" width="13.7109375" style="476" customWidth="1"/>
    <col min="3" max="3" width="13.140625" style="476" customWidth="1"/>
    <col min="4" max="4" width="42.140625" style="476" customWidth="1"/>
    <col min="5" max="5" width="56.5703125" style="476" customWidth="1"/>
    <col min="6" max="6" width="12.7109375" style="476" customWidth="1"/>
    <col min="7" max="7" width="9.42578125" style="476" customWidth="1"/>
    <col min="8" max="8" width="13.28515625" style="476" customWidth="1"/>
    <col min="9" max="9" width="13.42578125" style="476" customWidth="1"/>
    <col min="10" max="10" width="10.5703125" style="476" customWidth="1"/>
    <col min="11" max="16384" width="9.140625" style="476"/>
  </cols>
  <sheetData>
    <row r="1" spans="1:10" ht="36" customHeight="1" x14ac:dyDescent="0.25">
      <c r="A1" s="475"/>
      <c r="B1" s="475"/>
      <c r="C1" s="475"/>
      <c r="D1" s="475"/>
      <c r="E1" s="475"/>
      <c r="F1" s="475"/>
      <c r="G1" s="475"/>
      <c r="H1" s="475"/>
    </row>
    <row r="2" spans="1:10" ht="15.75" x14ac:dyDescent="0.25">
      <c r="A2" s="475"/>
      <c r="B2" s="475"/>
      <c r="C2" s="475"/>
      <c r="D2" s="475"/>
      <c r="E2" s="475"/>
      <c r="F2" s="475"/>
      <c r="G2" s="475"/>
      <c r="H2" s="475"/>
    </row>
    <row r="3" spans="1:10" ht="15.75" x14ac:dyDescent="0.25">
      <c r="A3" s="475"/>
      <c r="B3" s="475"/>
      <c r="C3" s="475"/>
      <c r="D3" s="475"/>
      <c r="E3" s="475"/>
      <c r="F3" s="475"/>
      <c r="G3" s="475"/>
      <c r="H3" s="475"/>
    </row>
    <row r="4" spans="1:10" ht="15.75" x14ac:dyDescent="0.25">
      <c r="A4" s="477" t="s">
        <v>502</v>
      </c>
      <c r="B4" s="475"/>
      <c r="C4" s="475"/>
      <c r="D4" s="475"/>
      <c r="E4" s="475"/>
      <c r="F4" s="475"/>
      <c r="G4" s="475"/>
      <c r="H4" s="475"/>
    </row>
    <row r="5" spans="1:10" ht="15.75" x14ac:dyDescent="0.25">
      <c r="A5" s="250" t="s">
        <v>311</v>
      </c>
      <c r="B5" s="475"/>
      <c r="C5" s="475"/>
      <c r="D5" s="475"/>
      <c r="E5" s="475"/>
      <c r="F5" s="475"/>
      <c r="G5" s="475"/>
      <c r="H5" s="475"/>
    </row>
    <row r="6" spans="1:10" ht="15.75" x14ac:dyDescent="0.25">
      <c r="A6" s="475"/>
      <c r="B6" s="475"/>
      <c r="C6" s="475"/>
      <c r="D6" s="475"/>
      <c r="E6" s="475"/>
      <c r="F6" s="475"/>
      <c r="G6" s="475"/>
      <c r="H6" s="475"/>
    </row>
    <row r="7" spans="1:10" ht="18.75" x14ac:dyDescent="0.3">
      <c r="A7" s="475"/>
      <c r="B7" s="475"/>
      <c r="C7" s="475"/>
      <c r="D7" s="475"/>
      <c r="E7" s="475"/>
      <c r="F7" s="475"/>
      <c r="G7" s="475"/>
      <c r="H7" s="475"/>
      <c r="I7" s="478"/>
      <c r="J7" s="478"/>
    </row>
    <row r="8" spans="1:10" ht="18.75" x14ac:dyDescent="0.3">
      <c r="A8" s="475"/>
      <c r="B8" s="475"/>
      <c r="C8" s="475"/>
      <c r="D8" s="475"/>
      <c r="E8" s="475"/>
      <c r="F8" s="475"/>
      <c r="G8" s="475"/>
      <c r="H8" s="475"/>
      <c r="I8" s="478"/>
      <c r="J8" s="478"/>
    </row>
    <row r="10" spans="1:10" ht="15.75" customHeight="1" x14ac:dyDescent="0.3">
      <c r="A10" s="478"/>
      <c r="B10" s="478"/>
      <c r="C10" s="478"/>
      <c r="D10" s="478"/>
      <c r="E10" s="478"/>
      <c r="F10" s="478"/>
      <c r="G10" s="478"/>
      <c r="H10" s="478"/>
      <c r="I10" s="478"/>
      <c r="J10" s="478" t="s">
        <v>0</v>
      </c>
    </row>
    <row r="11" spans="1:10" s="480" customFormat="1" ht="114" customHeight="1" x14ac:dyDescent="0.2">
      <c r="A11" s="479" t="s">
        <v>388</v>
      </c>
      <c r="B11" s="479" t="s">
        <v>389</v>
      </c>
      <c r="C11" s="479" t="s">
        <v>270</v>
      </c>
      <c r="D11" s="479" t="s">
        <v>390</v>
      </c>
      <c r="E11" s="479" t="s">
        <v>591</v>
      </c>
      <c r="F11" s="479" t="s">
        <v>592</v>
      </c>
      <c r="G11" s="479" t="s">
        <v>593</v>
      </c>
      <c r="H11" s="479" t="s">
        <v>594</v>
      </c>
      <c r="I11" s="479" t="s">
        <v>595</v>
      </c>
      <c r="J11" s="479" t="s">
        <v>596</v>
      </c>
    </row>
    <row r="12" spans="1:10" s="482" customFormat="1" ht="19.5" customHeight="1" x14ac:dyDescent="0.2">
      <c r="A12" s="481">
        <v>1</v>
      </c>
      <c r="B12" s="481">
        <v>2</v>
      </c>
      <c r="C12" s="481">
        <v>3</v>
      </c>
      <c r="D12" s="481">
        <v>4</v>
      </c>
      <c r="E12" s="481">
        <v>5</v>
      </c>
      <c r="F12" s="481">
        <v>6</v>
      </c>
      <c r="G12" s="481">
        <v>7</v>
      </c>
      <c r="H12" s="481">
        <v>8</v>
      </c>
      <c r="I12" s="481">
        <v>9</v>
      </c>
      <c r="J12" s="481">
        <v>10</v>
      </c>
    </row>
    <row r="13" spans="1:10" s="480" customFormat="1" ht="44.25" hidden="1" customHeight="1" x14ac:dyDescent="0.3">
      <c r="A13" s="72" t="s">
        <v>156</v>
      </c>
      <c r="B13" s="72"/>
      <c r="C13" s="72"/>
      <c r="D13" s="187" t="s">
        <v>150</v>
      </c>
      <c r="E13" s="483"/>
      <c r="F13" s="484"/>
      <c r="G13" s="484"/>
      <c r="H13" s="484"/>
      <c r="I13" s="484">
        <f>SUM(I14)</f>
        <v>0</v>
      </c>
      <c r="J13" s="484"/>
    </row>
    <row r="14" spans="1:10" s="485" customFormat="1" ht="44.25" hidden="1" customHeight="1" x14ac:dyDescent="0.3">
      <c r="A14" s="72" t="s">
        <v>157</v>
      </c>
      <c r="B14" s="72"/>
      <c r="C14" s="72"/>
      <c r="D14" s="187" t="s">
        <v>150</v>
      </c>
      <c r="E14" s="483"/>
      <c r="F14" s="484"/>
      <c r="G14" s="484"/>
      <c r="H14" s="484"/>
      <c r="I14" s="484">
        <f>SUM(I15:I19)</f>
        <v>0</v>
      </c>
      <c r="J14" s="484"/>
    </row>
    <row r="15" spans="1:10" s="485" customFormat="1" ht="51" hidden="1" customHeight="1" x14ac:dyDescent="0.3">
      <c r="A15" s="59"/>
      <c r="B15" s="23"/>
      <c r="C15" s="23"/>
      <c r="D15" s="53"/>
      <c r="E15" s="486"/>
      <c r="F15" s="487"/>
      <c r="G15" s="487"/>
      <c r="H15" s="487"/>
      <c r="I15" s="487"/>
      <c r="J15" s="487"/>
    </row>
    <row r="16" spans="1:10" s="489" customFormat="1" ht="23.25" hidden="1" customHeight="1" x14ac:dyDescent="0.3">
      <c r="A16" s="59"/>
      <c r="B16" s="23"/>
      <c r="C16" s="23"/>
      <c r="D16" s="53"/>
      <c r="E16" s="486"/>
      <c r="F16" s="488"/>
      <c r="G16" s="488"/>
      <c r="H16" s="488"/>
      <c r="I16" s="487"/>
      <c r="J16" s="488"/>
    </row>
    <row r="17" spans="1:10" s="485" customFormat="1" ht="28.5" hidden="1" customHeight="1" x14ac:dyDescent="0.3">
      <c r="A17" s="23"/>
      <c r="B17" s="23"/>
      <c r="C17" s="23"/>
      <c r="D17" s="94"/>
      <c r="E17" s="490"/>
      <c r="F17" s="487"/>
      <c r="G17" s="487"/>
      <c r="H17" s="487"/>
      <c r="I17" s="487"/>
      <c r="J17" s="487"/>
    </row>
    <row r="18" spans="1:10" s="489" customFormat="1" ht="39.75" hidden="1" customHeight="1" x14ac:dyDescent="0.3">
      <c r="A18" s="133"/>
      <c r="B18" s="133"/>
      <c r="C18" s="133"/>
      <c r="D18" s="138"/>
      <c r="E18" s="491"/>
      <c r="F18" s="488"/>
      <c r="G18" s="488"/>
      <c r="H18" s="488"/>
      <c r="I18" s="488"/>
      <c r="J18" s="488"/>
    </row>
    <row r="19" spans="1:10" s="489" customFormat="1" ht="37.5" hidden="1" customHeight="1" x14ac:dyDescent="0.3">
      <c r="A19" s="133"/>
      <c r="B19" s="133"/>
      <c r="C19" s="133"/>
      <c r="D19" s="288"/>
      <c r="E19" s="491"/>
      <c r="F19" s="488"/>
      <c r="G19" s="492"/>
      <c r="H19" s="492"/>
      <c r="I19" s="488"/>
      <c r="J19" s="493"/>
    </row>
    <row r="20" spans="1:10" s="485" customFormat="1" ht="72.75" customHeight="1" x14ac:dyDescent="0.3">
      <c r="A20" s="72" t="s">
        <v>391</v>
      </c>
      <c r="B20" s="147"/>
      <c r="C20" s="147"/>
      <c r="D20" s="567" t="s">
        <v>392</v>
      </c>
      <c r="E20" s="483"/>
      <c r="F20" s="484"/>
      <c r="G20" s="484"/>
      <c r="H20" s="484"/>
      <c r="I20" s="484">
        <f>SUM(I21)</f>
        <v>100000</v>
      </c>
      <c r="J20" s="494"/>
    </row>
    <row r="21" spans="1:10" s="485" customFormat="1" ht="72" customHeight="1" x14ac:dyDescent="0.3">
      <c r="A21" s="72" t="s">
        <v>393</v>
      </c>
      <c r="B21" s="147"/>
      <c r="C21" s="147"/>
      <c r="D21" s="567" t="s">
        <v>392</v>
      </c>
      <c r="E21" s="483"/>
      <c r="F21" s="484"/>
      <c r="G21" s="484"/>
      <c r="H21" s="484"/>
      <c r="I21" s="484">
        <f>SUM(I22:I31)</f>
        <v>100000</v>
      </c>
      <c r="J21" s="494"/>
    </row>
    <row r="22" spans="1:10" s="482" customFormat="1" ht="111.75" hidden="1" customHeight="1" x14ac:dyDescent="0.3">
      <c r="A22" s="74" t="s">
        <v>400</v>
      </c>
      <c r="B22" s="74" t="s">
        <v>145</v>
      </c>
      <c r="C22" s="74" t="s">
        <v>231</v>
      </c>
      <c r="D22" s="56" t="s">
        <v>230</v>
      </c>
      <c r="E22" s="495" t="s">
        <v>597</v>
      </c>
      <c r="F22" s="496"/>
      <c r="G22" s="497"/>
      <c r="H22" s="497"/>
      <c r="I22" s="497"/>
      <c r="J22" s="496"/>
    </row>
    <row r="23" spans="1:10" s="482" customFormat="1" ht="99" hidden="1" customHeight="1" x14ac:dyDescent="0.3">
      <c r="A23" s="23" t="s">
        <v>401</v>
      </c>
      <c r="B23" s="23" t="s">
        <v>283</v>
      </c>
      <c r="C23" s="194" t="s">
        <v>231</v>
      </c>
      <c r="D23" s="119" t="s">
        <v>402</v>
      </c>
      <c r="E23" s="498" t="s">
        <v>598</v>
      </c>
      <c r="F23" s="481"/>
      <c r="G23" s="481"/>
      <c r="H23" s="481"/>
      <c r="I23" s="497"/>
      <c r="J23" s="481"/>
    </row>
    <row r="24" spans="1:10" s="482" customFormat="1" ht="121.5" hidden="1" customHeight="1" x14ac:dyDescent="0.3">
      <c r="A24" s="23" t="s">
        <v>401</v>
      </c>
      <c r="B24" s="23" t="s">
        <v>283</v>
      </c>
      <c r="C24" s="194" t="s">
        <v>231</v>
      </c>
      <c r="D24" s="119" t="s">
        <v>402</v>
      </c>
      <c r="E24" s="498" t="s">
        <v>599</v>
      </c>
      <c r="F24" s="481"/>
      <c r="G24" s="481"/>
      <c r="H24" s="481"/>
      <c r="I24" s="497"/>
      <c r="J24" s="481"/>
    </row>
    <row r="25" spans="1:10" s="482" customFormat="1" ht="99" hidden="1" customHeight="1" x14ac:dyDescent="0.3">
      <c r="A25" s="23" t="s">
        <v>401</v>
      </c>
      <c r="B25" s="23" t="s">
        <v>283</v>
      </c>
      <c r="C25" s="194" t="s">
        <v>231</v>
      </c>
      <c r="D25" s="119" t="s">
        <v>402</v>
      </c>
      <c r="E25" s="498" t="s">
        <v>600</v>
      </c>
      <c r="F25" s="481"/>
      <c r="G25" s="481"/>
      <c r="H25" s="481"/>
      <c r="I25" s="497"/>
      <c r="J25" s="481"/>
    </row>
    <row r="26" spans="1:10" s="482" customFormat="1" ht="101.25" hidden="1" customHeight="1" x14ac:dyDescent="0.3">
      <c r="A26" s="23" t="s">
        <v>401</v>
      </c>
      <c r="B26" s="23" t="s">
        <v>283</v>
      </c>
      <c r="C26" s="194" t="s">
        <v>231</v>
      </c>
      <c r="D26" s="119" t="s">
        <v>402</v>
      </c>
      <c r="E26" s="499" t="s">
        <v>601</v>
      </c>
      <c r="F26" s="481"/>
      <c r="G26" s="481"/>
      <c r="H26" s="481"/>
      <c r="I26" s="497"/>
      <c r="J26" s="481"/>
    </row>
    <row r="27" spans="1:10" s="482" customFormat="1" ht="123" customHeight="1" x14ac:dyDescent="0.3">
      <c r="A27" s="194" t="s">
        <v>588</v>
      </c>
      <c r="B27" s="194" t="s">
        <v>589</v>
      </c>
      <c r="C27" s="194" t="s">
        <v>231</v>
      </c>
      <c r="D27" s="119" t="s">
        <v>602</v>
      </c>
      <c r="E27" s="568" t="s">
        <v>615</v>
      </c>
      <c r="F27" s="481"/>
      <c r="G27" s="481"/>
      <c r="H27" s="481"/>
      <c r="I27" s="497">
        <v>100000</v>
      </c>
      <c r="J27" s="481"/>
    </row>
    <row r="28" spans="1:10" s="482" customFormat="1" ht="125.25" hidden="1" customHeight="1" x14ac:dyDescent="0.3">
      <c r="A28" s="194" t="s">
        <v>588</v>
      </c>
      <c r="B28" s="194" t="s">
        <v>589</v>
      </c>
      <c r="C28" s="194" t="s">
        <v>231</v>
      </c>
      <c r="D28" s="119" t="s">
        <v>602</v>
      </c>
      <c r="E28" s="498" t="s">
        <v>603</v>
      </c>
      <c r="F28" s="481"/>
      <c r="G28" s="481"/>
      <c r="H28" s="481"/>
      <c r="I28" s="497"/>
      <c r="J28" s="481"/>
    </row>
    <row r="29" spans="1:10" s="482" customFormat="1" ht="44.25" hidden="1" customHeight="1" x14ac:dyDescent="0.3">
      <c r="A29" s="500"/>
      <c r="B29" s="501"/>
      <c r="C29" s="501"/>
      <c r="D29" s="470"/>
      <c r="E29" s="502"/>
      <c r="F29" s="481"/>
      <c r="G29" s="481"/>
      <c r="H29" s="481"/>
      <c r="I29" s="497"/>
      <c r="J29" s="481"/>
    </row>
    <row r="30" spans="1:10" s="505" customFormat="1" ht="19.5" hidden="1" customHeight="1" x14ac:dyDescent="0.2">
      <c r="A30" s="503"/>
      <c r="B30" s="503"/>
      <c r="C30" s="503"/>
      <c r="D30" s="503"/>
      <c r="E30" s="503"/>
      <c r="F30" s="503"/>
      <c r="G30" s="503"/>
      <c r="H30" s="503"/>
      <c r="I30" s="504"/>
      <c r="J30" s="503"/>
    </row>
    <row r="31" spans="1:10" s="505" customFormat="1" ht="19.5" hidden="1" customHeight="1" x14ac:dyDescent="0.2">
      <c r="A31" s="503"/>
      <c r="B31" s="503"/>
      <c r="C31" s="503"/>
      <c r="D31" s="503"/>
      <c r="E31" s="503"/>
      <c r="F31" s="503"/>
      <c r="G31" s="503"/>
      <c r="H31" s="503"/>
      <c r="I31" s="504"/>
      <c r="J31" s="503"/>
    </row>
    <row r="32" spans="1:10" s="489" customFormat="1" ht="44.25" hidden="1" customHeight="1" x14ac:dyDescent="0.3">
      <c r="A32" s="506" t="s">
        <v>196</v>
      </c>
      <c r="B32" s="506"/>
      <c r="C32" s="506"/>
      <c r="D32" s="507" t="s">
        <v>151</v>
      </c>
      <c r="E32" s="508"/>
      <c r="F32" s="508"/>
      <c r="G32" s="508"/>
      <c r="H32" s="508"/>
      <c r="I32" s="509">
        <f>I33</f>
        <v>0</v>
      </c>
      <c r="J32" s="509"/>
    </row>
    <row r="33" spans="1:10" s="510" customFormat="1" ht="40.5" hidden="1" customHeight="1" x14ac:dyDescent="0.3">
      <c r="A33" s="506" t="s">
        <v>195</v>
      </c>
      <c r="B33" s="506"/>
      <c r="C33" s="506"/>
      <c r="D33" s="507" t="s">
        <v>151</v>
      </c>
      <c r="E33" s="508"/>
      <c r="F33" s="508"/>
      <c r="G33" s="508"/>
      <c r="H33" s="508"/>
      <c r="I33" s="509">
        <f>SUM(I34,I36)</f>
        <v>0</v>
      </c>
      <c r="J33" s="509"/>
    </row>
    <row r="34" spans="1:10" s="510" customFormat="1" ht="117.75" hidden="1" customHeight="1" x14ac:dyDescent="0.3">
      <c r="A34" s="133" t="s">
        <v>604</v>
      </c>
      <c r="B34" s="133" t="s">
        <v>283</v>
      </c>
      <c r="C34" s="133" t="s">
        <v>231</v>
      </c>
      <c r="D34" s="470" t="s">
        <v>605</v>
      </c>
      <c r="E34" s="511" t="s">
        <v>606</v>
      </c>
      <c r="F34" s="512"/>
      <c r="G34" s="512"/>
      <c r="H34" s="512"/>
      <c r="I34" s="513"/>
      <c r="J34" s="513"/>
    </row>
    <row r="35" spans="1:10" s="510" customFormat="1" ht="40.5" hidden="1" customHeight="1" x14ac:dyDescent="0.3">
      <c r="A35" s="514" t="s">
        <v>607</v>
      </c>
      <c r="B35" s="515">
        <v>1020</v>
      </c>
      <c r="C35" s="516"/>
      <c r="D35" s="517" t="s">
        <v>608</v>
      </c>
      <c r="E35" s="511"/>
      <c r="F35" s="512"/>
      <c r="G35" s="512"/>
      <c r="H35" s="512"/>
      <c r="I35" s="513"/>
      <c r="J35" s="513"/>
    </row>
    <row r="36" spans="1:10" s="510" customFormat="1" ht="40.5" hidden="1" customHeight="1" x14ac:dyDescent="0.3">
      <c r="A36" s="514" t="s">
        <v>374</v>
      </c>
      <c r="B36" s="515">
        <v>1021</v>
      </c>
      <c r="C36" s="518" t="s">
        <v>44</v>
      </c>
      <c r="D36" s="519" t="s">
        <v>609</v>
      </c>
      <c r="E36" s="520"/>
      <c r="F36" s="520"/>
      <c r="G36" s="520"/>
      <c r="H36" s="520"/>
      <c r="I36" s="513"/>
      <c r="J36" s="513"/>
    </row>
    <row r="37" spans="1:10" s="523" customFormat="1" ht="46.5" hidden="1" customHeight="1" x14ac:dyDescent="0.3">
      <c r="A37" s="72"/>
      <c r="B37" s="72"/>
      <c r="C37" s="72"/>
      <c r="D37" s="166"/>
      <c r="E37" s="521"/>
      <c r="F37" s="521"/>
      <c r="G37" s="521"/>
      <c r="H37" s="521"/>
      <c r="I37" s="522">
        <f>SUM(I38)</f>
        <v>0</v>
      </c>
      <c r="J37" s="522"/>
    </row>
    <row r="38" spans="1:10" s="523" customFormat="1" ht="45.75" hidden="1" customHeight="1" x14ac:dyDescent="0.3">
      <c r="A38" s="72"/>
      <c r="B38" s="72"/>
      <c r="C38" s="72"/>
      <c r="D38" s="166"/>
      <c r="E38" s="521"/>
      <c r="F38" s="521"/>
      <c r="G38" s="521"/>
      <c r="H38" s="521"/>
      <c r="I38" s="522">
        <f>SUM(I39)</f>
        <v>0</v>
      </c>
      <c r="J38" s="522"/>
    </row>
    <row r="39" spans="1:10" s="510" customFormat="1" ht="97.5" hidden="1" customHeight="1" x14ac:dyDescent="0.3">
      <c r="A39" s="524" t="s">
        <v>610</v>
      </c>
      <c r="B39" s="524" t="s">
        <v>611</v>
      </c>
      <c r="C39" s="525" t="s">
        <v>275</v>
      </c>
      <c r="D39" s="381" t="s">
        <v>612</v>
      </c>
      <c r="E39" s="511"/>
      <c r="F39" s="512"/>
      <c r="G39" s="512"/>
      <c r="H39" s="512"/>
      <c r="I39" s="513"/>
      <c r="J39" s="526"/>
    </row>
    <row r="40" spans="1:10" s="510" customFormat="1" ht="40.5" hidden="1" customHeight="1" x14ac:dyDescent="0.3">
      <c r="A40" s="133" t="s">
        <v>197</v>
      </c>
      <c r="B40" s="133" t="s">
        <v>153</v>
      </c>
      <c r="C40" s="133" t="s">
        <v>42</v>
      </c>
      <c r="D40" s="470" t="s">
        <v>613</v>
      </c>
      <c r="E40" s="491"/>
      <c r="F40" s="488"/>
      <c r="G40" s="492"/>
      <c r="H40" s="492"/>
      <c r="I40" s="488"/>
      <c r="J40" s="488"/>
    </row>
    <row r="41" spans="1:10" s="510" customFormat="1" ht="64.5" hidden="1" customHeight="1" x14ac:dyDescent="0.3">
      <c r="A41" s="527" t="s">
        <v>206</v>
      </c>
      <c r="B41" s="527" t="s">
        <v>147</v>
      </c>
      <c r="C41" s="380" t="s">
        <v>57</v>
      </c>
      <c r="D41" s="528" t="s">
        <v>19</v>
      </c>
      <c r="E41" s="491"/>
      <c r="F41" s="488"/>
      <c r="G41" s="492"/>
      <c r="H41" s="492"/>
      <c r="I41" s="488"/>
      <c r="J41" s="488"/>
    </row>
    <row r="42" spans="1:10" s="510" customFormat="1" ht="138.75" hidden="1" customHeight="1" x14ac:dyDescent="0.3">
      <c r="A42" s="527"/>
      <c r="B42" s="527"/>
      <c r="C42" s="380"/>
      <c r="D42" s="529" t="s">
        <v>614</v>
      </c>
      <c r="E42" s="491"/>
      <c r="F42" s="488"/>
      <c r="G42" s="492"/>
      <c r="H42" s="492"/>
      <c r="I42" s="530"/>
      <c r="J42" s="488"/>
    </row>
    <row r="43" spans="1:10" s="523" customFormat="1" ht="46.5" hidden="1" customHeight="1" x14ac:dyDescent="0.3">
      <c r="A43" s="72" t="s">
        <v>22</v>
      </c>
      <c r="B43" s="72"/>
      <c r="C43" s="72"/>
      <c r="D43" s="166"/>
      <c r="E43" s="521"/>
      <c r="F43" s="521"/>
      <c r="G43" s="521"/>
      <c r="H43" s="521"/>
      <c r="I43" s="522">
        <f>SUM(I44)</f>
        <v>0</v>
      </c>
      <c r="J43" s="522"/>
    </row>
    <row r="44" spans="1:10" s="523" customFormat="1" ht="46.5" hidden="1" customHeight="1" x14ac:dyDescent="0.3">
      <c r="A44" s="72" t="s">
        <v>23</v>
      </c>
      <c r="B44" s="72"/>
      <c r="C44" s="72"/>
      <c r="D44" s="166"/>
      <c r="E44" s="521"/>
      <c r="F44" s="521"/>
      <c r="G44" s="521"/>
      <c r="H44" s="521"/>
      <c r="I44" s="522">
        <f>SUM(I45:I49)</f>
        <v>0</v>
      </c>
      <c r="J44" s="522"/>
    </row>
    <row r="45" spans="1:10" s="510" customFormat="1" ht="138.75" hidden="1" customHeight="1" x14ac:dyDescent="0.3">
      <c r="A45" s="527"/>
      <c r="B45" s="527"/>
      <c r="C45" s="380"/>
      <c r="D45" s="531"/>
      <c r="E45" s="491"/>
      <c r="F45" s="488"/>
      <c r="G45" s="492"/>
      <c r="H45" s="492"/>
      <c r="I45" s="532"/>
      <c r="J45" s="488"/>
    </row>
    <row r="46" spans="1:10" s="510" customFormat="1" ht="138.75" hidden="1" customHeight="1" x14ac:dyDescent="0.3">
      <c r="A46" s="527"/>
      <c r="B46" s="527"/>
      <c r="C46" s="380"/>
      <c r="D46" s="531"/>
      <c r="E46" s="491"/>
      <c r="F46" s="488"/>
      <c r="G46" s="492"/>
      <c r="H46" s="492"/>
      <c r="I46" s="532"/>
      <c r="J46" s="488"/>
    </row>
    <row r="47" spans="1:10" s="510" customFormat="1" ht="43.5" hidden="1" customHeight="1" x14ac:dyDescent="0.3">
      <c r="A47" s="506" t="s">
        <v>186</v>
      </c>
      <c r="B47" s="506"/>
      <c r="C47" s="506"/>
      <c r="D47" s="507" t="s">
        <v>152</v>
      </c>
      <c r="E47" s="508"/>
      <c r="F47" s="508"/>
      <c r="G47" s="508"/>
      <c r="H47" s="508"/>
      <c r="I47" s="509">
        <f>SUM(I48)</f>
        <v>0</v>
      </c>
      <c r="J47" s="533"/>
    </row>
    <row r="48" spans="1:10" s="510" customFormat="1" ht="45" hidden="1" customHeight="1" x14ac:dyDescent="0.3">
      <c r="A48" s="506" t="s">
        <v>187</v>
      </c>
      <c r="B48" s="506"/>
      <c r="C48" s="506"/>
      <c r="D48" s="507" t="s">
        <v>152</v>
      </c>
      <c r="E48" s="508"/>
      <c r="F48" s="508"/>
      <c r="G48" s="508"/>
      <c r="H48" s="508"/>
      <c r="I48" s="509">
        <f>SUM(I49)</f>
        <v>0</v>
      </c>
      <c r="J48" s="533"/>
    </row>
    <row r="49" spans="1:10" s="510" customFormat="1" ht="41.25" hidden="1" customHeight="1" x14ac:dyDescent="0.3">
      <c r="A49" s="133" t="s">
        <v>185</v>
      </c>
      <c r="B49" s="133" t="s">
        <v>153</v>
      </c>
      <c r="C49" s="133" t="s">
        <v>42</v>
      </c>
      <c r="D49" s="470"/>
      <c r="E49" s="512"/>
      <c r="F49" s="512"/>
      <c r="G49" s="512"/>
      <c r="H49" s="512"/>
      <c r="I49" s="513"/>
      <c r="J49" s="534"/>
    </row>
    <row r="50" spans="1:10" s="523" customFormat="1" ht="34.5" customHeight="1" x14ac:dyDescent="0.3">
      <c r="A50" s="535" t="s">
        <v>355</v>
      </c>
      <c r="B50" s="535" t="s">
        <v>355</v>
      </c>
      <c r="C50" s="535" t="s">
        <v>355</v>
      </c>
      <c r="D50" s="536" t="s">
        <v>271</v>
      </c>
      <c r="E50" s="535" t="s">
        <v>355</v>
      </c>
      <c r="F50" s="535" t="s">
        <v>355</v>
      </c>
      <c r="G50" s="537"/>
      <c r="H50" s="537"/>
      <c r="I50" s="538">
        <f>SUM(I14,I21,I33,I38,I44,I48)</f>
        <v>100000</v>
      </c>
      <c r="J50" s="535" t="s">
        <v>355</v>
      </c>
    </row>
    <row r="51" spans="1:10" ht="47.25" customHeight="1" x14ac:dyDescent="0.3">
      <c r="A51" s="539"/>
      <c r="B51" s="539"/>
      <c r="C51" s="539"/>
      <c r="D51" s="478"/>
      <c r="E51" s="478"/>
      <c r="F51" s="478"/>
      <c r="G51" s="478"/>
      <c r="H51" s="478"/>
      <c r="I51" s="478"/>
      <c r="J51" s="478"/>
    </row>
    <row r="52" spans="1:10" ht="66.75" customHeight="1" x14ac:dyDescent="0.3">
      <c r="A52" s="539"/>
      <c r="B52" s="539"/>
      <c r="C52" s="539"/>
      <c r="D52" s="540"/>
      <c r="E52" s="540"/>
      <c r="F52" s="540"/>
      <c r="G52" s="540"/>
      <c r="H52" s="540"/>
      <c r="I52" s="475"/>
      <c r="J52" s="475"/>
    </row>
    <row r="53" spans="1:10" ht="18.75" x14ac:dyDescent="0.3">
      <c r="A53" s="539"/>
      <c r="B53" s="539"/>
      <c r="C53" s="539"/>
      <c r="D53" s="478"/>
      <c r="E53" s="478"/>
      <c r="F53" s="478"/>
      <c r="G53" s="478"/>
      <c r="H53" s="478"/>
      <c r="I53" s="475"/>
      <c r="J53" s="475"/>
    </row>
    <row r="54" spans="1:10" ht="20.25" x14ac:dyDescent="0.3">
      <c r="A54" s="541"/>
      <c r="B54" s="541"/>
      <c r="C54" s="541"/>
      <c r="D54" s="542"/>
      <c r="E54" s="542"/>
      <c r="F54" s="542"/>
      <c r="G54" s="542"/>
      <c r="H54" s="542"/>
      <c r="I54" s="475"/>
      <c r="J54" s="475"/>
    </row>
    <row r="55" spans="1:10" ht="15.75" x14ac:dyDescent="0.25">
      <c r="I55" s="475"/>
      <c r="J55" s="475"/>
    </row>
    <row r="59" spans="1:10" ht="15.75" x14ac:dyDescent="0.2">
      <c r="E59" s="543"/>
      <c r="F59" s="544"/>
    </row>
    <row r="60" spans="1:10" x14ac:dyDescent="0.2">
      <c r="E60" s="543"/>
      <c r="F60" s="545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M108"/>
  <sheetViews>
    <sheetView showZeros="0" tabSelected="1" view="pageBreakPreview" topLeftCell="A15" zoomScale="87" zoomScaleNormal="112" zoomScaleSheetLayoutView="87" workbookViewId="0">
      <selection activeCell="I76" sqref="I76:I94"/>
    </sheetView>
  </sheetViews>
  <sheetFormatPr defaultColWidth="9.140625" defaultRowHeight="12.75" x14ac:dyDescent="0.2"/>
  <cols>
    <col min="1" max="1" width="11.7109375" style="11" customWidth="1"/>
    <col min="2" max="2" width="11.85546875" style="11" customWidth="1"/>
    <col min="3" max="3" width="10.85546875" style="11" customWidth="1"/>
    <col min="4" max="4" width="43.140625" style="11" customWidth="1"/>
    <col min="5" max="5" width="48.5703125" style="11" customWidth="1"/>
    <col min="6" max="6" width="25.7109375" style="120" customWidth="1"/>
    <col min="7" max="7" width="17.5703125" style="98" customWidth="1"/>
    <col min="8" max="8" width="18.5703125" style="130" customWidth="1"/>
    <col min="9" max="10" width="18" style="11" customWidth="1"/>
    <col min="11" max="11" width="9.140625" customWidth="1"/>
    <col min="12" max="12" width="21.42578125" style="11" hidden="1" customWidth="1"/>
    <col min="13" max="13" width="16" style="11" hidden="1" customWidth="1"/>
    <col min="14" max="14" width="9.140625" style="11" customWidth="1"/>
    <col min="15" max="16384" width="9.140625" style="11"/>
  </cols>
  <sheetData>
    <row r="4" spans="1:13" ht="57" customHeight="1" x14ac:dyDescent="0.2"/>
    <row r="5" spans="1:13" ht="16.350000000000001" customHeight="1" x14ac:dyDescent="0.3">
      <c r="D5" s="693"/>
      <c r="E5" s="693"/>
      <c r="F5" s="693"/>
      <c r="G5" s="693"/>
      <c r="H5" s="693"/>
      <c r="I5" s="693"/>
    </row>
    <row r="6" spans="1:13" ht="18.75" x14ac:dyDescent="0.3">
      <c r="D6" s="694"/>
      <c r="E6" s="694"/>
      <c r="F6" s="694"/>
      <c r="G6" s="694"/>
      <c r="H6" s="694"/>
      <c r="I6" s="694"/>
      <c r="J6" s="694"/>
    </row>
    <row r="7" spans="1:13" ht="16.899999999999999" customHeight="1" x14ac:dyDescent="0.3">
      <c r="D7" s="243"/>
      <c r="E7" s="243"/>
      <c r="F7" s="121"/>
      <c r="G7" s="242"/>
      <c r="H7" s="243"/>
      <c r="I7" s="243"/>
      <c r="J7" s="243"/>
    </row>
    <row r="8" spans="1:13" ht="27" customHeight="1" x14ac:dyDescent="0.3">
      <c r="A8" s="700" t="s">
        <v>502</v>
      </c>
      <c r="B8" s="701"/>
      <c r="D8" s="243"/>
      <c r="E8" s="243"/>
      <c r="F8" s="121"/>
      <c r="G8" s="242"/>
      <c r="H8" s="243"/>
      <c r="I8" s="243"/>
      <c r="J8" s="243"/>
    </row>
    <row r="9" spans="1:13" ht="17.45" customHeight="1" x14ac:dyDescent="0.3">
      <c r="A9" s="702" t="s">
        <v>311</v>
      </c>
      <c r="B9" s="701"/>
      <c r="D9" s="243"/>
      <c r="E9" s="243"/>
      <c r="F9" s="121"/>
      <c r="G9" s="242"/>
      <c r="H9" s="243"/>
      <c r="I9" s="243"/>
      <c r="J9" s="128" t="s">
        <v>313</v>
      </c>
    </row>
    <row r="10" spans="1:13" ht="9.6" customHeight="1" x14ac:dyDescent="0.3">
      <c r="E10" s="25"/>
      <c r="F10" s="121"/>
      <c r="G10" s="242"/>
      <c r="H10" s="26"/>
    </row>
    <row r="11" spans="1:13" s="65" customFormat="1" ht="27" customHeight="1" x14ac:dyDescent="0.2">
      <c r="A11" s="695" t="s">
        <v>388</v>
      </c>
      <c r="B11" s="695" t="s">
        <v>389</v>
      </c>
      <c r="C11" s="695" t="s">
        <v>270</v>
      </c>
      <c r="D11" s="696" t="s">
        <v>390</v>
      </c>
      <c r="E11" s="697" t="s">
        <v>273</v>
      </c>
      <c r="F11" s="697" t="s">
        <v>274</v>
      </c>
      <c r="G11" s="698" t="s">
        <v>271</v>
      </c>
      <c r="H11" s="699" t="s">
        <v>68</v>
      </c>
      <c r="I11" s="691" t="s">
        <v>69</v>
      </c>
      <c r="J11" s="692"/>
    </row>
    <row r="12" spans="1:13" s="65" customFormat="1" ht="104.25" customHeight="1" x14ac:dyDescent="0.2">
      <c r="A12" s="603"/>
      <c r="B12" s="603"/>
      <c r="C12" s="603"/>
      <c r="D12" s="603"/>
      <c r="E12" s="603"/>
      <c r="F12" s="603"/>
      <c r="G12" s="603"/>
      <c r="H12" s="603"/>
      <c r="I12" s="244" t="s">
        <v>266</v>
      </c>
      <c r="J12" s="68" t="s">
        <v>272</v>
      </c>
    </row>
    <row r="13" spans="1:13" s="117" customFormat="1" ht="15.75" customHeight="1" x14ac:dyDescent="0.2">
      <c r="A13" s="115">
        <v>1</v>
      </c>
      <c r="B13" s="115">
        <v>2</v>
      </c>
      <c r="C13" s="115">
        <v>3</v>
      </c>
      <c r="D13" s="115">
        <v>4</v>
      </c>
      <c r="E13" s="116">
        <v>5</v>
      </c>
      <c r="F13" s="116">
        <v>6</v>
      </c>
      <c r="G13" s="116">
        <v>7</v>
      </c>
      <c r="H13" s="116">
        <v>8</v>
      </c>
      <c r="I13" s="115">
        <v>9</v>
      </c>
      <c r="J13" s="116">
        <v>10</v>
      </c>
    </row>
    <row r="14" spans="1:13" ht="40.5" customHeight="1" x14ac:dyDescent="0.3">
      <c r="A14" s="106" t="s">
        <v>156</v>
      </c>
      <c r="B14" s="106"/>
      <c r="C14" s="106"/>
      <c r="D14" s="107" t="s">
        <v>150</v>
      </c>
      <c r="E14" s="162"/>
      <c r="F14" s="163"/>
      <c r="G14" s="73">
        <f>SUM(G15)</f>
        <v>4630000</v>
      </c>
      <c r="H14" s="73">
        <f t="shared" ref="H14:J14" si="0">SUM(H15)</f>
        <v>0</v>
      </c>
      <c r="I14" s="73">
        <f t="shared" si="0"/>
        <v>4630000</v>
      </c>
      <c r="J14" s="73">
        <f t="shared" si="0"/>
        <v>4630000</v>
      </c>
      <c r="M14" s="50"/>
    </row>
    <row r="15" spans="1:13" ht="39" customHeight="1" x14ac:dyDescent="0.3">
      <c r="A15" s="106" t="s">
        <v>157</v>
      </c>
      <c r="B15" s="106"/>
      <c r="C15" s="106"/>
      <c r="D15" s="107" t="s">
        <v>150</v>
      </c>
      <c r="E15" s="162"/>
      <c r="F15" s="163"/>
      <c r="G15" s="73">
        <f>SUM(G16:G30)</f>
        <v>4630000</v>
      </c>
      <c r="H15" s="73">
        <f t="shared" ref="H15:J15" si="1">SUM(H16:H30)</f>
        <v>0</v>
      </c>
      <c r="I15" s="73">
        <f t="shared" si="1"/>
        <v>4630000</v>
      </c>
      <c r="J15" s="73">
        <f t="shared" si="1"/>
        <v>4630000</v>
      </c>
      <c r="L15" s="124">
        <f>SUM(H14:I14)</f>
        <v>4630000</v>
      </c>
    </row>
    <row r="16" spans="1:13" ht="115.5" hidden="1" customHeight="1" x14ac:dyDescent="0.3">
      <c r="A16" s="23" t="s">
        <v>299</v>
      </c>
      <c r="B16" s="23" t="s">
        <v>52</v>
      </c>
      <c r="C16" s="23" t="s">
        <v>53</v>
      </c>
      <c r="D16" s="53" t="s">
        <v>300</v>
      </c>
      <c r="E16" s="119" t="s">
        <v>328</v>
      </c>
      <c r="F16" s="76" t="s">
        <v>327</v>
      </c>
      <c r="G16" s="46">
        <f t="shared" ref="G16:G30" si="2">SUM(H16:I16)</f>
        <v>0</v>
      </c>
      <c r="H16" s="30"/>
      <c r="I16" s="30"/>
      <c r="J16" s="30"/>
      <c r="K16" s="11"/>
      <c r="L16" s="111"/>
    </row>
    <row r="17" spans="1:12" ht="71.25" hidden="1" customHeight="1" x14ac:dyDescent="0.3">
      <c r="A17" s="23" t="s">
        <v>299</v>
      </c>
      <c r="B17" s="23" t="s">
        <v>52</v>
      </c>
      <c r="C17" s="23" t="s">
        <v>53</v>
      </c>
      <c r="D17" s="53" t="s">
        <v>300</v>
      </c>
      <c r="E17" s="119" t="s">
        <v>484</v>
      </c>
      <c r="F17" s="76" t="s">
        <v>485</v>
      </c>
      <c r="G17" s="46">
        <f t="shared" si="2"/>
        <v>0</v>
      </c>
      <c r="H17" s="30"/>
      <c r="I17" s="30"/>
      <c r="J17" s="30"/>
      <c r="K17" s="11"/>
      <c r="L17" s="111"/>
    </row>
    <row r="18" spans="1:12" ht="39" hidden="1" customHeight="1" x14ac:dyDescent="0.3">
      <c r="A18" s="23" t="s">
        <v>299</v>
      </c>
      <c r="B18" s="23" t="s">
        <v>52</v>
      </c>
      <c r="C18" s="23" t="s">
        <v>53</v>
      </c>
      <c r="D18" s="53" t="s">
        <v>300</v>
      </c>
      <c r="E18" s="119" t="s">
        <v>422</v>
      </c>
      <c r="F18" s="76" t="s">
        <v>343</v>
      </c>
      <c r="G18" s="46">
        <f t="shared" si="2"/>
        <v>0</v>
      </c>
      <c r="H18" s="30"/>
      <c r="I18" s="30"/>
      <c r="J18" s="30"/>
      <c r="K18" s="11"/>
      <c r="L18" s="111"/>
    </row>
    <row r="19" spans="1:12" ht="54" hidden="1" customHeight="1" x14ac:dyDescent="0.3">
      <c r="A19" s="23" t="s">
        <v>299</v>
      </c>
      <c r="B19" s="23" t="s">
        <v>52</v>
      </c>
      <c r="C19" s="23" t="s">
        <v>53</v>
      </c>
      <c r="D19" s="53" t="s">
        <v>300</v>
      </c>
      <c r="E19" s="119" t="s">
        <v>486</v>
      </c>
      <c r="F19" s="76" t="s">
        <v>487</v>
      </c>
      <c r="G19" s="46">
        <f t="shared" si="2"/>
        <v>0</v>
      </c>
      <c r="H19" s="30"/>
      <c r="I19" s="30"/>
      <c r="J19" s="30"/>
      <c r="K19" s="11"/>
      <c r="L19" s="111"/>
    </row>
    <row r="20" spans="1:12" ht="57" hidden="1" customHeight="1" x14ac:dyDescent="0.3">
      <c r="A20" s="23" t="s">
        <v>299</v>
      </c>
      <c r="B20" s="23" t="s">
        <v>52</v>
      </c>
      <c r="C20" s="23" t="s">
        <v>53</v>
      </c>
      <c r="D20" s="53" t="s">
        <v>300</v>
      </c>
      <c r="E20" s="119" t="s">
        <v>479</v>
      </c>
      <c r="F20" s="76" t="s">
        <v>478</v>
      </c>
      <c r="G20" s="46">
        <f t="shared" si="2"/>
        <v>0</v>
      </c>
      <c r="H20" s="30"/>
      <c r="I20" s="30"/>
      <c r="J20" s="30"/>
      <c r="K20" s="11"/>
      <c r="L20" s="111"/>
    </row>
    <row r="21" spans="1:12" ht="75.75" hidden="1" customHeight="1" x14ac:dyDescent="0.3">
      <c r="A21" s="59" t="s">
        <v>166</v>
      </c>
      <c r="B21" s="59" t="s">
        <v>139</v>
      </c>
      <c r="C21" s="59" t="s">
        <v>49</v>
      </c>
      <c r="D21" s="175" t="s">
        <v>14</v>
      </c>
      <c r="E21" s="119" t="s">
        <v>331</v>
      </c>
      <c r="F21" s="76" t="s">
        <v>329</v>
      </c>
      <c r="G21" s="46">
        <f t="shared" si="2"/>
        <v>0</v>
      </c>
      <c r="H21" s="30"/>
      <c r="I21" s="30"/>
      <c r="J21" s="30"/>
      <c r="K21" s="11"/>
      <c r="L21" s="111"/>
    </row>
    <row r="22" spans="1:12" customFormat="1" ht="42" hidden="1" customHeight="1" x14ac:dyDescent="0.3">
      <c r="A22" s="23" t="s">
        <v>323</v>
      </c>
      <c r="B22" s="23" t="s">
        <v>324</v>
      </c>
      <c r="C22" s="23" t="s">
        <v>326</v>
      </c>
      <c r="D22" s="53" t="s">
        <v>325</v>
      </c>
      <c r="E22" s="119" t="s">
        <v>364</v>
      </c>
      <c r="F22" s="76" t="s">
        <v>342</v>
      </c>
      <c r="G22" s="46">
        <f t="shared" si="2"/>
        <v>0</v>
      </c>
      <c r="H22" s="46"/>
      <c r="I22" s="30"/>
      <c r="J22" s="30"/>
    </row>
    <row r="23" spans="1:12" ht="63" hidden="1" customHeight="1" x14ac:dyDescent="0.3">
      <c r="A23" s="59" t="s">
        <v>179</v>
      </c>
      <c r="B23" s="59" t="s">
        <v>180</v>
      </c>
      <c r="C23" s="59" t="s">
        <v>54</v>
      </c>
      <c r="D23" s="350" t="s">
        <v>178</v>
      </c>
      <c r="E23" s="119" t="s">
        <v>558</v>
      </c>
      <c r="F23" s="76" t="s">
        <v>559</v>
      </c>
      <c r="G23" s="46">
        <f t="shared" si="2"/>
        <v>0</v>
      </c>
      <c r="H23" s="351"/>
      <c r="I23" s="30"/>
      <c r="J23" s="173"/>
      <c r="K23" s="11"/>
    </row>
    <row r="24" spans="1:12" ht="78" hidden="1" customHeight="1" x14ac:dyDescent="0.3">
      <c r="A24" s="59" t="s">
        <v>181</v>
      </c>
      <c r="B24" s="59" t="s">
        <v>182</v>
      </c>
      <c r="C24" s="159" t="s">
        <v>183</v>
      </c>
      <c r="D24" s="160" t="s">
        <v>184</v>
      </c>
      <c r="E24" s="119" t="s">
        <v>417</v>
      </c>
      <c r="F24" s="76" t="s">
        <v>418</v>
      </c>
      <c r="G24" s="46">
        <f t="shared" si="2"/>
        <v>0</v>
      </c>
      <c r="H24" s="46"/>
      <c r="I24" s="30"/>
      <c r="J24" s="30"/>
      <c r="K24" s="11"/>
    </row>
    <row r="25" spans="1:12" ht="39.75" hidden="1" customHeight="1" x14ac:dyDescent="0.3">
      <c r="A25" s="74" t="s">
        <v>436</v>
      </c>
      <c r="B25" s="23" t="s">
        <v>437</v>
      </c>
      <c r="C25" s="96" t="s">
        <v>441</v>
      </c>
      <c r="D25" s="97" t="s">
        <v>440</v>
      </c>
      <c r="E25" s="119" t="s">
        <v>422</v>
      </c>
      <c r="F25" s="76" t="s">
        <v>343</v>
      </c>
      <c r="G25" s="46">
        <f t="shared" si="2"/>
        <v>0</v>
      </c>
      <c r="H25" s="46"/>
      <c r="I25" s="30"/>
      <c r="J25" s="30"/>
      <c r="K25" s="11"/>
    </row>
    <row r="26" spans="1:12" ht="72.75" hidden="1" customHeight="1" x14ac:dyDescent="0.3">
      <c r="A26" s="74" t="s">
        <v>444</v>
      </c>
      <c r="B26" s="23" t="s">
        <v>445</v>
      </c>
      <c r="C26" s="96" t="s">
        <v>441</v>
      </c>
      <c r="D26" s="97" t="s">
        <v>442</v>
      </c>
      <c r="E26" s="119" t="s">
        <v>484</v>
      </c>
      <c r="F26" s="76" t="s">
        <v>485</v>
      </c>
      <c r="G26" s="46">
        <f t="shared" si="2"/>
        <v>0</v>
      </c>
      <c r="H26" s="46"/>
      <c r="I26" s="30"/>
      <c r="J26" s="30"/>
      <c r="K26" s="11"/>
    </row>
    <row r="27" spans="1:12" ht="42.75" hidden="1" customHeight="1" x14ac:dyDescent="0.3">
      <c r="A27" s="74" t="s">
        <v>419</v>
      </c>
      <c r="B27" s="23" t="s">
        <v>420</v>
      </c>
      <c r="C27" s="96"/>
      <c r="D27" s="160" t="s">
        <v>421</v>
      </c>
      <c r="E27" s="119" t="s">
        <v>422</v>
      </c>
      <c r="F27" s="76" t="s">
        <v>343</v>
      </c>
      <c r="G27" s="46">
        <f t="shared" si="2"/>
        <v>0</v>
      </c>
      <c r="H27" s="46"/>
      <c r="I27" s="30"/>
      <c r="J27" s="173"/>
      <c r="K27" s="11"/>
    </row>
    <row r="28" spans="1:12" s="161" customFormat="1" ht="75" customHeight="1" x14ac:dyDescent="0.35">
      <c r="A28" s="23" t="s">
        <v>438</v>
      </c>
      <c r="B28" s="23" t="s">
        <v>439</v>
      </c>
      <c r="C28" s="23" t="s">
        <v>441</v>
      </c>
      <c r="D28" s="92" t="s">
        <v>443</v>
      </c>
      <c r="E28" s="119" t="s">
        <v>484</v>
      </c>
      <c r="F28" s="76" t="s">
        <v>485</v>
      </c>
      <c r="G28" s="46">
        <f t="shared" si="2"/>
        <v>3310000</v>
      </c>
      <c r="H28" s="46"/>
      <c r="I28" s="30">
        <v>3310000</v>
      </c>
      <c r="J28" s="30">
        <v>3310000</v>
      </c>
    </row>
    <row r="29" spans="1:12" s="161" customFormat="1" ht="75" hidden="1" customHeight="1" x14ac:dyDescent="0.35">
      <c r="A29" s="23" t="s">
        <v>508</v>
      </c>
      <c r="B29" s="23" t="s">
        <v>511</v>
      </c>
      <c r="C29" s="23" t="s">
        <v>52</v>
      </c>
      <c r="D29" s="92" t="s">
        <v>251</v>
      </c>
      <c r="E29" s="119" t="s">
        <v>484</v>
      </c>
      <c r="F29" s="76" t="s">
        <v>485</v>
      </c>
      <c r="G29" s="46">
        <f t="shared" si="2"/>
        <v>0</v>
      </c>
      <c r="H29" s="46"/>
      <c r="I29" s="30"/>
      <c r="J29" s="30"/>
    </row>
    <row r="30" spans="1:12" s="161" customFormat="1" ht="75" customHeight="1" x14ac:dyDescent="0.35">
      <c r="A30" s="23" t="s">
        <v>509</v>
      </c>
      <c r="B30" s="23" t="s">
        <v>510</v>
      </c>
      <c r="C30" s="23" t="s">
        <v>52</v>
      </c>
      <c r="D30" s="92" t="s">
        <v>512</v>
      </c>
      <c r="E30" s="119" t="s">
        <v>484</v>
      </c>
      <c r="F30" s="76" t="s">
        <v>485</v>
      </c>
      <c r="G30" s="46">
        <f t="shared" si="2"/>
        <v>1320000</v>
      </c>
      <c r="H30" s="46"/>
      <c r="I30" s="30">
        <v>1320000</v>
      </c>
      <c r="J30" s="30">
        <v>1320000</v>
      </c>
    </row>
    <row r="31" spans="1:12" customFormat="1" ht="42" hidden="1" customHeight="1" x14ac:dyDescent="0.3">
      <c r="A31" s="72" t="s">
        <v>196</v>
      </c>
      <c r="B31" s="165"/>
      <c r="C31" s="165"/>
      <c r="D31" s="166" t="s">
        <v>151</v>
      </c>
      <c r="E31" s="167"/>
      <c r="F31" s="168"/>
      <c r="G31" s="73">
        <f>SUM(G32)</f>
        <v>0</v>
      </c>
      <c r="H31" s="73">
        <f t="shared" ref="H31:J31" si="3">SUM(H32)</f>
        <v>0</v>
      </c>
      <c r="I31" s="73">
        <f t="shared" si="3"/>
        <v>0</v>
      </c>
      <c r="J31" s="73">
        <f t="shared" si="3"/>
        <v>0</v>
      </c>
    </row>
    <row r="32" spans="1:12" customFormat="1" ht="39.75" hidden="1" customHeight="1" x14ac:dyDescent="0.3">
      <c r="A32" s="72" t="s">
        <v>195</v>
      </c>
      <c r="B32" s="165"/>
      <c r="C32" s="165"/>
      <c r="D32" s="166" t="s">
        <v>151</v>
      </c>
      <c r="E32" s="167"/>
      <c r="F32" s="168"/>
      <c r="G32" s="73">
        <f>SUM(G33:G35)</f>
        <v>0</v>
      </c>
      <c r="H32" s="73">
        <f t="shared" ref="H32:J32" si="4">SUM(H33:H35)</f>
        <v>0</v>
      </c>
      <c r="I32" s="73">
        <f t="shared" si="4"/>
        <v>0</v>
      </c>
      <c r="J32" s="73">
        <f t="shared" si="4"/>
        <v>0</v>
      </c>
      <c r="L32" s="45">
        <f>SUM(H32:I32)</f>
        <v>0</v>
      </c>
    </row>
    <row r="33" spans="1:12" customFormat="1" ht="77.25" hidden="1" customHeight="1" x14ac:dyDescent="0.3">
      <c r="A33" s="23" t="s">
        <v>374</v>
      </c>
      <c r="B33" s="23" t="s">
        <v>375</v>
      </c>
      <c r="C33" s="23" t="s">
        <v>44</v>
      </c>
      <c r="D33" s="64" t="s">
        <v>504</v>
      </c>
      <c r="E33" s="119" t="s">
        <v>580</v>
      </c>
      <c r="F33" s="76" t="s">
        <v>581</v>
      </c>
      <c r="G33" s="46">
        <f t="shared" ref="G33" si="5">SUM(H33:I33)</f>
        <v>0</v>
      </c>
      <c r="H33" s="46"/>
      <c r="I33" s="30"/>
      <c r="J33" s="174"/>
      <c r="L33" s="164"/>
    </row>
    <row r="34" spans="1:12" customFormat="1" ht="75" hidden="1" customHeight="1" x14ac:dyDescent="0.3">
      <c r="A34" s="23" t="s">
        <v>378</v>
      </c>
      <c r="B34" s="23" t="s">
        <v>380</v>
      </c>
      <c r="C34" s="23" t="s">
        <v>46</v>
      </c>
      <c r="D34" s="64" t="s">
        <v>238</v>
      </c>
      <c r="E34" s="119" t="s">
        <v>333</v>
      </c>
      <c r="F34" s="76" t="s">
        <v>334</v>
      </c>
      <c r="G34" s="46">
        <f>SUM(H34:I34)</f>
        <v>0</v>
      </c>
      <c r="H34" s="46"/>
      <c r="I34" s="30"/>
      <c r="J34" s="174"/>
    </row>
    <row r="35" spans="1:12" ht="57" hidden="1" customHeight="1" x14ac:dyDescent="0.3">
      <c r="A35" s="23" t="s">
        <v>378</v>
      </c>
      <c r="B35" s="23" t="s">
        <v>380</v>
      </c>
      <c r="C35" s="23" t="s">
        <v>46</v>
      </c>
      <c r="D35" s="64" t="s">
        <v>238</v>
      </c>
      <c r="E35" s="119" t="s">
        <v>479</v>
      </c>
      <c r="F35" s="76" t="s">
        <v>478</v>
      </c>
      <c r="G35" s="46">
        <f>SUM(H35:I35)</f>
        <v>0</v>
      </c>
      <c r="H35" s="30"/>
      <c r="I35" s="30"/>
      <c r="J35" s="30"/>
      <c r="K35" s="11"/>
    </row>
    <row r="36" spans="1:12" s="47" customFormat="1" ht="57.75" hidden="1" customHeight="1" x14ac:dyDescent="0.3">
      <c r="A36" s="72" t="s">
        <v>193</v>
      </c>
      <c r="B36" s="155"/>
      <c r="C36" s="155"/>
      <c r="D36" s="82" t="s">
        <v>431</v>
      </c>
      <c r="E36" s="148"/>
      <c r="F36" s="149"/>
      <c r="G36" s="81">
        <f>SUM(G37)</f>
        <v>0</v>
      </c>
      <c r="H36" s="81">
        <f t="shared" ref="H36:J36" si="6">SUM(H37)</f>
        <v>0</v>
      </c>
      <c r="I36" s="81">
        <f t="shared" si="6"/>
        <v>0</v>
      </c>
      <c r="J36" s="81">
        <f t="shared" si="6"/>
        <v>0</v>
      </c>
    </row>
    <row r="37" spans="1:12" s="47" customFormat="1" ht="60.75" hidden="1" customHeight="1" x14ac:dyDescent="0.3">
      <c r="A37" s="72" t="s">
        <v>192</v>
      </c>
      <c r="B37" s="155"/>
      <c r="C37" s="155"/>
      <c r="D37" s="82" t="s">
        <v>431</v>
      </c>
      <c r="E37" s="148"/>
      <c r="F37" s="149"/>
      <c r="G37" s="81">
        <f>SUM(G38:G56)</f>
        <v>0</v>
      </c>
      <c r="H37" s="81">
        <f t="shared" ref="H37:J37" si="7">SUM(H38:H56)</f>
        <v>0</v>
      </c>
      <c r="I37" s="81">
        <f t="shared" si="7"/>
        <v>0</v>
      </c>
      <c r="J37" s="81">
        <f t="shared" si="7"/>
        <v>0</v>
      </c>
      <c r="L37" s="150">
        <f>SUM(H36:I36)</f>
        <v>0</v>
      </c>
    </row>
    <row r="38" spans="1:12" s="47" customFormat="1" ht="37.5" hidden="1" customHeight="1" x14ac:dyDescent="0.3">
      <c r="A38" s="23" t="s">
        <v>451</v>
      </c>
      <c r="B38" s="23" t="s">
        <v>322</v>
      </c>
      <c r="C38" s="23" t="s">
        <v>321</v>
      </c>
      <c r="D38" s="56" t="s">
        <v>320</v>
      </c>
      <c r="E38" s="119" t="s">
        <v>480</v>
      </c>
      <c r="F38" s="76" t="s">
        <v>481</v>
      </c>
      <c r="G38" s="46">
        <f t="shared" ref="G38:G95" si="8">SUM(H38:I38)</f>
        <v>0</v>
      </c>
      <c r="H38" s="46"/>
      <c r="I38" s="46"/>
      <c r="J38" s="46"/>
      <c r="L38" s="150"/>
    </row>
    <row r="39" spans="1:12" s="135" customFormat="1" ht="75" hidden="1" customHeight="1" x14ac:dyDescent="0.3">
      <c r="A39" s="23" t="s">
        <v>450</v>
      </c>
      <c r="B39" s="23" t="s">
        <v>307</v>
      </c>
      <c r="C39" s="23" t="s">
        <v>306</v>
      </c>
      <c r="D39" s="90" t="s">
        <v>305</v>
      </c>
      <c r="E39" s="119" t="s">
        <v>480</v>
      </c>
      <c r="F39" s="76" t="s">
        <v>481</v>
      </c>
      <c r="G39" s="46">
        <f t="shared" si="8"/>
        <v>0</v>
      </c>
      <c r="H39" s="46"/>
      <c r="I39" s="152"/>
      <c r="J39" s="152"/>
      <c r="L39" s="153"/>
    </row>
    <row r="40" spans="1:12" s="135" customFormat="1" ht="43.5" hidden="1" customHeight="1" x14ac:dyDescent="0.3">
      <c r="A40" s="23" t="s">
        <v>452</v>
      </c>
      <c r="B40" s="23" t="s">
        <v>159</v>
      </c>
      <c r="C40" s="23" t="s">
        <v>77</v>
      </c>
      <c r="D40" s="53" t="s">
        <v>160</v>
      </c>
      <c r="E40" s="119" t="s">
        <v>480</v>
      </c>
      <c r="F40" s="76" t="s">
        <v>481</v>
      </c>
      <c r="G40" s="46">
        <f t="shared" si="8"/>
        <v>0</v>
      </c>
      <c r="H40" s="199"/>
      <c r="I40" s="152"/>
      <c r="J40" s="152"/>
      <c r="L40" s="153"/>
    </row>
    <row r="41" spans="1:12" s="135" customFormat="1" ht="60.75" hidden="1" customHeight="1" x14ac:dyDescent="0.3">
      <c r="A41" s="23" t="s">
        <v>453</v>
      </c>
      <c r="B41" s="23" t="s">
        <v>161</v>
      </c>
      <c r="C41" s="23" t="s">
        <v>77</v>
      </c>
      <c r="D41" s="53" t="s">
        <v>162</v>
      </c>
      <c r="E41" s="119" t="s">
        <v>480</v>
      </c>
      <c r="F41" s="76" t="s">
        <v>481</v>
      </c>
      <c r="G41" s="46">
        <f t="shared" si="8"/>
        <v>0</v>
      </c>
      <c r="H41" s="193"/>
      <c r="I41" s="152"/>
      <c r="J41" s="152"/>
      <c r="L41" s="153"/>
    </row>
    <row r="42" spans="1:12" s="135" customFormat="1" ht="41.25" hidden="1" customHeight="1" x14ac:dyDescent="0.3">
      <c r="A42" s="23" t="s">
        <v>454</v>
      </c>
      <c r="B42" s="23" t="s">
        <v>163</v>
      </c>
      <c r="C42" s="23" t="s">
        <v>77</v>
      </c>
      <c r="D42" s="56" t="s">
        <v>13</v>
      </c>
      <c r="E42" s="119" t="s">
        <v>480</v>
      </c>
      <c r="F42" s="76" t="s">
        <v>481</v>
      </c>
      <c r="G42" s="46">
        <f t="shared" si="8"/>
        <v>0</v>
      </c>
      <c r="H42" s="46"/>
      <c r="I42" s="152"/>
      <c r="J42" s="152"/>
      <c r="L42" s="153"/>
    </row>
    <row r="43" spans="1:12" s="135" customFormat="1" ht="38.25" hidden="1" customHeight="1" x14ac:dyDescent="0.3">
      <c r="A43" s="23" t="s">
        <v>455</v>
      </c>
      <c r="B43" s="23" t="s">
        <v>165</v>
      </c>
      <c r="C43" s="23" t="s">
        <v>77</v>
      </c>
      <c r="D43" s="56" t="s">
        <v>164</v>
      </c>
      <c r="E43" s="119" t="s">
        <v>480</v>
      </c>
      <c r="F43" s="76" t="s">
        <v>481</v>
      </c>
      <c r="G43" s="46">
        <f t="shared" si="8"/>
        <v>0</v>
      </c>
      <c r="H43" s="46"/>
      <c r="I43" s="152"/>
      <c r="J43" s="152"/>
      <c r="L43" s="153"/>
    </row>
    <row r="44" spans="1:12" s="47" customFormat="1" ht="76.5" hidden="1" customHeight="1" x14ac:dyDescent="0.3">
      <c r="A44" s="55" t="s">
        <v>199</v>
      </c>
      <c r="B44" s="76">
        <v>3031</v>
      </c>
      <c r="C44" s="76">
        <v>1030</v>
      </c>
      <c r="D44" s="64" t="s">
        <v>204</v>
      </c>
      <c r="E44" s="119" t="s">
        <v>316</v>
      </c>
      <c r="F44" s="76" t="s">
        <v>318</v>
      </c>
      <c r="G44" s="46">
        <f t="shared" si="8"/>
        <v>0</v>
      </c>
      <c r="H44" s="46"/>
      <c r="I44" s="46"/>
      <c r="J44" s="46"/>
      <c r="L44" s="50"/>
    </row>
    <row r="45" spans="1:12" ht="77.25" hidden="1" customHeight="1" x14ac:dyDescent="0.3">
      <c r="A45" s="55" t="s">
        <v>202</v>
      </c>
      <c r="B45" s="181" t="s">
        <v>201</v>
      </c>
      <c r="C45" s="182" t="s">
        <v>55</v>
      </c>
      <c r="D45" s="64" t="s">
        <v>205</v>
      </c>
      <c r="E45" s="119" t="s">
        <v>316</v>
      </c>
      <c r="F45" s="76" t="s">
        <v>318</v>
      </c>
      <c r="G45" s="46">
        <f t="shared" si="8"/>
        <v>0</v>
      </c>
      <c r="H45" s="46"/>
      <c r="I45" s="30"/>
      <c r="J45" s="30"/>
      <c r="K45" s="11"/>
      <c r="L45" s="47"/>
    </row>
    <row r="46" spans="1:12" s="95" customFormat="1" ht="72" hidden="1" customHeight="1" x14ac:dyDescent="0.3">
      <c r="A46" s="55" t="s">
        <v>203</v>
      </c>
      <c r="B46" s="55" t="s">
        <v>200</v>
      </c>
      <c r="C46" s="54" t="s">
        <v>55</v>
      </c>
      <c r="D46" s="183" t="s">
        <v>21</v>
      </c>
      <c r="E46" s="119" t="s">
        <v>316</v>
      </c>
      <c r="F46" s="76" t="s">
        <v>318</v>
      </c>
      <c r="G46" s="46">
        <f t="shared" si="8"/>
        <v>0</v>
      </c>
      <c r="H46" s="46"/>
      <c r="I46" s="30"/>
      <c r="J46" s="30"/>
      <c r="L46" s="154"/>
    </row>
    <row r="47" spans="1:12" s="95" customFormat="1" ht="72" hidden="1" customHeight="1" x14ac:dyDescent="0.3">
      <c r="A47" s="55" t="s">
        <v>456</v>
      </c>
      <c r="B47" s="55" t="s">
        <v>457</v>
      </c>
      <c r="C47" s="54" t="s">
        <v>55</v>
      </c>
      <c r="D47" s="64" t="s">
        <v>432</v>
      </c>
      <c r="E47" s="119" t="s">
        <v>316</v>
      </c>
      <c r="F47" s="76" t="s">
        <v>318</v>
      </c>
      <c r="G47" s="46">
        <f t="shared" si="8"/>
        <v>0</v>
      </c>
      <c r="H47" s="46"/>
      <c r="I47" s="30"/>
      <c r="J47" s="30"/>
      <c r="L47" s="154"/>
    </row>
    <row r="48" spans="1:12" s="95" customFormat="1" ht="72" hidden="1" customHeight="1" x14ac:dyDescent="0.3">
      <c r="A48" s="23" t="s">
        <v>458</v>
      </c>
      <c r="B48" s="23" t="s">
        <v>168</v>
      </c>
      <c r="C48" s="23" t="s">
        <v>49</v>
      </c>
      <c r="D48" s="92" t="s">
        <v>167</v>
      </c>
      <c r="E48" s="119" t="s">
        <v>331</v>
      </c>
      <c r="F48" s="76" t="s">
        <v>329</v>
      </c>
      <c r="G48" s="46">
        <f t="shared" si="8"/>
        <v>0</v>
      </c>
      <c r="H48" s="46"/>
      <c r="I48" s="30"/>
      <c r="J48" s="30"/>
      <c r="L48" s="154"/>
    </row>
    <row r="49" spans="1:12" s="95" customFormat="1" ht="72" hidden="1" customHeight="1" x14ac:dyDescent="0.3">
      <c r="A49" s="23" t="s">
        <v>462</v>
      </c>
      <c r="B49" s="23" t="s">
        <v>169</v>
      </c>
      <c r="C49" s="23" t="s">
        <v>49</v>
      </c>
      <c r="D49" s="92" t="s">
        <v>170</v>
      </c>
      <c r="E49" s="119" t="s">
        <v>331</v>
      </c>
      <c r="F49" s="76" t="s">
        <v>329</v>
      </c>
      <c r="G49" s="46">
        <f t="shared" si="8"/>
        <v>0</v>
      </c>
      <c r="H49" s="46"/>
      <c r="I49" s="30"/>
      <c r="J49" s="30"/>
      <c r="L49" s="154"/>
    </row>
    <row r="50" spans="1:12" s="95" customFormat="1" ht="79.5" hidden="1" customHeight="1" x14ac:dyDescent="0.3">
      <c r="A50" s="55" t="s">
        <v>211</v>
      </c>
      <c r="B50" s="62" t="s">
        <v>212</v>
      </c>
      <c r="C50" s="23" t="s">
        <v>20</v>
      </c>
      <c r="D50" s="56" t="s">
        <v>433</v>
      </c>
      <c r="E50" s="119" t="s">
        <v>316</v>
      </c>
      <c r="F50" s="76" t="s">
        <v>318</v>
      </c>
      <c r="G50" s="46">
        <f t="shared" si="8"/>
        <v>0</v>
      </c>
      <c r="H50" s="46"/>
      <c r="I50" s="30"/>
      <c r="J50" s="30"/>
      <c r="L50" s="154"/>
    </row>
    <row r="51" spans="1:12" ht="54.75" hidden="1" customHeight="1" x14ac:dyDescent="0.3">
      <c r="A51" s="23" t="s">
        <v>213</v>
      </c>
      <c r="B51" s="55" t="s">
        <v>172</v>
      </c>
      <c r="C51" s="23" t="s">
        <v>48</v>
      </c>
      <c r="D51" s="56" t="s">
        <v>173</v>
      </c>
      <c r="E51" s="119" t="s">
        <v>316</v>
      </c>
      <c r="F51" s="76" t="s">
        <v>318</v>
      </c>
      <c r="G51" s="46">
        <f t="shared" si="8"/>
        <v>0</v>
      </c>
      <c r="H51" s="30"/>
      <c r="I51" s="30"/>
      <c r="J51" s="30"/>
      <c r="K51" s="11"/>
      <c r="L51" s="47"/>
    </row>
    <row r="52" spans="1:12" ht="54" hidden="1" customHeight="1" x14ac:dyDescent="0.3">
      <c r="A52" s="23" t="s">
        <v>213</v>
      </c>
      <c r="B52" s="55" t="s">
        <v>172</v>
      </c>
      <c r="C52" s="23" t="s">
        <v>48</v>
      </c>
      <c r="D52" s="56" t="s">
        <v>173</v>
      </c>
      <c r="E52" s="119" t="s">
        <v>574</v>
      </c>
      <c r="F52" s="76" t="s">
        <v>575</v>
      </c>
      <c r="G52" s="46">
        <f t="shared" si="8"/>
        <v>0</v>
      </c>
      <c r="H52" s="30"/>
      <c r="I52" s="30"/>
      <c r="J52" s="30"/>
      <c r="K52" s="11"/>
      <c r="L52" s="47"/>
    </row>
    <row r="53" spans="1:12" ht="70.900000000000006" hidden="1" customHeight="1" x14ac:dyDescent="0.3">
      <c r="A53" s="23" t="s">
        <v>213</v>
      </c>
      <c r="B53" s="55" t="s">
        <v>172</v>
      </c>
      <c r="C53" s="23" t="s">
        <v>48</v>
      </c>
      <c r="D53" s="56" t="s">
        <v>173</v>
      </c>
      <c r="E53" s="119" t="s">
        <v>484</v>
      </c>
      <c r="F53" s="76" t="s">
        <v>485</v>
      </c>
      <c r="G53" s="46">
        <f t="shared" si="8"/>
        <v>0</v>
      </c>
      <c r="H53" s="30"/>
      <c r="I53" s="30"/>
      <c r="J53" s="30"/>
      <c r="K53" s="11"/>
      <c r="L53" s="47"/>
    </row>
    <row r="54" spans="1:12" ht="94.5" hidden="1" customHeight="1" x14ac:dyDescent="0.3">
      <c r="A54" s="55" t="s">
        <v>463</v>
      </c>
      <c r="B54" s="55" t="s">
        <v>303</v>
      </c>
      <c r="C54" s="23" t="s">
        <v>275</v>
      </c>
      <c r="D54" s="56" t="s">
        <v>304</v>
      </c>
      <c r="E54" s="119" t="s">
        <v>495</v>
      </c>
      <c r="F54" s="76" t="s">
        <v>496</v>
      </c>
      <c r="G54" s="46">
        <f t="shared" si="8"/>
        <v>0</v>
      </c>
      <c r="H54" s="30"/>
      <c r="I54" s="30"/>
      <c r="J54" s="30"/>
      <c r="K54" s="11"/>
      <c r="L54" s="47"/>
    </row>
    <row r="55" spans="1:12" ht="74.25" hidden="1" customHeight="1" x14ac:dyDescent="0.3">
      <c r="A55" s="177" t="s">
        <v>506</v>
      </c>
      <c r="B55" s="23" t="s">
        <v>439</v>
      </c>
      <c r="C55" s="23" t="s">
        <v>441</v>
      </c>
      <c r="D55" s="92" t="s">
        <v>443</v>
      </c>
      <c r="E55" s="119" t="s">
        <v>484</v>
      </c>
      <c r="F55" s="76" t="s">
        <v>485</v>
      </c>
      <c r="G55" s="46">
        <f t="shared" si="8"/>
        <v>0</v>
      </c>
      <c r="H55" s="46"/>
      <c r="I55" s="30"/>
      <c r="J55" s="30"/>
      <c r="K55" s="11"/>
      <c r="L55" s="47"/>
    </row>
    <row r="56" spans="1:12" ht="15.75" hidden="1" customHeight="1" x14ac:dyDescent="0.3">
      <c r="A56" s="23" t="s">
        <v>532</v>
      </c>
      <c r="B56" s="23" t="s">
        <v>511</v>
      </c>
      <c r="C56" s="23" t="s">
        <v>52</v>
      </c>
      <c r="D56" s="92" t="s">
        <v>251</v>
      </c>
      <c r="E56" s="119" t="s">
        <v>316</v>
      </c>
      <c r="F56" s="76" t="s">
        <v>318</v>
      </c>
      <c r="G56" s="46">
        <f t="shared" si="8"/>
        <v>0</v>
      </c>
      <c r="H56" s="46"/>
      <c r="I56" s="30"/>
      <c r="J56" s="30"/>
      <c r="K56" s="11"/>
      <c r="L56" s="47"/>
    </row>
    <row r="57" spans="1:12" customFormat="1" ht="54" hidden="1" customHeight="1" x14ac:dyDescent="0.3">
      <c r="A57" s="72" t="s">
        <v>22</v>
      </c>
      <c r="B57" s="147"/>
      <c r="C57" s="147"/>
      <c r="D57" s="82" t="s">
        <v>423</v>
      </c>
      <c r="E57" s="148"/>
      <c r="F57" s="149"/>
      <c r="G57" s="81">
        <f t="shared" si="8"/>
        <v>0</v>
      </c>
      <c r="H57" s="73">
        <f>SUM(H58)</f>
        <v>0</v>
      </c>
      <c r="I57" s="73">
        <f t="shared" ref="I57:J57" si="9">SUM(I58)</f>
        <v>0</v>
      </c>
      <c r="J57" s="73">
        <f t="shared" si="9"/>
        <v>0</v>
      </c>
    </row>
    <row r="58" spans="1:12" customFormat="1" ht="57" hidden="1" customHeight="1" x14ac:dyDescent="0.3">
      <c r="A58" s="72" t="s">
        <v>23</v>
      </c>
      <c r="B58" s="147"/>
      <c r="C58" s="147"/>
      <c r="D58" s="82" t="s">
        <v>423</v>
      </c>
      <c r="E58" s="148"/>
      <c r="F58" s="149"/>
      <c r="G58" s="73">
        <f>SUM(G60:G71)</f>
        <v>0</v>
      </c>
      <c r="H58" s="73">
        <f t="shared" ref="H58:J58" si="10">SUM(H60:H71)</f>
        <v>0</v>
      </c>
      <c r="I58" s="73">
        <f t="shared" si="10"/>
        <v>0</v>
      </c>
      <c r="J58" s="73">
        <f t="shared" si="10"/>
        <v>0</v>
      </c>
      <c r="L58" s="158">
        <f>SUM(H58:I58)</f>
        <v>0</v>
      </c>
    </row>
    <row r="59" spans="1:12" s="48" customFormat="1" ht="64.5" hidden="1" customHeight="1" x14ac:dyDescent="0.3">
      <c r="A59" s="23" t="s">
        <v>370</v>
      </c>
      <c r="B59" s="23" t="s">
        <v>371</v>
      </c>
      <c r="C59" s="23" t="s">
        <v>45</v>
      </c>
      <c r="D59" s="156" t="s">
        <v>464</v>
      </c>
      <c r="E59" s="119" t="s">
        <v>479</v>
      </c>
      <c r="F59" s="76" t="s">
        <v>478</v>
      </c>
      <c r="G59" s="46">
        <f>SUM(H59:I59)</f>
        <v>0</v>
      </c>
      <c r="H59" s="30"/>
      <c r="I59" s="30"/>
      <c r="J59" s="30"/>
      <c r="L59" s="136"/>
    </row>
    <row r="60" spans="1:12" customFormat="1" ht="72.75" hidden="1" customHeight="1" x14ac:dyDescent="0.3">
      <c r="A60" s="23" t="s">
        <v>465</v>
      </c>
      <c r="B60" s="23" t="s">
        <v>169</v>
      </c>
      <c r="C60" s="23" t="s">
        <v>49</v>
      </c>
      <c r="D60" s="156" t="s">
        <v>170</v>
      </c>
      <c r="E60" s="119" t="s">
        <v>424</v>
      </c>
      <c r="F60" s="76" t="s">
        <v>329</v>
      </c>
      <c r="G60" s="46">
        <f t="shared" ref="G60:G61" si="11">SUM(H60:I60)</f>
        <v>0</v>
      </c>
      <c r="H60" s="30"/>
      <c r="I60" s="174"/>
      <c r="J60" s="174"/>
      <c r="L60" s="45"/>
    </row>
    <row r="61" spans="1:12" s="48" customFormat="1" ht="72.599999999999994" hidden="1" customHeight="1" x14ac:dyDescent="0.3">
      <c r="A61" s="133" t="s">
        <v>482</v>
      </c>
      <c r="B61" s="133" t="s">
        <v>172</v>
      </c>
      <c r="C61" s="133" t="s">
        <v>48</v>
      </c>
      <c r="D61" s="137" t="s">
        <v>173</v>
      </c>
      <c r="E61" s="58" t="s">
        <v>424</v>
      </c>
      <c r="F61" s="75" t="s">
        <v>329</v>
      </c>
      <c r="G61" s="71">
        <f t="shared" si="11"/>
        <v>0</v>
      </c>
      <c r="H61" s="60"/>
      <c r="I61" s="146"/>
      <c r="J61" s="146"/>
    </row>
    <row r="62" spans="1:12" ht="117.75" hidden="1" customHeight="1" x14ac:dyDescent="0.3">
      <c r="A62" s="59" t="s">
        <v>466</v>
      </c>
      <c r="B62" s="59" t="s">
        <v>141</v>
      </c>
      <c r="C62" s="59" t="s">
        <v>49</v>
      </c>
      <c r="D62" s="53" t="s">
        <v>15</v>
      </c>
      <c r="E62" s="119" t="s">
        <v>332</v>
      </c>
      <c r="F62" s="76" t="s">
        <v>330</v>
      </c>
      <c r="G62" s="46">
        <f>SUM(H62:I62)</f>
        <v>0</v>
      </c>
      <c r="H62" s="46"/>
      <c r="I62" s="30"/>
      <c r="J62" s="173"/>
      <c r="K62" s="11"/>
    </row>
    <row r="63" spans="1:12" ht="59.25" hidden="1" customHeight="1" x14ac:dyDescent="0.3">
      <c r="A63" s="23" t="s">
        <v>216</v>
      </c>
      <c r="B63" s="23" t="s">
        <v>218</v>
      </c>
      <c r="C63" s="23" t="s">
        <v>58</v>
      </c>
      <c r="D63" s="156" t="s">
        <v>215</v>
      </c>
      <c r="E63" s="119" t="s">
        <v>479</v>
      </c>
      <c r="F63" s="76" t="s">
        <v>478</v>
      </c>
      <c r="G63" s="46">
        <f>SUM(H63:I63)</f>
        <v>0</v>
      </c>
      <c r="H63" s="46"/>
      <c r="I63" s="30"/>
      <c r="J63" s="30"/>
      <c r="K63" s="11"/>
    </row>
    <row r="64" spans="1:12" customFormat="1" ht="57.75" hidden="1" customHeight="1" x14ac:dyDescent="0.3">
      <c r="A64" s="74" t="s">
        <v>221</v>
      </c>
      <c r="B64" s="74" t="s">
        <v>222</v>
      </c>
      <c r="C64" s="74" t="s">
        <v>60</v>
      </c>
      <c r="D64" s="80" t="s">
        <v>223</v>
      </c>
      <c r="E64" s="119" t="s">
        <v>317</v>
      </c>
      <c r="F64" s="76" t="s">
        <v>344</v>
      </c>
      <c r="G64" s="46">
        <f>SUM(H64:I64)</f>
        <v>0</v>
      </c>
      <c r="H64" s="30"/>
      <c r="I64" s="30"/>
      <c r="J64" s="30"/>
    </row>
    <row r="65" spans="1:12" customFormat="1" ht="36.75" hidden="1" customHeight="1" x14ac:dyDescent="0.3">
      <c r="A65" s="74" t="s">
        <v>225</v>
      </c>
      <c r="B65" s="74" t="s">
        <v>226</v>
      </c>
      <c r="C65" s="74" t="s">
        <v>60</v>
      </c>
      <c r="D65" s="80" t="s">
        <v>224</v>
      </c>
      <c r="E65" s="119" t="s">
        <v>317</v>
      </c>
      <c r="F65" s="76" t="s">
        <v>344</v>
      </c>
      <c r="G65" s="46">
        <f>SUM(H65:I65)</f>
        <v>0</v>
      </c>
      <c r="H65" s="30"/>
      <c r="I65" s="30"/>
      <c r="J65" s="30"/>
    </row>
    <row r="66" spans="1:12" customFormat="1" ht="29.25" hidden="1" customHeight="1" x14ac:dyDescent="0.3">
      <c r="A66" s="74" t="s">
        <v>467</v>
      </c>
      <c r="B66" s="23" t="s">
        <v>143</v>
      </c>
      <c r="C66" s="74" t="s">
        <v>47</v>
      </c>
      <c r="D66" s="64" t="s">
        <v>17</v>
      </c>
      <c r="E66" s="119" t="s">
        <v>479</v>
      </c>
      <c r="F66" s="76" t="s">
        <v>478</v>
      </c>
      <c r="G66" s="46">
        <f>SUM(H66:I66)</f>
        <v>0</v>
      </c>
      <c r="H66" s="30"/>
      <c r="I66" s="30"/>
      <c r="J66" s="30"/>
    </row>
    <row r="67" spans="1:12" customFormat="1" ht="54" hidden="1" customHeight="1" x14ac:dyDescent="0.3">
      <c r="A67" s="74" t="s">
        <v>467</v>
      </c>
      <c r="B67" s="23" t="s">
        <v>143</v>
      </c>
      <c r="C67" s="74" t="s">
        <v>47</v>
      </c>
      <c r="D67" s="64" t="s">
        <v>17</v>
      </c>
      <c r="E67" s="119" t="s">
        <v>333</v>
      </c>
      <c r="F67" s="76" t="s">
        <v>483</v>
      </c>
      <c r="G67" s="46">
        <f t="shared" ref="G67:G70" si="12">SUM(H67:I67)</f>
        <v>0</v>
      </c>
      <c r="H67" s="30"/>
      <c r="I67" s="30"/>
      <c r="J67" s="30"/>
    </row>
    <row r="68" spans="1:12" customFormat="1" ht="55.5" hidden="1" customHeight="1" x14ac:dyDescent="0.3">
      <c r="A68" s="23" t="s">
        <v>468</v>
      </c>
      <c r="B68" s="23" t="s">
        <v>144</v>
      </c>
      <c r="C68" s="54" t="s">
        <v>47</v>
      </c>
      <c r="D68" s="64" t="s">
        <v>16</v>
      </c>
      <c r="E68" s="119" t="s">
        <v>333</v>
      </c>
      <c r="F68" s="76" t="s">
        <v>483</v>
      </c>
      <c r="G68" s="46">
        <f t="shared" si="12"/>
        <v>0</v>
      </c>
      <c r="H68" s="30"/>
      <c r="I68" s="30"/>
      <c r="J68" s="30"/>
    </row>
    <row r="69" spans="1:12" ht="75" hidden="1" customHeight="1" x14ac:dyDescent="0.3">
      <c r="A69" s="23" t="s">
        <v>469</v>
      </c>
      <c r="B69" s="23" t="s">
        <v>301</v>
      </c>
      <c r="C69" s="54" t="s">
        <v>47</v>
      </c>
      <c r="D69" s="64" t="s">
        <v>302</v>
      </c>
      <c r="E69" s="119" t="s">
        <v>333</v>
      </c>
      <c r="F69" s="76" t="s">
        <v>483</v>
      </c>
      <c r="G69" s="46">
        <f t="shared" si="12"/>
        <v>0</v>
      </c>
      <c r="H69" s="46"/>
      <c r="I69" s="30"/>
      <c r="J69" s="173"/>
      <c r="K69" s="11"/>
    </row>
    <row r="70" spans="1:12" s="48" customFormat="1" ht="78.75" hidden="1" customHeight="1" x14ac:dyDescent="0.3">
      <c r="A70" s="23" t="s">
        <v>533</v>
      </c>
      <c r="B70" s="23" t="s">
        <v>534</v>
      </c>
      <c r="C70" s="54" t="s">
        <v>535</v>
      </c>
      <c r="D70" s="64" t="s">
        <v>536</v>
      </c>
      <c r="E70" s="119" t="s">
        <v>540</v>
      </c>
      <c r="F70" s="76" t="s">
        <v>541</v>
      </c>
      <c r="G70" s="46">
        <f t="shared" si="12"/>
        <v>0</v>
      </c>
      <c r="H70" s="60"/>
      <c r="I70" s="30"/>
      <c r="J70" s="30"/>
    </row>
    <row r="71" spans="1:12" s="48" customFormat="1" ht="57.75" hidden="1" customHeight="1" x14ac:dyDescent="0.3">
      <c r="A71" s="23" t="s">
        <v>572</v>
      </c>
      <c r="B71" s="23" t="s">
        <v>280</v>
      </c>
      <c r="C71" s="54" t="s">
        <v>65</v>
      </c>
      <c r="D71" s="64" t="s">
        <v>281</v>
      </c>
      <c r="E71" s="119" t="s">
        <v>340</v>
      </c>
      <c r="F71" s="76" t="s">
        <v>341</v>
      </c>
      <c r="G71" s="46">
        <f t="shared" si="8"/>
        <v>0</v>
      </c>
      <c r="H71" s="60"/>
      <c r="I71" s="30"/>
      <c r="J71" s="30"/>
    </row>
    <row r="72" spans="1:12" customFormat="1" ht="72.75" customHeight="1" x14ac:dyDescent="0.3">
      <c r="A72" s="72" t="s">
        <v>391</v>
      </c>
      <c r="B72" s="147"/>
      <c r="C72" s="147"/>
      <c r="D72" s="82" t="s">
        <v>392</v>
      </c>
      <c r="E72" s="148"/>
      <c r="F72" s="149"/>
      <c r="G72" s="81">
        <f t="shared" si="8"/>
        <v>550000</v>
      </c>
      <c r="H72" s="73">
        <f>SUM(H73)</f>
        <v>0</v>
      </c>
      <c r="I72" s="73">
        <f t="shared" ref="I72:J72" si="13">SUM(I73)</f>
        <v>550000</v>
      </c>
      <c r="J72" s="73">
        <f t="shared" si="13"/>
        <v>550000</v>
      </c>
    </row>
    <row r="73" spans="1:12" customFormat="1" ht="75" customHeight="1" x14ac:dyDescent="0.3">
      <c r="A73" s="72" t="s">
        <v>393</v>
      </c>
      <c r="B73" s="147"/>
      <c r="C73" s="147"/>
      <c r="D73" s="82" t="s">
        <v>392</v>
      </c>
      <c r="E73" s="148"/>
      <c r="F73" s="149"/>
      <c r="G73" s="81">
        <f>SUM(G74:G99)</f>
        <v>550000</v>
      </c>
      <c r="H73" s="81">
        <f t="shared" ref="H73:J73" si="14">SUM(H74:H99)</f>
        <v>0</v>
      </c>
      <c r="I73" s="81">
        <f t="shared" si="14"/>
        <v>550000</v>
      </c>
      <c r="J73" s="81">
        <f t="shared" si="14"/>
        <v>550000</v>
      </c>
      <c r="L73" s="45">
        <f>SUM(H73:I73)</f>
        <v>550000</v>
      </c>
    </row>
    <row r="74" spans="1:12" s="48" customFormat="1" ht="116.25" hidden="1" customHeight="1" x14ac:dyDescent="0.3">
      <c r="A74" s="133" t="s">
        <v>394</v>
      </c>
      <c r="B74" s="133" t="s">
        <v>153</v>
      </c>
      <c r="C74" s="133" t="s">
        <v>42</v>
      </c>
      <c r="D74" s="58" t="s">
        <v>376</v>
      </c>
      <c r="E74" s="58" t="s">
        <v>542</v>
      </c>
      <c r="F74" s="75" t="s">
        <v>543</v>
      </c>
      <c r="G74" s="71">
        <f t="shared" ref="G74:G79" si="15">SUM(H74:I74)</f>
        <v>0</v>
      </c>
      <c r="H74" s="71"/>
      <c r="I74" s="152"/>
      <c r="J74" s="152"/>
      <c r="L74" s="379"/>
    </row>
    <row r="75" spans="1:12" s="382" customFormat="1" ht="117" hidden="1" customHeight="1" x14ac:dyDescent="0.3">
      <c r="A75" s="133" t="s">
        <v>470</v>
      </c>
      <c r="B75" s="133" t="s">
        <v>375</v>
      </c>
      <c r="C75" s="380" t="s">
        <v>44</v>
      </c>
      <c r="D75" s="381" t="s">
        <v>504</v>
      </c>
      <c r="E75" s="58" t="s">
        <v>542</v>
      </c>
      <c r="F75" s="75" t="s">
        <v>543</v>
      </c>
      <c r="G75" s="71">
        <f t="shared" si="15"/>
        <v>0</v>
      </c>
      <c r="H75" s="71"/>
      <c r="I75" s="71"/>
      <c r="J75" s="71"/>
      <c r="L75" s="379"/>
    </row>
    <row r="76" spans="1:12" s="145" customFormat="1" ht="113.25" customHeight="1" x14ac:dyDescent="0.3">
      <c r="A76" s="23" t="s">
        <v>577</v>
      </c>
      <c r="B76" s="23" t="s">
        <v>322</v>
      </c>
      <c r="C76" s="23" t="s">
        <v>321</v>
      </c>
      <c r="D76" s="56" t="s">
        <v>320</v>
      </c>
      <c r="E76" s="119" t="s">
        <v>542</v>
      </c>
      <c r="F76" s="76" t="s">
        <v>543</v>
      </c>
      <c r="G76" s="46">
        <f t="shared" si="15"/>
        <v>450000</v>
      </c>
      <c r="H76" s="46"/>
      <c r="I76" s="46">
        <v>450000</v>
      </c>
      <c r="J76" s="46">
        <v>450000</v>
      </c>
      <c r="L76" s="45"/>
    </row>
    <row r="77" spans="1:12" s="48" customFormat="1" ht="118.5" hidden="1" customHeight="1" x14ac:dyDescent="0.3">
      <c r="A77" s="133" t="s">
        <v>435</v>
      </c>
      <c r="B77" s="133" t="s">
        <v>228</v>
      </c>
      <c r="C77" s="133" t="s">
        <v>275</v>
      </c>
      <c r="D77" s="58" t="s">
        <v>229</v>
      </c>
      <c r="E77" s="58" t="s">
        <v>542</v>
      </c>
      <c r="F77" s="75" t="s">
        <v>543</v>
      </c>
      <c r="G77" s="71">
        <f t="shared" si="15"/>
        <v>0</v>
      </c>
      <c r="H77" s="60"/>
      <c r="I77" s="60"/>
      <c r="J77" s="60"/>
    </row>
    <row r="78" spans="1:12" s="48" customFormat="1" ht="76.5" hidden="1" customHeight="1" x14ac:dyDescent="0.3">
      <c r="A78" s="133" t="s">
        <v>435</v>
      </c>
      <c r="B78" s="133" t="s">
        <v>228</v>
      </c>
      <c r="C78" s="133" t="s">
        <v>275</v>
      </c>
      <c r="D78" s="58" t="s">
        <v>229</v>
      </c>
      <c r="E78" s="58" t="s">
        <v>338</v>
      </c>
      <c r="F78" s="75" t="s">
        <v>339</v>
      </c>
      <c r="G78" s="71">
        <f t="shared" si="15"/>
        <v>0</v>
      </c>
      <c r="H78" s="60"/>
      <c r="I78" s="60"/>
      <c r="J78" s="60"/>
    </row>
    <row r="79" spans="1:12" customFormat="1" ht="75" hidden="1" customHeight="1" x14ac:dyDescent="0.3">
      <c r="A79" s="23" t="s">
        <v>560</v>
      </c>
      <c r="B79" s="23" t="s">
        <v>561</v>
      </c>
      <c r="C79" s="23" t="s">
        <v>50</v>
      </c>
      <c r="D79" s="94" t="s">
        <v>563</v>
      </c>
      <c r="E79" s="119" t="s">
        <v>562</v>
      </c>
      <c r="F79" s="76" t="s">
        <v>425</v>
      </c>
      <c r="G79" s="46">
        <f t="shared" si="15"/>
        <v>0</v>
      </c>
      <c r="H79" s="30"/>
      <c r="I79" s="30"/>
      <c r="J79" s="30"/>
    </row>
    <row r="80" spans="1:12" s="48" customFormat="1" ht="78.75" hidden="1" customHeight="1" x14ac:dyDescent="0.3">
      <c r="A80" s="133" t="s">
        <v>416</v>
      </c>
      <c r="B80" s="133" t="s">
        <v>278</v>
      </c>
      <c r="C80" s="133" t="s">
        <v>50</v>
      </c>
      <c r="D80" s="58" t="s">
        <v>279</v>
      </c>
      <c r="E80" s="58" t="s">
        <v>562</v>
      </c>
      <c r="F80" s="75" t="s">
        <v>335</v>
      </c>
      <c r="G80" s="71">
        <f>SUM(H80:I80)</f>
        <v>0</v>
      </c>
      <c r="H80" s="60"/>
      <c r="I80" s="60"/>
      <c r="J80" s="60"/>
    </row>
    <row r="81" spans="1:10" s="48" customFormat="1" ht="131.25" hidden="1" customHeight="1" x14ac:dyDescent="0.3">
      <c r="A81" s="133" t="s">
        <v>471</v>
      </c>
      <c r="B81" s="133" t="s">
        <v>262</v>
      </c>
      <c r="C81" s="133" t="s">
        <v>50</v>
      </c>
      <c r="D81" s="58" t="s">
        <v>473</v>
      </c>
      <c r="E81" s="58"/>
      <c r="F81" s="75"/>
      <c r="G81" s="71">
        <f t="shared" ref="G81:G82" si="16">SUM(H81:I81)</f>
        <v>0</v>
      </c>
      <c r="H81" s="60"/>
      <c r="I81" s="60"/>
      <c r="J81" s="60"/>
    </row>
    <row r="82" spans="1:10" customFormat="1" ht="70.5" hidden="1" customHeight="1" x14ac:dyDescent="0.3">
      <c r="A82" s="23" t="s">
        <v>472</v>
      </c>
      <c r="B82" s="23" t="s">
        <v>308</v>
      </c>
      <c r="C82" s="23" t="s">
        <v>50</v>
      </c>
      <c r="D82" s="119" t="s">
        <v>309</v>
      </c>
      <c r="E82" s="119" t="s">
        <v>562</v>
      </c>
      <c r="F82" s="76" t="s">
        <v>425</v>
      </c>
      <c r="G82" s="46">
        <f t="shared" si="16"/>
        <v>0</v>
      </c>
      <c r="H82" s="30"/>
      <c r="I82" s="30"/>
      <c r="J82" s="30"/>
    </row>
    <row r="83" spans="1:10" s="48" customFormat="1" ht="96.75" hidden="1" customHeight="1" x14ac:dyDescent="0.3">
      <c r="A83" s="133" t="s">
        <v>395</v>
      </c>
      <c r="B83" s="133" t="s">
        <v>277</v>
      </c>
      <c r="C83" s="133" t="s">
        <v>50</v>
      </c>
      <c r="D83" s="138" t="s">
        <v>276</v>
      </c>
      <c r="E83" s="119"/>
      <c r="F83" s="75"/>
      <c r="G83" s="71">
        <f t="shared" si="8"/>
        <v>0</v>
      </c>
      <c r="H83" s="60"/>
      <c r="I83" s="146"/>
      <c r="J83" s="146"/>
    </row>
    <row r="84" spans="1:10" s="91" customFormat="1" ht="0.75" hidden="1" customHeight="1" x14ac:dyDescent="0.3">
      <c r="A84" s="23" t="s">
        <v>395</v>
      </c>
      <c r="B84" s="23" t="s">
        <v>277</v>
      </c>
      <c r="C84" s="54" t="s">
        <v>50</v>
      </c>
      <c r="D84" s="93" t="s">
        <v>276</v>
      </c>
      <c r="E84" s="119" t="s">
        <v>290</v>
      </c>
      <c r="F84" s="76" t="s">
        <v>282</v>
      </c>
      <c r="G84" s="46">
        <f>SUM(H84:I84)</f>
        <v>0</v>
      </c>
      <c r="H84" s="46"/>
      <c r="I84" s="46"/>
      <c r="J84" s="46"/>
    </row>
    <row r="85" spans="1:10" s="91" customFormat="1" ht="72.75" hidden="1" customHeight="1" x14ac:dyDescent="0.3">
      <c r="A85" s="59" t="s">
        <v>474</v>
      </c>
      <c r="B85" s="59" t="s">
        <v>174</v>
      </c>
      <c r="C85" s="59" t="s">
        <v>50</v>
      </c>
      <c r="D85" s="94" t="s">
        <v>175</v>
      </c>
      <c r="E85" s="119" t="s">
        <v>562</v>
      </c>
      <c r="F85" s="76" t="s">
        <v>335</v>
      </c>
      <c r="G85" s="46">
        <f>SUM(H85:I85)</f>
        <v>0</v>
      </c>
      <c r="H85" s="46"/>
      <c r="I85" s="30"/>
      <c r="J85" s="30"/>
    </row>
    <row r="86" spans="1:10" s="289" customFormat="1" ht="94.9" hidden="1" customHeight="1" x14ac:dyDescent="0.3">
      <c r="A86" s="61" t="s">
        <v>474</v>
      </c>
      <c r="B86" s="61" t="s">
        <v>174</v>
      </c>
      <c r="C86" s="61" t="s">
        <v>50</v>
      </c>
      <c r="D86" s="288" t="s">
        <v>175</v>
      </c>
      <c r="E86" s="58" t="s">
        <v>336</v>
      </c>
      <c r="F86" s="75" t="s">
        <v>337</v>
      </c>
      <c r="G86" s="386">
        <f>SUM(H86:I86)</f>
        <v>0</v>
      </c>
      <c r="H86" s="386"/>
      <c r="I86" s="60"/>
      <c r="J86" s="60"/>
    </row>
    <row r="87" spans="1:10" s="289" customFormat="1" ht="58.5" hidden="1" customHeight="1" x14ac:dyDescent="0.3">
      <c r="A87" s="61" t="s">
        <v>474</v>
      </c>
      <c r="B87" s="61" t="s">
        <v>174</v>
      </c>
      <c r="C87" s="61" t="s">
        <v>50</v>
      </c>
      <c r="D87" s="288" t="s">
        <v>175</v>
      </c>
      <c r="E87" s="58" t="s">
        <v>479</v>
      </c>
      <c r="F87" s="75" t="s">
        <v>478</v>
      </c>
      <c r="G87" s="386">
        <f>SUM(H87:I87)</f>
        <v>0</v>
      </c>
      <c r="H87" s="386"/>
      <c r="I87" s="60"/>
      <c r="J87" s="60"/>
    </row>
    <row r="88" spans="1:10" s="48" customFormat="1" ht="81" hidden="1" customHeight="1" x14ac:dyDescent="0.3">
      <c r="A88" s="133" t="s">
        <v>396</v>
      </c>
      <c r="B88" s="133" t="s">
        <v>397</v>
      </c>
      <c r="C88" s="133" t="s">
        <v>398</v>
      </c>
      <c r="D88" s="58" t="s">
        <v>399</v>
      </c>
      <c r="E88" s="58" t="s">
        <v>562</v>
      </c>
      <c r="F88" s="75" t="s">
        <v>335</v>
      </c>
      <c r="G88" s="386">
        <f t="shared" si="8"/>
        <v>0</v>
      </c>
      <c r="H88" s="134"/>
      <c r="I88" s="146"/>
      <c r="J88" s="146"/>
    </row>
    <row r="89" spans="1:10" s="48" customFormat="1" ht="117.75" hidden="1" customHeight="1" x14ac:dyDescent="0.3">
      <c r="A89" s="133" t="s">
        <v>537</v>
      </c>
      <c r="B89" s="133" t="s">
        <v>538</v>
      </c>
      <c r="C89" s="133" t="s">
        <v>54</v>
      </c>
      <c r="D89" s="58" t="s">
        <v>539</v>
      </c>
      <c r="E89" s="58" t="s">
        <v>542</v>
      </c>
      <c r="F89" s="75" t="s">
        <v>543</v>
      </c>
      <c r="G89" s="386">
        <f t="shared" si="8"/>
        <v>0</v>
      </c>
      <c r="H89" s="134"/>
      <c r="I89" s="60"/>
      <c r="J89" s="60"/>
    </row>
    <row r="90" spans="1:10" s="48" customFormat="1" ht="130.5" hidden="1" customHeight="1" x14ac:dyDescent="0.3">
      <c r="A90" s="133" t="s">
        <v>400</v>
      </c>
      <c r="B90" s="133" t="s">
        <v>145</v>
      </c>
      <c r="C90" s="133" t="s">
        <v>231</v>
      </c>
      <c r="D90" s="58" t="s">
        <v>230</v>
      </c>
      <c r="E90" s="58"/>
      <c r="F90" s="75"/>
      <c r="G90" s="386">
        <f t="shared" si="8"/>
        <v>0</v>
      </c>
      <c r="H90" s="134"/>
      <c r="I90" s="60"/>
      <c r="J90" s="60"/>
    </row>
    <row r="91" spans="1:10" s="48" customFormat="1" ht="81" hidden="1" customHeight="1" x14ac:dyDescent="0.3">
      <c r="A91" s="133" t="s">
        <v>400</v>
      </c>
      <c r="B91" s="133" t="s">
        <v>145</v>
      </c>
      <c r="C91" s="133" t="s">
        <v>231</v>
      </c>
      <c r="D91" s="58" t="s">
        <v>230</v>
      </c>
      <c r="E91" s="58" t="s">
        <v>338</v>
      </c>
      <c r="F91" s="75" t="s">
        <v>339</v>
      </c>
      <c r="G91" s="386">
        <f t="shared" si="8"/>
        <v>0</v>
      </c>
      <c r="H91" s="134"/>
      <c r="I91" s="60"/>
      <c r="J91" s="60"/>
    </row>
    <row r="92" spans="1:10" s="48" customFormat="1" ht="132.75" hidden="1" customHeight="1" x14ac:dyDescent="0.3">
      <c r="A92" s="133" t="s">
        <v>400</v>
      </c>
      <c r="B92" s="133" t="s">
        <v>145</v>
      </c>
      <c r="C92" s="133" t="s">
        <v>231</v>
      </c>
      <c r="D92" s="58" t="s">
        <v>230</v>
      </c>
      <c r="E92" s="58"/>
      <c r="F92" s="75"/>
      <c r="G92" s="386">
        <f t="shared" si="8"/>
        <v>0</v>
      </c>
      <c r="H92" s="134"/>
      <c r="I92" s="60"/>
      <c r="J92" s="60"/>
    </row>
    <row r="93" spans="1:10" s="48" customFormat="1" ht="45" hidden="1" customHeight="1" x14ac:dyDescent="0.3">
      <c r="A93" s="133" t="s">
        <v>401</v>
      </c>
      <c r="B93" s="133" t="s">
        <v>283</v>
      </c>
      <c r="C93" s="133" t="s">
        <v>231</v>
      </c>
      <c r="D93" s="58" t="s">
        <v>402</v>
      </c>
      <c r="E93" s="58"/>
      <c r="F93" s="75"/>
      <c r="G93" s="386">
        <f t="shared" si="8"/>
        <v>0</v>
      </c>
      <c r="H93" s="134"/>
      <c r="I93" s="60"/>
      <c r="J93" s="60"/>
    </row>
    <row r="94" spans="1:10" s="48" customFormat="1" ht="112.5" customHeight="1" x14ac:dyDescent="0.3">
      <c r="A94" s="23" t="s">
        <v>588</v>
      </c>
      <c r="B94" s="23" t="s">
        <v>589</v>
      </c>
      <c r="C94" s="23" t="s">
        <v>231</v>
      </c>
      <c r="D94" s="119" t="s">
        <v>590</v>
      </c>
      <c r="E94" s="119" t="s">
        <v>542</v>
      </c>
      <c r="F94" s="76" t="s">
        <v>543</v>
      </c>
      <c r="G94" s="46">
        <f t="shared" si="8"/>
        <v>100000</v>
      </c>
      <c r="H94" s="378"/>
      <c r="I94" s="30">
        <v>100000</v>
      </c>
      <c r="J94" s="30">
        <v>100000</v>
      </c>
    </row>
    <row r="95" spans="1:10" customFormat="1" ht="114" hidden="1" customHeight="1" x14ac:dyDescent="0.3">
      <c r="A95" s="23" t="s">
        <v>406</v>
      </c>
      <c r="B95" s="23" t="s">
        <v>233</v>
      </c>
      <c r="C95" s="23" t="s">
        <v>51</v>
      </c>
      <c r="D95" s="119" t="s">
        <v>232</v>
      </c>
      <c r="E95" s="119" t="s">
        <v>542</v>
      </c>
      <c r="F95" s="76" t="s">
        <v>543</v>
      </c>
      <c r="G95" s="46">
        <f t="shared" si="8"/>
        <v>0</v>
      </c>
      <c r="H95" s="30"/>
      <c r="I95" s="30"/>
      <c r="J95" s="378"/>
    </row>
    <row r="96" spans="1:10" s="48" customFormat="1" ht="75" hidden="1" customHeight="1" x14ac:dyDescent="0.3">
      <c r="A96" s="23" t="s">
        <v>406</v>
      </c>
      <c r="B96" s="23" t="s">
        <v>233</v>
      </c>
      <c r="C96" s="23" t="s">
        <v>51</v>
      </c>
      <c r="D96" s="119" t="s">
        <v>232</v>
      </c>
      <c r="E96" s="119" t="s">
        <v>562</v>
      </c>
      <c r="F96" s="76" t="s">
        <v>335</v>
      </c>
      <c r="G96" s="46">
        <f>SUM(H96:I96)</f>
        <v>0</v>
      </c>
      <c r="H96" s="30"/>
      <c r="I96" s="60"/>
      <c r="J96" s="60"/>
    </row>
    <row r="97" spans="1:12" s="48" customFormat="1" ht="78" hidden="1" customHeight="1" x14ac:dyDescent="0.3">
      <c r="A97" s="133" t="s">
        <v>406</v>
      </c>
      <c r="B97" s="133" t="s">
        <v>233</v>
      </c>
      <c r="C97" s="133" t="s">
        <v>51</v>
      </c>
      <c r="D97" s="58" t="s">
        <v>232</v>
      </c>
      <c r="E97" s="58" t="s">
        <v>479</v>
      </c>
      <c r="F97" s="75" t="s">
        <v>478</v>
      </c>
      <c r="G97" s="71">
        <f>SUM(H97:I97)</f>
        <v>0</v>
      </c>
      <c r="H97" s="60"/>
      <c r="I97" s="60"/>
      <c r="J97" s="60"/>
    </row>
    <row r="98" spans="1:12" customFormat="1" ht="75.75" hidden="1" customHeight="1" x14ac:dyDescent="0.3">
      <c r="A98" s="23" t="s">
        <v>507</v>
      </c>
      <c r="B98" s="23" t="s">
        <v>439</v>
      </c>
      <c r="C98" s="23" t="s">
        <v>441</v>
      </c>
      <c r="D98" s="92" t="s">
        <v>443</v>
      </c>
      <c r="E98" s="119" t="s">
        <v>484</v>
      </c>
      <c r="F98" s="76" t="s">
        <v>485</v>
      </c>
      <c r="G98" s="46">
        <f t="shared" ref="G98" si="17">SUM(H98:I98)</f>
        <v>0</v>
      </c>
      <c r="H98" s="46"/>
      <c r="I98" s="30"/>
      <c r="J98" s="30"/>
    </row>
    <row r="99" spans="1:12" s="49" customFormat="1" ht="77.25" hidden="1" customHeight="1" x14ac:dyDescent="0.3">
      <c r="A99" s="383" t="s">
        <v>434</v>
      </c>
      <c r="B99" s="133" t="s">
        <v>280</v>
      </c>
      <c r="C99" s="383" t="s">
        <v>65</v>
      </c>
      <c r="D99" s="384" t="s">
        <v>281</v>
      </c>
      <c r="E99" s="58" t="s">
        <v>340</v>
      </c>
      <c r="F99" s="75" t="s">
        <v>341</v>
      </c>
      <c r="G99" s="71">
        <f>SUM(H99:I99)</f>
        <v>0</v>
      </c>
      <c r="H99" s="385"/>
      <c r="I99" s="60"/>
      <c r="J99" s="60"/>
    </row>
    <row r="100" spans="1:12" customFormat="1" ht="58.5" hidden="1" customHeight="1" x14ac:dyDescent="0.3">
      <c r="A100" s="72" t="s">
        <v>407</v>
      </c>
      <c r="B100" s="147"/>
      <c r="C100" s="147"/>
      <c r="D100" s="82" t="s">
        <v>408</v>
      </c>
      <c r="E100" s="148"/>
      <c r="F100" s="149"/>
      <c r="G100" s="81">
        <f>SUM(G101)</f>
        <v>0</v>
      </c>
      <c r="H100" s="81">
        <f t="shared" ref="H100:J100" si="18">SUM(H101)</f>
        <v>0</v>
      </c>
      <c r="I100" s="81">
        <f t="shared" si="18"/>
        <v>0</v>
      </c>
      <c r="J100" s="81">
        <f t="shared" si="18"/>
        <v>0</v>
      </c>
    </row>
    <row r="101" spans="1:12" customFormat="1" ht="57" hidden="1" customHeight="1" x14ac:dyDescent="0.3">
      <c r="A101" s="72" t="s">
        <v>409</v>
      </c>
      <c r="B101" s="147"/>
      <c r="C101" s="147"/>
      <c r="D101" s="82" t="s">
        <v>408</v>
      </c>
      <c r="E101" s="148"/>
      <c r="F101" s="149"/>
      <c r="G101" s="73">
        <f t="shared" ref="G101:H101" si="19">SUM(G102:G104)</f>
        <v>0</v>
      </c>
      <c r="H101" s="73">
        <f t="shared" si="19"/>
        <v>0</v>
      </c>
      <c r="I101" s="73">
        <f>SUM(I102:I104)</f>
        <v>0</v>
      </c>
      <c r="J101" s="73">
        <f>SUM(J102:J104)</f>
        <v>0</v>
      </c>
      <c r="L101" s="150">
        <f>SUM(H100:I100)</f>
        <v>0</v>
      </c>
    </row>
    <row r="102" spans="1:12" customFormat="1" ht="73.5" hidden="1" customHeight="1" x14ac:dyDescent="0.3">
      <c r="A102" s="23" t="s">
        <v>411</v>
      </c>
      <c r="B102" s="23" t="s">
        <v>249</v>
      </c>
      <c r="C102" s="23" t="s">
        <v>231</v>
      </c>
      <c r="D102" s="151" t="s">
        <v>248</v>
      </c>
      <c r="E102" s="119" t="s">
        <v>426</v>
      </c>
      <c r="F102" s="76" t="s">
        <v>319</v>
      </c>
      <c r="G102" s="46">
        <f t="shared" ref="G102:G104" si="20">SUM(H102:I102)</f>
        <v>0</v>
      </c>
      <c r="H102" s="30"/>
      <c r="I102" s="192"/>
      <c r="J102" s="192"/>
    </row>
    <row r="103" spans="1:12" customFormat="1" ht="81" hidden="1" customHeight="1" x14ac:dyDescent="0.3">
      <c r="A103" s="23" t="s">
        <v>475</v>
      </c>
      <c r="B103" s="23" t="s">
        <v>476</v>
      </c>
      <c r="C103" s="23" t="s">
        <v>231</v>
      </c>
      <c r="D103" s="119" t="s">
        <v>477</v>
      </c>
      <c r="E103" s="119" t="s">
        <v>426</v>
      </c>
      <c r="F103" s="76" t="s">
        <v>319</v>
      </c>
      <c r="G103" s="46">
        <f t="shared" si="20"/>
        <v>0</v>
      </c>
      <c r="H103" s="30"/>
      <c r="I103" s="192"/>
      <c r="J103" s="192"/>
    </row>
    <row r="104" spans="1:12" s="48" customFormat="1" ht="96" hidden="1" customHeight="1" x14ac:dyDescent="0.3">
      <c r="A104" s="75">
        <v>1618821</v>
      </c>
      <c r="B104" s="75">
        <v>8821</v>
      </c>
      <c r="C104" s="61" t="s">
        <v>427</v>
      </c>
      <c r="D104" s="58" t="s">
        <v>428</v>
      </c>
      <c r="E104" s="58" t="s">
        <v>429</v>
      </c>
      <c r="F104" s="75" t="s">
        <v>430</v>
      </c>
      <c r="G104" s="71">
        <f t="shared" si="20"/>
        <v>0</v>
      </c>
      <c r="H104" s="60"/>
      <c r="I104" s="60"/>
      <c r="J104" s="60"/>
    </row>
    <row r="105" spans="1:12" s="171" customFormat="1" ht="32.450000000000003" customHeight="1" x14ac:dyDescent="0.3">
      <c r="A105" s="169" t="s">
        <v>312</v>
      </c>
      <c r="B105" s="169" t="s">
        <v>312</v>
      </c>
      <c r="C105" s="169" t="s">
        <v>312</v>
      </c>
      <c r="D105" s="170" t="s">
        <v>265</v>
      </c>
      <c r="E105" s="170" t="s">
        <v>312</v>
      </c>
      <c r="F105" s="170" t="s">
        <v>312</v>
      </c>
      <c r="G105" s="474">
        <f>SUM(G15,G32,G37,G58,G73,G101)</f>
        <v>5180000</v>
      </c>
      <c r="H105" s="474">
        <f t="shared" ref="H105:J105" si="21">SUM(H15,H32,H37,H58,H73,H101)</f>
        <v>0</v>
      </c>
      <c r="I105" s="474">
        <f t="shared" si="21"/>
        <v>5180000</v>
      </c>
      <c r="J105" s="474">
        <f t="shared" si="21"/>
        <v>5180000</v>
      </c>
      <c r="L105" s="172">
        <f>SUM(L15:L101)</f>
        <v>5180000</v>
      </c>
    </row>
    <row r="106" spans="1:12" s="49" customFormat="1" ht="28.9" customHeight="1" x14ac:dyDescent="0.3">
      <c r="A106" s="139"/>
      <c r="B106" s="139"/>
      <c r="C106" s="139"/>
      <c r="D106" s="139"/>
      <c r="E106" s="139"/>
      <c r="F106" s="122"/>
      <c r="G106" s="122"/>
      <c r="H106" s="139"/>
      <c r="I106" s="139"/>
      <c r="L106" s="158">
        <f>SUM(H105:I105)</f>
        <v>5180000</v>
      </c>
    </row>
    <row r="107" spans="1:12" ht="54.75" customHeight="1" x14ac:dyDescent="0.3">
      <c r="A107" s="27"/>
      <c r="B107" s="27"/>
      <c r="C107" s="27"/>
      <c r="D107" s="27"/>
      <c r="E107" s="27"/>
      <c r="F107" s="122"/>
      <c r="G107" s="99"/>
      <c r="H107" s="28"/>
      <c r="I107" s="28"/>
      <c r="K107" s="11"/>
    </row>
    <row r="108" spans="1:12" ht="18.75" x14ac:dyDescent="0.3">
      <c r="A108" s="27"/>
      <c r="B108" s="27"/>
      <c r="C108" s="27"/>
      <c r="D108" s="29"/>
      <c r="E108" s="29"/>
      <c r="F108" s="123"/>
      <c r="G108" s="100"/>
      <c r="I108" s="28"/>
      <c r="K108" s="1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 </vt:lpstr>
      <vt:lpstr>дод3 </vt:lpstr>
      <vt:lpstr>дод4</vt:lpstr>
      <vt:lpstr>дод5</vt:lpstr>
      <vt:lpstr>дод6</vt:lpstr>
      <vt:lpstr>дод1!Заголовки_для_печати</vt:lpstr>
      <vt:lpstr>'дод3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Інна Новак</cp:lastModifiedBy>
  <cp:lastPrinted>2023-09-13T13:26:29Z</cp:lastPrinted>
  <dcterms:created xsi:type="dcterms:W3CDTF">2004-12-22T07:46:33Z</dcterms:created>
  <dcterms:modified xsi:type="dcterms:W3CDTF">2023-09-13T13:28:23Z</dcterms:modified>
</cp:coreProperties>
</file>