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0" windowWidth="24750" windowHeight="12300"/>
  </bookViews>
  <sheets>
    <sheet name="дод1" sheetId="37" r:id="rId1"/>
    <sheet name="дод2" sheetId="35" r:id="rId2"/>
    <sheet name="дод3" sheetId="28" r:id="rId3"/>
    <sheet name="дод4" sheetId="42" r:id="rId4"/>
    <sheet name="дод5" sheetId="43" r:id="rId5"/>
  </sheets>
  <definedNames>
    <definedName name="_xlnm.Print_Titles" localSheetId="0">дод1!$10:$12</definedName>
    <definedName name="_xlnm.Print_Titles" localSheetId="2">дод3!$8:$12</definedName>
    <definedName name="_xlnm.Print_Titles" localSheetId="4">дод5!$11:$13</definedName>
    <definedName name="_xlnm.Print_Area" localSheetId="0">дод1!$A$1:$F$110</definedName>
    <definedName name="_xlnm.Print_Area" localSheetId="1">дод2!$A$1:$F$40</definedName>
    <definedName name="_xlnm.Print_Area" localSheetId="2">дод3!$A$1:$R$127</definedName>
    <definedName name="_xlnm.Print_Area" localSheetId="3">дод4!$A$1:$D$63</definedName>
    <definedName name="_xlnm.Print_Area" localSheetId="4">дод5!$A$1:$J$99</definedName>
  </definedNames>
  <calcPr calcId="162913"/>
</workbook>
</file>

<file path=xl/calcChain.xml><?xml version="1.0" encoding="utf-8"?>
<calcChain xmlns="http://schemas.openxmlformats.org/spreadsheetml/2006/main">
  <c r="G38" i="43" l="1"/>
  <c r="H37" i="43"/>
  <c r="I37" i="43"/>
  <c r="J37" i="43"/>
  <c r="D40" i="42"/>
  <c r="D42" i="42"/>
  <c r="R54" i="28"/>
  <c r="R73" i="28"/>
  <c r="E54" i="28"/>
  <c r="E33" i="28" l="1"/>
  <c r="H15" i="43" l="1"/>
  <c r="I15" i="43"/>
  <c r="J15" i="43"/>
  <c r="G29" i="43"/>
  <c r="G30" i="43"/>
  <c r="D58" i="42"/>
  <c r="D57" i="42" s="1"/>
  <c r="Q14" i="28" l="1"/>
  <c r="P14" i="28"/>
  <c r="O14" i="28"/>
  <c r="N14" i="28"/>
  <c r="M14" i="28"/>
  <c r="L14" i="28"/>
  <c r="K14" i="28"/>
  <c r="I14" i="28"/>
  <c r="H14" i="28"/>
  <c r="G14" i="28"/>
  <c r="F14" i="28"/>
  <c r="R33" i="28"/>
  <c r="E34" i="28"/>
  <c r="R34" i="28" s="1"/>
  <c r="G90" i="43" l="1"/>
  <c r="G54" i="43"/>
  <c r="J107" i="28"/>
  <c r="E107" i="28"/>
  <c r="R107" i="28" s="1"/>
  <c r="J77" i="28"/>
  <c r="E77" i="28"/>
  <c r="F52" i="28"/>
  <c r="G52" i="28"/>
  <c r="H52" i="28"/>
  <c r="I52" i="28"/>
  <c r="K52" i="28"/>
  <c r="L52" i="28"/>
  <c r="M52" i="28"/>
  <c r="N52" i="28"/>
  <c r="O52" i="28"/>
  <c r="P52" i="28"/>
  <c r="E48" i="28"/>
  <c r="R77" i="28" l="1"/>
  <c r="P36" i="28"/>
  <c r="Q36" i="28"/>
  <c r="F36" i="28"/>
  <c r="G36" i="28"/>
  <c r="H36" i="28"/>
  <c r="I36" i="28"/>
  <c r="K36" i="28"/>
  <c r="L36" i="28"/>
  <c r="M36" i="28"/>
  <c r="N36" i="28"/>
  <c r="O36" i="28"/>
  <c r="Q118" i="28" l="1"/>
  <c r="Q117" i="28" s="1"/>
  <c r="P118" i="28"/>
  <c r="P117" i="28" s="1"/>
  <c r="O118" i="28"/>
  <c r="O117" i="28" s="1"/>
  <c r="N118" i="28"/>
  <c r="N117" i="28" s="1"/>
  <c r="M118" i="28"/>
  <c r="M117" i="28" s="1"/>
  <c r="L118" i="28"/>
  <c r="L117" i="28" s="1"/>
  <c r="K118" i="28"/>
  <c r="K117" i="28" s="1"/>
  <c r="I118" i="28"/>
  <c r="I117" i="28" s="1"/>
  <c r="H118" i="28"/>
  <c r="H117" i="28" s="1"/>
  <c r="G118" i="28"/>
  <c r="G117" i="28" s="1"/>
  <c r="F118" i="28"/>
  <c r="F117" i="28" s="1"/>
  <c r="G53" i="43" l="1"/>
  <c r="D38" i="42" l="1"/>
  <c r="C77" i="37" l="1"/>
  <c r="D18" i="42" l="1"/>
  <c r="C107" i="37" l="1"/>
  <c r="C106" i="37"/>
  <c r="C105" i="37"/>
  <c r="C104" i="37"/>
  <c r="C103" i="37"/>
  <c r="C102" i="37"/>
  <c r="C101" i="37"/>
  <c r="C100" i="37"/>
  <c r="D99" i="37"/>
  <c r="C99" i="37" s="1"/>
  <c r="C98" i="37"/>
  <c r="D97" i="37"/>
  <c r="C97" i="37"/>
  <c r="C96" i="37"/>
  <c r="C95" i="37"/>
  <c r="C94" i="37"/>
  <c r="D93" i="37"/>
  <c r="C93" i="37" s="1"/>
  <c r="C89" i="37"/>
  <c r="C88" i="37"/>
  <c r="C87" i="37"/>
  <c r="F86" i="37"/>
  <c r="E86" i="37" s="1"/>
  <c r="C86" i="37" s="1"/>
  <c r="C84" i="37"/>
  <c r="C83" i="37"/>
  <c r="C82" i="37"/>
  <c r="C81" i="37"/>
  <c r="E80" i="37"/>
  <c r="E79" i="37" s="1"/>
  <c r="E78" i="37"/>
  <c r="C78" i="37"/>
  <c r="C76" i="37"/>
  <c r="E75" i="37"/>
  <c r="D75" i="37"/>
  <c r="E74" i="37"/>
  <c r="C73" i="37"/>
  <c r="C72" i="37"/>
  <c r="D71" i="37"/>
  <c r="C70" i="37"/>
  <c r="D69" i="37"/>
  <c r="C69" i="37" s="1"/>
  <c r="C68" i="37"/>
  <c r="C67" i="37"/>
  <c r="C66" i="37"/>
  <c r="D65" i="37"/>
  <c r="C65" i="37" s="1"/>
  <c r="C63" i="37"/>
  <c r="C62" i="37"/>
  <c r="D61" i="37"/>
  <c r="C61" i="37" s="1"/>
  <c r="C60" i="37"/>
  <c r="D59" i="37"/>
  <c r="C56" i="37"/>
  <c r="C55" i="37"/>
  <c r="C54" i="37"/>
  <c r="E53" i="37"/>
  <c r="C53" i="37" s="1"/>
  <c r="C51" i="37"/>
  <c r="C50" i="37"/>
  <c r="C49" i="37"/>
  <c r="D48" i="37"/>
  <c r="C48" i="37" s="1"/>
  <c r="C47" i="37"/>
  <c r="C46" i="37"/>
  <c r="D45" i="37"/>
  <c r="C45" i="37" s="1"/>
  <c r="C44" i="37"/>
  <c r="C43" i="37"/>
  <c r="C42" i="37"/>
  <c r="C41" i="37"/>
  <c r="C40" i="37"/>
  <c r="C39" i="37"/>
  <c r="C38" i="37"/>
  <c r="C37" i="37"/>
  <c r="C36" i="37"/>
  <c r="D35" i="37"/>
  <c r="C33" i="37"/>
  <c r="C32" i="37"/>
  <c r="C31" i="37" s="1"/>
  <c r="C30" i="37"/>
  <c r="C29" i="37" s="1"/>
  <c r="D28" i="37"/>
  <c r="C28" i="37" s="1"/>
  <c r="C27" i="37"/>
  <c r="D26" i="37"/>
  <c r="C26" i="37" s="1"/>
  <c r="C25" i="37"/>
  <c r="C24" i="37"/>
  <c r="D23" i="37"/>
  <c r="C23" i="37" s="1"/>
  <c r="C21" i="37"/>
  <c r="D20" i="37"/>
  <c r="C20" i="37" s="1"/>
  <c r="C19" i="37"/>
  <c r="C18" i="37"/>
  <c r="C17" i="37"/>
  <c r="C16" i="37"/>
  <c r="D15" i="37"/>
  <c r="C15" i="37" s="1"/>
  <c r="D34" i="37" l="1"/>
  <c r="D64" i="37"/>
  <c r="C64" i="37" s="1"/>
  <c r="D92" i="37"/>
  <c r="D91" i="37" s="1"/>
  <c r="C91" i="37" s="1"/>
  <c r="D74" i="37"/>
  <c r="C74" i="37" s="1"/>
  <c r="C75" i="37"/>
  <c r="C71" i="37"/>
  <c r="D58" i="37"/>
  <c r="C58" i="37" s="1"/>
  <c r="C79" i="37"/>
  <c r="E57" i="37"/>
  <c r="C34" i="37"/>
  <c r="C35" i="37"/>
  <c r="C59" i="37"/>
  <c r="C80" i="37"/>
  <c r="F85" i="37"/>
  <c r="F90" i="37" s="1"/>
  <c r="D14" i="37"/>
  <c r="C14" i="37" s="1"/>
  <c r="D22" i="37"/>
  <c r="C22" i="37" s="1"/>
  <c r="E52" i="37"/>
  <c r="C92" i="37" l="1"/>
  <c r="D57" i="37"/>
  <c r="C57" i="37" s="1"/>
  <c r="D13" i="37"/>
  <c r="C13" i="37" s="1"/>
  <c r="C52" i="37"/>
  <c r="E13" i="37"/>
  <c r="F108" i="37"/>
  <c r="E85" i="37"/>
  <c r="C85" i="37" s="1"/>
  <c r="C90" i="37" l="1"/>
  <c r="D90" i="37"/>
  <c r="D108" i="37" s="1"/>
  <c r="E90" i="37"/>
  <c r="E108" i="37" s="1"/>
  <c r="C108" i="37" l="1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50" i="28"/>
  <c r="E49" i="28"/>
  <c r="E47" i="28"/>
  <c r="E46" i="28"/>
  <c r="E45" i="28"/>
  <c r="E44" i="28"/>
  <c r="E43" i="28"/>
  <c r="E42" i="28"/>
  <c r="E41" i="28"/>
  <c r="E40" i="28"/>
  <c r="E39" i="28"/>
  <c r="E38" i="28"/>
  <c r="E3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3" i="28"/>
  <c r="E90" i="28"/>
  <c r="E89" i="28"/>
  <c r="E88" i="28"/>
  <c r="E87" i="28"/>
  <c r="E86" i="28"/>
  <c r="E85" i="28"/>
  <c r="E84" i="28"/>
  <c r="E83" i="28"/>
  <c r="E82" i="28"/>
  <c r="E81" i="28"/>
  <c r="E80" i="28"/>
  <c r="E99" i="28"/>
  <c r="E98" i="28"/>
  <c r="E97" i="28"/>
  <c r="E96" i="28"/>
  <c r="E95" i="28"/>
  <c r="E94" i="28"/>
  <c r="E93" i="28"/>
  <c r="E108" i="28"/>
  <c r="E106" i="28"/>
  <c r="E105" i="28"/>
  <c r="E104" i="28"/>
  <c r="E103" i="28"/>
  <c r="E102" i="28"/>
  <c r="G35" i="43"/>
  <c r="E14" i="28" l="1"/>
  <c r="E52" i="28"/>
  <c r="E36" i="28"/>
  <c r="G26" i="43"/>
  <c r="G25" i="43"/>
  <c r="G21" i="43"/>
  <c r="G18" i="43"/>
  <c r="G17" i="43"/>
  <c r="G19" i="43"/>
  <c r="G20" i="43"/>
  <c r="J56" i="43"/>
  <c r="I56" i="43"/>
  <c r="H56" i="43"/>
  <c r="G65" i="43"/>
  <c r="G66" i="43"/>
  <c r="G67" i="43"/>
  <c r="G64" i="43"/>
  <c r="G61" i="43"/>
  <c r="G62" i="43"/>
  <c r="G57" i="43" l="1"/>
  <c r="G49" i="43"/>
  <c r="R47" i="28"/>
  <c r="G50" i="43" l="1"/>
  <c r="G48" i="43"/>
  <c r="G44" i="43"/>
  <c r="G43" i="43"/>
  <c r="G42" i="43"/>
  <c r="G41" i="43"/>
  <c r="G40" i="43"/>
  <c r="G39" i="43"/>
  <c r="G95" i="43"/>
  <c r="H70" i="43"/>
  <c r="J70" i="43"/>
  <c r="I70" i="43"/>
  <c r="G89" i="43"/>
  <c r="G88" i="43"/>
  <c r="G80" i="43"/>
  <c r="G75" i="43"/>
  <c r="G74" i="43"/>
  <c r="G73" i="43"/>
  <c r="G71" i="43"/>
  <c r="J74" i="28"/>
  <c r="J73" i="28"/>
  <c r="J69" i="28"/>
  <c r="R69" i="28"/>
  <c r="Q110" i="28"/>
  <c r="P110" i="28"/>
  <c r="O110" i="28"/>
  <c r="N110" i="28"/>
  <c r="M110" i="28"/>
  <c r="L110" i="28"/>
  <c r="K110" i="28"/>
  <c r="I110" i="28"/>
  <c r="H110" i="28"/>
  <c r="G110" i="28"/>
  <c r="F110" i="28"/>
  <c r="E112" i="28"/>
  <c r="E113" i="28"/>
  <c r="J112" i="28"/>
  <c r="Q92" i="28"/>
  <c r="P92" i="28"/>
  <c r="O92" i="28"/>
  <c r="N92" i="28"/>
  <c r="M92" i="28"/>
  <c r="L92" i="28"/>
  <c r="K92" i="28"/>
  <c r="I92" i="28"/>
  <c r="H92" i="28"/>
  <c r="G92" i="28"/>
  <c r="F92" i="28"/>
  <c r="J97" i="28"/>
  <c r="J98" i="28"/>
  <c r="J94" i="28"/>
  <c r="Q79" i="28"/>
  <c r="P79" i="28"/>
  <c r="O79" i="28"/>
  <c r="N79" i="28"/>
  <c r="M79" i="28"/>
  <c r="L79" i="28"/>
  <c r="K79" i="28"/>
  <c r="I79" i="28"/>
  <c r="H79" i="28"/>
  <c r="G79" i="28"/>
  <c r="F79" i="28"/>
  <c r="J82" i="28"/>
  <c r="J56" i="28"/>
  <c r="J46" i="28"/>
  <c r="J30" i="28"/>
  <c r="J28" i="28"/>
  <c r="J27" i="28"/>
  <c r="R74" i="28" l="1"/>
  <c r="R46" i="28"/>
  <c r="R82" i="28"/>
  <c r="R112" i="28"/>
  <c r="R98" i="28"/>
  <c r="R97" i="28"/>
  <c r="R94" i="28"/>
  <c r="R30" i="28"/>
  <c r="R56" i="28"/>
  <c r="R27" i="28"/>
  <c r="R28" i="28"/>
  <c r="J96" i="28"/>
  <c r="R96" i="28"/>
  <c r="G52" i="43" l="1"/>
  <c r="G51" i="43"/>
  <c r="G47" i="43"/>
  <c r="G46" i="43"/>
  <c r="G45" i="43"/>
  <c r="G37" i="43" s="1"/>
  <c r="J36" i="43"/>
  <c r="I36" i="43"/>
  <c r="H36" i="43"/>
  <c r="G96" i="43"/>
  <c r="G94" i="43"/>
  <c r="J93" i="43"/>
  <c r="J92" i="43" s="1"/>
  <c r="I93" i="43"/>
  <c r="I92" i="43" s="1"/>
  <c r="H93" i="43"/>
  <c r="H92" i="43" s="1"/>
  <c r="G87" i="43"/>
  <c r="G86" i="43"/>
  <c r="G85" i="43"/>
  <c r="G84" i="43"/>
  <c r="G83" i="43"/>
  <c r="G82" i="43"/>
  <c r="G81" i="43"/>
  <c r="G76" i="43"/>
  <c r="G72" i="43"/>
  <c r="J69" i="43"/>
  <c r="I69" i="43"/>
  <c r="H69" i="43"/>
  <c r="G68" i="43"/>
  <c r="G63" i="43"/>
  <c r="G59" i="43"/>
  <c r="G58" i="43"/>
  <c r="J55" i="43"/>
  <c r="I55" i="43"/>
  <c r="H55" i="43"/>
  <c r="G34" i="43"/>
  <c r="G33" i="43"/>
  <c r="J32" i="43"/>
  <c r="I32" i="43"/>
  <c r="H32" i="43"/>
  <c r="H97" i="43" s="1"/>
  <c r="G28" i="43"/>
  <c r="G91" i="43"/>
  <c r="G27" i="43"/>
  <c r="G24" i="43"/>
  <c r="G23" i="43"/>
  <c r="G22" i="43"/>
  <c r="G79" i="43"/>
  <c r="G78" i="43"/>
  <c r="G77" i="43"/>
  <c r="G60" i="43"/>
  <c r="G16" i="43"/>
  <c r="G15" i="43" s="1"/>
  <c r="J14" i="43"/>
  <c r="I14" i="43"/>
  <c r="H14" i="43"/>
  <c r="G36" i="43" l="1"/>
  <c r="H31" i="43"/>
  <c r="J31" i="43"/>
  <c r="J97" i="43"/>
  <c r="I31" i="43"/>
  <c r="I97" i="43"/>
  <c r="G56" i="43"/>
  <c r="L32" i="43"/>
  <c r="G70" i="43"/>
  <c r="G93" i="43"/>
  <c r="G92" i="43" s="1"/>
  <c r="L56" i="43"/>
  <c r="L93" i="43"/>
  <c r="G55" i="43"/>
  <c r="G69" i="43"/>
  <c r="G32" i="43"/>
  <c r="L15" i="43"/>
  <c r="G14" i="43"/>
  <c r="L37" i="43"/>
  <c r="L70" i="43"/>
  <c r="L97" i="43" l="1"/>
  <c r="G31" i="43"/>
  <c r="G97" i="43"/>
  <c r="L98" i="43"/>
  <c r="E119" i="28" l="1"/>
  <c r="J119" i="28"/>
  <c r="J116" i="28"/>
  <c r="J115" i="28" s="1"/>
  <c r="E116" i="28"/>
  <c r="E115" i="28" s="1"/>
  <c r="Q115" i="28"/>
  <c r="Q114" i="28" s="1"/>
  <c r="P115" i="28"/>
  <c r="P114" i="28" s="1"/>
  <c r="O115" i="28"/>
  <c r="O114" i="28" s="1"/>
  <c r="N115" i="28"/>
  <c r="N114" i="28" s="1"/>
  <c r="M115" i="28"/>
  <c r="M114" i="28" s="1"/>
  <c r="L115" i="28"/>
  <c r="L114" i="28" s="1"/>
  <c r="K115" i="28"/>
  <c r="K114" i="28" s="1"/>
  <c r="I115" i="28"/>
  <c r="I114" i="28" s="1"/>
  <c r="H115" i="28"/>
  <c r="H114" i="28" s="1"/>
  <c r="G115" i="28"/>
  <c r="G114" i="28" s="1"/>
  <c r="F115" i="28"/>
  <c r="F114" i="28" s="1"/>
  <c r="J113" i="28"/>
  <c r="R113" i="28" s="1"/>
  <c r="J111" i="28"/>
  <c r="E111" i="28"/>
  <c r="Q109" i="28"/>
  <c r="P109" i="28"/>
  <c r="O109" i="28"/>
  <c r="N109" i="28"/>
  <c r="M109" i="28"/>
  <c r="K109" i="28"/>
  <c r="I109" i="28"/>
  <c r="H109" i="28"/>
  <c r="G109" i="28"/>
  <c r="F109" i="28"/>
  <c r="L109" i="28"/>
  <c r="J106" i="28"/>
  <c r="J105" i="28"/>
  <c r="J104" i="28"/>
  <c r="J103" i="28"/>
  <c r="J102" i="28"/>
  <c r="J101" i="28"/>
  <c r="E101" i="28"/>
  <c r="J99" i="28"/>
  <c r="J95" i="28"/>
  <c r="J93" i="28"/>
  <c r="Q91" i="28"/>
  <c r="P91" i="28"/>
  <c r="O91" i="28"/>
  <c r="N91" i="28"/>
  <c r="M91" i="28"/>
  <c r="L91" i="28"/>
  <c r="K91" i="28"/>
  <c r="I91" i="28"/>
  <c r="H91" i="28"/>
  <c r="G91" i="28"/>
  <c r="F91" i="28"/>
  <c r="J110" i="28" l="1"/>
  <c r="J109" i="28" s="1"/>
  <c r="E110" i="28"/>
  <c r="E109" i="28" s="1"/>
  <c r="T115" i="28"/>
  <c r="R119" i="28"/>
  <c r="R102" i="28"/>
  <c r="R111" i="28"/>
  <c r="R110" i="28" s="1"/>
  <c r="R101" i="28"/>
  <c r="R93" i="28"/>
  <c r="R95" i="28"/>
  <c r="R99" i="28"/>
  <c r="R106" i="28"/>
  <c r="R103" i="28"/>
  <c r="R104" i="28"/>
  <c r="R105" i="28"/>
  <c r="J114" i="28"/>
  <c r="R115" i="28"/>
  <c r="E114" i="28"/>
  <c r="R116" i="28"/>
  <c r="R109" i="28" l="1"/>
  <c r="R114" i="28"/>
  <c r="T109" i="28"/>
  <c r="T110" i="28"/>
  <c r="T114" i="28"/>
  <c r="D26" i="42" l="1"/>
  <c r="D27" i="42" s="1"/>
  <c r="P124" i="28" l="1"/>
  <c r="O124" i="28"/>
  <c r="N124" i="28"/>
  <c r="M124" i="28"/>
  <c r="L124" i="28"/>
  <c r="K124" i="28"/>
  <c r="I124" i="28"/>
  <c r="H124" i="28"/>
  <c r="G124" i="28"/>
  <c r="F124" i="28"/>
  <c r="J25" i="28"/>
  <c r="R25" i="28" l="1"/>
  <c r="J49" i="28" l="1"/>
  <c r="J39" i="28"/>
  <c r="J40" i="28"/>
  <c r="R49" i="28" l="1"/>
  <c r="R39" i="28"/>
  <c r="R40" i="28"/>
  <c r="J22" i="28" l="1"/>
  <c r="J23" i="28"/>
  <c r="J90" i="28"/>
  <c r="J17" i="28"/>
  <c r="R23" i="28" l="1"/>
  <c r="R22" i="28"/>
  <c r="R90" i="28"/>
  <c r="R17" i="28"/>
  <c r="Q35" i="28" l="1"/>
  <c r="P35" i="28"/>
  <c r="O35" i="28"/>
  <c r="N35" i="28"/>
  <c r="M35" i="28"/>
  <c r="L35" i="28"/>
  <c r="K35" i="28"/>
  <c r="I35" i="28"/>
  <c r="H35" i="28"/>
  <c r="G35" i="28"/>
  <c r="F35" i="28"/>
  <c r="Q13" i="28" l="1"/>
  <c r="P13" i="28"/>
  <c r="O13" i="28"/>
  <c r="N13" i="28"/>
  <c r="M13" i="28"/>
  <c r="L13" i="28"/>
  <c r="I13" i="28"/>
  <c r="H13" i="28"/>
  <c r="G13" i="28"/>
  <c r="J31" i="28"/>
  <c r="J24" i="28"/>
  <c r="J21" i="28"/>
  <c r="R31" i="28" l="1"/>
  <c r="R24" i="28"/>
  <c r="R21" i="28"/>
  <c r="K78" i="28"/>
  <c r="Q131" i="28"/>
  <c r="P131" i="28"/>
  <c r="O131" i="28"/>
  <c r="N131" i="28"/>
  <c r="M131" i="28"/>
  <c r="L131" i="28"/>
  <c r="K131" i="28"/>
  <c r="I131" i="28"/>
  <c r="H131" i="28"/>
  <c r="G131" i="28"/>
  <c r="F131" i="28"/>
  <c r="O51" i="28"/>
  <c r="N51" i="28"/>
  <c r="M51" i="28"/>
  <c r="L51" i="28"/>
  <c r="K51" i="28"/>
  <c r="I51" i="28"/>
  <c r="H51" i="28"/>
  <c r="G51" i="28"/>
  <c r="F51" i="28"/>
  <c r="E121" i="28" l="1"/>
  <c r="D30" i="35" l="1"/>
  <c r="D29" i="35" s="1"/>
  <c r="F29" i="35"/>
  <c r="E29" i="35"/>
  <c r="C31" i="35"/>
  <c r="F20" i="35"/>
  <c r="E20" i="35"/>
  <c r="C22" i="35"/>
  <c r="J122" i="28"/>
  <c r="R122" i="28" s="1"/>
  <c r="C30" i="35" l="1"/>
  <c r="C29" i="35"/>
  <c r="J18" i="28"/>
  <c r="J60" i="28"/>
  <c r="J59" i="28"/>
  <c r="R18" i="28" l="1"/>
  <c r="R60" i="28"/>
  <c r="J41" i="28" l="1"/>
  <c r="J70" i="28"/>
  <c r="J66" i="28"/>
  <c r="J65" i="28"/>
  <c r="J64" i="28"/>
  <c r="J63" i="28"/>
  <c r="J50" i="28"/>
  <c r="J38" i="28"/>
  <c r="R41" i="28" l="1"/>
  <c r="R70" i="28"/>
  <c r="R66" i="28"/>
  <c r="J87" i="28"/>
  <c r="J57" i="28"/>
  <c r="R57" i="28" l="1"/>
  <c r="R87" i="28"/>
  <c r="P51" i="28"/>
  <c r="E123" i="28"/>
  <c r="E118" i="28" s="1"/>
  <c r="E117" i="28" s="1"/>
  <c r="J121" i="28"/>
  <c r="J120" i="28"/>
  <c r="J123" i="28"/>
  <c r="J72" i="28"/>
  <c r="J71" i="28"/>
  <c r="J19" i="28"/>
  <c r="J62" i="28"/>
  <c r="J61" i="28"/>
  <c r="J58" i="28"/>
  <c r="J55" i="28"/>
  <c r="J16" i="28"/>
  <c r="J89" i="28"/>
  <c r="J88" i="28"/>
  <c r="J20" i="28"/>
  <c r="J83" i="28"/>
  <c r="J32" i="28"/>
  <c r="J29" i="28"/>
  <c r="J26" i="28"/>
  <c r="E100" i="28"/>
  <c r="R120" i="28" l="1"/>
  <c r="J118" i="28"/>
  <c r="J117" i="28" s="1"/>
  <c r="E92" i="28"/>
  <c r="E91" i="28" s="1"/>
  <c r="R121" i="28"/>
  <c r="R72" i="28"/>
  <c r="R26" i="28"/>
  <c r="R88" i="28"/>
  <c r="R20" i="28"/>
  <c r="R32" i="28"/>
  <c r="R29" i="28"/>
  <c r="R83" i="28"/>
  <c r="R89" i="28"/>
  <c r="D16" i="35" l="1"/>
  <c r="D15" i="35" s="1"/>
  <c r="E16" i="35"/>
  <c r="F16" i="35"/>
  <c r="F15" i="35" s="1"/>
  <c r="J67" i="28"/>
  <c r="R65" i="28"/>
  <c r="R64" i="28"/>
  <c r="Q68" i="28"/>
  <c r="Q52" i="28" s="1"/>
  <c r="Q78" i="28"/>
  <c r="P78" i="28"/>
  <c r="O78" i="28"/>
  <c r="N78" i="28"/>
  <c r="M78" i="28"/>
  <c r="L78" i="28"/>
  <c r="I78" i="28"/>
  <c r="H78" i="28"/>
  <c r="G78" i="28"/>
  <c r="F78" i="28"/>
  <c r="J108" i="28"/>
  <c r="R108" i="28" s="1"/>
  <c r="J100" i="28"/>
  <c r="J15" i="28"/>
  <c r="J14" i="28" s="1"/>
  <c r="F34" i="35"/>
  <c r="E34" i="35"/>
  <c r="D34" i="35"/>
  <c r="C28" i="35"/>
  <c r="F26" i="35"/>
  <c r="F25" i="35" s="1"/>
  <c r="E26" i="35"/>
  <c r="E25" i="35" s="1"/>
  <c r="D27" i="35"/>
  <c r="D26" i="35" s="1"/>
  <c r="D25" i="35" s="1"/>
  <c r="C21" i="35"/>
  <c r="F19" i="35"/>
  <c r="D20" i="35"/>
  <c r="D19" i="35" s="1"/>
  <c r="C18" i="35"/>
  <c r="C17" i="35"/>
  <c r="R62" i="28"/>
  <c r="J42" i="28"/>
  <c r="J85" i="28"/>
  <c r="J84" i="28"/>
  <c r="J81" i="28"/>
  <c r="J86" i="28"/>
  <c r="J76" i="28"/>
  <c r="J37" i="28"/>
  <c r="R16" i="28"/>
  <c r="R71" i="28"/>
  <c r="J48" i="28"/>
  <c r="J43" i="28"/>
  <c r="J44" i="28"/>
  <c r="J45" i="28"/>
  <c r="J53" i="28"/>
  <c r="J75" i="28"/>
  <c r="J80" i="28"/>
  <c r="J36" i="28" l="1"/>
  <c r="J35" i="28" s="1"/>
  <c r="J92" i="28"/>
  <c r="J91" i="28" s="1"/>
  <c r="E79" i="28"/>
  <c r="J79" i="28"/>
  <c r="J78" i="28" s="1"/>
  <c r="R63" i="28"/>
  <c r="D23" i="35"/>
  <c r="F23" i="35"/>
  <c r="R50" i="28"/>
  <c r="E133" i="28"/>
  <c r="E132" i="28"/>
  <c r="E131" i="28"/>
  <c r="J131" i="28"/>
  <c r="C20" i="35"/>
  <c r="C35" i="35"/>
  <c r="C34" i="35"/>
  <c r="R100" i="28"/>
  <c r="R92" i="28" s="1"/>
  <c r="C16" i="35"/>
  <c r="R45" i="28"/>
  <c r="R48" i="28"/>
  <c r="R44" i="28"/>
  <c r="R43" i="28"/>
  <c r="R42" i="28"/>
  <c r="R53" i="28"/>
  <c r="R58" i="28"/>
  <c r="R67" i="28"/>
  <c r="R86" i="28"/>
  <c r="R84" i="28"/>
  <c r="R15" i="28"/>
  <c r="R81" i="28"/>
  <c r="R38" i="28"/>
  <c r="R85" i="28"/>
  <c r="R19" i="28"/>
  <c r="R75" i="28"/>
  <c r="R61" i="28"/>
  <c r="R37" i="28"/>
  <c r="R55" i="28"/>
  <c r="E19" i="35"/>
  <c r="C19" i="35" s="1"/>
  <c r="E15" i="35"/>
  <c r="C25" i="35"/>
  <c r="E33" i="35"/>
  <c r="C26" i="35"/>
  <c r="R76" i="28"/>
  <c r="C27" i="35"/>
  <c r="D33" i="35"/>
  <c r="D32" i="35" s="1"/>
  <c r="J68" i="28"/>
  <c r="J52" i="28" s="1"/>
  <c r="F33" i="35"/>
  <c r="R80" i="28"/>
  <c r="G140" i="28"/>
  <c r="I140" i="28"/>
  <c r="M140" i="28"/>
  <c r="O140" i="28"/>
  <c r="Q140" i="28"/>
  <c r="H140" i="28"/>
  <c r="L140" i="28"/>
  <c r="N140" i="28"/>
  <c r="P140" i="28"/>
  <c r="R14" i="28" l="1"/>
  <c r="R36" i="28"/>
  <c r="R35" i="28" s="1"/>
  <c r="T92" i="28"/>
  <c r="E124" i="28"/>
  <c r="Q51" i="28"/>
  <c r="Q124" i="28"/>
  <c r="J13" i="28"/>
  <c r="J124" i="28"/>
  <c r="R91" i="28"/>
  <c r="T91" i="28"/>
  <c r="R79" i="28"/>
  <c r="R78" i="28" s="1"/>
  <c r="E23" i="35"/>
  <c r="K13" i="28"/>
  <c r="F13" i="28"/>
  <c r="R131" i="28"/>
  <c r="R68" i="28"/>
  <c r="J51" i="28"/>
  <c r="F32" i="35"/>
  <c r="F36" i="35" s="1"/>
  <c r="E32" i="35"/>
  <c r="E36" i="35" s="1"/>
  <c r="C15" i="35"/>
  <c r="C23" i="35" s="1"/>
  <c r="T14" i="28"/>
  <c r="E35" i="28"/>
  <c r="T36" i="28"/>
  <c r="E78" i="28"/>
  <c r="T78" i="28" s="1"/>
  <c r="T79" i="28"/>
  <c r="C33" i="35"/>
  <c r="R59" i="28"/>
  <c r="E13" i="28"/>
  <c r="F140" i="28"/>
  <c r="D36" i="35"/>
  <c r="R52" i="28" l="1"/>
  <c r="R51" i="28" s="1"/>
  <c r="R13" i="28"/>
  <c r="T52" i="28"/>
  <c r="C32" i="35"/>
  <c r="C36" i="35" s="1"/>
  <c r="T13" i="28"/>
  <c r="T35" i="28"/>
  <c r="E51" i="28"/>
  <c r="T51" i="28" l="1"/>
  <c r="J140" i="28"/>
  <c r="R123" i="28"/>
  <c r="R118" i="28" s="1"/>
  <c r="R117" i="28" s="1"/>
  <c r="R140" i="28"/>
  <c r="R124" i="28" l="1"/>
  <c r="T124" i="28"/>
  <c r="U124" i="28"/>
</calcChain>
</file>

<file path=xl/sharedStrings.xml><?xml version="1.0" encoding="utf-8"?>
<sst xmlns="http://schemas.openxmlformats.org/spreadsheetml/2006/main" count="1118" uniqueCount="573">
  <si>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</si>
  <si>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</si>
  <si>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</si>
  <si>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</si>
  <si>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</si>
  <si>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</si>
  <si>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</si>
  <si>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</si>
  <si>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</si>
  <si>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</si>
  <si>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</si>
  <si>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</si>
  <si>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</si>
  <si>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</si>
  <si>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</si>
  <si>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</si>
  <si>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</si>
  <si>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</si>
  <si>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</si>
  <si>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</si>
  <si>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</si>
  <si>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</si>
  <si>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</si>
  <si>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</si>
  <si>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</si>
  <si>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</si>
  <si>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</si>
  <si>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</si>
  <si>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</si>
  <si>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</si>
  <si>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</si>
  <si>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</si>
  <si>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</si>
  <si>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</si>
  <si>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</si>
  <si>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</si>
  <si>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</si>
  <si>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</si>
  <si>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</si>
  <si>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</si>
  <si>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</si>
  <si>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</si>
  <si>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</si>
  <si>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</si>
  <si>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</si>
  <si>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</si>
  <si>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</si>
  <si>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</si>
  <si>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</si>
  <si>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</si>
  <si>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</si>
  <si>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</si>
  <si>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</si>
  <si>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</si>
  <si>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</si>
  <si>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</si>
  <si>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</si>
  <si>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</si>
  <si>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</si>
  <si>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</si>
  <si>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</si>
  <si>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</si>
  <si>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</si>
  <si>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</si>
  <si>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</si>
  <si>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</si>
  <si>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</si>
  <si>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</si>
  <si>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</si>
  <si>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</si>
  <si>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</si>
  <si>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</si>
  <si>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</si>
  <si>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</si>
  <si>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</si>
  <si>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</si>
  <si>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</si>
  <si>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</si>
  <si>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</si>
  <si>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</si>
  <si>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</si>
  <si>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</si>
  <si>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</si>
  <si>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</si>
  <si>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</si>
  <si>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</si>
  <si>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</si>
  <si>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</si>
  <si>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</si>
  <si>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</si>
  <si>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</si>
  <si>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</si>
  <si>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</si>
  <si>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</si>
  <si>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</si>
  <si>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</si>
  <si>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</si>
  <si>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</si>
  <si>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</si>
  <si>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</si>
  <si>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</si>
  <si>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</si>
  <si>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</si>
  <si>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</si>
  <si>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</si>
  <si>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</si>
  <si>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</si>
  <si>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</si>
  <si>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</si>
  <si>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</si>
  <si>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</si>
  <si>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</si>
  <si>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</si>
  <si>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</si>
  <si>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</si>
  <si>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</si>
  <si>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</si>
  <si>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</si>
  <si>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</si>
  <si>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</si>
  <si>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</si>
  <si>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</si>
  <si>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</si>
  <si>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</si>
  <si>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</si>
  <si>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</si>
  <si>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</si>
  <si>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</si>
  <si>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</si>
  <si>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</si>
  <si>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</si>
  <si>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</si>
  <si>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</si>
  <si>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</si>
  <si>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</si>
  <si>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</si>
  <si>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</si>
  <si>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</si>
  <si>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</si>
  <si>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</si>
  <si>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</si>
  <si>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</si>
  <si>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</si>
  <si>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</si>
  <si>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</si>
  <si>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</si>
  <si>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</si>
  <si>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</si>
  <si>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</si>
  <si>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</si>
  <si>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</si>
  <si>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</si>
  <si>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</si>
  <si>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</si>
  <si>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</si>
  <si>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</si>
  <si>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</si>
  <si>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</si>
  <si>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</si>
  <si>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</si>
  <si>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</si>
  <si>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</si>
  <si>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</si>
  <si>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</si>
  <si>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</si>
  <si>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</si>
  <si>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</si>
  <si>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</si>
  <si>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</si>
  <si>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</si>
  <si>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</si>
  <si>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</si>
  <si>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</si>
  <si>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</si>
  <si>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</si>
  <si>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</si>
  <si>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</si>
  <si>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</si>
  <si>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</si>
  <si>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</si>
  <si>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</si>
  <si>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</si>
  <si>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</si>
  <si>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</si>
  <si>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</si>
  <si>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</si>
  <si>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</si>
  <si>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</si>
  <si>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</si>
  <si>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</si>
  <si>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</si>
  <si>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</si>
  <si>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</si>
  <si>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</si>
  <si>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</si>
  <si>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</si>
  <si>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</si>
  <si>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</si>
  <si>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</si>
  <si>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</si>
  <si>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</si>
  <si>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</si>
  <si>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</si>
  <si>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</si>
  <si>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</si>
  <si>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</si>
  <si>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</si>
  <si>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</si>
  <si>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</si>
  <si>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</si>
  <si>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</si>
  <si>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</si>
  <si>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</si>
  <si>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</si>
  <si>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</si>
  <si>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</si>
  <si>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</si>
  <si>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</si>
  <si>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</si>
  <si>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</si>
  <si>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</si>
  <si>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</si>
  <si>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</si>
  <si>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</si>
  <si>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</si>
  <si>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</si>
  <si>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</si>
  <si>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</si>
  <si>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</si>
  <si>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</si>
  <si>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</si>
  <si>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</si>
  <si>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</si>
  <si>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</si>
  <si>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</si>
  <si>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</si>
  <si>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</si>
  <si>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</si>
  <si>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</si>
  <si>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</si>
  <si>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</si>
  <si>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</si>
  <si>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</si>
  <si>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</si>
  <si>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</si>
  <si>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</si>
  <si>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</si>
  <si>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</si>
  <si>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</si>
  <si>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</si>
  <si>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</si>
  <si>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</si>
  <si>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</si>
  <si>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</si>
  <si>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</si>
  <si>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</si>
  <si>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</si>
  <si>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</si>
  <si>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</si>
  <si>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</si>
  <si>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</si>
  <si>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</si>
  <si>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</si>
  <si>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</si>
  <si>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</si>
  <si>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</si>
  <si>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</si>
  <si>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</si>
  <si>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</si>
  <si>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</si>
  <si>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</si>
  <si>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</si>
  <si>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</si>
  <si>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</si>
  <si>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</si>
  <si>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</si>
  <si>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</si>
  <si>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</si>
  <si>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</si>
  <si>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</si>
  <si>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</si>
  <si>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</si>
  <si>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</si>
  <si>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</si>
  <si>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</si>
  <si>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</si>
  <si>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</si>
  <si>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0216011</t>
  </si>
  <si>
    <t>0216014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</si>
  <si>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</si>
  <si>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</si>
  <si>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</si>
  <si>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</si>
  <si>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</si>
  <si>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</si>
  <si>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</si>
  <si>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</si>
  <si>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</si>
  <si>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</si>
  <si>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</si>
  <si>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</si>
  <si>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</si>
  <si>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</si>
  <si>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</si>
  <si>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</si>
  <si>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</si>
  <si>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</si>
  <si>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</si>
  <si>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</si>
  <si>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</si>
  <si>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</si>
  <si>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</si>
  <si>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</si>
  <si>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</si>
  <si>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</si>
  <si>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</si>
  <si>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</si>
  <si>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</si>
  <si>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</si>
  <si>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</si>
  <si>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</si>
  <si>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</si>
  <si>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</si>
  <si>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</si>
  <si>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</si>
  <si>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</si>
  <si>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</si>
  <si>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</si>
  <si>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</si>
  <si>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</si>
  <si>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</si>
  <si>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</si>
  <si>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</si>
  <si>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</si>
  <si>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14.11.2019 №1561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</si>
  <si>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</si>
  <si>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</si>
  <si>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</si>
  <si>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</si>
  <si>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</si>
  <si>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</si>
  <si>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</si>
  <si>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</si>
  <si>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</si>
  <si>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</si>
  <si>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</si>
  <si>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</si>
  <si>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</si>
  <si>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</si>
  <si>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</si>
  <si>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</si>
  <si>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</si>
  <si>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</si>
  <si>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</si>
  <si>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</si>
  <si>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</si>
  <si>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</si>
  <si>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</si>
  <si>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</si>
  <si>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</si>
  <si>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</si>
  <si>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</si>
  <si>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</si>
  <si>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</si>
  <si>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</si>
  <si>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</si>
  <si>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</si>
  <si>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</si>
  <si>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</si>
  <si>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</si>
  <si>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</si>
  <si>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</si>
  <si>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</si>
  <si>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</si>
  <si>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</si>
  <si>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</si>
  <si>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</si>
  <si>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</si>
  <si>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</si>
  <si>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</si>
  <si>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</si>
  <si>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</si>
  <si>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</si>
  <si>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</si>
  <si>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</si>
  <si>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</si>
  <si>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</si>
  <si>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</si>
  <si>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</si>
  <si>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</si>
  <si>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</si>
  <si>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</si>
  <si>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</si>
  <si>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</si>
  <si>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</si>
  <si>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</si>
  <si>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</si>
  <si>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</si>
  <si>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</si>
  <si>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</si>
  <si>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</si>
  <si>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</si>
  <si>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</si>
  <si>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</si>
  <si>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</si>
  <si>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</si>
  <si>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</si>
  <si>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</si>
  <si>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</si>
  <si>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</si>
  <si>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</si>
  <si>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</si>
  <si>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</si>
  <si>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</si>
  <si>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</si>
  <si>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</si>
  <si>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</si>
  <si>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</si>
  <si>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</si>
  <si>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</si>
  <si>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</si>
  <si>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</si>
  <si>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</si>
  <si>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5045</t>
  </si>
  <si>
    <t>Будівництво мультифункціональних майданчиків для занять ігровими видами спорту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</si>
  <si>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</si>
  <si>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</si>
  <si>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</si>
  <si>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</si>
  <si>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</si>
  <si>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</si>
  <si>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</si>
  <si>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</si>
  <si>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</si>
  <si>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</si>
  <si>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</si>
  <si>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</si>
  <si>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</si>
  <si>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</si>
  <si>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</si>
  <si>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</si>
  <si>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</si>
  <si>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</si>
  <si>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</si>
  <si>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</si>
  <si>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</si>
  <si>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</si>
  <si>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</si>
  <si>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</si>
  <si>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</si>
  <si>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</si>
  <si>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</si>
  <si>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</si>
  <si>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</si>
  <si>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</si>
  <si>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</si>
  <si>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</si>
  <si>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</si>
  <si>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1117324</t>
  </si>
  <si>
    <t>7324</t>
  </si>
  <si>
    <t>Будівництво установ та закладів культури</t>
  </si>
  <si>
    <t>1215045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</si>
  <si>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</si>
  <si>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</si>
  <si>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</si>
  <si>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</si>
  <si>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</si>
  <si>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</si>
  <si>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</si>
  <si>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</si>
  <si>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</si>
  <si>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</si>
  <si>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</si>
  <si>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</si>
  <si>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</si>
  <si>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</si>
  <si>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</si>
  <si>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</si>
  <si>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</si>
  <si>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</si>
  <si>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</si>
  <si>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</si>
  <si>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</si>
  <si>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</si>
  <si>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</si>
  <si>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</si>
  <si>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</si>
  <si>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</si>
  <si>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</si>
  <si>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</si>
  <si>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</si>
  <si>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</si>
  <si>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</si>
  <si>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</si>
  <si>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</si>
  <si>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</si>
  <si>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</si>
  <si>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</si>
  <si>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</si>
  <si>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</si>
  <si>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</si>
  <si>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</si>
  <si>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</si>
  <si>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</si>
  <si>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</si>
  <si>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</si>
  <si>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</si>
  <si>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</si>
  <si>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</si>
  <si>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</si>
  <si>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</si>
  <si>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</si>
  <si>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</si>
  <si>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</si>
  <si>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</si>
  <si>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</si>
  <si>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</si>
  <si>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</si>
  <si>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</si>
  <si>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</si>
  <si>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</si>
  <si>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</si>
  <si>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</si>
  <si>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</si>
  <si>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</si>
  <si>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</si>
  <si>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</si>
  <si>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r>
      <t>Туристичний збір</t>
    </r>
    <r>
      <rPr>
        <sz val="20"/>
        <rFont val="Times New Roman"/>
        <family val="1"/>
        <charset val="204"/>
      </rPr>
      <t> </t>
    </r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</si>
  <si>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</si>
  <si>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</si>
  <si>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</si>
  <si>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</si>
  <si>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</si>
  <si>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</si>
  <si>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</si>
  <si>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                           до рішення Вараської міської ради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</si>
  <si>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</si>
  <si>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</si>
  <si>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</si>
  <si>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</si>
  <si>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Міський голова                                               Олександр МЕНЗУЛ</t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</si>
  <si>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</si>
  <si>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</si>
  <si>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</si>
  <si>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</si>
  <si>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</si>
  <si>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</si>
  <si>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</si>
  <si>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</si>
  <si>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</si>
  <si>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</si>
  <si>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</si>
  <si>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</si>
  <si>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</si>
  <si>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</si>
  <si>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</si>
  <si>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</si>
  <si>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17100000000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</si>
  <si>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</si>
  <si>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</si>
  <si>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</si>
  <si>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</si>
  <si>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Управління Служби безпеки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</si>
  <si>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В/Ч 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</si>
  <si>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</si>
  <si>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</si>
  <si>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0810180</t>
  </si>
  <si>
    <t>На виконання заходів районної Програми підготовки територіальної оборони та місцевого населення до участі в русі національного спротиву в Вараському районі на 2022 – 2024 роки</t>
  </si>
  <si>
    <t>Програма забезпечення виконання департаментом соціального захисту та гідності виконавчого комітету Вараської міської ради рішень суду та повязаних  із ним стягнень на 2023-2025 роки №7100-ПР-04</t>
  </si>
  <si>
    <t>Рішення міської ради від 19.01.2023 №1786-РР-VIII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</si>
  <si>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2023 рік"</t>
  </si>
  <si>
    <t xml:space="preserve">                                                            19 січня 2023 року №1787-РР-VIII</t>
  </si>
  <si>
    <t xml:space="preserve">                           19 січня 2023 року №1787-РР-VIII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</si>
</sst>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i/>
      <sz val="12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charset val="204"/>
    </font>
    <font>
      <sz val="13.5"/>
      <name val="Times New Roman Cyr"/>
      <family val="1"/>
      <charset val="204"/>
    </font>
    <font>
      <b/>
      <sz val="12"/>
      <color rgb="FFFF0000"/>
      <name val="Arial Cyr"/>
      <charset val="204"/>
    </font>
    <font>
      <sz val="12"/>
      <color rgb="FF0070C0"/>
      <name val="Times New Roman Cyr"/>
      <family val="1"/>
      <charset val="204"/>
    </font>
    <font>
      <sz val="11"/>
      <name val="Arial Cyr"/>
      <charset val="204"/>
    </font>
    <font>
      <sz val="14"/>
      <name val="Helv"/>
      <charset val="204"/>
    </font>
    <font>
      <b/>
      <sz val="20"/>
      <color rgb="FF000000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4"/>
      <color rgb="FFFF0000"/>
      <name val="Times New Roman"/>
      <family val="1"/>
    </font>
    <font>
      <i/>
      <sz val="14"/>
      <color rgb="FFFF0000"/>
      <name val="Times New Roman"/>
      <family val="1"/>
      <charset val="204"/>
    </font>
    <font>
      <sz val="14"/>
      <color rgb="FF0070C0"/>
      <name val="Times New Roman"/>
      <family val="1"/>
    </font>
    <font>
      <sz val="14"/>
      <color rgb="FF0070C0"/>
      <name val="Times New Roman"/>
      <family val="1"/>
      <charset val="204"/>
    </font>
    <font>
      <sz val="14"/>
      <color rgb="FF0070C0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1" fillId="0" borderId="0"/>
    <xf numFmtId="0" fontId="13" fillId="0" borderId="0"/>
    <xf numFmtId="0" fontId="7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" fillId="0" borderId="0"/>
    <xf numFmtId="0" fontId="2" fillId="0" borderId="0"/>
  </cellStyleXfs>
  <cellXfs count="635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12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7" fillId="0" borderId="0" xfId="0" applyNumberFormat="1" applyFont="1" applyBorder="1"/>
    <xf numFmtId="0" fontId="19" fillId="0" borderId="0" xfId="0" applyFont="1"/>
    <xf numFmtId="0" fontId="19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7" fillId="0" borderId="0" xfId="0" applyNumberFormat="1" applyFont="1"/>
    <xf numFmtId="0" fontId="15" fillId="0" borderId="0" xfId="0" applyFont="1"/>
    <xf numFmtId="0" fontId="22" fillId="0" borderId="0" xfId="0" applyFont="1"/>
    <xf numFmtId="0" fontId="26" fillId="0" borderId="1" xfId="0" applyFont="1" applyBorder="1" applyAlignment="1">
      <alignment horizontal="center" vertical="center" wrapText="1"/>
    </xf>
    <xf numFmtId="3" fontId="15" fillId="0" borderId="0" xfId="0" applyNumberFormat="1" applyFont="1"/>
    <xf numFmtId="3" fontId="27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 applyProtection="1">
      <alignment horizontal="left" vertical="center" wrapText="1"/>
    </xf>
    <xf numFmtId="164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 applyProtection="1">
      <alignment wrapText="1"/>
      <protection locked="0"/>
    </xf>
    <xf numFmtId="164" fontId="27" fillId="0" borderId="0" xfId="0" applyNumberFormat="1" applyFont="1" applyFill="1" applyBorder="1" applyAlignment="1">
      <alignment horizontal="right" wrapText="1"/>
    </xf>
    <xf numFmtId="0" fontId="29" fillId="0" borderId="0" xfId="0" applyFont="1"/>
    <xf numFmtId="0" fontId="23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vertical="top" wrapText="1"/>
    </xf>
    <xf numFmtId="49" fontId="21" fillId="0" borderId="1" xfId="0" applyNumberFormat="1" applyFont="1" applyFill="1" applyBorder="1" applyAlignment="1">
      <alignment horizontal="center" wrapText="1"/>
    </xf>
    <xf numFmtId="1" fontId="2" fillId="0" borderId="0" xfId="3" applyNumberFormat="1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vertical="top" wrapText="1"/>
    </xf>
    <xf numFmtId="0" fontId="31" fillId="0" borderId="0" xfId="3" applyFont="1" applyAlignment="1"/>
    <xf numFmtId="0" fontId="32" fillId="0" borderId="0" xfId="3" applyFont="1" applyFill="1" applyBorder="1"/>
    <xf numFmtId="0" fontId="10" fillId="0" borderId="0" xfId="3" applyFont="1" applyFill="1" applyBorder="1"/>
    <xf numFmtId="0" fontId="36" fillId="0" borderId="0" xfId="3" applyFont="1" applyFill="1" applyBorder="1"/>
    <xf numFmtId="49" fontId="37" fillId="0" borderId="1" xfId="3" applyNumberFormat="1" applyFont="1" applyFill="1" applyBorder="1" applyAlignment="1">
      <alignment wrapText="1"/>
    </xf>
    <xf numFmtId="0" fontId="38" fillId="3" borderId="0" xfId="3" applyFont="1" applyFill="1" applyBorder="1"/>
    <xf numFmtId="0" fontId="38" fillId="0" borderId="0" xfId="3" applyFont="1" applyFill="1" applyBorder="1"/>
    <xf numFmtId="49" fontId="39" fillId="0" borderId="1" xfId="3" applyNumberFormat="1" applyFont="1" applyFill="1" applyBorder="1" applyAlignment="1">
      <alignment horizontal="left" wrapText="1"/>
    </xf>
    <xf numFmtId="2" fontId="38" fillId="0" borderId="0" xfId="3" applyNumberFormat="1" applyFont="1" applyFill="1" applyBorder="1"/>
    <xf numFmtId="49" fontId="39" fillId="0" borderId="1" xfId="3" applyNumberFormat="1" applyFont="1" applyFill="1" applyBorder="1" applyAlignment="1">
      <alignment vertical="justify" wrapText="1"/>
    </xf>
    <xf numFmtId="0" fontId="32" fillId="3" borderId="0" xfId="3" applyFont="1" applyFill="1" applyBorder="1"/>
    <xf numFmtId="49" fontId="39" fillId="0" borderId="1" xfId="3" applyNumberFormat="1" applyFont="1" applyFill="1" applyBorder="1" applyAlignment="1">
      <alignment wrapText="1"/>
    </xf>
    <xf numFmtId="49" fontId="32" fillId="0" borderId="0" xfId="3" applyNumberFormat="1" applyFont="1" applyFill="1" applyBorder="1" applyAlignment="1">
      <alignment vertical="top" wrapText="1"/>
    </xf>
    <xf numFmtId="0" fontId="41" fillId="0" borderId="0" xfId="3" applyFont="1" applyFill="1" applyBorder="1"/>
    <xf numFmtId="0" fontId="42" fillId="0" borderId="0" xfId="3" applyFont="1" applyFill="1" applyBorder="1"/>
    <xf numFmtId="0" fontId="38" fillId="0" borderId="0" xfId="5" applyFont="1" applyFill="1" applyBorder="1" applyAlignment="1" applyProtection="1">
      <alignment vertical="center" wrapText="1"/>
    </xf>
    <xf numFmtId="164" fontId="41" fillId="0" borderId="0" xfId="3" applyNumberFormat="1" applyFont="1" applyFill="1" applyBorder="1"/>
    <xf numFmtId="3" fontId="41" fillId="0" borderId="0" xfId="3" applyNumberFormat="1" applyFont="1" applyFill="1" applyBorder="1"/>
    <xf numFmtId="1" fontId="32" fillId="0" borderId="0" xfId="3" applyNumberFormat="1" applyFont="1" applyFill="1" applyBorder="1" applyAlignment="1">
      <alignment vertical="top" wrapText="1"/>
    </xf>
    <xf numFmtId="0" fontId="45" fillId="0" borderId="0" xfId="0" applyFont="1"/>
    <xf numFmtId="0" fontId="46" fillId="0" borderId="0" xfId="0" applyFont="1"/>
    <xf numFmtId="0" fontId="48" fillId="0" borderId="0" xfId="0" applyFont="1"/>
    <xf numFmtId="0" fontId="14" fillId="0" borderId="0" xfId="0" applyFont="1"/>
    <xf numFmtId="0" fontId="49" fillId="0" borderId="0" xfId="0" applyFont="1"/>
    <xf numFmtId="3" fontId="18" fillId="0" borderId="1" xfId="0" applyNumberFormat="1" applyFont="1" applyBorder="1" applyAlignment="1">
      <alignment horizontal="center"/>
    </xf>
    <xf numFmtId="0" fontId="24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wrapText="1"/>
    </xf>
    <xf numFmtId="0" fontId="55" fillId="0" borderId="9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3" fontId="59" fillId="0" borderId="0" xfId="0" applyNumberFormat="1" applyFont="1" applyBorder="1" applyAlignment="1">
      <alignment horizontal="justify" wrapText="1"/>
    </xf>
    <xf numFmtId="0" fontId="5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justify" wrapText="1"/>
    </xf>
    <xf numFmtId="3" fontId="58" fillId="0" borderId="0" xfId="0" applyNumberFormat="1" applyFont="1" applyBorder="1" applyAlignment="1">
      <alignment horizontal="right" wrapText="1"/>
    </xf>
    <xf numFmtId="3" fontId="34" fillId="0" borderId="1" xfId="3" applyNumberFormat="1" applyFont="1" applyFill="1" applyBorder="1" applyAlignment="1">
      <alignment horizontal="center" wrapText="1"/>
    </xf>
    <xf numFmtId="3" fontId="39" fillId="0" borderId="1" xfId="3" applyNumberFormat="1" applyFont="1" applyFill="1" applyBorder="1" applyAlignment="1">
      <alignment horizontal="center" wrapText="1"/>
    </xf>
    <xf numFmtId="3" fontId="40" fillId="0" borderId="1" xfId="3" applyNumberFormat="1" applyFont="1" applyFill="1" applyBorder="1" applyAlignment="1">
      <alignment horizontal="center" wrapText="1"/>
    </xf>
    <xf numFmtId="3" fontId="40" fillId="0" borderId="1" xfId="3" applyNumberFormat="1" applyFont="1" applyFill="1" applyBorder="1" applyAlignment="1">
      <alignment horizontal="center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9" fillId="0" borderId="0" xfId="0" applyNumberFormat="1" applyFont="1"/>
    <xf numFmtId="3" fontId="10" fillId="0" borderId="0" xfId="0" applyNumberFormat="1" applyFont="1"/>
    <xf numFmtId="49" fontId="37" fillId="0" borderId="1" xfId="3" applyNumberFormat="1" applyFont="1" applyFill="1" applyBorder="1" applyAlignment="1">
      <alignment horizontal="center" wrapText="1"/>
    </xf>
    <xf numFmtId="49" fontId="39" fillId="0" borderId="1" xfId="3" applyNumberFormat="1" applyFont="1" applyFill="1" applyBorder="1" applyAlignment="1">
      <alignment horizontal="center" wrapText="1"/>
    </xf>
    <xf numFmtId="3" fontId="34" fillId="0" borderId="1" xfId="3" applyNumberFormat="1" applyFont="1" applyFill="1" applyBorder="1" applyAlignment="1">
      <alignment horizontal="left" wrapText="1"/>
    </xf>
    <xf numFmtId="3" fontId="62" fillId="0" borderId="0" xfId="0" applyNumberFormat="1" applyFont="1"/>
    <xf numFmtId="3" fontId="1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0" fontId="18" fillId="0" borderId="0" xfId="0" applyFont="1"/>
    <xf numFmtId="0" fontId="66" fillId="0" borderId="0" xfId="0" applyFont="1"/>
    <xf numFmtId="49" fontId="21" fillId="0" borderId="1" xfId="0" applyNumberFormat="1" applyFont="1" applyBorder="1" applyAlignment="1">
      <alignment horizontal="center" wrapText="1"/>
    </xf>
    <xf numFmtId="0" fontId="67" fillId="0" borderId="0" xfId="0" applyFont="1"/>
    <xf numFmtId="3" fontId="51" fillId="0" borderId="0" xfId="0" applyNumberFormat="1" applyFont="1"/>
    <xf numFmtId="3" fontId="12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8" fillId="0" borderId="1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69" fillId="0" borderId="1" xfId="0" applyFont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3" fontId="69" fillId="0" borderId="1" xfId="0" applyNumberFormat="1" applyFont="1" applyBorder="1" applyAlignment="1">
      <alignment horizontal="center"/>
    </xf>
    <xf numFmtId="49" fontId="69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70" fillId="0" borderId="0" xfId="0" applyFont="1"/>
    <xf numFmtId="0" fontId="18" fillId="0" borderId="1" xfId="0" applyFont="1" applyBorder="1" applyAlignment="1">
      <alignment horizontal="left" wrapText="1"/>
    </xf>
    <xf numFmtId="0" fontId="57" fillId="0" borderId="18" xfId="0" applyFont="1" applyBorder="1" applyAlignment="1">
      <alignment horizontal="left"/>
    </xf>
    <xf numFmtId="3" fontId="34" fillId="0" borderId="1" xfId="3" applyNumberFormat="1" applyFont="1" applyFill="1" applyBorder="1" applyAlignment="1">
      <alignment horizontal="center"/>
    </xf>
    <xf numFmtId="0" fontId="74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75" fillId="0" borderId="0" xfId="0" applyFont="1"/>
    <xf numFmtId="0" fontId="75" fillId="0" borderId="0" xfId="0" applyFont="1" applyFill="1"/>
    <xf numFmtId="0" fontId="76" fillId="0" borderId="0" xfId="0" applyFont="1" applyAlignment="1">
      <alignment horizontal="center"/>
    </xf>
    <xf numFmtId="0" fontId="76" fillId="0" borderId="0" xfId="0" applyFont="1" applyFill="1" applyAlignment="1">
      <alignment horizontal="center"/>
    </xf>
    <xf numFmtId="0" fontId="13" fillId="0" borderId="0" xfId="0" applyFont="1" applyBorder="1"/>
    <xf numFmtId="49" fontId="18" fillId="0" borderId="1" xfId="0" applyNumberFormat="1" applyFont="1" applyFill="1" applyBorder="1" applyAlignment="1">
      <alignment horizontal="left" wrapText="1"/>
    </xf>
    <xf numFmtId="0" fontId="68" fillId="0" borderId="0" xfId="0" applyFont="1"/>
    <xf numFmtId="3" fontId="69" fillId="0" borderId="1" xfId="0" applyNumberFormat="1" applyFont="1" applyBorder="1" applyAlignment="1">
      <alignment horizontal="center" wrapText="1"/>
    </xf>
    <xf numFmtId="49" fontId="69" fillId="0" borderId="1" xfId="0" applyNumberFormat="1" applyFont="1" applyFill="1" applyBorder="1" applyAlignment="1" applyProtection="1">
      <alignment horizontal="left" wrapText="1"/>
      <protection locked="0"/>
    </xf>
    <xf numFmtId="0" fontId="69" fillId="0" borderId="1" xfId="0" applyFont="1" applyFill="1" applyBorder="1" applyAlignment="1">
      <alignment wrapText="1"/>
    </xf>
    <xf numFmtId="49" fontId="20" fillId="5" borderId="1" xfId="0" applyNumberFormat="1" applyFont="1" applyFill="1" applyBorder="1" applyAlignment="1">
      <alignment horizontal="center" wrapText="1"/>
    </xf>
    <xf numFmtId="3" fontId="30" fillId="5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49" fontId="14" fillId="0" borderId="1" xfId="0" applyNumberFormat="1" applyFont="1" applyFill="1" applyBorder="1" applyAlignment="1">
      <alignment horizontal="center" wrapText="1"/>
    </xf>
    <xf numFmtId="0" fontId="69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center" vertical="center"/>
    </xf>
    <xf numFmtId="49" fontId="68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77" fillId="5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0" fontId="68" fillId="0" borderId="1" xfId="0" applyFont="1" applyBorder="1"/>
    <xf numFmtId="49" fontId="18" fillId="0" borderId="0" xfId="0" applyNumberFormat="1" applyFont="1" applyAlignment="1">
      <alignment horizontal="left" wrapText="1"/>
    </xf>
    <xf numFmtId="0" fontId="79" fillId="0" borderId="0" xfId="0" applyFont="1"/>
    <xf numFmtId="49" fontId="21" fillId="0" borderId="1" xfId="0" applyNumberFormat="1" applyFont="1" applyFill="1" applyBorder="1" applyAlignment="1" applyProtection="1">
      <alignment horizontal="left" wrapText="1"/>
      <protection locked="0"/>
    </xf>
    <xf numFmtId="49" fontId="18" fillId="0" borderId="1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left" wrapText="1"/>
    </xf>
    <xf numFmtId="0" fontId="80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69" fillId="0" borderId="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81" fillId="0" borderId="0" xfId="0" applyFont="1"/>
    <xf numFmtId="0" fontId="81" fillId="0" borderId="0" xfId="0" applyFont="1" applyFill="1"/>
    <xf numFmtId="3" fontId="82" fillId="0" borderId="0" xfId="0" applyNumberFormat="1" applyFont="1"/>
    <xf numFmtId="0" fontId="82" fillId="0" borderId="0" xfId="0" applyFont="1"/>
    <xf numFmtId="0" fontId="41" fillId="3" borderId="0" xfId="3" applyFont="1" applyFill="1" applyBorder="1"/>
    <xf numFmtId="49" fontId="39" fillId="0" borderId="1" xfId="3" applyNumberFormat="1" applyFont="1" applyFill="1" applyBorder="1" applyAlignment="1">
      <alignment vertical="center" wrapText="1"/>
    </xf>
    <xf numFmtId="0" fontId="81" fillId="0" borderId="0" xfId="0" applyFont="1" applyFill="1" applyAlignment="1">
      <alignment horizontal="center"/>
    </xf>
    <xf numFmtId="0" fontId="83" fillId="0" borderId="0" xfId="0" applyFont="1"/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24" fillId="0" borderId="0" xfId="0" applyFont="1" applyAlignment="1"/>
    <xf numFmtId="0" fontId="23" fillId="0" borderId="0" xfId="0" applyFont="1" applyBorder="1"/>
    <xf numFmtId="3" fontId="26" fillId="0" borderId="7" xfId="0" applyNumberFormat="1" applyFont="1" applyBorder="1" applyAlignment="1">
      <alignment wrapText="1"/>
    </xf>
    <xf numFmtId="3" fontId="26" fillId="0" borderId="7" xfId="0" applyNumberFormat="1" applyFont="1" applyBorder="1" applyAlignment="1">
      <alignment horizontal="right" wrapText="1"/>
    </xf>
    <xf numFmtId="3" fontId="26" fillId="0" borderId="8" xfId="0" applyNumberFormat="1" applyFont="1" applyBorder="1" applyAlignment="1">
      <alignment horizontal="right" wrapText="1"/>
    </xf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15" fillId="0" borderId="0" xfId="0" applyFont="1" applyFill="1"/>
    <xf numFmtId="3" fontId="68" fillId="0" borderId="0" xfId="0" applyNumberFormat="1" applyFont="1" applyFill="1"/>
    <xf numFmtId="3" fontId="30" fillId="0" borderId="1" xfId="0" applyNumberFormat="1" applyFont="1" applyFill="1" applyBorder="1" applyAlignment="1">
      <alignment horizontal="center" wrapText="1"/>
    </xf>
    <xf numFmtId="3" fontId="51" fillId="0" borderId="0" xfId="0" applyNumberFormat="1" applyFont="1" applyFill="1"/>
    <xf numFmtId="0" fontId="18" fillId="0" borderId="0" xfId="0" applyFont="1" applyFill="1"/>
    <xf numFmtId="0" fontId="18" fillId="0" borderId="0" xfId="3" applyFont="1" applyAlignment="1">
      <alignment horizontal="right"/>
    </xf>
    <xf numFmtId="0" fontId="35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right" vertical="top" wrapText="1"/>
    </xf>
    <xf numFmtId="49" fontId="40" fillId="0" borderId="17" xfId="3" applyNumberFormat="1" applyFont="1" applyFill="1" applyBorder="1" applyAlignment="1">
      <alignment horizontal="center" wrapText="1"/>
    </xf>
    <xf numFmtId="49" fontId="2" fillId="0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49" fontId="9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1" fillId="0" borderId="0" xfId="3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3" fillId="0" borderId="0" xfId="0" applyFont="1"/>
    <xf numFmtId="0" fontId="72" fillId="0" borderId="0" xfId="0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7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3" fontId="30" fillId="0" borderId="0" xfId="0" applyNumberFormat="1" applyFont="1"/>
    <xf numFmtId="0" fontId="2" fillId="0" borderId="0" xfId="0" applyFont="1"/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4" xfId="0" applyFont="1" applyBorder="1"/>
    <xf numFmtId="0" fontId="57" fillId="0" borderId="21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2" fillId="0" borderId="31" xfId="0" applyFont="1" applyBorder="1"/>
    <xf numFmtId="0" fontId="57" fillId="0" borderId="0" xfId="0" applyFont="1" applyBorder="1" applyAlignment="1">
      <alignment horizontal="center"/>
    </xf>
    <xf numFmtId="0" fontId="18" fillId="0" borderId="0" xfId="0" applyFont="1" applyBorder="1"/>
    <xf numFmtId="0" fontId="2" fillId="0" borderId="0" xfId="0" applyFont="1" applyBorder="1"/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18" fillId="0" borderId="27" xfId="0" applyFont="1" applyBorder="1"/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18" fillId="0" borderId="34" xfId="0" applyFont="1" applyBorder="1"/>
    <xf numFmtId="0" fontId="60" fillId="0" borderId="0" xfId="0" applyFont="1"/>
    <xf numFmtId="0" fontId="18" fillId="0" borderId="25" xfId="0" applyFont="1" applyBorder="1" applyAlignment="1"/>
    <xf numFmtId="49" fontId="18" fillId="0" borderId="21" xfId="0" applyNumberFormat="1" applyFont="1" applyBorder="1"/>
    <xf numFmtId="0" fontId="18" fillId="0" borderId="26" xfId="0" applyFont="1" applyBorder="1"/>
    <xf numFmtId="0" fontId="18" fillId="0" borderId="26" xfId="0" applyFont="1" applyBorder="1" applyAlignment="1">
      <alignment horizontal="center"/>
    </xf>
    <xf numFmtId="0" fontId="101" fillId="0" borderId="2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21" fillId="0" borderId="27" xfId="0" applyNumberFormat="1" applyFont="1" applyFill="1" applyBorder="1" applyAlignment="1" applyProtection="1">
      <alignment horizontal="left" wrapText="1"/>
      <protection locked="0"/>
    </xf>
    <xf numFmtId="49" fontId="101" fillId="0" borderId="21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0" fontId="101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01" fillId="0" borderId="42" xfId="0" applyFont="1" applyBorder="1" applyAlignment="1">
      <alignment horizontal="center"/>
    </xf>
    <xf numFmtId="0" fontId="102" fillId="0" borderId="41" xfId="0" applyFont="1" applyBorder="1" applyAlignment="1"/>
    <xf numFmtId="3" fontId="102" fillId="0" borderId="3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4" fillId="0" borderId="3" xfId="0" applyFont="1" applyBorder="1" applyAlignment="1">
      <alignment horizontal="center" vertical="center" wrapText="1"/>
    </xf>
    <xf numFmtId="0" fontId="103" fillId="0" borderId="0" xfId="0" applyFont="1"/>
    <xf numFmtId="0" fontId="104" fillId="0" borderId="0" xfId="0" applyFont="1"/>
    <xf numFmtId="0" fontId="68" fillId="0" borderId="0" xfId="0" applyFont="1" applyBorder="1"/>
    <xf numFmtId="0" fontId="1" fillId="0" borderId="0" xfId="0" applyFont="1"/>
    <xf numFmtId="49" fontId="40" fillId="0" borderId="17" xfId="28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horizontal="center" vertical="top" wrapText="1"/>
    </xf>
    <xf numFmtId="49" fontId="78" fillId="0" borderId="1" xfId="0" applyNumberFormat="1" applyFont="1" applyFill="1" applyBorder="1" applyAlignment="1">
      <alignment horizontal="center" wrapText="1"/>
    </xf>
    <xf numFmtId="4" fontId="69" fillId="0" borderId="1" xfId="0" applyNumberFormat="1" applyFont="1" applyBorder="1" applyAlignment="1">
      <alignment horizontal="center" wrapText="1"/>
    </xf>
    <xf numFmtId="4" fontId="69" fillId="0" borderId="1" xfId="0" applyNumberFormat="1" applyFont="1" applyBorder="1" applyAlignment="1">
      <alignment horizontal="center"/>
    </xf>
    <xf numFmtId="49" fontId="86" fillId="0" borderId="1" xfId="0" applyNumberFormat="1" applyFont="1" applyFill="1" applyBorder="1" applyAlignment="1">
      <alignment horizontal="center" wrapText="1"/>
    </xf>
    <xf numFmtId="49" fontId="69" fillId="0" borderId="1" xfId="0" applyNumberFormat="1" applyFont="1" applyBorder="1" applyAlignment="1">
      <alignment horizontal="center" wrapText="1"/>
    </xf>
    <xf numFmtId="49" fontId="78" fillId="0" borderId="1" xfId="0" applyNumberFormat="1" applyFont="1" applyBorder="1" applyAlignment="1">
      <alignment horizontal="center" wrapText="1"/>
    </xf>
    <xf numFmtId="49" fontId="106" fillId="0" borderId="1" xfId="0" applyNumberFormat="1" applyFont="1" applyBorder="1" applyAlignment="1">
      <alignment horizontal="left" wrapText="1"/>
    </xf>
    <xf numFmtId="49" fontId="107" fillId="0" borderId="1" xfId="0" applyNumberFormat="1" applyFont="1" applyBorder="1" applyAlignment="1">
      <alignment horizontal="center" wrapText="1"/>
    </xf>
    <xf numFmtId="49" fontId="107" fillId="0" borderId="1" xfId="0" applyNumberFormat="1" applyFont="1" applyFill="1" applyBorder="1" applyAlignment="1">
      <alignment horizontal="center" wrapText="1"/>
    </xf>
    <xf numFmtId="0" fontId="97" fillId="0" borderId="1" xfId="0" applyFont="1" applyBorder="1" applyAlignment="1">
      <alignment wrapText="1"/>
    </xf>
    <xf numFmtId="0" fontId="69" fillId="0" borderId="0" xfId="0" applyFont="1" applyFill="1"/>
    <xf numFmtId="4" fontId="105" fillId="0" borderId="0" xfId="0" applyNumberFormat="1" applyFont="1"/>
    <xf numFmtId="49" fontId="86" fillId="0" borderId="1" xfId="0" applyNumberFormat="1" applyFont="1" applyBorder="1" applyAlignment="1" applyProtection="1">
      <alignment horizontal="left" wrapText="1"/>
      <protection locked="0"/>
    </xf>
    <xf numFmtId="3" fontId="69" fillId="0" borderId="1" xfId="0" applyNumberFormat="1" applyFont="1" applyFill="1" applyBorder="1" applyAlignment="1">
      <alignment horizontal="center"/>
    </xf>
    <xf numFmtId="0" fontId="69" fillId="0" borderId="0" xfId="0" applyFont="1" applyAlignment="1">
      <alignment wrapText="1"/>
    </xf>
    <xf numFmtId="0" fontId="86" fillId="0" borderId="0" xfId="0" applyFont="1"/>
    <xf numFmtId="0" fontId="109" fillId="0" borderId="0" xfId="0" applyFont="1"/>
    <xf numFmtId="0" fontId="109" fillId="0" borderId="0" xfId="0" applyFont="1" applyFill="1"/>
    <xf numFmtId="0" fontId="12" fillId="0" borderId="3" xfId="0" applyFont="1" applyBorder="1" applyAlignment="1"/>
    <xf numFmtId="0" fontId="12" fillId="0" borderId="3" xfId="0" applyFont="1" applyBorder="1"/>
    <xf numFmtId="0" fontId="12" fillId="0" borderId="1" xfId="0" applyFont="1" applyBorder="1"/>
    <xf numFmtId="0" fontId="110" fillId="0" borderId="0" xfId="0" applyFont="1" applyFill="1"/>
    <xf numFmtId="0" fontId="110" fillId="6" borderId="0" xfId="0" applyFont="1" applyFill="1"/>
    <xf numFmtId="3" fontId="72" fillId="0" borderId="0" xfId="0" applyNumberFormat="1" applyFont="1" applyFill="1" applyAlignment="1">
      <alignment horizontal="center"/>
    </xf>
    <xf numFmtId="3" fontId="72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50" fillId="0" borderId="0" xfId="0" applyFont="1" applyFill="1"/>
    <xf numFmtId="3" fontId="62" fillId="0" borderId="0" xfId="0" applyNumberFormat="1" applyFont="1" applyFill="1"/>
    <xf numFmtId="3" fontId="85" fillId="0" borderId="1" xfId="0" applyNumberFormat="1" applyFont="1" applyFill="1" applyBorder="1" applyAlignment="1">
      <alignment horizontal="center"/>
    </xf>
    <xf numFmtId="3" fontId="18" fillId="0" borderId="1" xfId="0" applyNumberFormat="1" applyFont="1" applyBorder="1"/>
    <xf numFmtId="49" fontId="20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wrapText="1"/>
    </xf>
    <xf numFmtId="4" fontId="51" fillId="0" borderId="0" xfId="0" applyNumberFormat="1" applyFont="1"/>
    <xf numFmtId="0" fontId="18" fillId="0" borderId="0" xfId="0" applyFont="1" applyAlignment="1">
      <alignment wrapText="1"/>
    </xf>
    <xf numFmtId="3" fontId="85" fillId="0" borderId="1" xfId="0" applyNumberFormat="1" applyFont="1" applyFill="1" applyBorder="1" applyAlignment="1">
      <alignment horizontal="center" wrapText="1"/>
    </xf>
    <xf numFmtId="4" fontId="108" fillId="0" borderId="0" xfId="0" applyNumberFormat="1" applyFont="1" applyFill="1"/>
    <xf numFmtId="4" fontId="51" fillId="0" borderId="0" xfId="0" applyNumberFormat="1" applyFont="1" applyFill="1"/>
    <xf numFmtId="0" fontId="63" fillId="0" borderId="0" xfId="0" applyFont="1"/>
    <xf numFmtId="49" fontId="21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4" xfId="0" applyNumberFormat="1" applyFont="1" applyFill="1" applyBorder="1" applyAlignment="1">
      <alignment horizontal="center" wrapText="1"/>
    </xf>
    <xf numFmtId="4" fontId="62" fillId="0" borderId="0" xfId="0" applyNumberFormat="1" applyFont="1"/>
    <xf numFmtId="49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0" fontId="111" fillId="0" borderId="0" xfId="0" applyFont="1"/>
    <xf numFmtId="0" fontId="30" fillId="5" borderId="1" xfId="0" applyFont="1" applyFill="1" applyBorder="1" applyAlignment="1"/>
    <xf numFmtId="0" fontId="30" fillId="5" borderId="1" xfId="0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 wrapText="1"/>
    </xf>
    <xf numFmtId="0" fontId="0" fillId="0" borderId="1" xfId="0" applyFont="1" applyBorder="1"/>
    <xf numFmtId="49" fontId="30" fillId="5" borderId="1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horizontal="justify" wrapText="1"/>
    </xf>
    <xf numFmtId="0" fontId="30" fillId="5" borderId="1" xfId="0" applyFont="1" applyFill="1" applyBorder="1" applyAlignment="1">
      <alignment horizontal="center" wrapText="1"/>
    </xf>
    <xf numFmtId="49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3" fontId="30" fillId="4" borderId="1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4" fontId="30" fillId="4" borderId="1" xfId="0" applyNumberFormat="1" applyFont="1" applyFill="1" applyBorder="1" applyAlignment="1">
      <alignment horizontal="center"/>
    </xf>
    <xf numFmtId="4" fontId="62" fillId="0" borderId="0" xfId="0" applyNumberFormat="1" applyFont="1" applyAlignment="1"/>
    <xf numFmtId="3" fontId="69" fillId="0" borderId="4" xfId="0" applyNumberFormat="1" applyFont="1" applyBorder="1" applyAlignment="1">
      <alignment horizontal="center"/>
    </xf>
    <xf numFmtId="3" fontId="67" fillId="0" borderId="1" xfId="0" applyNumberFormat="1" applyFont="1" applyBorder="1"/>
    <xf numFmtId="3" fontId="15" fillId="0" borderId="1" xfId="0" applyNumberFormat="1" applyFont="1" applyBorder="1"/>
    <xf numFmtId="3" fontId="30" fillId="0" borderId="1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49" fontId="28" fillId="0" borderId="7" xfId="0" applyNumberFormat="1" applyFont="1" applyBorder="1" applyAlignment="1" applyProtection="1">
      <alignment horizontal="left" wrapText="1"/>
      <protection locked="0"/>
    </xf>
    <xf numFmtId="0" fontId="112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54" fillId="0" borderId="43" xfId="0" applyFont="1" applyBorder="1" applyAlignment="1">
      <alignment horizontal="left" wrapText="1"/>
    </xf>
    <xf numFmtId="0" fontId="56" fillId="0" borderId="44" xfId="0" applyFont="1" applyBorder="1" applyAlignment="1">
      <alignment horizontal="left" wrapText="1"/>
    </xf>
    <xf numFmtId="3" fontId="26" fillId="0" borderId="45" xfId="0" applyNumberFormat="1" applyFont="1" applyBorder="1" applyAlignment="1">
      <alignment wrapText="1"/>
    </xf>
    <xf numFmtId="3" fontId="26" fillId="0" borderId="45" xfId="0" applyNumberFormat="1" applyFont="1" applyBorder="1" applyAlignment="1">
      <alignment horizontal="right" wrapText="1"/>
    </xf>
    <xf numFmtId="3" fontId="88" fillId="0" borderId="45" xfId="0" applyNumberFormat="1" applyFont="1" applyBorder="1" applyAlignment="1">
      <alignment horizontal="center" wrapText="1"/>
    </xf>
    <xf numFmtId="3" fontId="88" fillId="0" borderId="46" xfId="0" applyNumberFormat="1" applyFont="1" applyBorder="1" applyAlignment="1">
      <alignment horizontal="center" wrapText="1"/>
    </xf>
    <xf numFmtId="0" fontId="57" fillId="0" borderId="47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3" fontId="88" fillId="0" borderId="45" xfId="0" applyNumberFormat="1" applyFont="1" applyBorder="1" applyAlignment="1">
      <alignment horizontal="right" wrapText="1"/>
    </xf>
    <xf numFmtId="0" fontId="24" fillId="0" borderId="11" xfId="0" applyFont="1" applyBorder="1" applyAlignment="1">
      <alignment horizontal="left" wrapText="1"/>
    </xf>
    <xf numFmtId="0" fontId="25" fillId="0" borderId="49" xfId="0" applyFont="1" applyBorder="1" applyAlignment="1">
      <alignment horizontal="left" wrapText="1"/>
    </xf>
    <xf numFmtId="49" fontId="28" fillId="0" borderId="45" xfId="0" applyNumberFormat="1" applyFont="1" applyBorder="1" applyAlignment="1" applyProtection="1">
      <alignment horizontal="left" wrapText="1"/>
      <protection locked="0"/>
    </xf>
    <xf numFmtId="3" fontId="26" fillId="0" borderId="46" xfId="0" applyNumberFormat="1" applyFont="1" applyBorder="1" applyAlignment="1">
      <alignment horizontal="right" wrapText="1"/>
    </xf>
    <xf numFmtId="0" fontId="55" fillId="0" borderId="49" xfId="0" applyFont="1" applyBorder="1" applyAlignment="1">
      <alignment horizontal="left" wrapText="1"/>
    </xf>
    <xf numFmtId="0" fontId="24" fillId="0" borderId="45" xfId="0" applyFont="1" applyBorder="1" applyAlignment="1">
      <alignment horizontal="left"/>
    </xf>
    <xf numFmtId="3" fontId="88" fillId="0" borderId="46" xfId="0" applyNumberFormat="1" applyFont="1" applyBorder="1" applyAlignment="1">
      <alignment horizontal="right" wrapText="1"/>
    </xf>
    <xf numFmtId="0" fontId="24" fillId="0" borderId="45" xfId="0" applyFont="1" applyBorder="1" applyAlignment="1">
      <alignment horizontal="left" wrapText="1"/>
    </xf>
    <xf numFmtId="0" fontId="56" fillId="0" borderId="45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3" fontId="88" fillId="0" borderId="45" xfId="0" applyNumberFormat="1" applyFont="1" applyBorder="1" applyAlignment="1">
      <alignment wrapText="1"/>
    </xf>
    <xf numFmtId="49" fontId="24" fillId="0" borderId="45" xfId="0" applyNumberFormat="1" applyFont="1" applyBorder="1" applyAlignment="1">
      <alignment horizontal="left" wrapText="1"/>
    </xf>
    <xf numFmtId="3" fontId="26" fillId="0" borderId="45" xfId="0" applyNumberFormat="1" applyFont="1" applyBorder="1" applyAlignment="1" applyProtection="1">
      <alignment horizontal="right" wrapText="1"/>
      <protection locked="0"/>
    </xf>
    <xf numFmtId="49" fontId="52" fillId="0" borderId="45" xfId="0" applyNumberFormat="1" applyFont="1" applyBorder="1" applyAlignment="1" applyProtection="1">
      <alignment horizontal="left" wrapText="1"/>
      <protection locked="0"/>
    </xf>
    <xf numFmtId="3" fontId="26" fillId="0" borderId="45" xfId="0" applyNumberFormat="1" applyFont="1" applyBorder="1" applyAlignment="1">
      <alignment horizontal="center" wrapText="1"/>
    </xf>
    <xf numFmtId="3" fontId="26" fillId="0" borderId="46" xfId="0" applyNumberFormat="1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56" fillId="0" borderId="45" xfId="0" applyFont="1" applyBorder="1" applyAlignment="1">
      <alignment horizontal="left" wrapText="1"/>
    </xf>
    <xf numFmtId="49" fontId="52" fillId="0" borderId="0" xfId="0" applyNumberFormat="1" applyFont="1" applyBorder="1" applyAlignment="1" applyProtection="1">
      <alignment horizontal="left" wrapText="1"/>
      <protection locked="0"/>
    </xf>
    <xf numFmtId="0" fontId="70" fillId="0" borderId="0" xfId="0" applyFont="1" applyAlignment="1">
      <alignment wrapText="1"/>
    </xf>
    <xf numFmtId="0" fontId="88" fillId="0" borderId="45" xfId="0" applyFont="1" applyBorder="1" applyAlignment="1">
      <alignment horizontal="center" wrapText="1"/>
    </xf>
    <xf numFmtId="3" fontId="88" fillId="0" borderId="45" xfId="0" applyNumberFormat="1" applyFont="1" applyFill="1" applyBorder="1" applyAlignment="1">
      <alignment horizontal="right" wrapText="1"/>
    </xf>
    <xf numFmtId="3" fontId="88" fillId="0" borderId="46" xfId="0" applyNumberFormat="1" applyFont="1" applyFill="1" applyBorder="1" applyAlignment="1">
      <alignment horizontal="center" wrapText="1"/>
    </xf>
    <xf numFmtId="0" fontId="88" fillId="0" borderId="45" xfId="0" applyFont="1" applyBorder="1" applyAlignment="1">
      <alignment horizontal="right" wrapText="1"/>
    </xf>
    <xf numFmtId="0" fontId="54" fillId="0" borderId="49" xfId="0" applyFont="1" applyBorder="1" applyAlignment="1">
      <alignment horizontal="left" wrapText="1"/>
    </xf>
    <xf numFmtId="0" fontId="53" fillId="0" borderId="45" xfId="0" applyFont="1" applyBorder="1"/>
    <xf numFmtId="0" fontId="56" fillId="0" borderId="45" xfId="0" applyFont="1" applyBorder="1" applyAlignment="1">
      <alignment wrapText="1"/>
    </xf>
    <xf numFmtId="0" fontId="26" fillId="0" borderId="45" xfId="0" applyFont="1" applyBorder="1" applyAlignment="1">
      <alignment horizontal="right" wrapText="1"/>
    </xf>
    <xf numFmtId="0" fontId="57" fillId="0" borderId="49" xfId="0" applyFont="1" applyBorder="1" applyAlignment="1">
      <alignment horizontal="left" wrapText="1"/>
    </xf>
    <xf numFmtId="0" fontId="24" fillId="0" borderId="12" xfId="0" applyFont="1" applyBorder="1"/>
    <xf numFmtId="0" fontId="24" fillId="0" borderId="0" xfId="0" applyFont="1" applyAlignment="1">
      <alignment wrapText="1"/>
    </xf>
    <xf numFmtId="3" fontId="26" fillId="0" borderId="45" xfId="0" applyNumberFormat="1" applyFont="1" applyBorder="1" applyAlignment="1">
      <alignment horizontal="right" vertical="center" wrapText="1"/>
    </xf>
    <xf numFmtId="3" fontId="88" fillId="0" borderId="46" xfId="0" applyNumberFormat="1" applyFont="1" applyBorder="1" applyAlignment="1">
      <alignment horizontal="center" vertical="center" wrapText="1"/>
    </xf>
    <xf numFmtId="0" fontId="57" fillId="0" borderId="50" xfId="0" applyFont="1" applyBorder="1" applyAlignment="1">
      <alignment horizontal="left"/>
    </xf>
    <xf numFmtId="3" fontId="88" fillId="0" borderId="46" xfId="0" applyNumberFormat="1" applyFont="1" applyBorder="1" applyAlignment="1">
      <alignment wrapText="1"/>
    </xf>
    <xf numFmtId="0" fontId="70" fillId="0" borderId="45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left"/>
    </xf>
    <xf numFmtId="0" fontId="112" fillId="0" borderId="45" xfId="0" applyFont="1" applyBorder="1" applyAlignment="1">
      <alignment horizontal="left" wrapText="1"/>
    </xf>
    <xf numFmtId="0" fontId="54" fillId="0" borderId="49" xfId="0" applyFont="1" applyBorder="1" applyAlignment="1">
      <alignment horizontal="left"/>
    </xf>
    <xf numFmtId="0" fontId="88" fillId="0" borderId="46" xfId="0" applyFont="1" applyBorder="1" applyAlignment="1">
      <alignment horizontal="center" wrapText="1"/>
    </xf>
    <xf numFmtId="0" fontId="70" fillId="0" borderId="45" xfId="0" applyFont="1" applyBorder="1" applyAlignment="1">
      <alignment wrapText="1"/>
    </xf>
    <xf numFmtId="3" fontId="26" fillId="0" borderId="45" xfId="0" applyNumberFormat="1" applyFont="1" applyBorder="1" applyAlignment="1" applyProtection="1">
      <alignment wrapText="1"/>
      <protection locked="0"/>
    </xf>
    <xf numFmtId="4" fontId="88" fillId="0" borderId="45" xfId="0" applyNumberFormat="1" applyFont="1" applyBorder="1" applyAlignment="1">
      <alignment horizontal="center" wrapText="1"/>
    </xf>
    <xf numFmtId="4" fontId="88" fillId="0" borderId="46" xfId="0" applyNumberFormat="1" applyFont="1" applyBorder="1" applyAlignment="1">
      <alignment horizontal="center" wrapText="1"/>
    </xf>
    <xf numFmtId="0" fontId="56" fillId="0" borderId="45" xfId="0" applyFont="1" applyBorder="1"/>
    <xf numFmtId="0" fontId="24" fillId="0" borderId="51" xfId="0" applyFont="1" applyBorder="1" applyAlignment="1">
      <alignment wrapText="1"/>
    </xf>
    <xf numFmtId="0" fontId="112" fillId="0" borderId="45" xfId="0" applyFont="1" applyBorder="1" applyAlignment="1">
      <alignment wrapText="1"/>
    </xf>
    <xf numFmtId="0" fontId="56" fillId="0" borderId="51" xfId="0" applyFont="1" applyBorder="1" applyAlignment="1">
      <alignment wrapText="1"/>
    </xf>
    <xf numFmtId="0" fontId="56" fillId="0" borderId="45" xfId="0" applyFont="1" applyFill="1" applyBorder="1" applyAlignment="1" applyProtection="1">
      <alignment horizontal="left" wrapText="1"/>
    </xf>
    <xf numFmtId="0" fontId="24" fillId="0" borderId="52" xfId="0" applyNumberFormat="1" applyFont="1" applyBorder="1" applyAlignment="1">
      <alignment horizontal="left" wrapText="1"/>
    </xf>
    <xf numFmtId="0" fontId="24" fillId="0" borderId="53" xfId="0" applyNumberFormat="1" applyFont="1" applyBorder="1" applyAlignment="1">
      <alignment horizontal="left" wrapText="1"/>
    </xf>
    <xf numFmtId="0" fontId="25" fillId="0" borderId="54" xfId="0" applyFont="1" applyBorder="1" applyAlignment="1">
      <alignment horizontal="left" wrapText="1"/>
    </xf>
    <xf numFmtId="49" fontId="113" fillId="0" borderId="55" xfId="0" applyNumberFormat="1" applyFont="1" applyBorder="1" applyAlignment="1" applyProtection="1">
      <alignment horizontal="left" wrapText="1"/>
      <protection locked="0"/>
    </xf>
    <xf numFmtId="3" fontId="26" fillId="0" borderId="55" xfId="0" applyNumberFormat="1" applyFont="1" applyBorder="1" applyAlignment="1" applyProtection="1">
      <alignment horizontal="right" wrapText="1"/>
      <protection locked="0"/>
    </xf>
    <xf numFmtId="3" fontId="26" fillId="0" borderId="55" xfId="0" applyNumberFormat="1" applyFont="1" applyBorder="1" applyAlignment="1">
      <alignment horizontal="right" wrapText="1"/>
    </xf>
    <xf numFmtId="3" fontId="88" fillId="0" borderId="55" xfId="0" applyNumberFormat="1" applyFont="1" applyBorder="1" applyAlignment="1">
      <alignment horizontal="center" wrapText="1"/>
    </xf>
    <xf numFmtId="3" fontId="88" fillId="0" borderId="56" xfId="0" applyNumberFormat="1" applyFont="1" applyBorder="1" applyAlignment="1">
      <alignment horizontal="center" wrapText="1"/>
    </xf>
    <xf numFmtId="0" fontId="88" fillId="0" borderId="55" xfId="0" applyFont="1" applyBorder="1" applyAlignment="1">
      <alignment horizontal="center" wrapText="1"/>
    </xf>
    <xf numFmtId="0" fontId="88" fillId="0" borderId="56" xfId="0" applyFont="1" applyBorder="1" applyAlignment="1">
      <alignment horizontal="center" wrapText="1"/>
    </xf>
    <xf numFmtId="0" fontId="57" fillId="0" borderId="57" xfId="0" applyFont="1" applyBorder="1" applyAlignment="1">
      <alignment horizontal="left"/>
    </xf>
    <xf numFmtId="0" fontId="70" fillId="0" borderId="55" xfId="0" applyFont="1" applyBorder="1" applyAlignment="1">
      <alignment horizontal="left" wrapText="1"/>
    </xf>
    <xf numFmtId="3" fontId="88" fillId="0" borderId="55" xfId="0" applyNumberFormat="1" applyFont="1" applyBorder="1" applyAlignment="1">
      <alignment horizontal="right" wrapText="1"/>
    </xf>
    <xf numFmtId="0" fontId="60" fillId="0" borderId="58" xfId="0" applyFont="1" applyBorder="1" applyAlignment="1">
      <alignment horizontal="left"/>
    </xf>
    <xf numFmtId="0" fontId="28" fillId="0" borderId="59" xfId="0" applyFont="1" applyBorder="1" applyAlignment="1">
      <alignment horizontal="left" wrapText="1"/>
    </xf>
    <xf numFmtId="3" fontId="26" fillId="0" borderId="59" xfId="0" applyNumberFormat="1" applyFont="1" applyBorder="1" applyAlignment="1">
      <alignment horizontal="right" wrapText="1"/>
    </xf>
    <xf numFmtId="3" fontId="18" fillId="0" borderId="64" xfId="0" applyNumberFormat="1" applyFont="1" applyBorder="1"/>
    <xf numFmtId="49" fontId="18" fillId="0" borderId="3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 wrapText="1"/>
    </xf>
    <xf numFmtId="0" fontId="18" fillId="0" borderId="27" xfId="0" applyFont="1" applyBorder="1" applyAlignment="1">
      <alignment horizontal="left"/>
    </xf>
    <xf numFmtId="49" fontId="44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0" borderId="4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3" fontId="115" fillId="0" borderId="59" xfId="0" applyNumberFormat="1" applyFont="1" applyBorder="1" applyAlignment="1">
      <alignment horizontal="right" wrapText="1"/>
    </xf>
    <xf numFmtId="3" fontId="115" fillId="0" borderId="60" xfId="0" applyNumberFormat="1" applyFont="1" applyBorder="1" applyAlignment="1">
      <alignment horizontal="right" wrapText="1"/>
    </xf>
    <xf numFmtId="0" fontId="12" fillId="0" borderId="0" xfId="0" applyFont="1" applyBorder="1" applyAlignment="1"/>
    <xf numFmtId="0" fontId="99" fillId="0" borderId="66" xfId="0" applyFont="1" applyBorder="1" applyAlignment="1">
      <alignment horizontal="left"/>
    </xf>
    <xf numFmtId="49" fontId="101" fillId="0" borderId="45" xfId="0" applyNumberFormat="1" applyFont="1" applyBorder="1" applyAlignment="1">
      <alignment horizontal="center"/>
    </xf>
    <xf numFmtId="0" fontId="18" fillId="0" borderId="45" xfId="0" applyFont="1" applyBorder="1" applyAlignment="1">
      <alignment wrapText="1"/>
    </xf>
    <xf numFmtId="0" fontId="101" fillId="0" borderId="61" xfId="0" applyFont="1" applyBorder="1" applyAlignment="1">
      <alignment horizontal="center"/>
    </xf>
    <xf numFmtId="0" fontId="18" fillId="0" borderId="0" xfId="0" applyFont="1" applyAlignment="1"/>
    <xf numFmtId="49" fontId="20" fillId="5" borderId="1" xfId="1" applyNumberFormat="1" applyFont="1" applyFill="1" applyBorder="1" applyAlignment="1" applyProtection="1">
      <alignment horizontal="left" wrapText="1"/>
      <protection locked="0"/>
    </xf>
    <xf numFmtId="3" fontId="77" fillId="5" borderId="1" xfId="0" applyNumberFormat="1" applyFont="1" applyFill="1" applyBorder="1" applyAlignment="1">
      <alignment horizontal="center" wrapText="1"/>
    </xf>
    <xf numFmtId="3" fontId="20" fillId="5" borderId="1" xfId="0" applyNumberFormat="1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21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49" fontId="118" fillId="0" borderId="1" xfId="0" applyNumberFormat="1" applyFont="1" applyFill="1" applyBorder="1" applyAlignment="1">
      <alignment horizontal="center" wrapText="1"/>
    </xf>
    <xf numFmtId="49" fontId="119" fillId="0" borderId="1" xfId="0" applyNumberFormat="1" applyFont="1" applyFill="1" applyBorder="1" applyAlignment="1">
      <alignment horizontal="left" wrapText="1"/>
    </xf>
    <xf numFmtId="3" fontId="120" fillId="0" borderId="1" xfId="0" applyNumberFormat="1" applyFont="1" applyFill="1" applyBorder="1" applyAlignment="1">
      <alignment horizontal="center" wrapText="1"/>
    </xf>
    <xf numFmtId="3" fontId="118" fillId="0" borderId="1" xfId="0" applyNumberFormat="1" applyFont="1" applyFill="1" applyBorder="1" applyAlignment="1">
      <alignment horizontal="center" wrapText="1"/>
    </xf>
    <xf numFmtId="3" fontId="119" fillId="0" borderId="1" xfId="0" applyNumberFormat="1" applyFont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left" wrapText="1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49" fontId="121" fillId="0" borderId="1" xfId="2" applyNumberFormat="1" applyFont="1" applyFill="1" applyBorder="1" applyAlignment="1">
      <alignment horizontal="center" wrapText="1"/>
    </xf>
    <xf numFmtId="49" fontId="121" fillId="0" borderId="1" xfId="2" applyNumberFormat="1" applyFont="1" applyFill="1" applyBorder="1" applyAlignment="1">
      <alignment horizontal="left" wrapText="1"/>
    </xf>
    <xf numFmtId="3" fontId="122" fillId="0" borderId="1" xfId="0" applyNumberFormat="1" applyFont="1" applyBorder="1" applyAlignment="1">
      <alignment horizontal="center" wrapText="1"/>
    </xf>
    <xf numFmtId="3" fontId="123" fillId="0" borderId="1" xfId="0" applyNumberFormat="1" applyFont="1" applyFill="1" applyBorder="1" applyAlignment="1">
      <alignment horizontal="center" wrapText="1"/>
    </xf>
    <xf numFmtId="3" fontId="121" fillId="0" borderId="1" xfId="0" applyNumberFormat="1" applyFont="1" applyFill="1" applyBorder="1" applyAlignment="1">
      <alignment horizontal="center" wrapText="1"/>
    </xf>
    <xf numFmtId="3" fontId="122" fillId="0" borderId="1" xfId="0" applyNumberFormat="1" applyFont="1" applyFill="1" applyBorder="1" applyAlignment="1" applyProtection="1">
      <alignment horizontal="center" wrapText="1"/>
      <protection locked="0"/>
    </xf>
    <xf numFmtId="3" fontId="121" fillId="0" borderId="1" xfId="0" applyNumberFormat="1" applyFont="1" applyBorder="1" applyAlignment="1">
      <alignment horizontal="center" wrapText="1"/>
    </xf>
    <xf numFmtId="3" fontId="69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124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49" fontId="124" fillId="0" borderId="1" xfId="0" applyNumberFormat="1" applyFont="1" applyBorder="1" applyAlignment="1">
      <alignment horizontal="center" wrapText="1"/>
    </xf>
    <xf numFmtId="49" fontId="124" fillId="0" borderId="14" xfId="0" applyNumberFormat="1" applyFont="1" applyBorder="1" applyAlignment="1">
      <alignment horizontal="center" wrapText="1"/>
    </xf>
    <xf numFmtId="49" fontId="125" fillId="0" borderId="4" xfId="0" applyNumberFormat="1" applyFont="1" applyFill="1" applyBorder="1" applyAlignment="1">
      <alignment horizontal="left" wrapText="1"/>
    </xf>
    <xf numFmtId="3" fontId="64" fillId="0" borderId="1" xfId="0" applyNumberFormat="1" applyFont="1" applyBorder="1" applyAlignment="1">
      <alignment horizontal="center" wrapText="1"/>
    </xf>
    <xf numFmtId="3" fontId="125" fillId="0" borderId="1" xfId="0" applyNumberFormat="1" applyFont="1" applyBorder="1" applyAlignment="1">
      <alignment horizontal="center" wrapText="1"/>
    </xf>
    <xf numFmtId="3" fontId="125" fillId="0" borderId="1" xfId="0" applyNumberFormat="1" applyFont="1" applyFill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49" fontId="124" fillId="0" borderId="1" xfId="0" applyNumberFormat="1" applyFont="1" applyFill="1" applyBorder="1" applyAlignment="1">
      <alignment horizontal="center" wrapText="1"/>
    </xf>
    <xf numFmtId="49" fontId="124" fillId="0" borderId="14" xfId="0" applyNumberFormat="1" applyFont="1" applyFill="1" applyBorder="1" applyAlignment="1">
      <alignment horizontal="center" wrapText="1"/>
    </xf>
    <xf numFmtId="49" fontId="125" fillId="0" borderId="1" xfId="0" applyNumberFormat="1" applyFont="1" applyFill="1" applyBorder="1" applyAlignment="1" applyProtection="1">
      <alignment horizontal="left" wrapText="1"/>
      <protection locked="0"/>
    </xf>
    <xf numFmtId="3" fontId="64" fillId="0" borderId="1" xfId="0" applyNumberFormat="1" applyFont="1" applyFill="1" applyBorder="1" applyAlignment="1">
      <alignment horizontal="center" wrapText="1"/>
    </xf>
    <xf numFmtId="3" fontId="126" fillId="0" borderId="1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left" wrapText="1"/>
    </xf>
    <xf numFmtId="3" fontId="45" fillId="5" borderId="1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21" fillId="0" borderId="3" xfId="0" applyNumberFormat="1" applyFont="1" applyFill="1" applyBorder="1" applyAlignment="1">
      <alignment horizontal="center" wrapText="1"/>
    </xf>
    <xf numFmtId="3" fontId="14" fillId="0" borderId="3" xfId="0" applyNumberFormat="1" applyFont="1" applyBorder="1" applyAlignment="1">
      <alignment horizontal="center" wrapText="1"/>
    </xf>
    <xf numFmtId="49" fontId="125" fillId="0" borderId="1" xfId="0" applyNumberFormat="1" applyFont="1" applyFill="1" applyBorder="1" applyAlignment="1">
      <alignment horizontal="left" wrapText="1"/>
    </xf>
    <xf numFmtId="3" fontId="127" fillId="0" borderId="1" xfId="0" applyNumberFormat="1" applyFont="1" applyFill="1" applyBorder="1" applyAlignment="1">
      <alignment horizontal="center" wrapText="1"/>
    </xf>
    <xf numFmtId="3" fontId="21" fillId="0" borderId="4" xfId="0" applyNumberFormat="1" applyFont="1" applyFill="1" applyBorder="1" applyAlignment="1">
      <alignment horizontal="center" wrapText="1"/>
    </xf>
    <xf numFmtId="3" fontId="65" fillId="0" borderId="4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" xfId="0" applyFont="1" applyBorder="1" applyAlignment="1">
      <alignment horizontal="justify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3" fontId="86" fillId="0" borderId="1" xfId="0" applyNumberFormat="1" applyFont="1" applyBorder="1" applyAlignment="1">
      <alignment horizontal="center" wrapText="1"/>
    </xf>
    <xf numFmtId="0" fontId="64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3" fontId="14" fillId="0" borderId="3" xfId="0" applyNumberFormat="1" applyFont="1" applyFill="1" applyBorder="1" applyAlignment="1">
      <alignment horizontal="center" wrapText="1"/>
    </xf>
    <xf numFmtId="49" fontId="21" fillId="0" borderId="4" xfId="0" applyNumberFormat="1" applyFont="1" applyBorder="1" applyAlignment="1">
      <alignment horizontal="center" wrapText="1"/>
    </xf>
    <xf numFmtId="49" fontId="77" fillId="2" borderId="1" xfId="0" applyNumberFormat="1" applyFont="1" applyFill="1" applyBorder="1" applyAlignment="1" applyProtection="1">
      <alignment horizontal="center" wrapText="1"/>
      <protection locked="0"/>
    </xf>
    <xf numFmtId="49" fontId="77" fillId="2" borderId="1" xfId="1" applyNumberFormat="1" applyFont="1" applyFill="1" applyBorder="1" applyAlignment="1" applyProtection="1">
      <alignment horizontal="center" wrapText="1"/>
      <protection locked="0"/>
    </xf>
    <xf numFmtId="3" fontId="77" fillId="2" borderId="1" xfId="0" applyNumberFormat="1" applyFont="1" applyFill="1" applyBorder="1" applyAlignment="1">
      <alignment horizontal="center" wrapText="1"/>
    </xf>
    <xf numFmtId="3" fontId="18" fillId="0" borderId="64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67" xfId="0" applyNumberFormat="1" applyFont="1" applyBorder="1" applyAlignment="1">
      <alignment horizontal="right" vertical="center"/>
    </xf>
    <xf numFmtId="3" fontId="64" fillId="0" borderId="36" xfId="0" applyNumberFormat="1" applyFont="1" applyBorder="1" applyAlignment="1">
      <alignment horizontal="right"/>
    </xf>
    <xf numFmtId="3" fontId="64" fillId="0" borderId="67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 horizontal="right"/>
    </xf>
    <xf numFmtId="0" fontId="99" fillId="0" borderId="68" xfId="0" applyFont="1" applyBorder="1" applyAlignment="1">
      <alignment horizontal="center"/>
    </xf>
    <xf numFmtId="0" fontId="99" fillId="0" borderId="66" xfId="0" applyFont="1" applyBorder="1" applyAlignment="1">
      <alignment horizontal="center"/>
    </xf>
    <xf numFmtId="0" fontId="99" fillId="0" borderId="55" xfId="0" applyFont="1" applyBorder="1" applyAlignment="1">
      <alignment horizontal="left"/>
    </xf>
    <xf numFmtId="0" fontId="99" fillId="0" borderId="68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49" fontId="101" fillId="0" borderId="68" xfId="0" applyNumberFormat="1" applyFont="1" applyBorder="1" applyAlignment="1">
      <alignment horizontal="center"/>
    </xf>
    <xf numFmtId="49" fontId="18" fillId="3" borderId="68" xfId="0" applyNumberFormat="1" applyFont="1" applyFill="1" applyBorder="1" applyAlignment="1">
      <alignment horizontal="left" wrapText="1"/>
    </xf>
    <xf numFmtId="49" fontId="18" fillId="0" borderId="68" xfId="0" applyNumberFormat="1" applyFont="1" applyBorder="1" applyAlignment="1">
      <alignment horizontal="center"/>
    </xf>
    <xf numFmtId="0" fontId="18" fillId="0" borderId="68" xfId="0" applyFont="1" applyBorder="1"/>
    <xf numFmtId="49" fontId="61" fillId="0" borderId="0" xfId="0" applyNumberFormat="1" applyFont="1" applyBorder="1" applyAlignment="1" applyProtection="1">
      <alignment horizontal="left"/>
      <protection locked="0"/>
    </xf>
    <xf numFmtId="0" fontId="88" fillId="0" borderId="0" xfId="0" applyFont="1" applyAlignment="1"/>
    <xf numFmtId="49" fontId="114" fillId="0" borderId="0" xfId="0" applyNumberFormat="1" applyFont="1" applyBorder="1" applyAlignment="1" applyProtection="1">
      <alignment horizontal="center" vertical="top"/>
      <protection locked="0"/>
    </xf>
    <xf numFmtId="49" fontId="53" fillId="0" borderId="3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49" fontId="53" fillId="0" borderId="3" xfId="0" applyNumberFormat="1" applyFont="1" applyBorder="1" applyAlignment="1">
      <alignment horizontal="center" vertical="center" wrapText="1"/>
    </xf>
    <xf numFmtId="49" fontId="53" fillId="0" borderId="4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2" fontId="88" fillId="0" borderId="0" xfId="0" applyNumberFormat="1" applyFont="1" applyAlignment="1"/>
    <xf numFmtId="2" fontId="0" fillId="0" borderId="0" xfId="0" applyNumberFormat="1" applyFont="1" applyAlignment="1"/>
    <xf numFmtId="49" fontId="116" fillId="0" borderId="0" xfId="0" applyNumberFormat="1" applyFont="1" applyBorder="1" applyAlignment="1" applyProtection="1">
      <alignment horizontal="right"/>
      <protection locked="0"/>
    </xf>
    <xf numFmtId="0" fontId="29" fillId="0" borderId="0" xfId="0" applyFont="1" applyAlignment="1">
      <alignment horizontal="right"/>
    </xf>
    <xf numFmtId="0" fontId="57" fillId="0" borderId="0" xfId="0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49" fontId="25" fillId="0" borderId="0" xfId="3" applyNumberFormat="1" applyFont="1" applyFill="1" applyBorder="1" applyAlignment="1" applyProtection="1">
      <alignment horizontal="left" wrapText="1"/>
      <protection locked="0"/>
    </xf>
    <xf numFmtId="0" fontId="87" fillId="0" borderId="0" xfId="0" applyFont="1" applyAlignment="1"/>
    <xf numFmtId="0" fontId="18" fillId="0" borderId="0" xfId="3" applyFont="1" applyAlignment="1"/>
    <xf numFmtId="0" fontId="18" fillId="0" borderId="0" xfId="3" applyFont="1" applyAlignment="1">
      <alignment horizontal="right"/>
    </xf>
    <xf numFmtId="1" fontId="33" fillId="0" borderId="0" xfId="3" applyNumberFormat="1" applyFont="1" applyFill="1" applyBorder="1" applyAlignment="1">
      <alignment horizontal="center" vertical="center" wrapText="1"/>
    </xf>
    <xf numFmtId="49" fontId="43" fillId="0" borderId="0" xfId="3" applyNumberFormat="1" applyFont="1" applyFill="1" applyBorder="1" applyAlignment="1" applyProtection="1">
      <alignment horizontal="left" vertical="top" wrapText="1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 wrapText="1"/>
    </xf>
    <xf numFmtId="49" fontId="35" fillId="0" borderId="3" xfId="3" applyNumberFormat="1" applyFont="1" applyFill="1" applyBorder="1" applyAlignment="1">
      <alignment horizontal="center" vertical="center" wrapText="1"/>
    </xf>
    <xf numFmtId="49" fontId="35" fillId="0" borderId="4" xfId="3" applyNumberFormat="1" applyFont="1" applyFill="1" applyBorder="1" applyAlignment="1">
      <alignment horizontal="center" vertical="center" wrapText="1"/>
    </xf>
    <xf numFmtId="0" fontId="35" fillId="0" borderId="3" xfId="3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/>
    </xf>
    <xf numFmtId="0" fontId="35" fillId="0" borderId="3" xfId="3" applyFont="1" applyFill="1" applyBorder="1" applyAlignment="1">
      <alignment horizontal="center" vertical="center" wrapText="1"/>
    </xf>
    <xf numFmtId="0" fontId="35" fillId="0" borderId="4" xfId="3" applyFont="1" applyFill="1" applyBorder="1" applyAlignment="1">
      <alignment horizontal="center" vertical="center" wrapText="1"/>
    </xf>
    <xf numFmtId="0" fontId="35" fillId="0" borderId="14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horizontal="center" vertical="center"/>
    </xf>
    <xf numFmtId="49" fontId="37" fillId="0" borderId="14" xfId="3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17" fillId="0" borderId="0" xfId="3" applyNumberFormat="1" applyFont="1" applyFill="1" applyBorder="1" applyAlignment="1">
      <alignment horizontal="left" wrapText="1"/>
    </xf>
    <xf numFmtId="0" fontId="60" fillId="0" borderId="0" xfId="0" applyFont="1" applyAlignment="1"/>
    <xf numFmtId="1" fontId="18" fillId="0" borderId="0" xfId="3" applyNumberFormat="1" applyFont="1" applyFill="1" applyBorder="1" applyAlignment="1">
      <alignment horizontal="left" vertical="top" wrapText="1"/>
    </xf>
    <xf numFmtId="0" fontId="50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/>
    </xf>
    <xf numFmtId="0" fontId="97" fillId="0" borderId="6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/>
    </xf>
    <xf numFmtId="0" fontId="97" fillId="0" borderId="8" xfId="0" applyFont="1" applyBorder="1" applyAlignment="1">
      <alignment horizontal="center" vertical="center"/>
    </xf>
    <xf numFmtId="0" fontId="98" fillId="0" borderId="24" xfId="0" applyFont="1" applyBorder="1" applyAlignment="1">
      <alignment horizontal="center" vertical="center"/>
    </xf>
    <xf numFmtId="0" fontId="18" fillId="0" borderId="0" xfId="0" applyFont="1" applyAlignment="1"/>
    <xf numFmtId="0" fontId="3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62" xfId="0" applyFont="1" applyBorder="1" applyAlignment="1"/>
    <xf numFmtId="0" fontId="50" fillId="0" borderId="63" xfId="0" applyFont="1" applyBorder="1" applyAlignment="1"/>
    <xf numFmtId="0" fontId="18" fillId="0" borderId="63" xfId="0" applyFont="1" applyBorder="1" applyAlignment="1"/>
    <xf numFmtId="0" fontId="18" fillId="0" borderId="62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62" xfId="0" applyFont="1" applyBorder="1" applyAlignment="1">
      <alignment horizontal="left"/>
    </xf>
    <xf numFmtId="0" fontId="50" fillId="0" borderId="63" xfId="0" applyFont="1" applyBorder="1" applyAlignment="1">
      <alignment horizontal="left"/>
    </xf>
    <xf numFmtId="0" fontId="99" fillId="0" borderId="65" xfId="0" applyFont="1" applyBorder="1" applyAlignment="1">
      <alignment horizontal="left"/>
    </xf>
    <xf numFmtId="0" fontId="0" fillId="0" borderId="66" xfId="0" applyBorder="1" applyAlignment="1"/>
    <xf numFmtId="0" fontId="0" fillId="0" borderId="67" xfId="0" applyBorder="1" applyAlignment="1"/>
    <xf numFmtId="0" fontId="99" fillId="0" borderId="68" xfId="0" applyFont="1" applyBorder="1" applyAlignment="1">
      <alignment horizontal="left"/>
    </xf>
    <xf numFmtId="0" fontId="99" fillId="0" borderId="63" xfId="0" applyFont="1" applyBorder="1" applyAlignment="1">
      <alignment horizontal="left"/>
    </xf>
    <xf numFmtId="0" fontId="100" fillId="0" borderId="55" xfId="0" applyFont="1" applyBorder="1" applyAlignment="1">
      <alignment horizontal="left"/>
    </xf>
    <xf numFmtId="0" fontId="100" fillId="0" borderId="64" xfId="0" applyFont="1" applyBorder="1" applyAlignment="1">
      <alignment horizontal="left"/>
    </xf>
    <xf numFmtId="0" fontId="99" fillId="0" borderId="21" xfId="0" applyFont="1" applyBorder="1" applyAlignment="1">
      <alignment horizontal="left"/>
    </xf>
    <xf numFmtId="0" fontId="99" fillId="0" borderId="26" xfId="0" applyFont="1" applyBorder="1" applyAlignment="1">
      <alignment horizontal="left"/>
    </xf>
    <xf numFmtId="0" fontId="100" fillId="0" borderId="27" xfId="0" applyFont="1" applyBorder="1" applyAlignment="1">
      <alignment horizontal="left"/>
    </xf>
    <xf numFmtId="0" fontId="100" fillId="0" borderId="24" xfId="0" applyFont="1" applyBorder="1" applyAlignment="1">
      <alignment horizontal="left"/>
    </xf>
    <xf numFmtId="49" fontId="55" fillId="0" borderId="0" xfId="0" applyNumberFormat="1" applyFont="1" applyBorder="1" applyAlignment="1" applyProtection="1">
      <alignment horizontal="left"/>
      <protection locked="0"/>
    </xf>
    <xf numFmtId="0" fontId="18" fillId="0" borderId="29" xfId="0" applyFont="1" applyBorder="1" applyAlignment="1"/>
    <xf numFmtId="0" fontId="50" fillId="0" borderId="30" xfId="0" applyFont="1" applyBorder="1" applyAlignme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01" fillId="0" borderId="6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101" fillId="0" borderId="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49" fontId="64" fillId="0" borderId="61" xfId="0" applyNumberFormat="1" applyFont="1" applyBorder="1" applyAlignment="1">
      <alignment horizontal="left" wrapText="1"/>
    </xf>
    <xf numFmtId="0" fontId="90" fillId="0" borderId="45" xfId="0" applyFont="1" applyBorder="1" applyAlignment="1">
      <alignment horizontal="left" wrapText="1"/>
    </xf>
    <xf numFmtId="0" fontId="18" fillId="0" borderId="25" xfId="0" applyFont="1" applyBorder="1" applyAlignment="1"/>
    <xf numFmtId="0" fontId="50" fillId="0" borderId="26" xfId="0" applyFont="1" applyBorder="1" applyAlignment="1"/>
    <xf numFmtId="0" fontId="2" fillId="0" borderId="25" xfId="0" applyFont="1" applyBorder="1" applyAlignment="1"/>
    <xf numFmtId="0" fontId="0" fillId="0" borderId="26" xfId="0" applyBorder="1" applyAlignment="1"/>
    <xf numFmtId="0" fontId="18" fillId="0" borderId="25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6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9">
    <cellStyle name="Normal_meresha_07" xfId="7"/>
    <cellStyle name="Гиперссылка" xfId="1" builtinId="8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0" xfId="19"/>
    <cellStyle name="Звичайний 3" xfId="20"/>
    <cellStyle name="Звичайний 4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" xfId="0" builtinId="0"/>
    <cellStyle name="Обычный 2" xfId="6"/>
    <cellStyle name="Обычный_Dod1" xfId="2"/>
    <cellStyle name="Обычный_Dod5" xfId="3"/>
    <cellStyle name="Обычный_Dod5 2" xfId="28"/>
    <cellStyle name="Обычный_Dod6" xfId="4"/>
    <cellStyle name="Обычный_ZV1PIV98" xfId="5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4831" y="81311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19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січня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2023 року  №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1787-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18115" y="663521"/>
          <a:ext cx="10231917" cy="7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126</xdr:row>
      <xdr:rowOff>257175</xdr:rowOff>
    </xdr:from>
    <xdr:to>
      <xdr:col>13</xdr:col>
      <xdr:colOff>333375</xdr:colOff>
      <xdr:row>126</xdr:row>
      <xdr:rowOff>576204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209697" y="18719212"/>
          <a:ext cx="9764419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171715</xdr:colOff>
      <xdr:row>3</xdr:row>
      <xdr:rowOff>432435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72060" y="129540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19 січня 2023 року  №1787-РР-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31062" y="913630"/>
          <a:ext cx="11322170" cy="9695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98</xdr:row>
      <xdr:rowOff>419099</xdr:rowOff>
    </xdr:from>
    <xdr:to>
      <xdr:col>10</xdr:col>
      <xdr:colOff>28575</xdr:colOff>
      <xdr:row>98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94202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19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січня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2023 року  №1787-РР-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view="pageBreakPreview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13.85546875" style="20" customWidth="1"/>
    <col min="2" max="2" width="94.85546875" style="20" customWidth="1"/>
    <col min="3" max="3" width="24.140625" style="20" customWidth="1"/>
    <col min="4" max="4" width="24.7109375" style="20" customWidth="1"/>
    <col min="5" max="5" width="22" style="20" customWidth="1"/>
    <col min="6" max="6" width="17.28515625" style="20" customWidth="1"/>
    <col min="7" max="7" width="16.28515625" style="20" customWidth="1"/>
    <col min="8" max="16384" width="9.140625" style="20"/>
  </cols>
  <sheetData>
    <row r="1" spans="1:6" ht="27.75" x14ac:dyDescent="0.4">
      <c r="A1" s="21"/>
      <c r="B1" s="62"/>
      <c r="C1" s="505" t="s">
        <v>526</v>
      </c>
      <c r="D1" s="505"/>
      <c r="E1" s="505"/>
      <c r="F1" s="505"/>
    </row>
    <row r="2" spans="1:6" ht="27.75" x14ac:dyDescent="0.4">
      <c r="A2" s="21"/>
      <c r="B2" s="62"/>
      <c r="C2" s="505" t="s">
        <v>535</v>
      </c>
      <c r="D2" s="505"/>
      <c r="E2" s="505"/>
      <c r="F2" s="505"/>
    </row>
    <row r="3" spans="1:6" ht="27.75" x14ac:dyDescent="0.4">
      <c r="A3" s="21"/>
      <c r="B3" s="182"/>
      <c r="C3" s="513" t="s">
        <v>572</v>
      </c>
      <c r="D3" s="514"/>
      <c r="E3" s="514"/>
      <c r="F3" s="514"/>
    </row>
    <row r="4" spans="1:6" ht="35.25" customHeight="1" x14ac:dyDescent="0.35">
      <c r="A4" s="21"/>
      <c r="B4" s="21"/>
      <c r="C4" s="21"/>
      <c r="D4" s="21"/>
      <c r="E4" s="21"/>
      <c r="F4" s="21"/>
    </row>
    <row r="5" spans="1:6" ht="8.25" customHeight="1" x14ac:dyDescent="0.35">
      <c r="A5" s="21"/>
      <c r="B5" s="21"/>
      <c r="C5" s="21"/>
      <c r="D5" s="21"/>
      <c r="E5" s="21"/>
      <c r="F5" s="21"/>
    </row>
    <row r="6" spans="1:6" ht="38.450000000000003" customHeight="1" x14ac:dyDescent="0.2">
      <c r="A6" s="506" t="s">
        <v>546</v>
      </c>
      <c r="B6" s="506"/>
      <c r="C6" s="506"/>
      <c r="D6" s="506"/>
      <c r="E6" s="506"/>
      <c r="F6" s="506"/>
    </row>
    <row r="7" spans="1:6" ht="22.15" customHeight="1" x14ac:dyDescent="0.35">
      <c r="A7" s="515" t="s">
        <v>545</v>
      </c>
      <c r="B7" s="516"/>
      <c r="C7" s="415"/>
      <c r="D7" s="415"/>
      <c r="E7" s="415"/>
      <c r="F7" s="414"/>
    </row>
    <row r="8" spans="1:6" ht="23.45" customHeight="1" x14ac:dyDescent="0.2">
      <c r="A8" s="517" t="s">
        <v>336</v>
      </c>
      <c r="B8" s="518"/>
      <c r="C8" s="416"/>
      <c r="D8" s="416"/>
      <c r="E8" s="416"/>
      <c r="F8" s="414"/>
    </row>
    <row r="9" spans="1:6" ht="21" customHeight="1" x14ac:dyDescent="0.35">
      <c r="A9" s="63"/>
      <c r="B9" s="64"/>
      <c r="C9" s="64"/>
      <c r="D9" s="65"/>
      <c r="E9" s="65"/>
      <c r="F9" s="183" t="s">
        <v>0</v>
      </c>
    </row>
    <row r="10" spans="1:6" ht="56.25" customHeight="1" x14ac:dyDescent="0.2">
      <c r="A10" s="507" t="s">
        <v>62</v>
      </c>
      <c r="B10" s="509" t="s">
        <v>296</v>
      </c>
      <c r="C10" s="509" t="s">
        <v>280</v>
      </c>
      <c r="D10" s="509" t="s">
        <v>68</v>
      </c>
      <c r="E10" s="511" t="s">
        <v>69</v>
      </c>
      <c r="F10" s="512"/>
    </row>
    <row r="11" spans="1:6" ht="61.5" customHeight="1" x14ac:dyDescent="0.2">
      <c r="A11" s="508"/>
      <c r="B11" s="510"/>
      <c r="C11" s="510"/>
      <c r="D11" s="510"/>
      <c r="E11" s="22" t="s">
        <v>280</v>
      </c>
      <c r="F11" s="66" t="s">
        <v>78</v>
      </c>
    </row>
    <row r="12" spans="1:6" ht="17.25" customHeight="1" x14ac:dyDescent="0.2">
      <c r="A12" s="67">
        <v>1</v>
      </c>
      <c r="B12" s="68">
        <v>2</v>
      </c>
      <c r="C12" s="68" t="s">
        <v>61</v>
      </c>
      <c r="D12" s="69">
        <v>4</v>
      </c>
      <c r="E12" s="70">
        <v>5</v>
      </c>
      <c r="F12" s="67">
        <v>6</v>
      </c>
    </row>
    <row r="13" spans="1:6" ht="30" hidden="1" customHeight="1" x14ac:dyDescent="0.35">
      <c r="A13" s="71">
        <v>10000000</v>
      </c>
      <c r="B13" s="332" t="s">
        <v>79</v>
      </c>
      <c r="C13" s="386">
        <f>SUM(D13:E13)</f>
        <v>0</v>
      </c>
      <c r="D13" s="184">
        <f>SUM(D52,D34,D28,D14,D22)</f>
        <v>0</v>
      </c>
      <c r="E13" s="185">
        <f>SUM(E52)</f>
        <v>0</v>
      </c>
      <c r="F13" s="186"/>
    </row>
    <row r="14" spans="1:6" ht="50.45" hidden="1" customHeight="1" x14ac:dyDescent="0.4">
      <c r="A14" s="345">
        <v>11000000</v>
      </c>
      <c r="B14" s="346" t="s">
        <v>80</v>
      </c>
      <c r="C14" s="386">
        <f>SUM(D14)</f>
        <v>0</v>
      </c>
      <c r="D14" s="337">
        <f>SUM(D15,D20)</f>
        <v>0</v>
      </c>
      <c r="E14" s="387"/>
      <c r="F14" s="388"/>
    </row>
    <row r="15" spans="1:6" ht="30" hidden="1" customHeight="1" x14ac:dyDescent="0.4">
      <c r="A15" s="345">
        <v>11010000</v>
      </c>
      <c r="B15" s="346" t="s">
        <v>81</v>
      </c>
      <c r="C15" s="386">
        <f>SUM(D15)</f>
        <v>0</v>
      </c>
      <c r="D15" s="337">
        <f>SUM(D16:D19)</f>
        <v>0</v>
      </c>
      <c r="E15" s="387"/>
      <c r="F15" s="388"/>
    </row>
    <row r="16" spans="1:6" ht="78" hidden="1" customHeight="1" x14ac:dyDescent="0.4">
      <c r="A16" s="348">
        <v>11010100</v>
      </c>
      <c r="B16" s="351" t="s">
        <v>82</v>
      </c>
      <c r="C16" s="343">
        <f>SUM(D16)</f>
        <v>0</v>
      </c>
      <c r="D16" s="343"/>
      <c r="E16" s="387"/>
      <c r="F16" s="388"/>
    </row>
    <row r="17" spans="1:7" ht="128.44999999999999" hidden="1" customHeight="1" x14ac:dyDescent="0.4">
      <c r="A17" s="348">
        <v>11010200</v>
      </c>
      <c r="B17" s="351" t="s">
        <v>83</v>
      </c>
      <c r="C17" s="343">
        <f t="shared" ref="C17:C33" si="0">SUM(D17)</f>
        <v>0</v>
      </c>
      <c r="D17" s="343"/>
      <c r="E17" s="387"/>
      <c r="F17" s="388"/>
    </row>
    <row r="18" spans="1:7" ht="83.25" hidden="1" customHeight="1" x14ac:dyDescent="0.4">
      <c r="A18" s="348">
        <v>11010400</v>
      </c>
      <c r="B18" s="351" t="s">
        <v>84</v>
      </c>
      <c r="C18" s="343">
        <f t="shared" si="0"/>
        <v>0</v>
      </c>
      <c r="D18" s="343"/>
      <c r="E18" s="387"/>
      <c r="F18" s="388"/>
    </row>
    <row r="19" spans="1:7" ht="53.25" hidden="1" customHeight="1" x14ac:dyDescent="0.4">
      <c r="A19" s="348">
        <v>11010500</v>
      </c>
      <c r="B19" s="351" t="s">
        <v>85</v>
      </c>
      <c r="C19" s="343">
        <f t="shared" si="0"/>
        <v>0</v>
      </c>
      <c r="D19" s="343"/>
      <c r="E19" s="387"/>
      <c r="F19" s="388"/>
    </row>
    <row r="20" spans="1:7" ht="27.75" hidden="1" customHeight="1" x14ac:dyDescent="0.4">
      <c r="A20" s="369">
        <v>11020000</v>
      </c>
      <c r="B20" s="389" t="s">
        <v>86</v>
      </c>
      <c r="C20" s="338">
        <f>SUM(D20)</f>
        <v>0</v>
      </c>
      <c r="D20" s="338">
        <f>SUM(D21)</f>
        <v>0</v>
      </c>
      <c r="E20" s="387"/>
      <c r="F20" s="388"/>
    </row>
    <row r="21" spans="1:7" ht="52.5" hidden="1" customHeight="1" x14ac:dyDescent="0.4">
      <c r="A21" s="373">
        <v>11020200</v>
      </c>
      <c r="B21" s="390" t="s">
        <v>87</v>
      </c>
      <c r="C21" s="343">
        <f t="shared" si="0"/>
        <v>0</v>
      </c>
      <c r="D21" s="343"/>
      <c r="E21" s="387"/>
      <c r="F21" s="388"/>
    </row>
    <row r="22" spans="1:7" ht="52.5" hidden="1" customHeight="1" x14ac:dyDescent="0.4">
      <c r="A22" s="369">
        <v>13000000</v>
      </c>
      <c r="B22" s="391" t="s">
        <v>304</v>
      </c>
      <c r="C22" s="338">
        <f t="shared" ref="C22:C28" si="1">SUM(D22)</f>
        <v>0</v>
      </c>
      <c r="D22" s="338">
        <f>SUM(D23,D26)</f>
        <v>0</v>
      </c>
      <c r="E22" s="387"/>
      <c r="F22" s="388"/>
    </row>
    <row r="23" spans="1:7" ht="61.15" hidden="1" customHeight="1" x14ac:dyDescent="0.4">
      <c r="A23" s="369">
        <v>13010000</v>
      </c>
      <c r="B23" s="333" t="s">
        <v>305</v>
      </c>
      <c r="C23" s="338">
        <f t="shared" si="1"/>
        <v>0</v>
      </c>
      <c r="D23" s="338">
        <f>SUM(D24:D25)</f>
        <v>0</v>
      </c>
      <c r="E23" s="387"/>
      <c r="F23" s="388"/>
    </row>
    <row r="24" spans="1:7" ht="78.75" hidden="1" customHeight="1" x14ac:dyDescent="0.4">
      <c r="A24" s="373">
        <v>13010100</v>
      </c>
      <c r="B24" s="390" t="s">
        <v>306</v>
      </c>
      <c r="C24" s="343">
        <f t="shared" si="1"/>
        <v>0</v>
      </c>
      <c r="D24" s="343"/>
      <c r="E24" s="387"/>
      <c r="F24" s="388"/>
    </row>
    <row r="25" spans="1:7" ht="99.75" hidden="1" customHeight="1" x14ac:dyDescent="0.4">
      <c r="A25" s="373">
        <v>13010200</v>
      </c>
      <c r="B25" s="390" t="s">
        <v>307</v>
      </c>
      <c r="C25" s="343">
        <f t="shared" si="1"/>
        <v>0</v>
      </c>
      <c r="D25" s="343"/>
      <c r="E25" s="387"/>
      <c r="F25" s="388"/>
    </row>
    <row r="26" spans="1:7" ht="30" hidden="1" customHeight="1" x14ac:dyDescent="0.4">
      <c r="A26" s="369">
        <v>13030000</v>
      </c>
      <c r="B26" s="392" t="s">
        <v>371</v>
      </c>
      <c r="C26" s="338">
        <f t="shared" si="1"/>
        <v>0</v>
      </c>
      <c r="D26" s="338">
        <f>SUM(D27)</f>
        <v>0</v>
      </c>
      <c r="E26" s="387"/>
      <c r="F26" s="388"/>
    </row>
    <row r="27" spans="1:7" ht="52.9" hidden="1" customHeight="1" x14ac:dyDescent="0.4">
      <c r="A27" s="373">
        <v>13030100</v>
      </c>
      <c r="B27" s="390" t="s">
        <v>372</v>
      </c>
      <c r="C27" s="343">
        <f t="shared" si="1"/>
        <v>0</v>
      </c>
      <c r="D27" s="343"/>
      <c r="E27" s="387"/>
      <c r="F27" s="388"/>
    </row>
    <row r="28" spans="1:7" ht="30" hidden="1" customHeight="1" x14ac:dyDescent="0.4">
      <c r="A28" s="345">
        <v>14000000</v>
      </c>
      <c r="B28" s="362" t="s">
        <v>88</v>
      </c>
      <c r="C28" s="356">
        <f t="shared" si="1"/>
        <v>0</v>
      </c>
      <c r="D28" s="338">
        <f>SUM(D33,D29,D31)</f>
        <v>0</v>
      </c>
      <c r="E28" s="343"/>
      <c r="F28" s="340"/>
    </row>
    <row r="29" spans="1:7" ht="51.75" hidden="1" customHeight="1" x14ac:dyDescent="0.4">
      <c r="A29" s="348">
        <v>14020000</v>
      </c>
      <c r="B29" s="334" t="s">
        <v>248</v>
      </c>
      <c r="C29" s="343">
        <f>SUM(C30)</f>
        <v>0</v>
      </c>
      <c r="D29" s="343"/>
      <c r="E29" s="343"/>
      <c r="F29" s="340"/>
      <c r="G29" s="23"/>
    </row>
    <row r="30" spans="1:7" ht="30" hidden="1" customHeight="1" x14ac:dyDescent="0.4">
      <c r="A30" s="348">
        <v>14021900</v>
      </c>
      <c r="B30" s="351" t="s">
        <v>249</v>
      </c>
      <c r="C30" s="343">
        <f>SUM(D30)</f>
        <v>0</v>
      </c>
      <c r="D30" s="343"/>
      <c r="E30" s="343"/>
      <c r="F30" s="340"/>
    </row>
    <row r="31" spans="1:7" ht="49.5" hidden="1" customHeight="1" x14ac:dyDescent="0.4">
      <c r="A31" s="348">
        <v>14030000</v>
      </c>
      <c r="B31" s="385" t="s">
        <v>250</v>
      </c>
      <c r="C31" s="343">
        <f>SUM(C32)</f>
        <v>0</v>
      </c>
      <c r="D31" s="343"/>
      <c r="E31" s="343"/>
      <c r="F31" s="340"/>
    </row>
    <row r="32" spans="1:7" ht="30" hidden="1" customHeight="1" x14ac:dyDescent="0.4">
      <c r="A32" s="348">
        <v>14031900</v>
      </c>
      <c r="B32" s="351" t="s">
        <v>249</v>
      </c>
      <c r="C32" s="343">
        <f>SUM(D32)</f>
        <v>0</v>
      </c>
      <c r="D32" s="343"/>
      <c r="E32" s="343"/>
      <c r="F32" s="340"/>
    </row>
    <row r="33" spans="1:7" ht="52.15" hidden="1" customHeight="1" x14ac:dyDescent="0.4">
      <c r="A33" s="348">
        <v>14040000</v>
      </c>
      <c r="B33" s="351" t="s">
        <v>89</v>
      </c>
      <c r="C33" s="343">
        <f t="shared" si="0"/>
        <v>0</v>
      </c>
      <c r="D33" s="343"/>
      <c r="E33" s="343"/>
      <c r="F33" s="340"/>
    </row>
    <row r="34" spans="1:7" ht="27" hidden="1" customHeight="1" x14ac:dyDescent="0.35">
      <c r="A34" s="345">
        <v>18000000</v>
      </c>
      <c r="B34" s="346" t="s">
        <v>90</v>
      </c>
      <c r="C34" s="356">
        <f>SUM(D34)</f>
        <v>0</v>
      </c>
      <c r="D34" s="338">
        <f>SUM(D48,D45,D35)</f>
        <v>0</v>
      </c>
      <c r="E34" s="338"/>
      <c r="F34" s="347"/>
    </row>
    <row r="35" spans="1:7" ht="26.25" hidden="1" customHeight="1" x14ac:dyDescent="0.35">
      <c r="A35" s="345">
        <v>18010000</v>
      </c>
      <c r="B35" s="393" t="s">
        <v>91</v>
      </c>
      <c r="C35" s="356">
        <f>SUM(D35)</f>
        <v>0</v>
      </c>
      <c r="D35" s="338">
        <f>SUM(D36:D44)</f>
        <v>0</v>
      </c>
      <c r="E35" s="338"/>
      <c r="F35" s="347"/>
    </row>
    <row r="36" spans="1:7" ht="75.75" hidden="1" customHeight="1" x14ac:dyDescent="0.4">
      <c r="A36" s="348">
        <v>18010100</v>
      </c>
      <c r="B36" s="394" t="s">
        <v>92</v>
      </c>
      <c r="C36" s="343">
        <f t="shared" ref="C36:C51" si="2">SUM(D36)</f>
        <v>0</v>
      </c>
      <c r="D36" s="343"/>
      <c r="E36" s="343"/>
      <c r="F36" s="350"/>
      <c r="G36" s="174"/>
    </row>
    <row r="37" spans="1:7" ht="75" hidden="1" customHeight="1" x14ac:dyDescent="0.4">
      <c r="A37" s="348">
        <v>18010200</v>
      </c>
      <c r="B37" s="395" t="s">
        <v>93</v>
      </c>
      <c r="C37" s="343">
        <f t="shared" si="2"/>
        <v>0</v>
      </c>
      <c r="D37" s="343"/>
      <c r="E37" s="343"/>
      <c r="F37" s="350"/>
      <c r="G37" s="175"/>
    </row>
    <row r="38" spans="1:7" ht="81" hidden="1" customHeight="1" x14ac:dyDescent="0.4">
      <c r="A38" s="72">
        <v>18010300</v>
      </c>
      <c r="B38" s="394" t="s">
        <v>94</v>
      </c>
      <c r="C38" s="343">
        <f t="shared" si="2"/>
        <v>0</v>
      </c>
      <c r="D38" s="343"/>
      <c r="E38" s="343"/>
      <c r="F38" s="350"/>
      <c r="G38" s="175"/>
    </row>
    <row r="39" spans="1:7" ht="76.5" hidden="1" customHeight="1" x14ac:dyDescent="0.4">
      <c r="A39" s="348">
        <v>18010400</v>
      </c>
      <c r="B39" s="394" t="s">
        <v>95</v>
      </c>
      <c r="C39" s="343">
        <f t="shared" si="2"/>
        <v>0</v>
      </c>
      <c r="D39" s="343"/>
      <c r="E39" s="343"/>
      <c r="F39" s="350"/>
      <c r="G39" s="175"/>
    </row>
    <row r="40" spans="1:7" ht="30" hidden="1" customHeight="1" x14ac:dyDescent="0.4">
      <c r="A40" s="348">
        <v>18010500</v>
      </c>
      <c r="B40" s="357" t="s">
        <v>96</v>
      </c>
      <c r="C40" s="343">
        <f t="shared" si="2"/>
        <v>0</v>
      </c>
      <c r="D40" s="343"/>
      <c r="E40" s="339"/>
      <c r="F40" s="340"/>
      <c r="G40" s="174"/>
    </row>
    <row r="41" spans="1:7" ht="30" hidden="1" customHeight="1" x14ac:dyDescent="0.4">
      <c r="A41" s="348">
        <v>18010600</v>
      </c>
      <c r="B41" s="357" t="s">
        <v>97</v>
      </c>
      <c r="C41" s="343">
        <f t="shared" si="2"/>
        <v>0</v>
      </c>
      <c r="D41" s="343"/>
      <c r="E41" s="339"/>
      <c r="F41" s="340"/>
    </row>
    <row r="42" spans="1:7" ht="30" hidden="1" customHeight="1" x14ac:dyDescent="0.4">
      <c r="A42" s="348">
        <v>18010700</v>
      </c>
      <c r="B42" s="357" t="s">
        <v>98</v>
      </c>
      <c r="C42" s="343">
        <f t="shared" si="2"/>
        <v>0</v>
      </c>
      <c r="D42" s="343"/>
      <c r="E42" s="339"/>
      <c r="F42" s="340"/>
    </row>
    <row r="43" spans="1:7" ht="30" hidden="1" customHeight="1" x14ac:dyDescent="0.4">
      <c r="A43" s="348">
        <v>18010900</v>
      </c>
      <c r="B43" s="357" t="s">
        <v>99</v>
      </c>
      <c r="C43" s="343">
        <f t="shared" si="2"/>
        <v>0</v>
      </c>
      <c r="D43" s="343"/>
      <c r="E43" s="339"/>
      <c r="F43" s="340"/>
    </row>
    <row r="44" spans="1:7" ht="30" hidden="1" customHeight="1" x14ac:dyDescent="0.4">
      <c r="A44" s="348">
        <v>18011000</v>
      </c>
      <c r="B44" s="357" t="s">
        <v>100</v>
      </c>
      <c r="C44" s="343">
        <f t="shared" si="2"/>
        <v>0</v>
      </c>
      <c r="D44" s="343"/>
      <c r="E44" s="339"/>
      <c r="F44" s="340"/>
    </row>
    <row r="45" spans="1:7" ht="30" hidden="1" customHeight="1" x14ac:dyDescent="0.4">
      <c r="A45" s="335">
        <v>18030000</v>
      </c>
      <c r="B45" s="336" t="s">
        <v>527</v>
      </c>
      <c r="C45" s="337">
        <f>SUM(D45)</f>
        <v>0</v>
      </c>
      <c r="D45" s="338">
        <f>SUM(D46:D47)</f>
        <v>0</v>
      </c>
      <c r="E45" s="339"/>
      <c r="F45" s="340"/>
    </row>
    <row r="46" spans="1:7" ht="27" hidden="1" customHeight="1" x14ac:dyDescent="0.4">
      <c r="A46" s="341">
        <v>18030100</v>
      </c>
      <c r="B46" s="342" t="s">
        <v>101</v>
      </c>
      <c r="C46" s="343">
        <f t="shared" si="2"/>
        <v>0</v>
      </c>
      <c r="D46" s="343"/>
      <c r="E46" s="339"/>
      <c r="F46" s="340"/>
    </row>
    <row r="47" spans="1:7" ht="32.450000000000003" hidden="1" customHeight="1" x14ac:dyDescent="0.4">
      <c r="A47" s="73" t="s">
        <v>102</v>
      </c>
      <c r="B47" s="344" t="s">
        <v>103</v>
      </c>
      <c r="C47" s="343">
        <f t="shared" si="2"/>
        <v>0</v>
      </c>
      <c r="D47" s="343"/>
      <c r="E47" s="339"/>
      <c r="F47" s="340"/>
    </row>
    <row r="48" spans="1:7" ht="24.75" hidden="1" customHeight="1" x14ac:dyDescent="0.35">
      <c r="A48" s="345">
        <v>18050000</v>
      </c>
      <c r="B48" s="346" t="s">
        <v>104</v>
      </c>
      <c r="C48" s="337">
        <f>SUM(D48)</f>
        <v>0</v>
      </c>
      <c r="D48" s="338">
        <f>SUM(D49:D51)</f>
        <v>0</v>
      </c>
      <c r="E48" s="338"/>
      <c r="F48" s="347"/>
    </row>
    <row r="49" spans="1:7" ht="30" hidden="1" customHeight="1" x14ac:dyDescent="0.4">
      <c r="A49" s="348">
        <v>18050300</v>
      </c>
      <c r="B49" s="349" t="s">
        <v>105</v>
      </c>
      <c r="C49" s="343">
        <f t="shared" si="2"/>
        <v>0</v>
      </c>
      <c r="D49" s="343"/>
      <c r="E49" s="343"/>
      <c r="F49" s="350"/>
    </row>
    <row r="50" spans="1:7" ht="30" hidden="1" customHeight="1" x14ac:dyDescent="0.4">
      <c r="A50" s="348">
        <v>18050400</v>
      </c>
      <c r="B50" s="349" t="s">
        <v>106</v>
      </c>
      <c r="C50" s="343">
        <f t="shared" si="2"/>
        <v>0</v>
      </c>
      <c r="D50" s="343"/>
      <c r="E50" s="343"/>
      <c r="F50" s="350"/>
    </row>
    <row r="51" spans="1:7" ht="105.75" hidden="1" customHeight="1" x14ac:dyDescent="0.4">
      <c r="A51" s="348">
        <v>18050500</v>
      </c>
      <c r="B51" s="351" t="s">
        <v>373</v>
      </c>
      <c r="C51" s="343">
        <f t="shared" si="2"/>
        <v>0</v>
      </c>
      <c r="D51" s="343"/>
      <c r="E51" s="343"/>
      <c r="F51" s="350"/>
    </row>
    <row r="52" spans="1:7" ht="30" hidden="1" customHeight="1" x14ac:dyDescent="0.35">
      <c r="A52" s="345">
        <v>19000000</v>
      </c>
      <c r="B52" s="352" t="s">
        <v>107</v>
      </c>
      <c r="C52" s="337">
        <f>SUM(E52)</f>
        <v>0</v>
      </c>
      <c r="D52" s="338"/>
      <c r="E52" s="338">
        <f>SUM(E53)</f>
        <v>0</v>
      </c>
      <c r="F52" s="347"/>
    </row>
    <row r="53" spans="1:7" ht="27" hidden="1" customHeight="1" x14ac:dyDescent="0.35">
      <c r="A53" s="345">
        <v>19010000</v>
      </c>
      <c r="B53" s="352" t="s">
        <v>108</v>
      </c>
      <c r="C53" s="337">
        <f>SUM(E53)</f>
        <v>0</v>
      </c>
      <c r="D53" s="338"/>
      <c r="E53" s="338">
        <f>SUM(E54:E56)</f>
        <v>0</v>
      </c>
      <c r="F53" s="347"/>
    </row>
    <row r="54" spans="1:7" ht="103.15" hidden="1" customHeight="1" x14ac:dyDescent="0.4">
      <c r="A54" s="348">
        <v>19010100</v>
      </c>
      <c r="B54" s="353" t="s">
        <v>374</v>
      </c>
      <c r="C54" s="354">
        <f>SUM(E54)</f>
        <v>0</v>
      </c>
      <c r="D54" s="343"/>
      <c r="E54" s="343"/>
      <c r="F54" s="350"/>
    </row>
    <row r="55" spans="1:7" ht="55.15" hidden="1" customHeight="1" x14ac:dyDescent="0.4">
      <c r="A55" s="348">
        <v>19010200</v>
      </c>
      <c r="B55" s="351" t="s">
        <v>109</v>
      </c>
      <c r="C55" s="354">
        <f>SUM(E55)</f>
        <v>0</v>
      </c>
      <c r="D55" s="343"/>
      <c r="E55" s="343"/>
      <c r="F55" s="350"/>
    </row>
    <row r="56" spans="1:7" ht="82.15" hidden="1" customHeight="1" x14ac:dyDescent="0.4">
      <c r="A56" s="348">
        <v>19010300</v>
      </c>
      <c r="B56" s="355" t="s">
        <v>110</v>
      </c>
      <c r="C56" s="354">
        <f>SUM(E56)</f>
        <v>0</v>
      </c>
      <c r="D56" s="343"/>
      <c r="E56" s="343"/>
      <c r="F56" s="350"/>
    </row>
    <row r="57" spans="1:7" ht="30" hidden="1" customHeight="1" x14ac:dyDescent="0.4">
      <c r="A57" s="345">
        <v>20000000</v>
      </c>
      <c r="B57" s="346" t="s">
        <v>111</v>
      </c>
      <c r="C57" s="356">
        <f>SUM(D57,E57)</f>
        <v>0</v>
      </c>
      <c r="D57" s="338">
        <f>SUM(D74,D64,D58)</f>
        <v>0</v>
      </c>
      <c r="E57" s="338">
        <f>SUM(E74,E79)</f>
        <v>0</v>
      </c>
      <c r="F57" s="340"/>
      <c r="G57" s="174"/>
    </row>
    <row r="58" spans="1:7" ht="26.25" hidden="1" customHeight="1" x14ac:dyDescent="0.4">
      <c r="A58" s="345">
        <v>21000000</v>
      </c>
      <c r="B58" s="346" t="s">
        <v>112</v>
      </c>
      <c r="C58" s="356">
        <f t="shared" ref="C58:C65" si="3">SUM(D58)</f>
        <v>0</v>
      </c>
      <c r="D58" s="338">
        <f>SUM(D59,D61)</f>
        <v>0</v>
      </c>
      <c r="E58" s="339"/>
      <c r="F58" s="340"/>
    </row>
    <row r="59" spans="1:7" ht="124.15" hidden="1" customHeight="1" x14ac:dyDescent="0.4">
      <c r="A59" s="396">
        <v>21010000</v>
      </c>
      <c r="B59" s="397" t="s">
        <v>308</v>
      </c>
      <c r="C59" s="398">
        <f t="shared" si="3"/>
        <v>0</v>
      </c>
      <c r="D59" s="399">
        <f>SUM(D60)</f>
        <v>0</v>
      </c>
      <c r="E59" s="400"/>
      <c r="F59" s="401"/>
      <c r="G59" s="114"/>
    </row>
    <row r="60" spans="1:7" s="74" customFormat="1" ht="76.900000000000006" hidden="1" customHeight="1" x14ac:dyDescent="0.4">
      <c r="A60" s="348">
        <v>21010300</v>
      </c>
      <c r="B60" s="357" t="s">
        <v>113</v>
      </c>
      <c r="C60" s="343">
        <f>SUM(D60)</f>
        <v>0</v>
      </c>
      <c r="D60" s="343"/>
      <c r="E60" s="339"/>
      <c r="F60" s="340"/>
    </row>
    <row r="61" spans="1:7" ht="27.75" hidden="1" customHeight="1" x14ac:dyDescent="0.35">
      <c r="A61" s="345">
        <v>21080000</v>
      </c>
      <c r="B61" s="346" t="s">
        <v>114</v>
      </c>
      <c r="C61" s="356">
        <f t="shared" si="3"/>
        <v>0</v>
      </c>
      <c r="D61" s="338">
        <f>SUM(D62:D63)</f>
        <v>0</v>
      </c>
      <c r="E61" s="358"/>
      <c r="F61" s="359"/>
    </row>
    <row r="62" spans="1:7" ht="28.5" hidden="1" customHeight="1" x14ac:dyDescent="0.4">
      <c r="A62" s="348">
        <v>21081100</v>
      </c>
      <c r="B62" s="357" t="s">
        <v>115</v>
      </c>
      <c r="C62" s="343">
        <f>SUM(D62)</f>
        <v>0</v>
      </c>
      <c r="D62" s="343"/>
      <c r="E62" s="339"/>
      <c r="F62" s="340"/>
    </row>
    <row r="63" spans="1:7" ht="75.75" hidden="1" customHeight="1" x14ac:dyDescent="0.4">
      <c r="A63" s="348">
        <v>21081500</v>
      </c>
      <c r="B63" s="357" t="s">
        <v>309</v>
      </c>
      <c r="C63" s="343">
        <f>SUM(D63)</f>
        <v>0</v>
      </c>
      <c r="D63" s="343"/>
      <c r="E63" s="339"/>
      <c r="F63" s="340"/>
    </row>
    <row r="64" spans="1:7" ht="52.5" hidden="1" customHeight="1" x14ac:dyDescent="0.4">
      <c r="A64" s="345">
        <v>22000000</v>
      </c>
      <c r="B64" s="346" t="s">
        <v>116</v>
      </c>
      <c r="C64" s="356">
        <f t="shared" si="3"/>
        <v>0</v>
      </c>
      <c r="D64" s="338">
        <f>SUM(D71,D69,D65)</f>
        <v>0</v>
      </c>
      <c r="E64" s="339"/>
      <c r="F64" s="340"/>
    </row>
    <row r="65" spans="1:6" ht="30" hidden="1" customHeight="1" x14ac:dyDescent="0.4">
      <c r="A65" s="345">
        <v>22010000</v>
      </c>
      <c r="B65" s="346" t="s">
        <v>117</v>
      </c>
      <c r="C65" s="356">
        <f t="shared" si="3"/>
        <v>0</v>
      </c>
      <c r="D65" s="338">
        <f>SUM(D66:D68)</f>
        <v>0</v>
      </c>
      <c r="E65" s="339"/>
      <c r="F65" s="340"/>
    </row>
    <row r="66" spans="1:6" ht="76.5" hidden="1" customHeight="1" x14ac:dyDescent="0.4">
      <c r="A66" s="348">
        <v>22010300</v>
      </c>
      <c r="B66" s="360" t="s">
        <v>133</v>
      </c>
      <c r="C66" s="343">
        <f>SUM(D66)</f>
        <v>0</v>
      </c>
      <c r="D66" s="343"/>
      <c r="E66" s="339"/>
      <c r="F66" s="340"/>
    </row>
    <row r="67" spans="1:6" ht="28.5" hidden="1" customHeight="1" x14ac:dyDescent="0.4">
      <c r="A67" s="348">
        <v>22012500</v>
      </c>
      <c r="B67" s="357" t="s">
        <v>118</v>
      </c>
      <c r="C67" s="343">
        <f>SUM(D67)</f>
        <v>0</v>
      </c>
      <c r="D67" s="343"/>
      <c r="E67" s="339"/>
      <c r="F67" s="340"/>
    </row>
    <row r="68" spans="1:6" ht="54" hidden="1" customHeight="1" x14ac:dyDescent="0.4">
      <c r="A68" s="348">
        <v>22012600</v>
      </c>
      <c r="B68" s="361" t="s">
        <v>134</v>
      </c>
      <c r="C68" s="343">
        <f>SUM(D68)</f>
        <v>0</v>
      </c>
      <c r="D68" s="343"/>
      <c r="E68" s="339"/>
      <c r="F68" s="340"/>
    </row>
    <row r="69" spans="1:6" ht="77.45" hidden="1" customHeight="1" x14ac:dyDescent="0.35">
      <c r="A69" s="345">
        <v>22080000</v>
      </c>
      <c r="B69" s="362" t="s">
        <v>119</v>
      </c>
      <c r="C69" s="356">
        <f>SUM(D69)</f>
        <v>0</v>
      </c>
      <c r="D69" s="338">
        <f>SUM(D70)</f>
        <v>0</v>
      </c>
      <c r="E69" s="358"/>
      <c r="F69" s="359"/>
    </row>
    <row r="70" spans="1:6" ht="84" hidden="1" customHeight="1" x14ac:dyDescent="0.4">
      <c r="A70" s="348">
        <v>22080400</v>
      </c>
      <c r="B70" s="357" t="s">
        <v>120</v>
      </c>
      <c r="C70" s="343">
        <f>SUM(D70)</f>
        <v>0</v>
      </c>
      <c r="D70" s="343"/>
      <c r="E70" s="339"/>
      <c r="F70" s="340"/>
    </row>
    <row r="71" spans="1:6" ht="27" hidden="1" customHeight="1" x14ac:dyDescent="0.35">
      <c r="A71" s="345">
        <v>22090000</v>
      </c>
      <c r="B71" s="346" t="s">
        <v>121</v>
      </c>
      <c r="C71" s="356">
        <f t="shared" ref="C71:C76" si="4">SUM(D71)</f>
        <v>0</v>
      </c>
      <c r="D71" s="338">
        <f>SUM(D72:D73)</f>
        <v>0</v>
      </c>
      <c r="E71" s="358"/>
      <c r="F71" s="359"/>
    </row>
    <row r="72" spans="1:6" ht="73.5" hidden="1" customHeight="1" x14ac:dyDescent="0.4">
      <c r="A72" s="348">
        <v>22090100</v>
      </c>
      <c r="B72" s="357" t="s">
        <v>122</v>
      </c>
      <c r="C72" s="343">
        <f t="shared" si="4"/>
        <v>0</v>
      </c>
      <c r="D72" s="343"/>
      <c r="E72" s="339"/>
      <c r="F72" s="340"/>
    </row>
    <row r="73" spans="1:6" ht="75.75" hidden="1" customHeight="1" x14ac:dyDescent="0.4">
      <c r="A73" s="348">
        <v>22090400</v>
      </c>
      <c r="B73" s="357" t="s">
        <v>123</v>
      </c>
      <c r="C73" s="343">
        <f t="shared" si="4"/>
        <v>0</v>
      </c>
      <c r="D73" s="343"/>
      <c r="E73" s="339"/>
      <c r="F73" s="340"/>
    </row>
    <row r="74" spans="1:6" ht="25.5" hidden="1" customHeight="1" x14ac:dyDescent="0.35">
      <c r="A74" s="345">
        <v>24000000</v>
      </c>
      <c r="B74" s="346" t="s">
        <v>124</v>
      </c>
      <c r="C74" s="356">
        <f>SUM(D74:E74)</f>
        <v>0</v>
      </c>
      <c r="D74" s="338">
        <f>SUM(D75)</f>
        <v>0</v>
      </c>
      <c r="E74" s="338">
        <f>SUM(E75)</f>
        <v>0</v>
      </c>
      <c r="F74" s="359"/>
    </row>
    <row r="75" spans="1:6" ht="27.75" hidden="1" x14ac:dyDescent="0.4">
      <c r="A75" s="345">
        <v>24060000</v>
      </c>
      <c r="B75" s="346" t="s">
        <v>125</v>
      </c>
      <c r="C75" s="356">
        <f>SUM(D75:E75)</f>
        <v>0</v>
      </c>
      <c r="D75" s="338">
        <f>SUM(D76)</f>
        <v>0</v>
      </c>
      <c r="E75" s="338">
        <f>SUM(E77)</f>
        <v>0</v>
      </c>
      <c r="F75" s="340"/>
    </row>
    <row r="76" spans="1:6" ht="27.75" hidden="1" x14ac:dyDescent="0.4">
      <c r="A76" s="348">
        <v>24060300</v>
      </c>
      <c r="B76" s="357" t="s">
        <v>125</v>
      </c>
      <c r="C76" s="343">
        <f t="shared" si="4"/>
        <v>0</v>
      </c>
      <c r="D76" s="343"/>
      <c r="E76" s="339"/>
      <c r="F76" s="340" t="s">
        <v>126</v>
      </c>
    </row>
    <row r="77" spans="1:6" ht="79.5" hidden="1" customHeight="1" x14ac:dyDescent="0.4">
      <c r="A77" s="348">
        <v>24062100</v>
      </c>
      <c r="B77" s="363" t="s">
        <v>528</v>
      </c>
      <c r="C77" s="343">
        <f>SUM(E77)</f>
        <v>0</v>
      </c>
      <c r="D77" s="343"/>
      <c r="E77" s="343"/>
      <c r="F77" s="340"/>
    </row>
    <row r="78" spans="1:6" ht="52.5" hidden="1" customHeight="1" x14ac:dyDescent="0.4">
      <c r="A78" s="348">
        <v>24170000</v>
      </c>
      <c r="B78" s="364" t="s">
        <v>297</v>
      </c>
      <c r="C78" s="343">
        <f t="shared" ref="C78:C84" si="5">SUM(E78)</f>
        <v>0</v>
      </c>
      <c r="D78" s="343"/>
      <c r="E78" s="343">
        <f>SUM(F78)</f>
        <v>0</v>
      </c>
      <c r="F78" s="340"/>
    </row>
    <row r="79" spans="1:6" ht="28.5" hidden="1" customHeight="1" x14ac:dyDescent="0.4">
      <c r="A79" s="345">
        <v>25000000</v>
      </c>
      <c r="B79" s="346" t="s">
        <v>127</v>
      </c>
      <c r="C79" s="338">
        <f t="shared" si="5"/>
        <v>0</v>
      </c>
      <c r="D79" s="339"/>
      <c r="E79" s="338">
        <f>SUM(E80)</f>
        <v>0</v>
      </c>
      <c r="F79" s="340"/>
    </row>
    <row r="80" spans="1:6" ht="51" hidden="1" customHeight="1" x14ac:dyDescent="0.4">
      <c r="A80" s="345">
        <v>25010000</v>
      </c>
      <c r="B80" s="346" t="s">
        <v>128</v>
      </c>
      <c r="C80" s="338">
        <f t="shared" si="5"/>
        <v>0</v>
      </c>
      <c r="D80" s="365"/>
      <c r="E80" s="338">
        <f>SUM(E81:E84)</f>
        <v>0</v>
      </c>
      <c r="F80" s="340"/>
    </row>
    <row r="81" spans="1:7" ht="51" hidden="1" customHeight="1" x14ac:dyDescent="0.4">
      <c r="A81" s="348">
        <v>25010100</v>
      </c>
      <c r="B81" s="357" t="s">
        <v>129</v>
      </c>
      <c r="C81" s="343">
        <f t="shared" si="5"/>
        <v>0</v>
      </c>
      <c r="D81" s="365"/>
      <c r="E81" s="366"/>
      <c r="F81" s="367"/>
    </row>
    <row r="82" spans="1:7" ht="51" hidden="1" customHeight="1" x14ac:dyDescent="0.4">
      <c r="A82" s="348">
        <v>25010200</v>
      </c>
      <c r="B82" s="357" t="s">
        <v>135</v>
      </c>
      <c r="C82" s="343">
        <f t="shared" si="5"/>
        <v>0</v>
      </c>
      <c r="D82" s="365"/>
      <c r="E82" s="366"/>
      <c r="F82" s="367"/>
    </row>
    <row r="83" spans="1:7" ht="76.150000000000006" hidden="1" customHeight="1" x14ac:dyDescent="0.4">
      <c r="A83" s="348">
        <v>25010300</v>
      </c>
      <c r="B83" s="357" t="s">
        <v>375</v>
      </c>
      <c r="C83" s="343">
        <f t="shared" si="5"/>
        <v>0</v>
      </c>
      <c r="D83" s="365"/>
      <c r="E83" s="366"/>
      <c r="F83" s="367"/>
    </row>
    <row r="84" spans="1:7" ht="51" hidden="1" customHeight="1" x14ac:dyDescent="0.4">
      <c r="A84" s="348">
        <v>25010400</v>
      </c>
      <c r="B84" s="361" t="s">
        <v>130</v>
      </c>
      <c r="C84" s="343">
        <f t="shared" si="5"/>
        <v>0</v>
      </c>
      <c r="D84" s="368"/>
      <c r="E84" s="343"/>
      <c r="F84" s="350"/>
    </row>
    <row r="85" spans="1:7" ht="26.25" hidden="1" customHeight="1" x14ac:dyDescent="0.4">
      <c r="A85" s="369">
        <v>30000000</v>
      </c>
      <c r="B85" s="370" t="s">
        <v>136</v>
      </c>
      <c r="C85" s="338">
        <f>SUM(E85)</f>
        <v>0</v>
      </c>
      <c r="D85" s="368"/>
      <c r="E85" s="338">
        <f>SUM(F85)</f>
        <v>0</v>
      </c>
      <c r="F85" s="347">
        <f>SUM(F86)</f>
        <v>0</v>
      </c>
    </row>
    <row r="86" spans="1:7" ht="27" hidden="1" customHeight="1" x14ac:dyDescent="0.35">
      <c r="A86" s="369">
        <v>33000000</v>
      </c>
      <c r="B86" s="371" t="s">
        <v>137</v>
      </c>
      <c r="C86" s="338">
        <f>SUM(E86)</f>
        <v>0</v>
      </c>
      <c r="D86" s="372"/>
      <c r="E86" s="338">
        <f>SUM(F86)</f>
        <v>0</v>
      </c>
      <c r="F86" s="347">
        <f>SUM(F87)</f>
        <v>0</v>
      </c>
    </row>
    <row r="87" spans="1:7" ht="26.25" hidden="1" customHeight="1" x14ac:dyDescent="0.4">
      <c r="A87" s="373">
        <v>33010000</v>
      </c>
      <c r="B87" s="374" t="s">
        <v>138</v>
      </c>
      <c r="C87" s="343">
        <f>SUM(E87)</f>
        <v>0</v>
      </c>
      <c r="D87" s="368"/>
      <c r="E87" s="343"/>
      <c r="F87" s="350"/>
    </row>
    <row r="88" spans="1:7" ht="99" hidden="1" customHeight="1" x14ac:dyDescent="0.4">
      <c r="A88" s="348">
        <v>33010100</v>
      </c>
      <c r="B88" s="361" t="s">
        <v>139</v>
      </c>
      <c r="C88" s="343">
        <f>SUM(E88)</f>
        <v>0</v>
      </c>
      <c r="D88" s="368"/>
      <c r="E88" s="343"/>
      <c r="F88" s="350"/>
    </row>
    <row r="89" spans="1:7" ht="124.9" hidden="1" customHeight="1" x14ac:dyDescent="0.4">
      <c r="A89" s="348">
        <v>33010200</v>
      </c>
      <c r="B89" s="375" t="s">
        <v>529</v>
      </c>
      <c r="C89" s="343">
        <f>SUM(E89)</f>
        <v>0</v>
      </c>
      <c r="D89" s="368"/>
      <c r="E89" s="343"/>
      <c r="F89" s="350"/>
    </row>
    <row r="90" spans="1:7" ht="48.75" hidden="1" customHeight="1" x14ac:dyDescent="0.35">
      <c r="A90" s="348"/>
      <c r="B90" s="346" t="s">
        <v>298</v>
      </c>
      <c r="C90" s="338">
        <f>SUM(C13,C57,C85)</f>
        <v>0</v>
      </c>
      <c r="D90" s="338">
        <f>SUM(D13,D57)</f>
        <v>0</v>
      </c>
      <c r="E90" s="338">
        <f>SUM(E13,E57,E85)</f>
        <v>0</v>
      </c>
      <c r="F90" s="347">
        <f>SUM(F85)</f>
        <v>0</v>
      </c>
      <c r="G90" s="75"/>
    </row>
    <row r="91" spans="1:7" ht="30" customHeight="1" x14ac:dyDescent="0.35">
      <c r="A91" s="345">
        <v>40000000</v>
      </c>
      <c r="B91" s="346" t="s">
        <v>63</v>
      </c>
      <c r="C91" s="356">
        <f>SUM(D91)</f>
        <v>-5377337</v>
      </c>
      <c r="D91" s="376">
        <f>SUM(D92)</f>
        <v>-5377337</v>
      </c>
      <c r="E91" s="376"/>
      <c r="F91" s="377"/>
    </row>
    <row r="92" spans="1:7" ht="40.5" customHeight="1" x14ac:dyDescent="0.35">
      <c r="A92" s="345">
        <v>41000000</v>
      </c>
      <c r="B92" s="346" t="s">
        <v>64</v>
      </c>
      <c r="C92" s="356">
        <f>SUM(D92)</f>
        <v>-5377337</v>
      </c>
      <c r="D92" s="338">
        <f>SUM(D99,D97,D93)</f>
        <v>-5377337</v>
      </c>
      <c r="E92" s="376"/>
      <c r="F92" s="377"/>
    </row>
    <row r="93" spans="1:7" ht="32.25" customHeight="1" x14ac:dyDescent="0.35">
      <c r="A93" s="345">
        <v>41030000</v>
      </c>
      <c r="B93" s="346" t="s">
        <v>310</v>
      </c>
      <c r="C93" s="356">
        <f>SUM(D93)</f>
        <v>-7120900</v>
      </c>
      <c r="D93" s="338">
        <f>SUM(D94:D96)</f>
        <v>-7120900</v>
      </c>
      <c r="E93" s="376"/>
      <c r="F93" s="377"/>
    </row>
    <row r="94" spans="1:7" ht="49.5" customHeight="1" x14ac:dyDescent="0.4">
      <c r="A94" s="378">
        <v>41033900</v>
      </c>
      <c r="B94" s="351" t="s">
        <v>131</v>
      </c>
      <c r="C94" s="343">
        <f>SUM(D94)</f>
        <v>-7120900</v>
      </c>
      <c r="D94" s="343">
        <v>-7120900</v>
      </c>
      <c r="E94" s="354"/>
      <c r="F94" s="379"/>
    </row>
    <row r="95" spans="1:7" ht="51" hidden="1" customHeight="1" x14ac:dyDescent="0.4">
      <c r="A95" s="378">
        <v>41034200</v>
      </c>
      <c r="B95" s="351" t="s">
        <v>132</v>
      </c>
      <c r="C95" s="343">
        <f>SUM(D95)</f>
        <v>0</v>
      </c>
      <c r="D95" s="343"/>
      <c r="E95" s="354"/>
      <c r="F95" s="379"/>
    </row>
    <row r="96" spans="1:7" ht="106.5" hidden="1" customHeight="1" x14ac:dyDescent="0.4">
      <c r="A96" s="378">
        <v>41035100</v>
      </c>
      <c r="B96" s="380" t="s">
        <v>251</v>
      </c>
      <c r="C96" s="343">
        <f t="shared" ref="C96" si="6">SUM(D96)</f>
        <v>0</v>
      </c>
      <c r="D96" s="343"/>
      <c r="E96" s="339"/>
      <c r="F96" s="340"/>
    </row>
    <row r="97" spans="1:7" ht="34.9" hidden="1" customHeight="1" x14ac:dyDescent="0.4">
      <c r="A97" s="381">
        <v>41040000</v>
      </c>
      <c r="B97" s="382" t="s">
        <v>311</v>
      </c>
      <c r="C97" s="338">
        <f>SUM(D97)</f>
        <v>0</v>
      </c>
      <c r="D97" s="338">
        <f>SUM(D98)</f>
        <v>0</v>
      </c>
      <c r="E97" s="339"/>
      <c r="F97" s="340"/>
    </row>
    <row r="98" spans="1:7" ht="102.75" hidden="1" customHeight="1" x14ac:dyDescent="0.4">
      <c r="A98" s="378">
        <v>41040200</v>
      </c>
      <c r="B98" s="380" t="s">
        <v>312</v>
      </c>
      <c r="C98" s="343">
        <f>SUM(D98)</f>
        <v>0</v>
      </c>
      <c r="D98" s="343"/>
      <c r="E98" s="339"/>
      <c r="F98" s="340"/>
    </row>
    <row r="99" spans="1:7" ht="54.6" customHeight="1" x14ac:dyDescent="0.4">
      <c r="A99" s="383">
        <v>41050000</v>
      </c>
      <c r="B99" s="362" t="s">
        <v>254</v>
      </c>
      <c r="C99" s="338">
        <f t="shared" ref="C99:C100" si="7">SUM(D99)</f>
        <v>1743563</v>
      </c>
      <c r="D99" s="338">
        <f>SUM(D100:D107)</f>
        <v>1743563</v>
      </c>
      <c r="E99" s="365"/>
      <c r="F99" s="384"/>
    </row>
    <row r="100" spans="1:7" ht="84" customHeight="1" x14ac:dyDescent="0.4">
      <c r="A100" s="116">
        <v>41051000</v>
      </c>
      <c r="B100" s="351" t="s">
        <v>530</v>
      </c>
      <c r="C100" s="343">
        <f t="shared" si="7"/>
        <v>1743563</v>
      </c>
      <c r="D100" s="343">
        <v>1743563</v>
      </c>
      <c r="E100" s="365"/>
      <c r="F100" s="384"/>
    </row>
    <row r="101" spans="1:7" ht="105.75" hidden="1" customHeight="1" x14ac:dyDescent="0.4">
      <c r="A101" s="378">
        <v>41050200</v>
      </c>
      <c r="B101" s="351" t="s">
        <v>255</v>
      </c>
      <c r="C101" s="343">
        <f>SUM(D101)</f>
        <v>0</v>
      </c>
      <c r="D101" s="343"/>
      <c r="E101" s="365"/>
      <c r="F101" s="384"/>
    </row>
    <row r="102" spans="1:7" ht="332.25" hidden="1" customHeight="1" x14ac:dyDescent="0.4">
      <c r="A102" s="378">
        <v>41050300</v>
      </c>
      <c r="B102" s="351" t="s">
        <v>256</v>
      </c>
      <c r="C102" s="343">
        <f>SUM(D102)</f>
        <v>0</v>
      </c>
      <c r="D102" s="343"/>
      <c r="E102" s="365"/>
      <c r="F102" s="384"/>
    </row>
    <row r="103" spans="1:7" ht="79.5" hidden="1" customHeight="1" x14ac:dyDescent="0.4">
      <c r="A103" s="378">
        <v>41051000</v>
      </c>
      <c r="B103" s="351" t="s">
        <v>330</v>
      </c>
      <c r="C103" s="343">
        <f>SUM(D103)</f>
        <v>0</v>
      </c>
      <c r="D103" s="343"/>
      <c r="E103" s="402"/>
      <c r="F103" s="403"/>
    </row>
    <row r="104" spans="1:7" ht="72.75" hidden="1" customHeight="1" x14ac:dyDescent="0.4">
      <c r="A104" s="378">
        <v>41051200</v>
      </c>
      <c r="B104" s="385" t="s">
        <v>299</v>
      </c>
      <c r="C104" s="343">
        <f>SUM(D104)</f>
        <v>0</v>
      </c>
      <c r="D104" s="343"/>
      <c r="E104" s="402"/>
      <c r="F104" s="403"/>
    </row>
    <row r="105" spans="1:7" ht="80.25" hidden="1" customHeight="1" x14ac:dyDescent="0.4">
      <c r="A105" s="378">
        <v>41051500</v>
      </c>
      <c r="B105" s="351" t="s">
        <v>258</v>
      </c>
      <c r="C105" s="343">
        <f>SUM(D105)</f>
        <v>0</v>
      </c>
      <c r="D105" s="343"/>
      <c r="E105" s="365"/>
      <c r="F105" s="384"/>
    </row>
    <row r="106" spans="1:7" ht="2.4500000000000002" hidden="1" customHeight="1" x14ac:dyDescent="0.4">
      <c r="A106" s="378">
        <v>41052000</v>
      </c>
      <c r="B106" s="380" t="s">
        <v>257</v>
      </c>
      <c r="C106" s="343">
        <f t="shared" ref="C106:C107" si="8">SUM(D106)</f>
        <v>0</v>
      </c>
      <c r="D106" s="343"/>
      <c r="E106" s="343"/>
      <c r="F106" s="384"/>
    </row>
    <row r="107" spans="1:7" ht="1.1499999999999999" hidden="1" customHeight="1" x14ac:dyDescent="0.4">
      <c r="A107" s="404">
        <v>41053900</v>
      </c>
      <c r="B107" s="405" t="s">
        <v>259</v>
      </c>
      <c r="C107" s="343">
        <f t="shared" si="8"/>
        <v>0</v>
      </c>
      <c r="D107" s="406"/>
      <c r="E107" s="406"/>
      <c r="F107" s="403"/>
    </row>
    <row r="108" spans="1:7" ht="51.75" customHeight="1" x14ac:dyDescent="0.35">
      <c r="A108" s="407"/>
      <c r="B108" s="408" t="s">
        <v>300</v>
      </c>
      <c r="C108" s="409">
        <f>SUM(D108:E108)</f>
        <v>-5377337</v>
      </c>
      <c r="D108" s="409">
        <f>SUM(D90:D91)</f>
        <v>-5377337</v>
      </c>
      <c r="E108" s="420">
        <f>SUM(E90:E91)</f>
        <v>0</v>
      </c>
      <c r="F108" s="421">
        <f>SUM(F85)</f>
        <v>0</v>
      </c>
      <c r="G108" s="23"/>
    </row>
    <row r="109" spans="1:7" ht="90.6" customHeight="1" x14ac:dyDescent="0.35">
      <c r="A109" s="76"/>
      <c r="B109" s="77"/>
      <c r="C109" s="78"/>
      <c r="D109" s="79"/>
      <c r="E109" s="79"/>
      <c r="F109" s="24"/>
      <c r="G109" s="23"/>
    </row>
    <row r="110" spans="1:7" ht="71.25" customHeight="1" x14ac:dyDescent="0.5">
      <c r="A110" s="504" t="s">
        <v>540</v>
      </c>
      <c r="B110" s="504"/>
      <c r="C110" s="504"/>
      <c r="D110" s="504"/>
      <c r="E110" s="504"/>
      <c r="F110" s="504"/>
      <c r="G110" s="23"/>
    </row>
    <row r="111" spans="1:7" ht="33.75" customHeight="1" x14ac:dyDescent="0.35">
      <c r="A111" s="25"/>
      <c r="B111" s="26"/>
      <c r="C111" s="26"/>
      <c r="D111" s="27"/>
      <c r="E111" s="27"/>
      <c r="F111" s="27"/>
    </row>
    <row r="112" spans="1:7" ht="24.75" customHeight="1" x14ac:dyDescent="0.3">
      <c r="A112" s="28"/>
      <c r="B112" s="29"/>
      <c r="C112" s="29"/>
      <c r="D112" s="30"/>
      <c r="E112" s="30"/>
      <c r="F112" s="30"/>
    </row>
    <row r="113" spans="1:6" ht="23.25" x14ac:dyDescent="0.35">
      <c r="A113" s="31"/>
      <c r="B113" s="31"/>
      <c r="C113" s="31"/>
      <c r="D113" s="31"/>
      <c r="E113" s="31"/>
      <c r="F113" s="31"/>
    </row>
    <row r="114" spans="1:6" ht="23.25" x14ac:dyDescent="0.35">
      <c r="A114" s="32"/>
      <c r="B114" s="33"/>
      <c r="C114" s="33"/>
      <c r="D114" s="27"/>
      <c r="E114" s="27"/>
      <c r="F114" s="27"/>
    </row>
    <row r="115" spans="1:6" ht="21.75" customHeight="1" x14ac:dyDescent="0.35">
      <c r="A115" s="31"/>
      <c r="B115" s="31"/>
      <c r="C115" s="31"/>
      <c r="D115" s="31"/>
      <c r="E115" s="31"/>
      <c r="F115" s="31"/>
    </row>
    <row r="116" spans="1:6" ht="23.25" x14ac:dyDescent="0.35">
      <c r="A116" s="21"/>
      <c r="B116" s="21"/>
      <c r="C116" s="21"/>
      <c r="D116" s="21"/>
      <c r="E116" s="21"/>
      <c r="F116" s="21"/>
    </row>
    <row r="117" spans="1:6" ht="23.25" x14ac:dyDescent="0.35">
      <c r="A117" s="31"/>
      <c r="B117" s="31"/>
      <c r="C117" s="31"/>
      <c r="D117" s="31"/>
      <c r="E117" s="31"/>
      <c r="F117" s="31"/>
    </row>
    <row r="118" spans="1:6" ht="23.25" x14ac:dyDescent="0.35">
      <c r="A118" s="21"/>
      <c r="B118" s="21"/>
      <c r="C118" s="21"/>
      <c r="D118" s="21"/>
      <c r="E118" s="21"/>
      <c r="F118" s="21"/>
    </row>
    <row r="119" spans="1:6" ht="23.25" x14ac:dyDescent="0.35">
      <c r="A119" s="21"/>
      <c r="B119" s="21"/>
      <c r="C119" s="21"/>
      <c r="D119" s="21"/>
      <c r="E119" s="21"/>
      <c r="F119" s="21"/>
    </row>
    <row r="120" spans="1:6" ht="23.25" x14ac:dyDescent="0.35">
      <c r="A120" s="21"/>
      <c r="B120" s="21"/>
      <c r="C120" s="21"/>
      <c r="D120" s="21"/>
      <c r="E120" s="21"/>
      <c r="F120" s="21"/>
    </row>
    <row r="121" spans="1:6" ht="23.25" x14ac:dyDescent="0.35">
      <c r="A121" s="21"/>
      <c r="B121" s="21"/>
      <c r="C121" s="21"/>
      <c r="D121" s="21"/>
      <c r="E121" s="21"/>
      <c r="F121" s="21"/>
    </row>
    <row r="122" spans="1:6" ht="23.25" x14ac:dyDescent="0.35">
      <c r="A122" s="21"/>
      <c r="B122" s="21"/>
      <c r="C122" s="21"/>
      <c r="D122" s="21"/>
      <c r="E122" s="21"/>
      <c r="F122" s="21"/>
    </row>
    <row r="123" spans="1:6" ht="23.25" x14ac:dyDescent="0.35">
      <c r="A123" s="21"/>
      <c r="B123" s="21"/>
      <c r="C123" s="21"/>
      <c r="D123" s="21"/>
      <c r="E123" s="21"/>
      <c r="F123" s="21"/>
    </row>
    <row r="124" spans="1:6" ht="23.25" x14ac:dyDescent="0.35">
      <c r="A124" s="21"/>
      <c r="B124" s="21"/>
      <c r="C124" s="21"/>
      <c r="D124" s="21"/>
      <c r="E124" s="21"/>
      <c r="F124" s="21"/>
    </row>
    <row r="125" spans="1:6" ht="23.25" x14ac:dyDescent="0.35">
      <c r="A125" s="21"/>
      <c r="B125" s="21"/>
      <c r="C125" s="21"/>
      <c r="D125" s="21"/>
      <c r="E125" s="21"/>
      <c r="F125" s="21"/>
    </row>
    <row r="126" spans="1:6" ht="23.25" x14ac:dyDescent="0.35">
      <c r="A126" s="21"/>
      <c r="B126" s="21"/>
      <c r="C126" s="21"/>
      <c r="D126" s="21"/>
      <c r="E126" s="21"/>
      <c r="F126" s="21"/>
    </row>
    <row r="127" spans="1:6" ht="23.25" x14ac:dyDescent="0.35">
      <c r="A127" s="21"/>
      <c r="B127" s="21"/>
      <c r="C127" s="21"/>
      <c r="D127" s="21"/>
      <c r="E127" s="21"/>
      <c r="F127" s="21"/>
    </row>
    <row r="128" spans="1:6" ht="23.25" x14ac:dyDescent="0.35">
      <c r="A128" s="21"/>
      <c r="B128" s="21"/>
      <c r="C128" s="21"/>
      <c r="D128" s="21"/>
      <c r="E128" s="21"/>
      <c r="F128" s="21"/>
    </row>
    <row r="129" spans="1:6" ht="23.25" x14ac:dyDescent="0.35">
      <c r="A129" s="31"/>
      <c r="B129" s="31"/>
      <c r="C129" s="31"/>
      <c r="D129" s="31"/>
      <c r="E129" s="31"/>
      <c r="F129" s="31"/>
    </row>
    <row r="130" spans="1:6" ht="23.25" x14ac:dyDescent="0.35">
      <c r="A130" s="31"/>
      <c r="B130" s="31"/>
      <c r="C130" s="31"/>
      <c r="D130" s="31"/>
      <c r="E130" s="31"/>
      <c r="F130" s="31"/>
    </row>
    <row r="131" spans="1:6" ht="23.25" x14ac:dyDescent="0.35">
      <c r="A131" s="31"/>
      <c r="B131" s="31"/>
      <c r="C131" s="31"/>
      <c r="D131" s="31"/>
      <c r="E131" s="31"/>
      <c r="F131" s="31"/>
    </row>
    <row r="132" spans="1:6" ht="23.25" x14ac:dyDescent="0.35">
      <c r="A132" s="31"/>
      <c r="B132" s="31"/>
      <c r="C132" s="31"/>
      <c r="D132" s="31"/>
      <c r="E132" s="31"/>
      <c r="F132" s="31"/>
    </row>
    <row r="133" spans="1:6" ht="23.25" x14ac:dyDescent="0.35">
      <c r="A133" s="31"/>
      <c r="B133" s="31"/>
      <c r="C133" s="31"/>
      <c r="D133" s="31"/>
      <c r="E133" s="31"/>
      <c r="F133" s="31"/>
    </row>
    <row r="134" spans="1:6" ht="23.25" x14ac:dyDescent="0.35">
      <c r="A134" s="31"/>
      <c r="B134" s="31"/>
      <c r="C134" s="31"/>
      <c r="D134" s="31"/>
      <c r="E134" s="31"/>
      <c r="F134" s="31"/>
    </row>
    <row r="135" spans="1:6" ht="23.25" x14ac:dyDescent="0.35">
      <c r="A135" s="31"/>
      <c r="B135" s="31"/>
      <c r="C135" s="31"/>
      <c r="D135" s="31"/>
      <c r="E135" s="31"/>
      <c r="F135" s="31"/>
    </row>
    <row r="136" spans="1:6" ht="23.25" x14ac:dyDescent="0.35">
      <c r="A136" s="31"/>
      <c r="B136" s="31"/>
      <c r="C136" s="31"/>
      <c r="D136" s="31"/>
      <c r="E136" s="31"/>
      <c r="F136" s="31"/>
    </row>
    <row r="137" spans="1:6" ht="23.25" x14ac:dyDescent="0.35">
      <c r="A137" s="31"/>
      <c r="B137" s="31"/>
      <c r="C137" s="31"/>
      <c r="D137" s="31"/>
      <c r="E137" s="31"/>
      <c r="F137" s="31"/>
    </row>
    <row r="138" spans="1:6" ht="23.25" x14ac:dyDescent="0.35">
      <c r="A138" s="31"/>
      <c r="B138" s="31"/>
      <c r="C138" s="31"/>
      <c r="D138" s="31"/>
      <c r="E138" s="31"/>
      <c r="F138" s="31"/>
    </row>
    <row r="139" spans="1:6" ht="23.25" x14ac:dyDescent="0.35">
      <c r="A139" s="31"/>
      <c r="B139" s="31"/>
      <c r="C139" s="31"/>
      <c r="D139" s="31"/>
      <c r="E139" s="31"/>
      <c r="F139" s="31"/>
    </row>
    <row r="140" spans="1:6" ht="23.25" x14ac:dyDescent="0.35">
      <c r="A140" s="31"/>
      <c r="B140" s="31"/>
      <c r="C140" s="31"/>
      <c r="D140" s="31"/>
      <c r="E140" s="31"/>
      <c r="F140" s="31"/>
    </row>
    <row r="141" spans="1:6" ht="23.25" x14ac:dyDescent="0.35">
      <c r="A141" s="31"/>
      <c r="B141" s="31"/>
      <c r="C141" s="31"/>
      <c r="D141" s="31"/>
      <c r="E141" s="31"/>
      <c r="F141" s="31"/>
    </row>
    <row r="142" spans="1:6" ht="23.25" x14ac:dyDescent="0.35">
      <c r="A142" s="31"/>
      <c r="B142" s="31"/>
      <c r="C142" s="31"/>
      <c r="D142" s="31"/>
      <c r="E142" s="31"/>
      <c r="F142" s="31"/>
    </row>
    <row r="143" spans="1:6" ht="23.25" x14ac:dyDescent="0.35">
      <c r="A143" s="31"/>
      <c r="B143" s="31"/>
      <c r="C143" s="31"/>
      <c r="D143" s="31"/>
      <c r="E143" s="31"/>
      <c r="F143" s="31"/>
    </row>
    <row r="144" spans="1:6" ht="23.25" x14ac:dyDescent="0.35">
      <c r="A144" s="31"/>
      <c r="B144" s="31"/>
      <c r="C144" s="31"/>
      <c r="D144" s="31"/>
      <c r="E144" s="31"/>
      <c r="F144" s="31"/>
    </row>
    <row r="145" spans="1:6" ht="23.25" x14ac:dyDescent="0.35">
      <c r="A145" s="31"/>
      <c r="B145" s="31"/>
      <c r="C145" s="31"/>
      <c r="D145" s="31"/>
      <c r="E145" s="31"/>
      <c r="F145" s="31"/>
    </row>
    <row r="146" spans="1:6" ht="23.25" x14ac:dyDescent="0.35">
      <c r="A146" s="31"/>
      <c r="B146" s="31"/>
      <c r="C146" s="31"/>
      <c r="D146" s="31"/>
      <c r="E146" s="31"/>
      <c r="F146" s="31"/>
    </row>
    <row r="147" spans="1:6" ht="23.25" x14ac:dyDescent="0.35">
      <c r="A147" s="31"/>
      <c r="B147" s="31"/>
      <c r="C147" s="31"/>
      <c r="D147" s="31"/>
      <c r="E147" s="31"/>
      <c r="F147" s="31"/>
    </row>
    <row r="148" spans="1:6" ht="23.25" x14ac:dyDescent="0.35">
      <c r="A148" s="31"/>
      <c r="B148" s="31"/>
      <c r="C148" s="31"/>
      <c r="D148" s="31"/>
      <c r="E148" s="31"/>
      <c r="F148" s="31"/>
    </row>
    <row r="149" spans="1:6" ht="23.25" x14ac:dyDescent="0.35">
      <c r="A149" s="31"/>
      <c r="B149" s="31"/>
      <c r="C149" s="31"/>
      <c r="D149" s="31"/>
      <c r="E149" s="31"/>
      <c r="F149" s="31"/>
    </row>
    <row r="150" spans="1:6" ht="23.25" x14ac:dyDescent="0.35">
      <c r="A150" s="31"/>
      <c r="B150" s="31"/>
      <c r="C150" s="31"/>
      <c r="D150" s="31"/>
      <c r="E150" s="31"/>
      <c r="F150" s="31"/>
    </row>
    <row r="151" spans="1:6" ht="23.25" x14ac:dyDescent="0.35">
      <c r="A151" s="31"/>
      <c r="B151" s="31"/>
      <c r="C151" s="31"/>
      <c r="D151" s="31"/>
      <c r="E151" s="31"/>
      <c r="F151" s="31"/>
    </row>
    <row r="152" spans="1:6" ht="23.25" x14ac:dyDescent="0.35">
      <c r="A152" s="31"/>
      <c r="B152" s="31"/>
      <c r="C152" s="31"/>
      <c r="D152" s="31"/>
      <c r="E152" s="31"/>
      <c r="F152" s="31"/>
    </row>
    <row r="153" spans="1:6" ht="23.25" x14ac:dyDescent="0.35">
      <c r="A153" s="31"/>
      <c r="B153" s="31"/>
      <c r="C153" s="31"/>
      <c r="D153" s="31"/>
      <c r="E153" s="31"/>
      <c r="F153" s="31"/>
    </row>
    <row r="154" spans="1:6" ht="23.25" x14ac:dyDescent="0.35">
      <c r="A154" s="31"/>
      <c r="B154" s="31"/>
      <c r="C154" s="31"/>
      <c r="D154" s="31"/>
      <c r="E154" s="31"/>
      <c r="F154" s="31"/>
    </row>
  </sheetData>
  <mergeCells count="12">
    <mergeCell ref="A110:F110"/>
    <mergeCell ref="C1:F1"/>
    <mergeCell ref="C2:F2"/>
    <mergeCell ref="A6:F6"/>
    <mergeCell ref="A10:A11"/>
    <mergeCell ref="B10:B11"/>
    <mergeCell ref="C10:C11"/>
    <mergeCell ref="D10:D11"/>
    <mergeCell ref="E10:F10"/>
    <mergeCell ref="C3:F3"/>
    <mergeCell ref="A7:B7"/>
    <mergeCell ref="A8:B8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44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B37" sqref="B37"/>
    </sheetView>
  </sheetViews>
  <sheetFormatPr defaultColWidth="8" defaultRowHeight="12.75" x14ac:dyDescent="0.2"/>
  <cols>
    <col min="1" max="1" width="14.7109375" style="55" customWidth="1"/>
    <col min="2" max="2" width="32.28515625" style="49" customWidth="1"/>
    <col min="3" max="3" width="19.140625" style="49" customWidth="1"/>
    <col min="4" max="4" width="17.85546875" style="50" customWidth="1"/>
    <col min="5" max="5" width="17.28515625" style="50" customWidth="1"/>
    <col min="6" max="6" width="16" style="38" customWidth="1"/>
    <col min="7" max="8" width="8" style="38"/>
    <col min="9" max="9" width="12.140625" style="38" bestFit="1" customWidth="1"/>
    <col min="10" max="16384" width="8" style="38"/>
  </cols>
  <sheetData>
    <row r="1" spans="1:7" ht="16.5" customHeight="1" x14ac:dyDescent="0.3">
      <c r="A1" s="35"/>
      <c r="B1" s="36"/>
      <c r="C1" s="36"/>
      <c r="D1" s="37"/>
      <c r="E1" s="521"/>
      <c r="F1" s="521"/>
    </row>
    <row r="2" spans="1:7" ht="17.25" customHeight="1" x14ac:dyDescent="0.3">
      <c r="A2" s="35"/>
      <c r="B2" s="36"/>
      <c r="C2" s="36"/>
      <c r="D2" s="37"/>
      <c r="E2" s="522"/>
      <c r="F2" s="522"/>
    </row>
    <row r="3" spans="1:7" ht="18" customHeight="1" x14ac:dyDescent="0.3">
      <c r="A3" s="35"/>
      <c r="B3" s="36"/>
      <c r="C3" s="36"/>
      <c r="D3" s="37"/>
      <c r="E3" s="522"/>
      <c r="F3" s="522"/>
    </row>
    <row r="4" spans="1:7" ht="18" customHeight="1" x14ac:dyDescent="0.3">
      <c r="A4" s="35"/>
      <c r="B4" s="36"/>
      <c r="C4" s="36"/>
      <c r="D4" s="37"/>
      <c r="E4" s="195"/>
      <c r="F4" s="195"/>
    </row>
    <row r="5" spans="1:7" ht="23.45" customHeight="1" x14ac:dyDescent="0.25">
      <c r="A5" s="198"/>
      <c r="B5" s="36"/>
      <c r="C5" s="36"/>
      <c r="D5" s="37"/>
      <c r="E5" s="37"/>
      <c r="F5" s="37"/>
    </row>
    <row r="6" spans="1:7" ht="78.599999999999994" customHeight="1" x14ac:dyDescent="0.2">
      <c r="A6" s="523" t="s">
        <v>542</v>
      </c>
      <c r="B6" s="523"/>
      <c r="C6" s="523"/>
      <c r="D6" s="523"/>
      <c r="E6" s="523"/>
      <c r="F6" s="523"/>
    </row>
    <row r="7" spans="1:7" ht="18.600000000000001" customHeight="1" x14ac:dyDescent="0.25">
      <c r="A7" s="199" t="s">
        <v>545</v>
      </c>
      <c r="B7" s="208"/>
      <c r="C7" s="208"/>
      <c r="D7" s="208"/>
      <c r="E7" s="208"/>
      <c r="F7" s="208"/>
    </row>
    <row r="8" spans="1:7" ht="19.149999999999999" customHeight="1" x14ac:dyDescent="0.2">
      <c r="A8" s="203" t="s">
        <v>336</v>
      </c>
      <c r="B8" s="35"/>
      <c r="C8" s="35"/>
      <c r="D8" s="35"/>
      <c r="E8" s="35"/>
      <c r="F8" s="35"/>
    </row>
    <row r="9" spans="1:7" ht="30" customHeight="1" x14ac:dyDescent="0.25">
      <c r="A9" s="35"/>
      <c r="B9" s="36"/>
      <c r="C9" s="36"/>
      <c r="D9" s="39"/>
      <c r="E9" s="39"/>
      <c r="F9" s="202" t="s">
        <v>339</v>
      </c>
    </row>
    <row r="10" spans="1:7" ht="7.9" customHeight="1" x14ac:dyDescent="0.25">
      <c r="A10" s="35"/>
      <c r="B10" s="36"/>
      <c r="C10" s="36"/>
      <c r="D10" s="39"/>
      <c r="E10" s="39"/>
      <c r="F10" s="202"/>
    </row>
    <row r="11" spans="1:7" ht="39" customHeight="1" x14ac:dyDescent="0.2">
      <c r="A11" s="525" t="s">
        <v>28</v>
      </c>
      <c r="B11" s="527" t="s">
        <v>273</v>
      </c>
      <c r="C11" s="529" t="s">
        <v>274</v>
      </c>
      <c r="D11" s="531" t="s">
        <v>68</v>
      </c>
      <c r="E11" s="533" t="s">
        <v>69</v>
      </c>
      <c r="F11" s="534"/>
    </row>
    <row r="12" spans="1:7" ht="54" customHeight="1" x14ac:dyDescent="0.2">
      <c r="A12" s="526"/>
      <c r="B12" s="528"/>
      <c r="C12" s="530"/>
      <c r="D12" s="532"/>
      <c r="E12" s="196" t="s">
        <v>275</v>
      </c>
      <c r="F12" s="197" t="s">
        <v>415</v>
      </c>
    </row>
    <row r="13" spans="1:7" s="40" customFormat="1" ht="16.5" customHeight="1" x14ac:dyDescent="0.2">
      <c r="A13" s="200">
        <v>1</v>
      </c>
      <c r="B13" s="200">
        <v>2</v>
      </c>
      <c r="C13" s="201">
        <v>3</v>
      </c>
      <c r="D13" s="201">
        <v>4</v>
      </c>
      <c r="E13" s="201">
        <v>5</v>
      </c>
      <c r="F13" s="201">
        <v>6</v>
      </c>
    </row>
    <row r="14" spans="1:7" ht="28.5" customHeight="1" x14ac:dyDescent="0.25">
      <c r="A14" s="535" t="s">
        <v>276</v>
      </c>
      <c r="B14" s="536"/>
      <c r="C14" s="536"/>
      <c r="D14" s="536"/>
      <c r="E14" s="536"/>
      <c r="F14" s="537"/>
      <c r="G14" s="47"/>
    </row>
    <row r="15" spans="1:7" s="43" customFormat="1" ht="33.75" customHeight="1" x14ac:dyDescent="0.25">
      <c r="A15" s="90" t="s">
        <v>29</v>
      </c>
      <c r="B15" s="41" t="s">
        <v>30</v>
      </c>
      <c r="C15" s="80">
        <f t="shared" ref="C15:C35" si="0">SUM(D15:E15)</f>
        <v>0</v>
      </c>
      <c r="D15" s="80">
        <f>D16</f>
        <v>-368000</v>
      </c>
      <c r="E15" s="80">
        <f>E16</f>
        <v>368000</v>
      </c>
      <c r="F15" s="80">
        <f>F16</f>
        <v>368000</v>
      </c>
      <c r="G15" s="42"/>
    </row>
    <row r="16" spans="1:7" s="43" customFormat="1" ht="47.25" customHeight="1" x14ac:dyDescent="0.25">
      <c r="A16" s="90">
        <v>208000</v>
      </c>
      <c r="B16" s="41" t="s">
        <v>31</v>
      </c>
      <c r="C16" s="80">
        <f t="shared" si="0"/>
        <v>0</v>
      </c>
      <c r="D16" s="80">
        <f>D17+D18</f>
        <v>-368000</v>
      </c>
      <c r="E16" s="80">
        <f>E17+E18</f>
        <v>368000</v>
      </c>
      <c r="F16" s="80">
        <f>F17+F18</f>
        <v>368000</v>
      </c>
      <c r="G16" s="42"/>
    </row>
    <row r="17" spans="1:9" s="43" customFormat="1" ht="26.25" hidden="1" customHeight="1" x14ac:dyDescent="0.25">
      <c r="A17" s="91">
        <v>208100</v>
      </c>
      <c r="B17" s="44" t="s">
        <v>32</v>
      </c>
      <c r="C17" s="82">
        <f t="shared" si="0"/>
        <v>0</v>
      </c>
      <c r="D17" s="81"/>
      <c r="E17" s="82"/>
      <c r="F17" s="82"/>
      <c r="G17" s="42"/>
      <c r="I17" s="45"/>
    </row>
    <row r="18" spans="1:9" ht="66" customHeight="1" x14ac:dyDescent="0.25">
      <c r="A18" s="91" t="s">
        <v>33</v>
      </c>
      <c r="B18" s="46" t="s">
        <v>34</v>
      </c>
      <c r="C18" s="82">
        <f t="shared" si="0"/>
        <v>0</v>
      </c>
      <c r="D18" s="83">
        <v>-368000</v>
      </c>
      <c r="E18" s="83">
        <v>368000</v>
      </c>
      <c r="F18" s="83">
        <v>368000</v>
      </c>
      <c r="G18" s="47"/>
    </row>
    <row r="19" spans="1:9" ht="24.75" hidden="1" customHeight="1" x14ac:dyDescent="0.25">
      <c r="A19" s="90" t="s">
        <v>1</v>
      </c>
      <c r="B19" s="41" t="s">
        <v>2</v>
      </c>
      <c r="C19" s="80">
        <f t="shared" ref="C19:C28" si="1">SUM(D19:E19)</f>
        <v>0</v>
      </c>
      <c r="D19" s="80">
        <f t="shared" ref="D19:F20" si="2">D20</f>
        <v>0</v>
      </c>
      <c r="E19" s="80">
        <f t="shared" si="2"/>
        <v>0</v>
      </c>
      <c r="F19" s="80">
        <f t="shared" si="2"/>
        <v>0</v>
      </c>
      <c r="G19" s="47"/>
    </row>
    <row r="20" spans="1:9" ht="34.5" hidden="1" customHeight="1" x14ac:dyDescent="0.25">
      <c r="A20" s="90">
        <v>301000</v>
      </c>
      <c r="B20" s="41" t="s">
        <v>3</v>
      </c>
      <c r="C20" s="80">
        <f t="shared" si="1"/>
        <v>0</v>
      </c>
      <c r="D20" s="80">
        <f t="shared" si="2"/>
        <v>0</v>
      </c>
      <c r="E20" s="80">
        <f>SUM(E21:E22)</f>
        <v>0</v>
      </c>
      <c r="F20" s="80">
        <f>SUM(F21:F22)</f>
        <v>0</v>
      </c>
      <c r="G20" s="47"/>
    </row>
    <row r="21" spans="1:9" ht="30" hidden="1" customHeight="1" x14ac:dyDescent="0.25">
      <c r="A21" s="91">
        <v>301100</v>
      </c>
      <c r="B21" s="44" t="s">
        <v>4</v>
      </c>
      <c r="C21" s="82">
        <f t="shared" si="1"/>
        <v>0</v>
      </c>
      <c r="D21" s="81">
        <v>0</v>
      </c>
      <c r="E21" s="82"/>
      <c r="F21" s="82"/>
      <c r="G21" s="47"/>
    </row>
    <row r="22" spans="1:9" ht="27.75" hidden="1" customHeight="1" x14ac:dyDescent="0.25">
      <c r="A22" s="91" t="s">
        <v>264</v>
      </c>
      <c r="B22" s="44" t="s">
        <v>265</v>
      </c>
      <c r="C22" s="82">
        <f t="shared" si="1"/>
        <v>0</v>
      </c>
      <c r="D22" s="81"/>
      <c r="E22" s="83"/>
      <c r="F22" s="83"/>
      <c r="G22" s="47"/>
    </row>
    <row r="23" spans="1:9" s="50" customFormat="1" ht="26.25" customHeight="1" x14ac:dyDescent="0.25">
      <c r="A23" s="90" t="s">
        <v>337</v>
      </c>
      <c r="B23" s="41" t="s">
        <v>277</v>
      </c>
      <c r="C23" s="80">
        <f>SUM(C15,C19)</f>
        <v>0</v>
      </c>
      <c r="D23" s="80">
        <f t="shared" ref="D23:F23" si="3">SUM(D15,D19)</f>
        <v>-368000</v>
      </c>
      <c r="E23" s="80">
        <f t="shared" si="3"/>
        <v>368000</v>
      </c>
      <c r="F23" s="80">
        <f t="shared" si="3"/>
        <v>368000</v>
      </c>
      <c r="G23" s="176"/>
    </row>
    <row r="24" spans="1:9" ht="28.5" customHeight="1" x14ac:dyDescent="0.25">
      <c r="A24" s="535" t="s">
        <v>278</v>
      </c>
      <c r="B24" s="536"/>
      <c r="C24" s="536"/>
      <c r="D24" s="536"/>
      <c r="E24" s="536"/>
      <c r="F24" s="537"/>
      <c r="G24" s="47"/>
    </row>
    <row r="25" spans="1:9" ht="35.25" hidden="1" customHeight="1" x14ac:dyDescent="0.25">
      <c r="A25" s="90" t="s">
        <v>5</v>
      </c>
      <c r="B25" s="41" t="s">
        <v>6</v>
      </c>
      <c r="C25" s="80">
        <f t="shared" si="1"/>
        <v>0</v>
      </c>
      <c r="D25" s="80">
        <f>D26</f>
        <v>0</v>
      </c>
      <c r="E25" s="80">
        <f>SUM(E26,E29)</f>
        <v>0</v>
      </c>
      <c r="F25" s="80">
        <f>SUM(F26,F29)</f>
        <v>0</v>
      </c>
      <c r="G25" s="47"/>
    </row>
    <row r="26" spans="1:9" ht="28.5" hidden="1" customHeight="1" x14ac:dyDescent="0.25">
      <c r="A26" s="90" t="s">
        <v>7</v>
      </c>
      <c r="B26" s="41" t="s">
        <v>8</v>
      </c>
      <c r="C26" s="80">
        <f t="shared" si="1"/>
        <v>0</v>
      </c>
      <c r="D26" s="80">
        <f>D27+D28</f>
        <v>0</v>
      </c>
      <c r="E26" s="80">
        <f>E27</f>
        <v>0</v>
      </c>
      <c r="F26" s="80">
        <f>F27</f>
        <v>0</v>
      </c>
      <c r="G26" s="47"/>
    </row>
    <row r="27" spans="1:9" ht="28.5" hidden="1" customHeight="1" x14ac:dyDescent="0.25">
      <c r="A27" s="91" t="s">
        <v>9</v>
      </c>
      <c r="B27" s="44" t="s">
        <v>10</v>
      </c>
      <c r="C27" s="82">
        <f t="shared" si="1"/>
        <v>0</v>
      </c>
      <c r="D27" s="81">
        <f>D21</f>
        <v>0</v>
      </c>
      <c r="E27" s="82"/>
      <c r="F27" s="82"/>
      <c r="G27" s="47"/>
    </row>
    <row r="28" spans="1:9" ht="34.5" hidden="1" customHeight="1" x14ac:dyDescent="0.25">
      <c r="A28" s="91" t="s">
        <v>11</v>
      </c>
      <c r="B28" s="48" t="s">
        <v>12</v>
      </c>
      <c r="C28" s="82">
        <f t="shared" si="1"/>
        <v>0</v>
      </c>
      <c r="D28" s="83">
        <v>0</v>
      </c>
      <c r="E28" s="83"/>
      <c r="F28" s="83"/>
      <c r="G28" s="47"/>
    </row>
    <row r="29" spans="1:9" ht="24.75" hidden="1" customHeight="1" x14ac:dyDescent="0.25">
      <c r="A29" s="90" t="s">
        <v>266</v>
      </c>
      <c r="B29" s="41" t="s">
        <v>267</v>
      </c>
      <c r="C29" s="80">
        <f t="shared" ref="C29:C31" si="4">SUM(D29:E29)</f>
        <v>0</v>
      </c>
      <c r="D29" s="117">
        <f t="shared" ref="D29:F30" si="5">SUM(D30)</f>
        <v>0</v>
      </c>
      <c r="E29" s="117">
        <f t="shared" si="5"/>
        <v>0</v>
      </c>
      <c r="F29" s="117">
        <f t="shared" si="5"/>
        <v>0</v>
      </c>
      <c r="G29" s="47"/>
    </row>
    <row r="30" spans="1:9" ht="26.25" hidden="1" customHeight="1" x14ac:dyDescent="0.25">
      <c r="A30" s="91" t="s">
        <v>268</v>
      </c>
      <c r="B30" s="48" t="s">
        <v>269</v>
      </c>
      <c r="C30" s="82">
        <f t="shared" si="4"/>
        <v>0</v>
      </c>
      <c r="D30" s="83">
        <f t="shared" si="5"/>
        <v>0</v>
      </c>
      <c r="E30" s="83"/>
      <c r="F30" s="83"/>
      <c r="G30" s="47"/>
    </row>
    <row r="31" spans="1:9" ht="29.25" hidden="1" customHeight="1" x14ac:dyDescent="0.25">
      <c r="A31" s="91" t="s">
        <v>270</v>
      </c>
      <c r="B31" s="48" t="s">
        <v>12</v>
      </c>
      <c r="C31" s="82">
        <f t="shared" si="4"/>
        <v>0</v>
      </c>
      <c r="D31" s="83"/>
      <c r="E31" s="83"/>
      <c r="F31" s="83"/>
      <c r="G31" s="47"/>
    </row>
    <row r="32" spans="1:9" ht="33.75" customHeight="1" x14ac:dyDescent="0.25">
      <c r="A32" s="90" t="s">
        <v>35</v>
      </c>
      <c r="B32" s="41" t="s">
        <v>36</v>
      </c>
      <c r="C32" s="80">
        <f t="shared" si="0"/>
        <v>0</v>
      </c>
      <c r="D32" s="80">
        <f>D33</f>
        <v>-368000</v>
      </c>
      <c r="E32" s="80">
        <f>E33</f>
        <v>368000</v>
      </c>
      <c r="F32" s="80">
        <f>F33</f>
        <v>368000</v>
      </c>
      <c r="G32" s="47"/>
    </row>
    <row r="33" spans="1:8" ht="33.75" customHeight="1" x14ac:dyDescent="0.25">
      <c r="A33" s="90" t="s">
        <v>37</v>
      </c>
      <c r="B33" s="41" t="s">
        <v>38</v>
      </c>
      <c r="C33" s="80">
        <f t="shared" si="0"/>
        <v>0</v>
      </c>
      <c r="D33" s="80">
        <f>D34+D35</f>
        <v>-368000</v>
      </c>
      <c r="E33" s="80">
        <f>E34+E35</f>
        <v>368000</v>
      </c>
      <c r="F33" s="80">
        <f>F34+F35</f>
        <v>368000</v>
      </c>
      <c r="G33" s="47"/>
    </row>
    <row r="34" spans="1:8" ht="27.75" hidden="1" customHeight="1" x14ac:dyDescent="0.25">
      <c r="A34" s="91" t="s">
        <v>39</v>
      </c>
      <c r="B34" s="48" t="s">
        <v>40</v>
      </c>
      <c r="C34" s="82">
        <f t="shared" si="0"/>
        <v>0</v>
      </c>
      <c r="D34" s="82">
        <f t="shared" ref="D34:F34" si="6">D17</f>
        <v>0</v>
      </c>
      <c r="E34" s="82">
        <f t="shared" si="6"/>
        <v>0</v>
      </c>
      <c r="F34" s="82">
        <f t="shared" si="6"/>
        <v>0</v>
      </c>
    </row>
    <row r="35" spans="1:8" ht="71.25" customHeight="1" x14ac:dyDescent="0.25">
      <c r="A35" s="91" t="s">
        <v>41</v>
      </c>
      <c r="B35" s="177" t="s">
        <v>301</v>
      </c>
      <c r="C35" s="82">
        <f t="shared" si="0"/>
        <v>0</v>
      </c>
      <c r="D35" s="83">
        <v>-368000</v>
      </c>
      <c r="E35" s="83">
        <v>368000</v>
      </c>
      <c r="F35" s="83">
        <v>368000</v>
      </c>
    </row>
    <row r="36" spans="1:8" ht="27.75" customHeight="1" x14ac:dyDescent="0.25">
      <c r="A36" s="80" t="s">
        <v>337</v>
      </c>
      <c r="B36" s="92" t="s">
        <v>277</v>
      </c>
      <c r="C36" s="80">
        <f>SUM(C25,C32)</f>
        <v>0</v>
      </c>
      <c r="D36" s="80">
        <f>SUM(D25,D32)</f>
        <v>-368000</v>
      </c>
      <c r="E36" s="80">
        <f>SUM(E25,E32)</f>
        <v>368000</v>
      </c>
      <c r="F36" s="80">
        <f>SUM(F25,F32)</f>
        <v>368000</v>
      </c>
      <c r="G36" s="524"/>
      <c r="H36" s="524"/>
    </row>
    <row r="37" spans="1:8" x14ac:dyDescent="0.2">
      <c r="A37" s="49"/>
    </row>
    <row r="38" spans="1:8" ht="15.75" x14ac:dyDescent="0.25">
      <c r="A38" s="49"/>
      <c r="D38" s="51"/>
      <c r="E38" s="51"/>
      <c r="F38" s="43"/>
    </row>
    <row r="39" spans="1:8" ht="53.25" customHeight="1" x14ac:dyDescent="0.3">
      <c r="A39" s="519" t="s">
        <v>565</v>
      </c>
      <c r="B39" s="519"/>
      <c r="C39" s="519"/>
      <c r="D39" s="519"/>
      <c r="E39" s="519"/>
      <c r="F39" s="520"/>
    </row>
    <row r="40" spans="1:8" ht="15" x14ac:dyDescent="0.2">
      <c r="A40" s="49"/>
      <c r="B40" s="52"/>
      <c r="C40" s="52"/>
      <c r="D40" s="53"/>
    </row>
    <row r="41" spans="1:8" ht="15" x14ac:dyDescent="0.2">
      <c r="A41" s="49"/>
      <c r="B41" s="52"/>
      <c r="C41" s="52"/>
      <c r="D41" s="53"/>
    </row>
    <row r="42" spans="1:8" ht="15" x14ac:dyDescent="0.2">
      <c r="A42" s="49"/>
      <c r="B42" s="52"/>
      <c r="C42" s="52"/>
      <c r="D42" s="53"/>
    </row>
    <row r="43" spans="1:8" ht="15" x14ac:dyDescent="0.2">
      <c r="A43" s="49"/>
      <c r="B43" s="52"/>
      <c r="C43" s="52"/>
      <c r="D43" s="53"/>
    </row>
    <row r="44" spans="1:8" x14ac:dyDescent="0.2">
      <c r="A44" s="49"/>
    </row>
    <row r="45" spans="1:8" x14ac:dyDescent="0.2">
      <c r="A45" s="49"/>
      <c r="D45" s="53"/>
      <c r="E45" s="53"/>
    </row>
    <row r="46" spans="1:8" x14ac:dyDescent="0.2">
      <c r="A46" s="49"/>
      <c r="D46" s="54"/>
    </row>
    <row r="47" spans="1:8" x14ac:dyDescent="0.2">
      <c r="A47" s="49"/>
    </row>
    <row r="48" spans="1:8" x14ac:dyDescent="0.2">
      <c r="A48" s="49"/>
      <c r="E48" s="53"/>
    </row>
    <row r="52" spans="4:4" x14ac:dyDescent="0.2">
      <c r="D52" s="53"/>
    </row>
  </sheetData>
  <mergeCells count="13">
    <mergeCell ref="G36:H36"/>
    <mergeCell ref="A11:A12"/>
    <mergeCell ref="B11:B12"/>
    <mergeCell ref="C11:C12"/>
    <mergeCell ref="D11:D12"/>
    <mergeCell ref="E11:F11"/>
    <mergeCell ref="A14:F14"/>
    <mergeCell ref="A24:F24"/>
    <mergeCell ref="A39:F39"/>
    <mergeCell ref="E1:F1"/>
    <mergeCell ref="E2:F2"/>
    <mergeCell ref="E3:F3"/>
    <mergeCell ref="A6:F6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5"/>
  <sheetViews>
    <sheetView showZeros="0" view="pageBreakPreview" zoomScale="81" zoomScaleNormal="100" zoomScaleSheetLayoutView="81" workbookViewId="0">
      <selection activeCell="T73" sqref="T1:U1048576"/>
    </sheetView>
  </sheetViews>
  <sheetFormatPr defaultRowHeight="12.75" x14ac:dyDescent="0.2"/>
  <cols>
    <col min="1" max="1" width="12.7109375" customWidth="1"/>
    <col min="2" max="2" width="12.5703125" customWidth="1"/>
    <col min="3" max="3" width="12.42578125" style="19" customWidth="1"/>
    <col min="4" max="4" width="56.140625" style="5" customWidth="1"/>
    <col min="5" max="5" width="15.42578125" style="152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5" customWidth="1"/>
    <col min="11" max="11" width="11.42578125" style="15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5.5703125" style="2" customWidth="1"/>
    <col min="20" max="20" width="13.7109375" hidden="1" customWidth="1"/>
    <col min="21" max="21" width="16.5703125" hidden="1" customWidth="1"/>
    <col min="22" max="22" width="9.140625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56.25" customHeight="1" x14ac:dyDescent="0.25">
      <c r="C4" s="14"/>
      <c r="D4" s="9"/>
      <c r="E4" s="153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540" t="s">
        <v>545</v>
      </c>
      <c r="B5" s="541"/>
      <c r="C5" s="14"/>
      <c r="D5" s="9"/>
      <c r="E5" s="153"/>
      <c r="F5" s="10"/>
      <c r="G5" s="11"/>
      <c r="H5" s="11"/>
      <c r="I5" s="11"/>
      <c r="J5" s="16"/>
      <c r="K5" s="16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542" t="s">
        <v>336</v>
      </c>
      <c r="B6" s="543"/>
      <c r="C6" s="14"/>
      <c r="D6" s="9"/>
      <c r="E6" s="153"/>
      <c r="F6" s="10"/>
      <c r="G6" s="11"/>
      <c r="H6" s="11"/>
      <c r="I6" s="11"/>
      <c r="J6" s="16"/>
      <c r="K6" s="16"/>
      <c r="L6" s="11"/>
      <c r="M6" s="11"/>
      <c r="N6" s="12"/>
      <c r="O6" s="12"/>
      <c r="P6" s="12"/>
      <c r="Q6" s="12"/>
      <c r="R6" s="204" t="s">
        <v>338</v>
      </c>
    </row>
    <row r="7" spans="1:20" ht="10.15" customHeight="1" x14ac:dyDescent="0.25">
      <c r="C7" s="14"/>
      <c r="D7" s="9"/>
      <c r="E7" s="153"/>
      <c r="F7" s="10"/>
      <c r="G7" s="11"/>
      <c r="H7" s="11"/>
      <c r="I7" s="11"/>
      <c r="J7" s="16"/>
      <c r="K7" s="1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544" t="s">
        <v>416</v>
      </c>
      <c r="B8" s="549" t="s">
        <v>417</v>
      </c>
      <c r="C8" s="549" t="s">
        <v>279</v>
      </c>
      <c r="D8" s="546" t="s">
        <v>418</v>
      </c>
      <c r="E8" s="565" t="s">
        <v>68</v>
      </c>
      <c r="F8" s="566"/>
      <c r="G8" s="566"/>
      <c r="H8" s="566"/>
      <c r="I8" s="573"/>
      <c r="J8" s="565" t="s">
        <v>69</v>
      </c>
      <c r="K8" s="566"/>
      <c r="L8" s="566"/>
      <c r="M8" s="566"/>
      <c r="N8" s="566"/>
      <c r="O8" s="566"/>
      <c r="P8" s="566"/>
      <c r="Q8" s="567"/>
      <c r="R8" s="552" t="s">
        <v>71</v>
      </c>
    </row>
    <row r="9" spans="1:20" ht="19.5" customHeight="1" x14ac:dyDescent="0.2">
      <c r="A9" s="545"/>
      <c r="B9" s="550"/>
      <c r="C9" s="550"/>
      <c r="D9" s="547"/>
      <c r="E9" s="555" t="s">
        <v>280</v>
      </c>
      <c r="F9" s="563" t="s">
        <v>75</v>
      </c>
      <c r="G9" s="558" t="s">
        <v>72</v>
      </c>
      <c r="H9" s="559"/>
      <c r="I9" s="563" t="s">
        <v>76</v>
      </c>
      <c r="J9" s="560" t="s">
        <v>280</v>
      </c>
      <c r="K9" s="538" t="s">
        <v>281</v>
      </c>
      <c r="L9" s="563" t="s">
        <v>75</v>
      </c>
      <c r="M9" s="558" t="s">
        <v>72</v>
      </c>
      <c r="N9" s="559"/>
      <c r="O9" s="563" t="s">
        <v>76</v>
      </c>
      <c r="P9" s="569" t="s">
        <v>72</v>
      </c>
      <c r="Q9" s="570"/>
      <c r="R9" s="553"/>
    </row>
    <row r="10" spans="1:20" ht="12.75" customHeight="1" x14ac:dyDescent="0.2">
      <c r="A10" s="545"/>
      <c r="B10" s="550"/>
      <c r="C10" s="550"/>
      <c r="D10" s="547"/>
      <c r="E10" s="556"/>
      <c r="F10" s="564"/>
      <c r="G10" s="538" t="s">
        <v>24</v>
      </c>
      <c r="H10" s="538" t="s">
        <v>25</v>
      </c>
      <c r="I10" s="568"/>
      <c r="J10" s="561"/>
      <c r="K10" s="571"/>
      <c r="L10" s="564"/>
      <c r="M10" s="538" t="s">
        <v>26</v>
      </c>
      <c r="N10" s="538" t="s">
        <v>27</v>
      </c>
      <c r="O10" s="568"/>
      <c r="P10" s="538" t="s">
        <v>73</v>
      </c>
      <c r="Q10" s="119" t="s">
        <v>72</v>
      </c>
      <c r="R10" s="553"/>
    </row>
    <row r="11" spans="1:20" ht="77.25" customHeight="1" x14ac:dyDescent="0.2">
      <c r="A11" s="545"/>
      <c r="B11" s="551"/>
      <c r="C11" s="551"/>
      <c r="D11" s="548"/>
      <c r="E11" s="557"/>
      <c r="F11" s="564"/>
      <c r="G11" s="539"/>
      <c r="H11" s="539"/>
      <c r="I11" s="568"/>
      <c r="J11" s="562"/>
      <c r="K11" s="572"/>
      <c r="L11" s="564"/>
      <c r="M11" s="539"/>
      <c r="N11" s="539"/>
      <c r="O11" s="568"/>
      <c r="P11" s="539"/>
      <c r="Q11" s="120" t="s">
        <v>74</v>
      </c>
      <c r="R11" s="554"/>
    </row>
    <row r="12" spans="1:20" s="84" customFormat="1" ht="15.75" customHeight="1" x14ac:dyDescent="0.2">
      <c r="A12" s="205">
        <v>1</v>
      </c>
      <c r="B12" s="205" t="s">
        <v>67</v>
      </c>
      <c r="C12" s="206">
        <v>3</v>
      </c>
      <c r="D12" s="206">
        <v>4</v>
      </c>
      <c r="E12" s="206">
        <v>5</v>
      </c>
      <c r="F12" s="207">
        <v>6</v>
      </c>
      <c r="G12" s="207">
        <v>7</v>
      </c>
      <c r="H12" s="207">
        <v>8</v>
      </c>
      <c r="I12" s="206">
        <v>9</v>
      </c>
      <c r="J12" s="207">
        <v>10</v>
      </c>
      <c r="K12" s="207">
        <v>11</v>
      </c>
      <c r="L12" s="207">
        <v>12</v>
      </c>
      <c r="M12" s="207">
        <v>13</v>
      </c>
      <c r="N12" s="207">
        <v>14</v>
      </c>
      <c r="O12" s="207">
        <v>15</v>
      </c>
      <c r="P12" s="207">
        <v>15</v>
      </c>
      <c r="Q12" s="207">
        <v>15</v>
      </c>
      <c r="R12" s="206">
        <v>16</v>
      </c>
      <c r="T12" s="122"/>
    </row>
    <row r="13" spans="1:20" ht="29.25" customHeight="1" x14ac:dyDescent="0.3">
      <c r="A13" s="133" t="s">
        <v>157</v>
      </c>
      <c r="B13" s="133"/>
      <c r="C13" s="133"/>
      <c r="D13" s="428" t="s">
        <v>151</v>
      </c>
      <c r="E13" s="429">
        <f>SUM(E14)</f>
        <v>12132000</v>
      </c>
      <c r="F13" s="430">
        <f t="shared" ref="F13:R13" si="0">SUM(F14)</f>
        <v>12132000</v>
      </c>
      <c r="G13" s="430">
        <f t="shared" si="0"/>
        <v>0</v>
      </c>
      <c r="H13" s="430">
        <f t="shared" si="0"/>
        <v>0</v>
      </c>
      <c r="I13" s="430">
        <f t="shared" si="0"/>
        <v>0</v>
      </c>
      <c r="J13" s="430">
        <f t="shared" si="0"/>
        <v>368000</v>
      </c>
      <c r="K13" s="430">
        <f t="shared" si="0"/>
        <v>368000</v>
      </c>
      <c r="L13" s="430">
        <f t="shared" si="0"/>
        <v>0</v>
      </c>
      <c r="M13" s="430">
        <f t="shared" si="0"/>
        <v>0</v>
      </c>
      <c r="N13" s="430">
        <f t="shared" si="0"/>
        <v>0</v>
      </c>
      <c r="O13" s="430">
        <f t="shared" si="0"/>
        <v>368000</v>
      </c>
      <c r="P13" s="430">
        <f t="shared" si="0"/>
        <v>0</v>
      </c>
      <c r="Q13" s="430">
        <f t="shared" si="0"/>
        <v>0</v>
      </c>
      <c r="R13" s="430">
        <f t="shared" si="0"/>
        <v>12500000</v>
      </c>
      <c r="T13" s="101">
        <f t="shared" ref="T13:T14" si="1">SUM(E13,J13)</f>
        <v>12500000</v>
      </c>
    </row>
    <row r="14" spans="1:20" s="3" customFormat="1" ht="28.5" customHeight="1" x14ac:dyDescent="0.3">
      <c r="A14" s="133" t="s">
        <v>158</v>
      </c>
      <c r="B14" s="133"/>
      <c r="C14" s="133"/>
      <c r="D14" s="428" t="s">
        <v>151</v>
      </c>
      <c r="E14" s="429">
        <f>SUM(E15:E34)</f>
        <v>12132000</v>
      </c>
      <c r="F14" s="429">
        <f>SUM(F15:F34)</f>
        <v>12132000</v>
      </c>
      <c r="G14" s="429">
        <f t="shared" ref="G14:R14" si="2">SUM(G15:G34)</f>
        <v>0</v>
      </c>
      <c r="H14" s="429">
        <f t="shared" si="2"/>
        <v>0</v>
      </c>
      <c r="I14" s="429">
        <f t="shared" si="2"/>
        <v>0</v>
      </c>
      <c r="J14" s="429">
        <f t="shared" si="2"/>
        <v>368000</v>
      </c>
      <c r="K14" s="429">
        <f t="shared" si="2"/>
        <v>368000</v>
      </c>
      <c r="L14" s="429">
        <f t="shared" si="2"/>
        <v>0</v>
      </c>
      <c r="M14" s="429">
        <f t="shared" si="2"/>
        <v>0</v>
      </c>
      <c r="N14" s="429">
        <f t="shared" si="2"/>
        <v>0</v>
      </c>
      <c r="O14" s="429">
        <f t="shared" si="2"/>
        <v>368000</v>
      </c>
      <c r="P14" s="429">
        <f t="shared" si="2"/>
        <v>0</v>
      </c>
      <c r="Q14" s="429">
        <f t="shared" si="2"/>
        <v>0</v>
      </c>
      <c r="R14" s="429">
        <f t="shared" si="2"/>
        <v>12500000</v>
      </c>
      <c r="T14" s="101">
        <f t="shared" si="1"/>
        <v>12500000</v>
      </c>
    </row>
    <row r="15" spans="1:20" s="3" customFormat="1" ht="63.75" hidden="1" customHeight="1" x14ac:dyDescent="0.3">
      <c r="A15" s="34" t="s">
        <v>228</v>
      </c>
      <c r="B15" s="34" t="s">
        <v>156</v>
      </c>
      <c r="C15" s="34" t="s">
        <v>42</v>
      </c>
      <c r="D15" s="115" t="s">
        <v>155</v>
      </c>
      <c r="E15" s="94">
        <f t="shared" ref="E15:E34" si="3">SUM(F15,I15)</f>
        <v>0</v>
      </c>
      <c r="F15" s="431"/>
      <c r="G15" s="431"/>
      <c r="H15" s="431"/>
      <c r="I15" s="432"/>
      <c r="J15" s="433">
        <f t="shared" ref="J15:J19" si="4">SUM(L15,O15)</f>
        <v>0</v>
      </c>
      <c r="K15" s="433"/>
      <c r="L15" s="434"/>
      <c r="M15" s="434"/>
      <c r="N15" s="434"/>
      <c r="O15" s="433"/>
      <c r="P15" s="431"/>
      <c r="Q15" s="431"/>
      <c r="R15" s="433">
        <f t="shared" ref="R15:R26" si="5">SUM(E15,J15)</f>
        <v>0</v>
      </c>
      <c r="T15" s="146"/>
    </row>
    <row r="16" spans="1:20" s="3" customFormat="1" ht="34.5" hidden="1" customHeight="1" x14ac:dyDescent="0.3">
      <c r="A16" s="34" t="s">
        <v>159</v>
      </c>
      <c r="B16" s="34" t="s">
        <v>154</v>
      </c>
      <c r="C16" s="34" t="s">
        <v>42</v>
      </c>
      <c r="D16" s="103" t="s">
        <v>392</v>
      </c>
      <c r="E16" s="94">
        <f t="shared" si="3"/>
        <v>0</v>
      </c>
      <c r="F16" s="94"/>
      <c r="G16" s="431"/>
      <c r="H16" s="431"/>
      <c r="I16" s="431"/>
      <c r="J16" s="435">
        <f t="shared" si="4"/>
        <v>0</v>
      </c>
      <c r="K16" s="435"/>
      <c r="L16" s="434"/>
      <c r="M16" s="434"/>
      <c r="N16" s="434"/>
      <c r="O16" s="435"/>
      <c r="P16" s="431"/>
      <c r="Q16" s="431"/>
      <c r="R16" s="433">
        <f t="shared" si="5"/>
        <v>0</v>
      </c>
      <c r="T16" s="146"/>
    </row>
    <row r="17" spans="1:20" s="3" customFormat="1" ht="24.75" hidden="1" customHeight="1" x14ac:dyDescent="0.3">
      <c r="A17" s="34" t="s">
        <v>313</v>
      </c>
      <c r="B17" s="34" t="s">
        <v>52</v>
      </c>
      <c r="C17" s="34" t="s">
        <v>53</v>
      </c>
      <c r="D17" s="103" t="s">
        <v>314</v>
      </c>
      <c r="E17" s="94">
        <f t="shared" si="3"/>
        <v>0</v>
      </c>
      <c r="F17" s="94"/>
      <c r="G17" s="431"/>
      <c r="H17" s="431"/>
      <c r="I17" s="431"/>
      <c r="J17" s="435">
        <f t="shared" si="4"/>
        <v>0</v>
      </c>
      <c r="K17" s="435"/>
      <c r="L17" s="434"/>
      <c r="M17" s="434"/>
      <c r="N17" s="434"/>
      <c r="O17" s="435"/>
      <c r="P17" s="431"/>
      <c r="Q17" s="431"/>
      <c r="R17" s="433">
        <f t="shared" si="5"/>
        <v>0</v>
      </c>
      <c r="T17" s="146"/>
    </row>
    <row r="18" spans="1:20" s="125" customFormat="1" ht="22.5" hidden="1" customHeight="1" x14ac:dyDescent="0.3">
      <c r="A18" s="436"/>
      <c r="B18" s="436"/>
      <c r="C18" s="436"/>
      <c r="D18" s="437" t="s">
        <v>260</v>
      </c>
      <c r="E18" s="94">
        <f t="shared" si="3"/>
        <v>0</v>
      </c>
      <c r="F18" s="438"/>
      <c r="G18" s="439"/>
      <c r="H18" s="439"/>
      <c r="I18" s="439"/>
      <c r="J18" s="438">
        <f t="shared" ref="J18" si="6">SUM(L18,O18)</f>
        <v>0</v>
      </c>
      <c r="K18" s="438"/>
      <c r="L18" s="439"/>
      <c r="M18" s="439"/>
      <c r="N18" s="439"/>
      <c r="O18" s="438"/>
      <c r="P18" s="439"/>
      <c r="Q18" s="439"/>
      <c r="R18" s="440">
        <f t="shared" ref="R18" si="7">SUM(E18,J18)</f>
        <v>0</v>
      </c>
      <c r="T18" s="126"/>
    </row>
    <row r="19" spans="1:20" s="135" customFormat="1" ht="34.5" hidden="1" customHeight="1" x14ac:dyDescent="0.3">
      <c r="A19" s="34" t="s">
        <v>167</v>
      </c>
      <c r="B19" s="34" t="s">
        <v>140</v>
      </c>
      <c r="C19" s="34" t="s">
        <v>49</v>
      </c>
      <c r="D19" s="115" t="s">
        <v>14</v>
      </c>
      <c r="E19" s="94">
        <f t="shared" si="3"/>
        <v>0</v>
      </c>
      <c r="F19" s="95"/>
      <c r="G19" s="434"/>
      <c r="H19" s="434"/>
      <c r="I19" s="434"/>
      <c r="J19" s="435">
        <f t="shared" si="4"/>
        <v>0</v>
      </c>
      <c r="K19" s="435"/>
      <c r="L19" s="434"/>
      <c r="M19" s="434"/>
      <c r="N19" s="434"/>
      <c r="O19" s="435"/>
      <c r="P19" s="434"/>
      <c r="Q19" s="434"/>
      <c r="R19" s="433">
        <f t="shared" si="5"/>
        <v>0</v>
      </c>
    </row>
    <row r="20" spans="1:20" s="108" customFormat="1" ht="32.25" hidden="1" customHeight="1" x14ac:dyDescent="0.3">
      <c r="A20" s="441" t="s">
        <v>173</v>
      </c>
      <c r="B20" s="441" t="s">
        <v>174</v>
      </c>
      <c r="C20" s="110" t="s">
        <v>48</v>
      </c>
      <c r="D20" s="442" t="s">
        <v>175</v>
      </c>
      <c r="E20" s="94">
        <f t="shared" si="3"/>
        <v>0</v>
      </c>
      <c r="F20" s="94"/>
      <c r="G20" s="443"/>
      <c r="H20" s="443"/>
      <c r="I20" s="443"/>
      <c r="J20" s="435">
        <f t="shared" ref="J20:J32" si="8">SUM(L20,O20)</f>
        <v>0</v>
      </c>
      <c r="K20" s="435"/>
      <c r="L20" s="443"/>
      <c r="M20" s="443"/>
      <c r="N20" s="443"/>
      <c r="O20" s="435"/>
      <c r="P20" s="443"/>
      <c r="Q20" s="443"/>
      <c r="R20" s="95">
        <f t="shared" si="5"/>
        <v>0</v>
      </c>
      <c r="T20" s="147"/>
    </row>
    <row r="21" spans="1:20" s="283" customFormat="1" ht="30" hidden="1" customHeight="1" x14ac:dyDescent="0.3">
      <c r="A21" s="444" t="s">
        <v>287</v>
      </c>
      <c r="B21" s="444" t="s">
        <v>229</v>
      </c>
      <c r="C21" s="444" t="s">
        <v>284</v>
      </c>
      <c r="D21" s="445" t="s">
        <v>230</v>
      </c>
      <c r="E21" s="94">
        <f t="shared" si="3"/>
        <v>0</v>
      </c>
      <c r="F21" s="446"/>
      <c r="G21" s="447"/>
      <c r="H21" s="447"/>
      <c r="I21" s="447"/>
      <c r="J21" s="448">
        <f t="shared" ref="J21:J24" si="9">SUM(L21,O21)</f>
        <v>0</v>
      </c>
      <c r="K21" s="448"/>
      <c r="L21" s="449"/>
      <c r="M21" s="449"/>
      <c r="N21" s="449"/>
      <c r="O21" s="448"/>
      <c r="P21" s="449"/>
      <c r="Q21" s="449"/>
      <c r="R21" s="450">
        <f t="shared" ref="R21:R24" si="10">SUM(E21,J21)</f>
        <v>0</v>
      </c>
      <c r="T21" s="284"/>
    </row>
    <row r="22" spans="1:20" s="283" customFormat="1" ht="31.5" hidden="1" customHeight="1" x14ac:dyDescent="0.3">
      <c r="A22" s="444" t="s">
        <v>317</v>
      </c>
      <c r="B22" s="444" t="s">
        <v>319</v>
      </c>
      <c r="C22" s="444" t="s">
        <v>50</v>
      </c>
      <c r="D22" s="445" t="s">
        <v>321</v>
      </c>
      <c r="E22" s="94">
        <f t="shared" si="3"/>
        <v>0</v>
      </c>
      <c r="F22" s="446"/>
      <c r="G22" s="447"/>
      <c r="H22" s="447"/>
      <c r="I22" s="447"/>
      <c r="J22" s="448">
        <f t="shared" si="9"/>
        <v>0</v>
      </c>
      <c r="K22" s="448"/>
      <c r="L22" s="449"/>
      <c r="M22" s="449"/>
      <c r="N22" s="449"/>
      <c r="O22" s="448"/>
      <c r="P22" s="449"/>
      <c r="Q22" s="449"/>
      <c r="R22" s="450">
        <f t="shared" si="10"/>
        <v>0</v>
      </c>
      <c r="T22" s="284"/>
    </row>
    <row r="23" spans="1:20" s="283" customFormat="1" ht="30.75" hidden="1" customHeight="1" x14ac:dyDescent="0.3">
      <c r="A23" s="444" t="s">
        <v>318</v>
      </c>
      <c r="B23" s="444" t="s">
        <v>320</v>
      </c>
      <c r="C23" s="444" t="s">
        <v>50</v>
      </c>
      <c r="D23" s="445" t="s">
        <v>322</v>
      </c>
      <c r="E23" s="94">
        <f t="shared" si="3"/>
        <v>0</v>
      </c>
      <c r="F23" s="446"/>
      <c r="G23" s="447"/>
      <c r="H23" s="447"/>
      <c r="I23" s="447"/>
      <c r="J23" s="448">
        <f t="shared" si="9"/>
        <v>0</v>
      </c>
      <c r="K23" s="448"/>
      <c r="L23" s="449"/>
      <c r="M23" s="449"/>
      <c r="N23" s="449"/>
      <c r="O23" s="448"/>
      <c r="P23" s="449"/>
      <c r="Q23" s="449"/>
      <c r="R23" s="450">
        <f t="shared" si="10"/>
        <v>0</v>
      </c>
      <c r="T23" s="284"/>
    </row>
    <row r="24" spans="1:20" s="283" customFormat="1" ht="23.25" hidden="1" customHeight="1" x14ac:dyDescent="0.3">
      <c r="A24" s="444" t="s">
        <v>288</v>
      </c>
      <c r="B24" s="444" t="s">
        <v>289</v>
      </c>
      <c r="C24" s="444" t="s">
        <v>50</v>
      </c>
      <c r="D24" s="445" t="s">
        <v>290</v>
      </c>
      <c r="E24" s="94">
        <f t="shared" si="3"/>
        <v>0</v>
      </c>
      <c r="F24" s="446"/>
      <c r="G24" s="447"/>
      <c r="H24" s="447"/>
      <c r="I24" s="447"/>
      <c r="J24" s="448">
        <f t="shared" si="9"/>
        <v>0</v>
      </c>
      <c r="K24" s="448"/>
      <c r="L24" s="449"/>
      <c r="M24" s="449"/>
      <c r="N24" s="449"/>
      <c r="O24" s="448"/>
      <c r="P24" s="449"/>
      <c r="Q24" s="449"/>
      <c r="R24" s="450">
        <f t="shared" si="10"/>
        <v>0</v>
      </c>
      <c r="T24" s="284"/>
    </row>
    <row r="25" spans="1:20" s="123" customFormat="1" ht="33" hidden="1" customHeight="1" x14ac:dyDescent="0.3">
      <c r="A25" s="34" t="s">
        <v>348</v>
      </c>
      <c r="B25" s="34" t="s">
        <v>349</v>
      </c>
      <c r="C25" s="34" t="s">
        <v>351</v>
      </c>
      <c r="D25" s="103" t="s">
        <v>350</v>
      </c>
      <c r="E25" s="94">
        <f t="shared" si="3"/>
        <v>0</v>
      </c>
      <c r="F25" s="94"/>
      <c r="G25" s="94"/>
      <c r="H25" s="94"/>
      <c r="I25" s="94"/>
      <c r="J25" s="94">
        <f t="shared" ref="J25" si="11">SUM(L25,O25)</f>
        <v>0</v>
      </c>
      <c r="K25" s="435"/>
      <c r="L25" s="435"/>
      <c r="M25" s="435"/>
      <c r="N25" s="435"/>
      <c r="O25" s="435"/>
      <c r="P25" s="451"/>
      <c r="Q25" s="451"/>
      <c r="R25" s="433">
        <f t="shared" ref="R25" si="12">SUM(E25,J25)</f>
        <v>0</v>
      </c>
      <c r="T25" s="124"/>
    </row>
    <row r="26" spans="1:20" s="123" customFormat="1" ht="29.25" hidden="1" customHeight="1" x14ac:dyDescent="0.3">
      <c r="A26" s="34" t="s">
        <v>178</v>
      </c>
      <c r="B26" s="34" t="s">
        <v>179</v>
      </c>
      <c r="C26" s="34" t="s">
        <v>66</v>
      </c>
      <c r="D26" s="103" t="s">
        <v>18</v>
      </c>
      <c r="E26" s="94">
        <f t="shared" si="3"/>
        <v>0</v>
      </c>
      <c r="F26" s="94"/>
      <c r="G26" s="94"/>
      <c r="H26" s="94"/>
      <c r="I26" s="94"/>
      <c r="J26" s="94">
        <f t="shared" si="8"/>
        <v>0</v>
      </c>
      <c r="K26" s="452"/>
      <c r="L26" s="451"/>
      <c r="M26" s="451"/>
      <c r="N26" s="451"/>
      <c r="O26" s="452"/>
      <c r="P26" s="451"/>
      <c r="Q26" s="451"/>
      <c r="R26" s="433">
        <f t="shared" si="5"/>
        <v>0</v>
      </c>
      <c r="T26" s="124"/>
    </row>
    <row r="27" spans="1:20" s="187" customFormat="1" ht="33.75" hidden="1" customHeight="1" x14ac:dyDescent="0.3">
      <c r="A27" s="441" t="s">
        <v>181</v>
      </c>
      <c r="B27" s="441" t="s">
        <v>182</v>
      </c>
      <c r="C27" s="441" t="s">
        <v>54</v>
      </c>
      <c r="D27" s="159" t="s">
        <v>180</v>
      </c>
      <c r="E27" s="94">
        <f t="shared" si="3"/>
        <v>0</v>
      </c>
      <c r="F27" s="95"/>
      <c r="G27" s="453"/>
      <c r="H27" s="453"/>
      <c r="I27" s="453"/>
      <c r="J27" s="435">
        <f t="shared" ref="J27:J28" si="13">SUM(L27,O27)</f>
        <v>0</v>
      </c>
      <c r="K27" s="435"/>
      <c r="L27" s="453"/>
      <c r="M27" s="453"/>
      <c r="N27" s="453"/>
      <c r="O27" s="435"/>
      <c r="P27" s="453"/>
      <c r="Q27" s="453"/>
      <c r="R27" s="433">
        <f t="shared" ref="R27:R28" si="14">SUM(E27,J27)</f>
        <v>0</v>
      </c>
      <c r="T27" s="188"/>
    </row>
    <row r="28" spans="1:20" s="84" customFormat="1" ht="30.75" hidden="1" customHeight="1" x14ac:dyDescent="0.3">
      <c r="A28" s="136" t="s">
        <v>183</v>
      </c>
      <c r="B28" s="34" t="s">
        <v>184</v>
      </c>
      <c r="C28" s="165" t="s">
        <v>185</v>
      </c>
      <c r="D28" s="166" t="s">
        <v>186</v>
      </c>
      <c r="E28" s="94">
        <f t="shared" si="3"/>
        <v>0</v>
      </c>
      <c r="F28" s="94"/>
      <c r="G28" s="454"/>
      <c r="H28" s="454"/>
      <c r="I28" s="454"/>
      <c r="J28" s="435">
        <f t="shared" si="13"/>
        <v>0</v>
      </c>
      <c r="K28" s="435"/>
      <c r="L28" s="454"/>
      <c r="M28" s="454"/>
      <c r="N28" s="454"/>
      <c r="O28" s="435"/>
      <c r="P28" s="454"/>
      <c r="Q28" s="454"/>
      <c r="R28" s="433">
        <f t="shared" si="14"/>
        <v>0</v>
      </c>
    </row>
    <row r="29" spans="1:20" s="84" customFormat="1" ht="30.75" hidden="1" customHeight="1" x14ac:dyDescent="0.3">
      <c r="A29" s="136" t="s">
        <v>474</v>
      </c>
      <c r="B29" s="34" t="s">
        <v>475</v>
      </c>
      <c r="C29" s="165" t="s">
        <v>479</v>
      </c>
      <c r="D29" s="166" t="s">
        <v>478</v>
      </c>
      <c r="E29" s="94">
        <f t="shared" si="3"/>
        <v>0</v>
      </c>
      <c r="F29" s="94"/>
      <c r="G29" s="454"/>
      <c r="H29" s="454"/>
      <c r="I29" s="454"/>
      <c r="J29" s="435">
        <f t="shared" si="8"/>
        <v>0</v>
      </c>
      <c r="K29" s="435"/>
      <c r="L29" s="454"/>
      <c r="M29" s="454"/>
      <c r="N29" s="454"/>
      <c r="O29" s="435"/>
      <c r="P29" s="454"/>
      <c r="Q29" s="454"/>
      <c r="R29" s="433">
        <f t="shared" ref="R29:R34" si="15">SUM(E29,J29)</f>
        <v>0</v>
      </c>
    </row>
    <row r="30" spans="1:20" s="84" customFormat="1" ht="30.75" hidden="1" customHeight="1" x14ac:dyDescent="0.3">
      <c r="A30" s="136" t="s">
        <v>482</v>
      </c>
      <c r="B30" s="34" t="s">
        <v>483</v>
      </c>
      <c r="C30" s="165" t="s">
        <v>479</v>
      </c>
      <c r="D30" s="166" t="s">
        <v>480</v>
      </c>
      <c r="E30" s="94">
        <f t="shared" si="3"/>
        <v>0</v>
      </c>
      <c r="F30" s="94"/>
      <c r="G30" s="454"/>
      <c r="H30" s="454"/>
      <c r="I30" s="454"/>
      <c r="J30" s="435">
        <f t="shared" ref="J30" si="16">SUM(L30,O30)</f>
        <v>0</v>
      </c>
      <c r="K30" s="435"/>
      <c r="L30" s="454"/>
      <c r="M30" s="454"/>
      <c r="N30" s="454"/>
      <c r="O30" s="435"/>
      <c r="P30" s="454"/>
      <c r="Q30" s="454"/>
      <c r="R30" s="433">
        <f t="shared" ref="R30" si="17">SUM(E30,J30)</f>
        <v>0</v>
      </c>
    </row>
    <row r="31" spans="1:20" s="84" customFormat="1" ht="26.25" hidden="1" customHeight="1" x14ac:dyDescent="0.3">
      <c r="A31" s="165" t="s">
        <v>452</v>
      </c>
      <c r="B31" s="34" t="s">
        <v>453</v>
      </c>
      <c r="C31" s="165" t="s">
        <v>479</v>
      </c>
      <c r="D31" s="166" t="s">
        <v>454</v>
      </c>
      <c r="E31" s="94">
        <f t="shared" si="3"/>
        <v>0</v>
      </c>
      <c r="F31" s="94"/>
      <c r="G31" s="454"/>
      <c r="H31" s="454"/>
      <c r="I31" s="454"/>
      <c r="J31" s="435">
        <f t="shared" si="8"/>
        <v>0</v>
      </c>
      <c r="K31" s="435"/>
      <c r="L31" s="454"/>
      <c r="M31" s="454"/>
      <c r="N31" s="454"/>
      <c r="O31" s="435"/>
      <c r="P31" s="454"/>
      <c r="Q31" s="454"/>
      <c r="R31" s="433">
        <f t="shared" si="15"/>
        <v>0</v>
      </c>
    </row>
    <row r="32" spans="1:20" s="84" customFormat="1" ht="28.5" customHeight="1" x14ac:dyDescent="0.3">
      <c r="A32" s="34" t="s">
        <v>476</v>
      </c>
      <c r="B32" s="34" t="s">
        <v>477</v>
      </c>
      <c r="C32" s="34" t="s">
        <v>479</v>
      </c>
      <c r="D32" s="159" t="s">
        <v>481</v>
      </c>
      <c r="E32" s="94">
        <f t="shared" si="3"/>
        <v>4932000</v>
      </c>
      <c r="F32" s="94">
        <v>4932000</v>
      </c>
      <c r="G32" s="454"/>
      <c r="H32" s="454"/>
      <c r="I32" s="454"/>
      <c r="J32" s="435">
        <f t="shared" si="8"/>
        <v>368000</v>
      </c>
      <c r="K32" s="435">
        <v>368000</v>
      </c>
      <c r="L32" s="454"/>
      <c r="M32" s="454"/>
      <c r="N32" s="454"/>
      <c r="O32" s="435">
        <v>368000</v>
      </c>
      <c r="P32" s="454"/>
      <c r="Q32" s="454"/>
      <c r="R32" s="433">
        <f t="shared" si="15"/>
        <v>5300000</v>
      </c>
    </row>
    <row r="33" spans="1:36" s="84" customFormat="1" ht="25.5" customHeight="1" x14ac:dyDescent="0.3">
      <c r="A33" s="34" t="s">
        <v>551</v>
      </c>
      <c r="B33" s="34" t="s">
        <v>554</v>
      </c>
      <c r="C33" s="34" t="s">
        <v>52</v>
      </c>
      <c r="D33" s="159" t="s">
        <v>259</v>
      </c>
      <c r="E33" s="94">
        <f t="shared" si="3"/>
        <v>3000000</v>
      </c>
      <c r="F33" s="94">
        <v>3000000</v>
      </c>
      <c r="G33" s="454"/>
      <c r="H33" s="454"/>
      <c r="I33" s="454"/>
      <c r="J33" s="435"/>
      <c r="K33" s="435"/>
      <c r="L33" s="454"/>
      <c r="M33" s="454"/>
      <c r="N33" s="454"/>
      <c r="O33" s="435"/>
      <c r="P33" s="454"/>
      <c r="Q33" s="454"/>
      <c r="R33" s="433">
        <f t="shared" si="15"/>
        <v>3000000</v>
      </c>
    </row>
    <row r="34" spans="1:36" s="84" customFormat="1" ht="59.25" customHeight="1" x14ac:dyDescent="0.3">
      <c r="A34" s="34" t="s">
        <v>552</v>
      </c>
      <c r="B34" s="34" t="s">
        <v>553</v>
      </c>
      <c r="C34" s="34" t="s">
        <v>52</v>
      </c>
      <c r="D34" s="159" t="s">
        <v>555</v>
      </c>
      <c r="E34" s="94">
        <f t="shared" si="3"/>
        <v>4200000</v>
      </c>
      <c r="F34" s="94">
        <v>4200000</v>
      </c>
      <c r="G34" s="454"/>
      <c r="H34" s="454"/>
      <c r="I34" s="454"/>
      <c r="J34" s="435"/>
      <c r="K34" s="435"/>
      <c r="L34" s="454"/>
      <c r="M34" s="454"/>
      <c r="N34" s="454"/>
      <c r="O34" s="435"/>
      <c r="P34" s="454"/>
      <c r="Q34" s="454"/>
      <c r="R34" s="433">
        <f t="shared" si="15"/>
        <v>4200000</v>
      </c>
    </row>
    <row r="35" spans="1:36" s="84" customFormat="1" ht="42" customHeight="1" x14ac:dyDescent="0.3">
      <c r="A35" s="133" t="s">
        <v>198</v>
      </c>
      <c r="B35" s="133"/>
      <c r="C35" s="133"/>
      <c r="D35" s="318" t="s">
        <v>152</v>
      </c>
      <c r="E35" s="144">
        <f>SUM(E36)</f>
        <v>-5328349</v>
      </c>
      <c r="F35" s="144">
        <f t="shared" ref="F35:R35" si="18">SUM(F36)</f>
        <v>-5328349</v>
      </c>
      <c r="G35" s="144">
        <f t="shared" si="18"/>
        <v>-5836790</v>
      </c>
      <c r="H35" s="144">
        <f t="shared" si="18"/>
        <v>0</v>
      </c>
      <c r="I35" s="144">
        <f t="shared" si="18"/>
        <v>0</v>
      </c>
      <c r="J35" s="144">
        <f t="shared" si="18"/>
        <v>0</v>
      </c>
      <c r="K35" s="144">
        <f t="shared" si="18"/>
        <v>0</v>
      </c>
      <c r="L35" s="144">
        <f t="shared" si="18"/>
        <v>0</v>
      </c>
      <c r="M35" s="144">
        <f t="shared" si="18"/>
        <v>0</v>
      </c>
      <c r="N35" s="144">
        <f t="shared" si="18"/>
        <v>0</v>
      </c>
      <c r="O35" s="144">
        <f t="shared" si="18"/>
        <v>0</v>
      </c>
      <c r="P35" s="144">
        <f t="shared" si="18"/>
        <v>0</v>
      </c>
      <c r="Q35" s="144">
        <f t="shared" si="18"/>
        <v>0</v>
      </c>
      <c r="R35" s="144">
        <f t="shared" si="18"/>
        <v>-5328349</v>
      </c>
      <c r="T35" s="101">
        <f t="shared" ref="T35:T36" si="19">SUM(E35,J35)</f>
        <v>-5328349</v>
      </c>
    </row>
    <row r="36" spans="1:36" s="3" customFormat="1" ht="41.25" customHeight="1" x14ac:dyDescent="0.3">
      <c r="A36" s="133" t="s">
        <v>197</v>
      </c>
      <c r="B36" s="133"/>
      <c r="C36" s="133"/>
      <c r="D36" s="318" t="s">
        <v>152</v>
      </c>
      <c r="E36" s="144">
        <f>SUM(E37,E38,E40,E41,E42,E43,E44,E45,E46,E48,E50)</f>
        <v>-5328349</v>
      </c>
      <c r="F36" s="144">
        <f t="shared" ref="F36:O36" si="20">SUM(F37,F38,F40,F41,F42,F43,F44,F45,F46,F48,F50)</f>
        <v>-5328349</v>
      </c>
      <c r="G36" s="144">
        <f t="shared" si="20"/>
        <v>-5836790</v>
      </c>
      <c r="H36" s="144">
        <f t="shared" si="20"/>
        <v>0</v>
      </c>
      <c r="I36" s="144">
        <f t="shared" si="20"/>
        <v>0</v>
      </c>
      <c r="J36" s="144">
        <f t="shared" si="20"/>
        <v>0</v>
      </c>
      <c r="K36" s="144">
        <f t="shared" si="20"/>
        <v>0</v>
      </c>
      <c r="L36" s="144">
        <f t="shared" si="20"/>
        <v>0</v>
      </c>
      <c r="M36" s="144">
        <f t="shared" si="20"/>
        <v>0</v>
      </c>
      <c r="N36" s="144">
        <f t="shared" si="20"/>
        <v>0</v>
      </c>
      <c r="O36" s="144">
        <f t="shared" si="20"/>
        <v>0</v>
      </c>
      <c r="P36" s="144">
        <f>SUM(P37,P38,P40,P41,P42,P43,P44,P45,P46,P48,P50)</f>
        <v>0</v>
      </c>
      <c r="Q36" s="144">
        <f t="shared" ref="Q36" si="21">SUM(Q37,Q38,Q40,Q41,Q42,Q43,Q44,Q45,Q46,Q48,Q50)</f>
        <v>0</v>
      </c>
      <c r="R36" s="144">
        <f t="shared" ref="R36" si="22">SUM(R37,R38,R40,R41,R42,R43,R44,R45,R46,R48,R50)</f>
        <v>-5328349</v>
      </c>
      <c r="T36" s="101">
        <f t="shared" si="19"/>
        <v>-5328349</v>
      </c>
    </row>
    <row r="37" spans="1:36" s="3" customFormat="1" ht="55.5" customHeight="1" x14ac:dyDescent="0.3">
      <c r="A37" s="34" t="s">
        <v>196</v>
      </c>
      <c r="B37" s="34" t="s">
        <v>154</v>
      </c>
      <c r="C37" s="34" t="s">
        <v>42</v>
      </c>
      <c r="D37" s="103" t="s">
        <v>392</v>
      </c>
      <c r="E37" s="94">
        <f t="shared" ref="E37:E50" si="23">SUM(F37,I37)</f>
        <v>7310</v>
      </c>
      <c r="F37" s="95">
        <v>7310</v>
      </c>
      <c r="G37" s="95"/>
      <c r="H37" s="434"/>
      <c r="I37" s="434"/>
      <c r="J37" s="433">
        <f t="shared" ref="J37:J50" si="24">SUM(L37,O37)</f>
        <v>0</v>
      </c>
      <c r="K37" s="433"/>
      <c r="L37" s="434"/>
      <c r="M37" s="434"/>
      <c r="N37" s="434"/>
      <c r="O37" s="433"/>
      <c r="P37" s="433"/>
      <c r="Q37" s="433"/>
      <c r="R37" s="433">
        <f>SUM(E37,J37)</f>
        <v>7310</v>
      </c>
    </row>
    <row r="38" spans="1:36" s="84" customFormat="1" ht="28.5" customHeight="1" x14ac:dyDescent="0.3">
      <c r="A38" s="98" t="s">
        <v>236</v>
      </c>
      <c r="B38" s="98" t="s">
        <v>56</v>
      </c>
      <c r="C38" s="104" t="s">
        <v>43</v>
      </c>
      <c r="D38" s="115" t="s">
        <v>235</v>
      </c>
      <c r="E38" s="94">
        <f t="shared" si="23"/>
        <v>787172</v>
      </c>
      <c r="F38" s="95">
        <v>787172</v>
      </c>
      <c r="G38" s="95"/>
      <c r="H38" s="434"/>
      <c r="I38" s="434"/>
      <c r="J38" s="433">
        <f t="shared" ref="J38" si="25">SUM(L38,O38)</f>
        <v>0</v>
      </c>
      <c r="K38" s="433"/>
      <c r="L38" s="434"/>
      <c r="M38" s="434"/>
      <c r="N38" s="434"/>
      <c r="O38" s="433"/>
      <c r="P38" s="433"/>
      <c r="Q38" s="433"/>
      <c r="R38" s="433">
        <f t="shared" ref="R38:R50" si="26">SUM(E38,J38)</f>
        <v>787172</v>
      </c>
    </row>
    <row r="39" spans="1:36" s="189" customFormat="1" ht="39" hidden="1" customHeight="1" x14ac:dyDescent="0.3">
      <c r="A39" s="455"/>
      <c r="B39" s="455"/>
      <c r="C39" s="456"/>
      <c r="D39" s="457" t="s">
        <v>295</v>
      </c>
      <c r="E39" s="94">
        <f t="shared" si="23"/>
        <v>0</v>
      </c>
      <c r="F39" s="458"/>
      <c r="G39" s="458"/>
      <c r="H39" s="453"/>
      <c r="I39" s="453"/>
      <c r="J39" s="458">
        <f t="shared" si="24"/>
        <v>0</v>
      </c>
      <c r="K39" s="459"/>
      <c r="L39" s="453"/>
      <c r="M39" s="453"/>
      <c r="N39" s="453"/>
      <c r="O39" s="459"/>
      <c r="P39" s="459"/>
      <c r="Q39" s="459"/>
      <c r="R39" s="460">
        <f t="shared" si="26"/>
        <v>0</v>
      </c>
    </row>
    <row r="40" spans="1:36" s="289" customFormat="1" ht="56.25" customHeight="1" x14ac:dyDescent="0.3">
      <c r="A40" s="98" t="s">
        <v>401</v>
      </c>
      <c r="B40" s="98" t="s">
        <v>402</v>
      </c>
      <c r="C40" s="104" t="s">
        <v>44</v>
      </c>
      <c r="D40" s="115" t="s">
        <v>547</v>
      </c>
      <c r="E40" s="94">
        <f t="shared" si="23"/>
        <v>924449</v>
      </c>
      <c r="F40" s="94">
        <v>924449</v>
      </c>
      <c r="G40" s="94"/>
      <c r="H40" s="94"/>
      <c r="I40" s="94"/>
      <c r="J40" s="94">
        <f t="shared" ref="J40:J46" si="27">SUM(L40,O40)</f>
        <v>0</v>
      </c>
      <c r="K40" s="95"/>
      <c r="L40" s="95"/>
      <c r="M40" s="95"/>
      <c r="N40" s="95"/>
      <c r="O40" s="95"/>
      <c r="P40" s="94"/>
      <c r="Q40" s="94"/>
      <c r="R40" s="94">
        <f t="shared" ref="R40:R46" si="28">SUM(E40,J40)</f>
        <v>924449</v>
      </c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</row>
    <row r="41" spans="1:36" s="288" customFormat="1" ht="56.25" customHeight="1" x14ac:dyDescent="0.3">
      <c r="A41" s="34" t="s">
        <v>399</v>
      </c>
      <c r="B41" s="34" t="s">
        <v>400</v>
      </c>
      <c r="C41" s="162" t="s">
        <v>44</v>
      </c>
      <c r="D41" s="115" t="s">
        <v>548</v>
      </c>
      <c r="E41" s="94">
        <f t="shared" si="23"/>
        <v>-7120900</v>
      </c>
      <c r="F41" s="94">
        <v>-7120900</v>
      </c>
      <c r="G41" s="94">
        <v>-5836790</v>
      </c>
      <c r="H41" s="94"/>
      <c r="I41" s="94"/>
      <c r="J41" s="94">
        <f t="shared" si="27"/>
        <v>0</v>
      </c>
      <c r="K41" s="94"/>
      <c r="L41" s="94"/>
      <c r="M41" s="94"/>
      <c r="N41" s="94"/>
      <c r="O41" s="94"/>
      <c r="P41" s="94"/>
      <c r="Q41" s="94"/>
      <c r="R41" s="94">
        <f t="shared" si="28"/>
        <v>-7120900</v>
      </c>
    </row>
    <row r="42" spans="1:36" s="179" customFormat="1" ht="54.75" customHeight="1" x14ac:dyDescent="0.3">
      <c r="A42" s="98" t="s">
        <v>237</v>
      </c>
      <c r="B42" s="98" t="s">
        <v>55</v>
      </c>
      <c r="C42" s="98" t="s">
        <v>45</v>
      </c>
      <c r="D42" s="307" t="s">
        <v>340</v>
      </c>
      <c r="E42" s="94">
        <f t="shared" si="23"/>
        <v>24191</v>
      </c>
      <c r="F42" s="95">
        <v>24191</v>
      </c>
      <c r="G42" s="95"/>
      <c r="H42" s="433"/>
      <c r="I42" s="433"/>
      <c r="J42" s="95">
        <f t="shared" si="27"/>
        <v>0</v>
      </c>
      <c r="K42" s="95"/>
      <c r="L42" s="433"/>
      <c r="M42" s="433"/>
      <c r="N42" s="433"/>
      <c r="O42" s="95"/>
      <c r="P42" s="433"/>
      <c r="Q42" s="433"/>
      <c r="R42" s="95">
        <f t="shared" si="28"/>
        <v>24191</v>
      </c>
    </row>
    <row r="43" spans="1:36" s="84" customFormat="1" ht="39" customHeight="1" x14ac:dyDescent="0.3">
      <c r="A43" s="98" t="s">
        <v>405</v>
      </c>
      <c r="B43" s="98" t="s">
        <v>407</v>
      </c>
      <c r="C43" s="98" t="s">
        <v>46</v>
      </c>
      <c r="D43" s="115" t="s">
        <v>238</v>
      </c>
      <c r="E43" s="94">
        <f t="shared" si="23"/>
        <v>25468</v>
      </c>
      <c r="F43" s="95">
        <v>25468</v>
      </c>
      <c r="G43" s="95"/>
      <c r="H43" s="433"/>
      <c r="I43" s="433"/>
      <c r="J43" s="95">
        <f t="shared" si="27"/>
        <v>0</v>
      </c>
      <c r="K43" s="95"/>
      <c r="L43" s="433"/>
      <c r="M43" s="433"/>
      <c r="N43" s="433"/>
      <c r="O43" s="95"/>
      <c r="P43" s="433"/>
      <c r="Q43" s="433"/>
      <c r="R43" s="433">
        <f t="shared" si="28"/>
        <v>25468</v>
      </c>
    </row>
    <row r="44" spans="1:36" s="84" customFormat="1" ht="7.5" hidden="1" customHeight="1" x14ac:dyDescent="0.3">
      <c r="A44" s="98" t="s">
        <v>406</v>
      </c>
      <c r="B44" s="98" t="s">
        <v>408</v>
      </c>
      <c r="C44" s="98" t="s">
        <v>46</v>
      </c>
      <c r="D44" s="115" t="s">
        <v>239</v>
      </c>
      <c r="E44" s="94">
        <f t="shared" si="23"/>
        <v>0</v>
      </c>
      <c r="F44" s="95"/>
      <c r="G44" s="95"/>
      <c r="H44" s="433"/>
      <c r="I44" s="433"/>
      <c r="J44" s="95">
        <f t="shared" si="27"/>
        <v>0</v>
      </c>
      <c r="K44" s="433"/>
      <c r="L44" s="433"/>
      <c r="M44" s="433"/>
      <c r="N44" s="433"/>
      <c r="O44" s="433"/>
      <c r="P44" s="433"/>
      <c r="Q44" s="433"/>
      <c r="R44" s="433">
        <f t="shared" si="28"/>
        <v>0</v>
      </c>
    </row>
    <row r="45" spans="1:36" s="84" customFormat="1" ht="41.25" customHeight="1" x14ac:dyDescent="0.3">
      <c r="A45" s="98" t="s">
        <v>412</v>
      </c>
      <c r="B45" s="98" t="s">
        <v>413</v>
      </c>
      <c r="C45" s="98" t="s">
        <v>46</v>
      </c>
      <c r="D45" s="307" t="s">
        <v>414</v>
      </c>
      <c r="E45" s="94">
        <f t="shared" si="23"/>
        <v>-1733010</v>
      </c>
      <c r="F45" s="95">
        <v>-1733010</v>
      </c>
      <c r="G45" s="95">
        <v>-1429150</v>
      </c>
      <c r="H45" s="433"/>
      <c r="I45" s="433"/>
      <c r="J45" s="95">
        <f t="shared" si="27"/>
        <v>0</v>
      </c>
      <c r="K45" s="461"/>
      <c r="L45" s="433"/>
      <c r="M45" s="433"/>
      <c r="N45" s="433"/>
      <c r="O45" s="461"/>
      <c r="P45" s="433"/>
      <c r="Q45" s="433"/>
      <c r="R45" s="95">
        <f t="shared" si="28"/>
        <v>-1733010</v>
      </c>
    </row>
    <row r="46" spans="1:36" s="84" customFormat="1" ht="42" customHeight="1" x14ac:dyDescent="0.3">
      <c r="A46" s="98" t="s">
        <v>485</v>
      </c>
      <c r="B46" s="98" t="s">
        <v>486</v>
      </c>
      <c r="C46" s="98" t="s">
        <v>46</v>
      </c>
      <c r="D46" s="307" t="s">
        <v>487</v>
      </c>
      <c r="E46" s="94">
        <f t="shared" si="23"/>
        <v>1743563</v>
      </c>
      <c r="F46" s="95">
        <v>1743563</v>
      </c>
      <c r="G46" s="95">
        <v>1429150</v>
      </c>
      <c r="H46" s="433"/>
      <c r="I46" s="433"/>
      <c r="J46" s="95">
        <f t="shared" si="27"/>
        <v>0</v>
      </c>
      <c r="K46" s="461"/>
      <c r="L46" s="433"/>
      <c r="M46" s="433"/>
      <c r="N46" s="433"/>
      <c r="O46" s="461"/>
      <c r="P46" s="433"/>
      <c r="Q46" s="433"/>
      <c r="R46" s="95">
        <f t="shared" si="28"/>
        <v>1743563</v>
      </c>
    </row>
    <row r="47" spans="1:36" s="189" customFormat="1" ht="47.25" hidden="1" customHeight="1" x14ac:dyDescent="0.35">
      <c r="A47" s="462"/>
      <c r="B47" s="462"/>
      <c r="C47" s="463"/>
      <c r="D47" s="464" t="s">
        <v>331</v>
      </c>
      <c r="E47" s="465">
        <f t="shared" si="23"/>
        <v>0</v>
      </c>
      <c r="F47" s="458"/>
      <c r="G47" s="458"/>
      <c r="H47" s="459"/>
      <c r="I47" s="459"/>
      <c r="J47" s="458"/>
      <c r="K47" s="466"/>
      <c r="L47" s="459"/>
      <c r="M47" s="459"/>
      <c r="N47" s="459"/>
      <c r="O47" s="466"/>
      <c r="P47" s="459"/>
      <c r="Q47" s="459"/>
      <c r="R47" s="458">
        <f t="shared" si="26"/>
        <v>0</v>
      </c>
    </row>
    <row r="48" spans="1:36" s="84" customFormat="1" ht="41.25" customHeight="1" x14ac:dyDescent="0.3">
      <c r="A48" s="98" t="s">
        <v>409</v>
      </c>
      <c r="B48" s="98" t="s">
        <v>410</v>
      </c>
      <c r="C48" s="104" t="s">
        <v>46</v>
      </c>
      <c r="D48" s="115" t="s">
        <v>411</v>
      </c>
      <c r="E48" s="94">
        <f t="shared" si="23"/>
        <v>6031</v>
      </c>
      <c r="F48" s="95">
        <v>6031</v>
      </c>
      <c r="G48" s="95"/>
      <c r="H48" s="433"/>
      <c r="I48" s="433"/>
      <c r="J48" s="95">
        <f t="shared" si="24"/>
        <v>0</v>
      </c>
      <c r="K48" s="95"/>
      <c r="L48" s="433"/>
      <c r="M48" s="433"/>
      <c r="N48" s="433"/>
      <c r="O48" s="95"/>
      <c r="P48" s="433"/>
      <c r="Q48" s="433"/>
      <c r="R48" s="95">
        <f t="shared" si="26"/>
        <v>6031</v>
      </c>
    </row>
    <row r="49" spans="1:35" s="189" customFormat="1" ht="46.5" hidden="1" customHeight="1" x14ac:dyDescent="0.35">
      <c r="A49" s="455"/>
      <c r="B49" s="455"/>
      <c r="C49" s="456"/>
      <c r="D49" s="467" t="s">
        <v>331</v>
      </c>
      <c r="E49" s="94">
        <f t="shared" si="23"/>
        <v>0</v>
      </c>
      <c r="F49" s="458"/>
      <c r="G49" s="465"/>
      <c r="H49" s="459"/>
      <c r="I49" s="459"/>
      <c r="J49" s="458">
        <f t="shared" si="24"/>
        <v>0</v>
      </c>
      <c r="K49" s="466"/>
      <c r="L49" s="459"/>
      <c r="M49" s="459"/>
      <c r="N49" s="459"/>
      <c r="O49" s="466"/>
      <c r="P49" s="459"/>
      <c r="Q49" s="459"/>
      <c r="R49" s="458">
        <f t="shared" si="26"/>
        <v>0</v>
      </c>
    </row>
    <row r="50" spans="1:35" s="84" customFormat="1" ht="45.75" customHeight="1" x14ac:dyDescent="0.3">
      <c r="A50" s="98" t="s">
        <v>241</v>
      </c>
      <c r="B50" s="98" t="s">
        <v>242</v>
      </c>
      <c r="C50" s="104" t="s">
        <v>47</v>
      </c>
      <c r="D50" s="115" t="s">
        <v>240</v>
      </c>
      <c r="E50" s="94">
        <f t="shared" si="23"/>
        <v>7377</v>
      </c>
      <c r="F50" s="95">
        <v>7377</v>
      </c>
      <c r="G50" s="95"/>
      <c r="H50" s="433"/>
      <c r="I50" s="433"/>
      <c r="J50" s="433">
        <f t="shared" si="24"/>
        <v>0</v>
      </c>
      <c r="K50" s="433"/>
      <c r="L50" s="433"/>
      <c r="M50" s="433"/>
      <c r="N50" s="433"/>
      <c r="O50" s="433"/>
      <c r="P50" s="433"/>
      <c r="Q50" s="433"/>
      <c r="R50" s="433">
        <f t="shared" si="26"/>
        <v>7377</v>
      </c>
    </row>
    <row r="51" spans="1:35" s="84" customFormat="1" ht="42.75" customHeight="1" x14ac:dyDescent="0.3">
      <c r="A51" s="133" t="s">
        <v>195</v>
      </c>
      <c r="B51" s="133"/>
      <c r="C51" s="133"/>
      <c r="D51" s="318" t="s">
        <v>484</v>
      </c>
      <c r="E51" s="144">
        <f>SUM(E52)</f>
        <v>1700000</v>
      </c>
      <c r="F51" s="468">
        <f t="shared" ref="F51:R51" si="29">SUM(F52)</f>
        <v>1700000</v>
      </c>
      <c r="G51" s="468">
        <f t="shared" si="29"/>
        <v>0</v>
      </c>
      <c r="H51" s="468">
        <f t="shared" si="29"/>
        <v>0</v>
      </c>
      <c r="I51" s="468">
        <f t="shared" si="29"/>
        <v>0</v>
      </c>
      <c r="J51" s="468">
        <f t="shared" si="29"/>
        <v>0</v>
      </c>
      <c r="K51" s="468">
        <f t="shared" si="29"/>
        <v>0</v>
      </c>
      <c r="L51" s="468">
        <f t="shared" si="29"/>
        <v>0</v>
      </c>
      <c r="M51" s="468">
        <f t="shared" si="29"/>
        <v>0</v>
      </c>
      <c r="N51" s="468">
        <f t="shared" si="29"/>
        <v>0</v>
      </c>
      <c r="O51" s="468">
        <f t="shared" si="29"/>
        <v>0</v>
      </c>
      <c r="P51" s="468">
        <f t="shared" si="29"/>
        <v>0</v>
      </c>
      <c r="Q51" s="468" t="e">
        <f t="shared" si="29"/>
        <v>#REF!</v>
      </c>
      <c r="R51" s="468">
        <f t="shared" si="29"/>
        <v>1700000</v>
      </c>
      <c r="T51" s="101">
        <f t="shared" ref="T51:T52" si="30">SUM(E51,J51)</f>
        <v>1700000</v>
      </c>
    </row>
    <row r="52" spans="1:35" s="3" customFormat="1" ht="41.25" customHeight="1" x14ac:dyDescent="0.3">
      <c r="A52" s="133" t="s">
        <v>194</v>
      </c>
      <c r="B52" s="133"/>
      <c r="C52" s="133"/>
      <c r="D52" s="318" t="s">
        <v>484</v>
      </c>
      <c r="E52" s="144">
        <f>SUM(E53:E77)</f>
        <v>1700000</v>
      </c>
      <c r="F52" s="144">
        <f t="shared" ref="F52:R52" si="31">SUM(F53:F77)</f>
        <v>1700000</v>
      </c>
      <c r="G52" s="144">
        <f t="shared" si="31"/>
        <v>0</v>
      </c>
      <c r="H52" s="144">
        <f t="shared" si="31"/>
        <v>0</v>
      </c>
      <c r="I52" s="144">
        <f t="shared" si="31"/>
        <v>0</v>
      </c>
      <c r="J52" s="144">
        <f t="shared" si="31"/>
        <v>0</v>
      </c>
      <c r="K52" s="144">
        <f t="shared" si="31"/>
        <v>0</v>
      </c>
      <c r="L52" s="144">
        <f t="shared" si="31"/>
        <v>0</v>
      </c>
      <c r="M52" s="144">
        <f t="shared" si="31"/>
        <v>0</v>
      </c>
      <c r="N52" s="144">
        <f t="shared" si="31"/>
        <v>0</v>
      </c>
      <c r="O52" s="144">
        <f t="shared" si="31"/>
        <v>0</v>
      </c>
      <c r="P52" s="144">
        <f t="shared" si="31"/>
        <v>0</v>
      </c>
      <c r="Q52" s="144" t="e">
        <f t="shared" si="31"/>
        <v>#REF!</v>
      </c>
      <c r="R52" s="144">
        <f t="shared" si="31"/>
        <v>1700000</v>
      </c>
      <c r="T52" s="101">
        <f t="shared" si="30"/>
        <v>1700000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108" customFormat="1" ht="37.5" hidden="1" customHeight="1" x14ac:dyDescent="0.3">
      <c r="A53" s="34" t="s">
        <v>566</v>
      </c>
      <c r="B53" s="469" t="s">
        <v>154</v>
      </c>
      <c r="C53" s="469" t="s">
        <v>42</v>
      </c>
      <c r="D53" s="103" t="s">
        <v>392</v>
      </c>
      <c r="E53" s="94">
        <f t="shared" ref="E53:E77" si="32">SUM(F53,I53)</f>
        <v>0</v>
      </c>
      <c r="F53" s="470"/>
      <c r="G53" s="471"/>
      <c r="H53" s="471"/>
      <c r="I53" s="471"/>
      <c r="J53" s="472">
        <f t="shared" ref="J53:J62" si="33">SUM(L53,O53)</f>
        <v>0</v>
      </c>
      <c r="K53" s="472"/>
      <c r="L53" s="471"/>
      <c r="M53" s="471"/>
      <c r="N53" s="471"/>
      <c r="O53" s="471"/>
      <c r="P53" s="471"/>
      <c r="Q53" s="471"/>
      <c r="R53" s="472">
        <f t="shared" ref="R53:R62" si="34">SUM(E53,J53)</f>
        <v>0</v>
      </c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</row>
    <row r="54" spans="1:35" s="108" customFormat="1" ht="33" customHeight="1" x14ac:dyDescent="0.3">
      <c r="A54" s="34" t="s">
        <v>566</v>
      </c>
      <c r="B54" s="469" t="s">
        <v>52</v>
      </c>
      <c r="C54" s="469" t="s">
        <v>53</v>
      </c>
      <c r="D54" s="103" t="s">
        <v>314</v>
      </c>
      <c r="E54" s="94">
        <f t="shared" si="32"/>
        <v>5000</v>
      </c>
      <c r="F54" s="470">
        <v>5000</v>
      </c>
      <c r="G54" s="471"/>
      <c r="H54" s="471"/>
      <c r="I54" s="471"/>
      <c r="J54" s="472"/>
      <c r="K54" s="472"/>
      <c r="L54" s="471"/>
      <c r="M54" s="471"/>
      <c r="N54" s="471"/>
      <c r="O54" s="471"/>
      <c r="P54" s="471"/>
      <c r="Q54" s="471"/>
      <c r="R54" s="435">
        <f>SUM(J54,E54)</f>
        <v>5000</v>
      </c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</row>
    <row r="55" spans="1:35" s="3" customFormat="1" ht="31.15" hidden="1" customHeight="1" x14ac:dyDescent="0.3">
      <c r="A55" s="34" t="s">
        <v>489</v>
      </c>
      <c r="B55" s="34" t="s">
        <v>347</v>
      </c>
      <c r="C55" s="34" t="s">
        <v>346</v>
      </c>
      <c r="D55" s="107" t="s">
        <v>345</v>
      </c>
      <c r="E55" s="94">
        <f t="shared" si="32"/>
        <v>0</v>
      </c>
      <c r="F55" s="94"/>
      <c r="G55" s="94"/>
      <c r="H55" s="94"/>
      <c r="I55" s="431"/>
      <c r="J55" s="435">
        <f t="shared" si="33"/>
        <v>0</v>
      </c>
      <c r="K55" s="435"/>
      <c r="L55" s="434"/>
      <c r="M55" s="434"/>
      <c r="N55" s="434"/>
      <c r="O55" s="435"/>
      <c r="P55" s="431"/>
      <c r="Q55" s="431"/>
      <c r="R55" s="433">
        <f t="shared" si="34"/>
        <v>0</v>
      </c>
      <c r="T55" s="146"/>
    </row>
    <row r="56" spans="1:35" s="3" customFormat="1" ht="45.75" hidden="1" customHeight="1" x14ac:dyDescent="0.3">
      <c r="A56" s="34" t="s">
        <v>488</v>
      </c>
      <c r="B56" s="34" t="s">
        <v>327</v>
      </c>
      <c r="C56" s="34" t="s">
        <v>326</v>
      </c>
      <c r="D56" s="103" t="s">
        <v>325</v>
      </c>
      <c r="E56" s="94">
        <f t="shared" si="32"/>
        <v>0</v>
      </c>
      <c r="F56" s="94"/>
      <c r="G56" s="431"/>
      <c r="H56" s="431"/>
      <c r="I56" s="431"/>
      <c r="J56" s="435">
        <f t="shared" si="33"/>
        <v>0</v>
      </c>
      <c r="K56" s="435"/>
      <c r="L56" s="434"/>
      <c r="M56" s="434"/>
      <c r="N56" s="434"/>
      <c r="O56" s="435"/>
      <c r="P56" s="431"/>
      <c r="Q56" s="431"/>
      <c r="R56" s="433">
        <f t="shared" si="34"/>
        <v>0</v>
      </c>
      <c r="T56" s="146"/>
    </row>
    <row r="57" spans="1:35" s="172" customFormat="1" ht="30.75" hidden="1" customHeight="1" x14ac:dyDescent="0.3">
      <c r="A57" s="462"/>
      <c r="B57" s="462"/>
      <c r="C57" s="462"/>
      <c r="D57" s="473" t="s">
        <v>215</v>
      </c>
      <c r="E57" s="94">
        <f t="shared" si="32"/>
        <v>0</v>
      </c>
      <c r="F57" s="465"/>
      <c r="G57" s="465"/>
      <c r="H57" s="465"/>
      <c r="I57" s="474"/>
      <c r="J57" s="460">
        <f t="shared" si="33"/>
        <v>0</v>
      </c>
      <c r="K57" s="460"/>
      <c r="L57" s="453"/>
      <c r="M57" s="453"/>
      <c r="N57" s="453"/>
      <c r="O57" s="460"/>
      <c r="P57" s="474"/>
      <c r="Q57" s="474"/>
      <c r="R57" s="459">
        <f t="shared" si="34"/>
        <v>0</v>
      </c>
      <c r="T57" s="173"/>
    </row>
    <row r="58" spans="1:35" s="150" customFormat="1" ht="36" hidden="1" customHeight="1" x14ac:dyDescent="0.3">
      <c r="A58" s="34" t="s">
        <v>490</v>
      </c>
      <c r="B58" s="34" t="s">
        <v>160</v>
      </c>
      <c r="C58" s="34" t="s">
        <v>77</v>
      </c>
      <c r="D58" s="103" t="s">
        <v>161</v>
      </c>
      <c r="E58" s="94">
        <f t="shared" si="32"/>
        <v>0</v>
      </c>
      <c r="F58" s="434"/>
      <c r="G58" s="434"/>
      <c r="H58" s="434"/>
      <c r="I58" s="434"/>
      <c r="J58" s="435">
        <f t="shared" si="33"/>
        <v>0</v>
      </c>
      <c r="K58" s="435"/>
      <c r="L58" s="434"/>
      <c r="M58" s="434"/>
      <c r="N58" s="434"/>
      <c r="O58" s="435"/>
      <c r="P58" s="434"/>
      <c r="Q58" s="434"/>
      <c r="R58" s="433">
        <f t="shared" si="34"/>
        <v>0</v>
      </c>
      <c r="T58" s="151"/>
    </row>
    <row r="59" spans="1:35" s="150" customFormat="1" ht="35.25" hidden="1" customHeight="1" x14ac:dyDescent="0.3">
      <c r="A59" s="34" t="s">
        <v>491</v>
      </c>
      <c r="B59" s="34" t="s">
        <v>162</v>
      </c>
      <c r="C59" s="34" t="s">
        <v>77</v>
      </c>
      <c r="D59" s="103" t="s">
        <v>163</v>
      </c>
      <c r="E59" s="94">
        <f t="shared" si="32"/>
        <v>0</v>
      </c>
      <c r="F59" s="94"/>
      <c r="G59" s="434"/>
      <c r="H59" s="434"/>
      <c r="I59" s="434"/>
      <c r="J59" s="94">
        <f t="shared" si="33"/>
        <v>0</v>
      </c>
      <c r="K59" s="94"/>
      <c r="L59" s="434"/>
      <c r="M59" s="434"/>
      <c r="N59" s="434"/>
      <c r="O59" s="94"/>
      <c r="P59" s="434"/>
      <c r="Q59" s="434"/>
      <c r="R59" s="433">
        <f t="shared" si="34"/>
        <v>0</v>
      </c>
      <c r="T59" s="151"/>
    </row>
    <row r="60" spans="1:35" s="178" customFormat="1" ht="42.75" hidden="1" customHeight="1" x14ac:dyDescent="0.3">
      <c r="A60" s="462"/>
      <c r="B60" s="462"/>
      <c r="C60" s="462"/>
      <c r="D60" s="473" t="s">
        <v>302</v>
      </c>
      <c r="E60" s="94">
        <f t="shared" si="32"/>
        <v>0</v>
      </c>
      <c r="F60" s="465"/>
      <c r="G60" s="453"/>
      <c r="H60" s="453"/>
      <c r="I60" s="453"/>
      <c r="J60" s="465">
        <f t="shared" si="33"/>
        <v>0</v>
      </c>
      <c r="K60" s="465"/>
      <c r="L60" s="453"/>
      <c r="M60" s="453"/>
      <c r="N60" s="453"/>
      <c r="O60" s="465"/>
      <c r="P60" s="453"/>
      <c r="Q60" s="453"/>
      <c r="R60" s="460">
        <f t="shared" si="34"/>
        <v>0</v>
      </c>
    </row>
    <row r="61" spans="1:35" s="150" customFormat="1" ht="30.75" hidden="1" customHeight="1" x14ac:dyDescent="0.3">
      <c r="A61" s="34" t="s">
        <v>492</v>
      </c>
      <c r="B61" s="34" t="s">
        <v>164</v>
      </c>
      <c r="C61" s="34" t="s">
        <v>77</v>
      </c>
      <c r="D61" s="107" t="s">
        <v>13</v>
      </c>
      <c r="E61" s="94">
        <f t="shared" si="32"/>
        <v>0</v>
      </c>
      <c r="F61" s="94"/>
      <c r="G61" s="94"/>
      <c r="H61" s="94"/>
      <c r="I61" s="431"/>
      <c r="J61" s="435">
        <f t="shared" si="33"/>
        <v>0</v>
      </c>
      <c r="K61" s="435"/>
      <c r="L61" s="434"/>
      <c r="M61" s="434"/>
      <c r="N61" s="434"/>
      <c r="O61" s="435"/>
      <c r="P61" s="431"/>
      <c r="Q61" s="431"/>
      <c r="R61" s="433">
        <f t="shared" si="34"/>
        <v>0</v>
      </c>
      <c r="T61" s="151"/>
    </row>
    <row r="62" spans="1:35" s="108" customFormat="1" ht="25.5" hidden="1" customHeight="1" x14ac:dyDescent="0.3">
      <c r="A62" s="34" t="s">
        <v>493</v>
      </c>
      <c r="B62" s="34" t="s">
        <v>166</v>
      </c>
      <c r="C62" s="34" t="s">
        <v>77</v>
      </c>
      <c r="D62" s="107" t="s">
        <v>165</v>
      </c>
      <c r="E62" s="94">
        <f t="shared" si="32"/>
        <v>0</v>
      </c>
      <c r="F62" s="94"/>
      <c r="G62" s="94"/>
      <c r="H62" s="94"/>
      <c r="I62" s="431"/>
      <c r="J62" s="435">
        <f t="shared" si="33"/>
        <v>0</v>
      </c>
      <c r="K62" s="435"/>
      <c r="L62" s="434"/>
      <c r="M62" s="434"/>
      <c r="N62" s="434"/>
      <c r="O62" s="435"/>
      <c r="P62" s="431"/>
      <c r="Q62" s="431"/>
      <c r="R62" s="433">
        <f t="shared" si="34"/>
        <v>0</v>
      </c>
      <c r="T62" s="147"/>
    </row>
    <row r="63" spans="1:35" s="108" customFormat="1" ht="34.5" hidden="1" customHeight="1" x14ac:dyDescent="0.3">
      <c r="A63" s="105" t="s">
        <v>200</v>
      </c>
      <c r="B63" s="105" t="s">
        <v>199</v>
      </c>
      <c r="C63" s="104" t="s">
        <v>20</v>
      </c>
      <c r="D63" s="115" t="s">
        <v>205</v>
      </c>
      <c r="E63" s="94">
        <f t="shared" si="32"/>
        <v>0</v>
      </c>
      <c r="F63" s="434"/>
      <c r="G63" s="434"/>
      <c r="H63" s="434"/>
      <c r="I63" s="434"/>
      <c r="J63" s="472">
        <f t="shared" ref="J63:J66" si="35">SUM(L63,O63)</f>
        <v>0</v>
      </c>
      <c r="K63" s="472"/>
      <c r="L63" s="471"/>
      <c r="M63" s="471"/>
      <c r="N63" s="471"/>
      <c r="O63" s="471"/>
      <c r="P63" s="471"/>
      <c r="Q63" s="471"/>
      <c r="R63" s="472">
        <f t="shared" ref="R63:R65" si="36">SUM(E63,J63)</f>
        <v>0</v>
      </c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</row>
    <row r="64" spans="1:35" s="108" customFormat="1" ht="34.5" hidden="1" customHeight="1" x14ac:dyDescent="0.3">
      <c r="A64" s="105" t="s">
        <v>203</v>
      </c>
      <c r="B64" s="417" t="s">
        <v>202</v>
      </c>
      <c r="C64" s="418" t="s">
        <v>55</v>
      </c>
      <c r="D64" s="115" t="s">
        <v>206</v>
      </c>
      <c r="E64" s="94">
        <f t="shared" si="32"/>
        <v>0</v>
      </c>
      <c r="F64" s="475"/>
      <c r="G64" s="475"/>
      <c r="H64" s="475"/>
      <c r="I64" s="475"/>
      <c r="J64" s="472">
        <f t="shared" si="35"/>
        <v>0</v>
      </c>
      <c r="K64" s="472"/>
      <c r="L64" s="471"/>
      <c r="M64" s="471"/>
      <c r="N64" s="471"/>
      <c r="O64" s="471"/>
      <c r="P64" s="471"/>
      <c r="Q64" s="471"/>
      <c r="R64" s="472">
        <f t="shared" si="36"/>
        <v>0</v>
      </c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</row>
    <row r="65" spans="1:124" s="108" customFormat="1" ht="49.5" hidden="1" customHeight="1" x14ac:dyDescent="0.3">
      <c r="A65" s="105" t="s">
        <v>204</v>
      </c>
      <c r="B65" s="105" t="s">
        <v>201</v>
      </c>
      <c r="C65" s="104" t="s">
        <v>55</v>
      </c>
      <c r="D65" s="419" t="s">
        <v>21</v>
      </c>
      <c r="E65" s="94">
        <f t="shared" si="32"/>
        <v>0</v>
      </c>
      <c r="F65" s="475"/>
      <c r="G65" s="475"/>
      <c r="H65" s="475"/>
      <c r="I65" s="475"/>
      <c r="J65" s="472">
        <f t="shared" si="35"/>
        <v>0</v>
      </c>
      <c r="K65" s="472"/>
      <c r="L65" s="471"/>
      <c r="M65" s="471"/>
      <c r="N65" s="471"/>
      <c r="O65" s="471"/>
      <c r="P65" s="471"/>
      <c r="Q65" s="471"/>
      <c r="R65" s="472">
        <f t="shared" si="36"/>
        <v>0</v>
      </c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</row>
    <row r="66" spans="1:124" s="108" customFormat="1" ht="35.25" hidden="1" customHeight="1" x14ac:dyDescent="0.3">
      <c r="A66" s="105" t="s">
        <v>494</v>
      </c>
      <c r="B66" s="105" t="s">
        <v>495</v>
      </c>
      <c r="C66" s="104" t="s">
        <v>55</v>
      </c>
      <c r="D66" s="419" t="s">
        <v>470</v>
      </c>
      <c r="E66" s="94">
        <f t="shared" si="32"/>
        <v>0</v>
      </c>
      <c r="F66" s="470"/>
      <c r="G66" s="471"/>
      <c r="H66" s="471"/>
      <c r="I66" s="471"/>
      <c r="J66" s="472">
        <f t="shared" si="35"/>
        <v>0</v>
      </c>
      <c r="K66" s="472"/>
      <c r="L66" s="471"/>
      <c r="M66" s="471"/>
      <c r="N66" s="471"/>
      <c r="O66" s="471"/>
      <c r="P66" s="471"/>
      <c r="Q66" s="471"/>
      <c r="R66" s="472">
        <f t="shared" ref="R66" si="37">SUM(E66,J66)</f>
        <v>0</v>
      </c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</row>
    <row r="67" spans="1:124" s="108" customFormat="1" ht="62.25" hidden="1" customHeight="1" x14ac:dyDescent="0.3">
      <c r="A67" s="105" t="s">
        <v>207</v>
      </c>
      <c r="B67" s="105" t="s">
        <v>148</v>
      </c>
      <c r="C67" s="104" t="s">
        <v>57</v>
      </c>
      <c r="D67" s="115" t="s">
        <v>19</v>
      </c>
      <c r="E67" s="94">
        <f t="shared" si="32"/>
        <v>0</v>
      </c>
      <c r="F67" s="95"/>
      <c r="G67" s="434"/>
      <c r="H67" s="434"/>
      <c r="I67" s="434"/>
      <c r="J67" s="433">
        <f t="shared" ref="J67:J72" si="38">SUM(L67,O67)</f>
        <v>0</v>
      </c>
      <c r="K67" s="433"/>
      <c r="L67" s="431"/>
      <c r="M67" s="434"/>
      <c r="N67" s="434"/>
      <c r="O67" s="431"/>
      <c r="P67" s="476"/>
      <c r="Q67" s="475"/>
      <c r="R67" s="472">
        <f t="shared" ref="R67:R68" si="39">SUM(E67,J67)</f>
        <v>0</v>
      </c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</row>
    <row r="68" spans="1:124" s="108" customFormat="1" ht="33.75" hidden="1" customHeight="1" x14ac:dyDescent="0.3">
      <c r="A68" s="105" t="s">
        <v>209</v>
      </c>
      <c r="B68" s="105" t="s">
        <v>149</v>
      </c>
      <c r="C68" s="98" t="s">
        <v>56</v>
      </c>
      <c r="D68" s="115" t="s">
        <v>208</v>
      </c>
      <c r="E68" s="94">
        <f t="shared" si="32"/>
        <v>0</v>
      </c>
      <c r="F68" s="95"/>
      <c r="G68" s="95"/>
      <c r="H68" s="95"/>
      <c r="I68" s="95"/>
      <c r="J68" s="433">
        <f t="shared" si="38"/>
        <v>0</v>
      </c>
      <c r="K68" s="433"/>
      <c r="L68" s="95"/>
      <c r="M68" s="95"/>
      <c r="N68" s="95"/>
      <c r="O68" s="433"/>
      <c r="P68" s="95"/>
      <c r="Q68" s="95" t="e">
        <f>SUM(#REF!)</f>
        <v>#REF!</v>
      </c>
      <c r="R68" s="433">
        <f t="shared" si="39"/>
        <v>0</v>
      </c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</row>
    <row r="69" spans="1:124" s="108" customFormat="1" ht="33.75" hidden="1" customHeight="1" x14ac:dyDescent="0.3">
      <c r="A69" s="34" t="s">
        <v>496</v>
      </c>
      <c r="B69" s="34" t="s">
        <v>169</v>
      </c>
      <c r="C69" s="34" t="s">
        <v>49</v>
      </c>
      <c r="D69" s="159" t="s">
        <v>543</v>
      </c>
      <c r="E69" s="94">
        <f t="shared" si="32"/>
        <v>0</v>
      </c>
      <c r="F69" s="95"/>
      <c r="G69" s="95"/>
      <c r="H69" s="95"/>
      <c r="I69" s="95"/>
      <c r="J69" s="435">
        <f t="shared" si="38"/>
        <v>0</v>
      </c>
      <c r="K69" s="435"/>
      <c r="L69" s="95"/>
      <c r="M69" s="95"/>
      <c r="N69" s="95"/>
      <c r="O69" s="435"/>
      <c r="P69" s="95"/>
      <c r="Q69" s="95"/>
      <c r="R69" s="433">
        <f>SUM(E69,J69)</f>
        <v>0</v>
      </c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</row>
    <row r="70" spans="1:124" s="108" customFormat="1" ht="61.5" hidden="1" customHeight="1" x14ac:dyDescent="0.3">
      <c r="A70" s="162" t="s">
        <v>497</v>
      </c>
      <c r="B70" s="219">
        <v>3124</v>
      </c>
      <c r="C70" s="477">
        <v>1040</v>
      </c>
      <c r="D70" s="478" t="s">
        <v>498</v>
      </c>
      <c r="E70" s="94">
        <f t="shared" si="32"/>
        <v>0</v>
      </c>
      <c r="F70" s="470"/>
      <c r="G70" s="471"/>
      <c r="H70" s="471"/>
      <c r="I70" s="471"/>
      <c r="J70" s="472">
        <f t="shared" si="38"/>
        <v>0</v>
      </c>
      <c r="K70" s="472"/>
      <c r="L70" s="471"/>
      <c r="M70" s="471"/>
      <c r="N70" s="471"/>
      <c r="O70" s="472"/>
      <c r="P70" s="471"/>
      <c r="Q70" s="471"/>
      <c r="R70" s="472">
        <f>SUM(E70,J70)</f>
        <v>0</v>
      </c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</row>
    <row r="71" spans="1:124" s="148" customFormat="1" ht="29.25" hidden="1" customHeight="1" x14ac:dyDescent="0.3">
      <c r="A71" s="34" t="s">
        <v>499</v>
      </c>
      <c r="B71" s="34" t="s">
        <v>141</v>
      </c>
      <c r="C71" s="34" t="s">
        <v>49</v>
      </c>
      <c r="D71" s="159" t="s">
        <v>172</v>
      </c>
      <c r="E71" s="94">
        <f t="shared" si="32"/>
        <v>0</v>
      </c>
      <c r="F71" s="95"/>
      <c r="G71" s="95"/>
      <c r="H71" s="95"/>
      <c r="I71" s="95"/>
      <c r="J71" s="94">
        <f t="shared" si="38"/>
        <v>0</v>
      </c>
      <c r="K71" s="94"/>
      <c r="L71" s="95"/>
      <c r="M71" s="95"/>
      <c r="N71" s="95"/>
      <c r="O71" s="94"/>
      <c r="P71" s="95"/>
      <c r="Q71" s="95"/>
      <c r="R71" s="95">
        <f>SUM(E71,J71)</f>
        <v>0</v>
      </c>
      <c r="T71" s="149"/>
    </row>
    <row r="72" spans="1:124" s="108" customFormat="1" ht="27.75" hidden="1" customHeight="1" x14ac:dyDescent="0.3">
      <c r="A72" s="34" t="s">
        <v>500</v>
      </c>
      <c r="B72" s="34" t="s">
        <v>170</v>
      </c>
      <c r="C72" s="34" t="s">
        <v>49</v>
      </c>
      <c r="D72" s="159" t="s">
        <v>171</v>
      </c>
      <c r="E72" s="94">
        <f t="shared" si="32"/>
        <v>0</v>
      </c>
      <c r="F72" s="95"/>
      <c r="G72" s="434"/>
      <c r="H72" s="433"/>
      <c r="I72" s="433"/>
      <c r="J72" s="435">
        <f t="shared" si="38"/>
        <v>0</v>
      </c>
      <c r="K72" s="435"/>
      <c r="L72" s="434"/>
      <c r="M72" s="434"/>
      <c r="N72" s="434"/>
      <c r="O72" s="435"/>
      <c r="P72" s="434"/>
      <c r="Q72" s="434"/>
      <c r="R72" s="95">
        <f>SUM(E72,J72)</f>
        <v>0</v>
      </c>
      <c r="T72" s="147"/>
    </row>
    <row r="73" spans="1:124" s="108" customFormat="1" ht="98.25" customHeight="1" x14ac:dyDescent="0.3">
      <c r="A73" s="113" t="s">
        <v>211</v>
      </c>
      <c r="B73" s="113" t="s">
        <v>143</v>
      </c>
      <c r="C73" s="98" t="s">
        <v>56</v>
      </c>
      <c r="D73" s="106" t="s">
        <v>210</v>
      </c>
      <c r="E73" s="94">
        <f t="shared" si="32"/>
        <v>-5000</v>
      </c>
      <c r="F73" s="94">
        <v>-5000</v>
      </c>
      <c r="G73" s="479"/>
      <c r="H73" s="479"/>
      <c r="I73" s="479"/>
      <c r="J73" s="433">
        <f t="shared" ref="J73" si="40">SUM(L73,O73)</f>
        <v>0</v>
      </c>
      <c r="K73" s="433"/>
      <c r="L73" s="479"/>
      <c r="M73" s="479"/>
      <c r="N73" s="479"/>
      <c r="O73" s="433"/>
      <c r="P73" s="479"/>
      <c r="Q73" s="479"/>
      <c r="R73" s="435">
        <f>SUM(J73,E73)</f>
        <v>-5000</v>
      </c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</row>
    <row r="74" spans="1:124" s="108" customFormat="1" ht="48" hidden="1" customHeight="1" x14ac:dyDescent="0.3">
      <c r="A74" s="113" t="s">
        <v>212</v>
      </c>
      <c r="B74" s="113" t="s">
        <v>213</v>
      </c>
      <c r="C74" s="98" t="s">
        <v>20</v>
      </c>
      <c r="D74" s="106" t="s">
        <v>393</v>
      </c>
      <c r="E74" s="94">
        <f t="shared" si="32"/>
        <v>0</v>
      </c>
      <c r="F74" s="94"/>
      <c r="G74" s="479"/>
      <c r="H74" s="479"/>
      <c r="I74" s="479"/>
      <c r="J74" s="433">
        <f t="shared" ref="J74" si="41">SUM(L74,O74)</f>
        <v>0</v>
      </c>
      <c r="K74" s="433"/>
      <c r="L74" s="479"/>
      <c r="M74" s="479"/>
      <c r="N74" s="479"/>
      <c r="O74" s="433"/>
      <c r="P74" s="479"/>
      <c r="Q74" s="479"/>
      <c r="R74" s="435">
        <f>SUM(J74,E74)</f>
        <v>0</v>
      </c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</row>
    <row r="75" spans="1:124" s="108" customFormat="1" ht="30" hidden="1" customHeight="1" x14ac:dyDescent="0.3">
      <c r="A75" s="105" t="s">
        <v>214</v>
      </c>
      <c r="B75" s="105" t="s">
        <v>174</v>
      </c>
      <c r="C75" s="98" t="s">
        <v>48</v>
      </c>
      <c r="D75" s="106" t="s">
        <v>175</v>
      </c>
      <c r="E75" s="94">
        <f t="shared" si="32"/>
        <v>0</v>
      </c>
      <c r="F75" s="95"/>
      <c r="G75" s="434"/>
      <c r="H75" s="434"/>
      <c r="I75" s="434"/>
      <c r="J75" s="433">
        <f t="shared" ref="J75:J77" si="42">SUM(L75,O75)</f>
        <v>0</v>
      </c>
      <c r="K75" s="433"/>
      <c r="L75" s="434"/>
      <c r="M75" s="434"/>
      <c r="N75" s="434"/>
      <c r="O75" s="433"/>
      <c r="P75" s="434"/>
      <c r="Q75" s="434"/>
      <c r="R75" s="433">
        <f>SUM(E75,J75)</f>
        <v>0</v>
      </c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</row>
    <row r="76" spans="1:124" s="287" customFormat="1" ht="31.5" hidden="1" customHeight="1" x14ac:dyDescent="0.3">
      <c r="A76" s="411" t="s">
        <v>501</v>
      </c>
      <c r="B76" s="411" t="s">
        <v>323</v>
      </c>
      <c r="C76" s="412" t="s">
        <v>284</v>
      </c>
      <c r="D76" s="106" t="s">
        <v>324</v>
      </c>
      <c r="E76" s="94">
        <f t="shared" si="32"/>
        <v>0</v>
      </c>
      <c r="F76" s="470"/>
      <c r="G76" s="471"/>
      <c r="H76" s="471"/>
      <c r="I76" s="471"/>
      <c r="J76" s="472">
        <f t="shared" si="42"/>
        <v>0</v>
      </c>
      <c r="K76" s="472"/>
      <c r="L76" s="471"/>
      <c r="M76" s="471"/>
      <c r="N76" s="471"/>
      <c r="O76" s="472"/>
      <c r="P76" s="471"/>
      <c r="Q76" s="471"/>
      <c r="R76" s="472">
        <f>SUM(E76,J76)</f>
        <v>0</v>
      </c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</row>
    <row r="77" spans="1:124" s="4" customFormat="1" ht="31.5" customHeight="1" x14ac:dyDescent="0.3">
      <c r="A77" s="34" t="s">
        <v>549</v>
      </c>
      <c r="B77" s="34" t="s">
        <v>477</v>
      </c>
      <c r="C77" s="34" t="s">
        <v>479</v>
      </c>
      <c r="D77" s="159" t="s">
        <v>481</v>
      </c>
      <c r="E77" s="94">
        <f t="shared" si="32"/>
        <v>1700000</v>
      </c>
      <c r="F77" s="470">
        <v>1700000</v>
      </c>
      <c r="G77" s="471"/>
      <c r="H77" s="471"/>
      <c r="I77" s="471"/>
      <c r="J77" s="433">
        <f t="shared" si="42"/>
        <v>0</v>
      </c>
      <c r="K77" s="472"/>
      <c r="L77" s="471"/>
      <c r="M77" s="471"/>
      <c r="N77" s="471"/>
      <c r="O77" s="472"/>
      <c r="P77" s="471"/>
      <c r="Q77" s="471"/>
      <c r="R77" s="433">
        <f t="shared" ref="R77" si="43">SUM(E77,J77)</f>
        <v>1700000</v>
      </c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</row>
    <row r="78" spans="1:124" s="3" customFormat="1" ht="36.75" hidden="1" customHeight="1" x14ac:dyDescent="0.3">
      <c r="A78" s="133" t="s">
        <v>22</v>
      </c>
      <c r="B78" s="133"/>
      <c r="C78" s="133"/>
      <c r="D78" s="145" t="s">
        <v>456</v>
      </c>
      <c r="E78" s="144">
        <f>SUM(E79)</f>
        <v>0</v>
      </c>
      <c r="F78" s="468">
        <f t="shared" ref="F78:R78" si="44">SUM(F79)</f>
        <v>0</v>
      </c>
      <c r="G78" s="468">
        <f t="shared" si="44"/>
        <v>0</v>
      </c>
      <c r="H78" s="468">
        <f t="shared" si="44"/>
        <v>0</v>
      </c>
      <c r="I78" s="468">
        <f t="shared" si="44"/>
        <v>0</v>
      </c>
      <c r="J78" s="468">
        <f t="shared" si="44"/>
        <v>0</v>
      </c>
      <c r="K78" s="468">
        <f t="shared" si="44"/>
        <v>0</v>
      </c>
      <c r="L78" s="468">
        <f t="shared" si="44"/>
        <v>0</v>
      </c>
      <c r="M78" s="468">
        <f t="shared" si="44"/>
        <v>0</v>
      </c>
      <c r="N78" s="468">
        <f t="shared" si="44"/>
        <v>0</v>
      </c>
      <c r="O78" s="468">
        <f t="shared" si="44"/>
        <v>0</v>
      </c>
      <c r="P78" s="468">
        <f t="shared" si="44"/>
        <v>0</v>
      </c>
      <c r="Q78" s="468">
        <f t="shared" si="44"/>
        <v>0</v>
      </c>
      <c r="R78" s="468">
        <f t="shared" si="44"/>
        <v>0</v>
      </c>
      <c r="S78" s="4"/>
      <c r="T78" s="101">
        <f t="shared" ref="T78:T79" si="45">SUM(E78,J78)</f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</row>
    <row r="79" spans="1:124" s="3" customFormat="1" ht="37.5" hidden="1" customHeight="1" x14ac:dyDescent="0.3">
      <c r="A79" s="133" t="s">
        <v>23</v>
      </c>
      <c r="B79" s="133"/>
      <c r="C79" s="133"/>
      <c r="D79" s="145" t="s">
        <v>456</v>
      </c>
      <c r="E79" s="144">
        <f t="shared" ref="E79:R79" si="46">SUM(E80:E90)</f>
        <v>0</v>
      </c>
      <c r="F79" s="144">
        <f t="shared" si="46"/>
        <v>0</v>
      </c>
      <c r="G79" s="144">
        <f t="shared" si="46"/>
        <v>0</v>
      </c>
      <c r="H79" s="144">
        <f t="shared" si="46"/>
        <v>0</v>
      </c>
      <c r="I79" s="144">
        <f t="shared" si="46"/>
        <v>0</v>
      </c>
      <c r="J79" s="144">
        <f t="shared" si="46"/>
        <v>0</v>
      </c>
      <c r="K79" s="144">
        <f t="shared" si="46"/>
        <v>0</v>
      </c>
      <c r="L79" s="144">
        <f t="shared" si="46"/>
        <v>0</v>
      </c>
      <c r="M79" s="144">
        <f t="shared" si="46"/>
        <v>0</v>
      </c>
      <c r="N79" s="144">
        <f t="shared" si="46"/>
        <v>0</v>
      </c>
      <c r="O79" s="144">
        <f t="shared" si="46"/>
        <v>0</v>
      </c>
      <c r="P79" s="144">
        <f t="shared" si="46"/>
        <v>0</v>
      </c>
      <c r="Q79" s="144">
        <f t="shared" si="46"/>
        <v>0</v>
      </c>
      <c r="R79" s="144">
        <f t="shared" si="46"/>
        <v>0</v>
      </c>
      <c r="T79" s="101">
        <f t="shared" si="45"/>
        <v>0</v>
      </c>
    </row>
    <row r="80" spans="1:124" s="3" customFormat="1" ht="35.25" hidden="1" customHeight="1" x14ac:dyDescent="0.3">
      <c r="A80" s="34" t="s">
        <v>218</v>
      </c>
      <c r="B80" s="34" t="s">
        <v>154</v>
      </c>
      <c r="C80" s="34" t="s">
        <v>42</v>
      </c>
      <c r="D80" s="103" t="s">
        <v>392</v>
      </c>
      <c r="E80" s="94">
        <f t="shared" ref="E80:E90" si="47">SUM(F80,I80)</f>
        <v>0</v>
      </c>
      <c r="F80" s="94"/>
      <c r="G80" s="94"/>
      <c r="H80" s="434"/>
      <c r="I80" s="434"/>
      <c r="J80" s="435">
        <f t="shared" ref="J80:J86" si="48">SUM(L80,O80)</f>
        <v>0</v>
      </c>
      <c r="K80" s="434"/>
      <c r="L80" s="434"/>
      <c r="M80" s="434"/>
      <c r="N80" s="434"/>
      <c r="O80" s="434"/>
      <c r="P80" s="434"/>
      <c r="Q80" s="431"/>
      <c r="R80" s="433">
        <f>SUM(J80,E80)</f>
        <v>0</v>
      </c>
    </row>
    <row r="81" spans="1:36" s="123" customFormat="1" ht="27" hidden="1" customHeight="1" x14ac:dyDescent="0.3">
      <c r="A81" s="98" t="s">
        <v>397</v>
      </c>
      <c r="B81" s="98" t="s">
        <v>398</v>
      </c>
      <c r="C81" s="98" t="s">
        <v>45</v>
      </c>
      <c r="D81" s="307" t="s">
        <v>502</v>
      </c>
      <c r="E81" s="94">
        <f t="shared" si="47"/>
        <v>0</v>
      </c>
      <c r="F81" s="94"/>
      <c r="G81" s="94"/>
      <c r="H81" s="433"/>
      <c r="I81" s="480"/>
      <c r="J81" s="94">
        <f>SUM(L81,O81)</f>
        <v>0</v>
      </c>
      <c r="K81" s="95"/>
      <c r="L81" s="95"/>
      <c r="M81" s="95"/>
      <c r="N81" s="95"/>
      <c r="O81" s="95"/>
      <c r="P81" s="95"/>
      <c r="Q81" s="95"/>
      <c r="R81" s="95">
        <f>SUM(J81,E81)</f>
        <v>0</v>
      </c>
    </row>
    <row r="82" spans="1:36" s="108" customFormat="1" ht="27.75" hidden="1" customHeight="1" x14ac:dyDescent="0.3">
      <c r="A82" s="34" t="s">
        <v>503</v>
      </c>
      <c r="B82" s="34" t="s">
        <v>170</v>
      </c>
      <c r="C82" s="34" t="s">
        <v>49</v>
      </c>
      <c r="D82" s="159" t="s">
        <v>171</v>
      </c>
      <c r="E82" s="94">
        <f t="shared" si="47"/>
        <v>0</v>
      </c>
      <c r="F82" s="95"/>
      <c r="G82" s="95"/>
      <c r="H82" s="433"/>
      <c r="I82" s="433"/>
      <c r="J82" s="435">
        <f>SUM(L82,O82)</f>
        <v>0</v>
      </c>
      <c r="K82" s="435"/>
      <c r="L82" s="434"/>
      <c r="M82" s="434"/>
      <c r="N82" s="434"/>
      <c r="O82" s="435"/>
      <c r="P82" s="434"/>
      <c r="Q82" s="434"/>
      <c r="R82" s="95">
        <f>SUM(E82,J82)</f>
        <v>0</v>
      </c>
      <c r="T82" s="147"/>
    </row>
    <row r="83" spans="1:36" s="3" customFormat="1" ht="60.75" hidden="1" customHeight="1" x14ac:dyDescent="0.3">
      <c r="A83" s="98" t="s">
        <v>504</v>
      </c>
      <c r="B83" s="34" t="s">
        <v>142</v>
      </c>
      <c r="C83" s="98" t="s">
        <v>49</v>
      </c>
      <c r="D83" s="128" t="s">
        <v>15</v>
      </c>
      <c r="E83" s="94">
        <f t="shared" si="47"/>
        <v>0</v>
      </c>
      <c r="F83" s="95"/>
      <c r="G83" s="95"/>
      <c r="H83" s="433"/>
      <c r="I83" s="433"/>
      <c r="J83" s="435">
        <f>SUM(L83,O83)</f>
        <v>0</v>
      </c>
      <c r="K83" s="435"/>
      <c r="L83" s="434"/>
      <c r="M83" s="434"/>
      <c r="N83" s="434"/>
      <c r="O83" s="435"/>
      <c r="P83" s="434"/>
      <c r="Q83" s="434"/>
      <c r="R83" s="433">
        <f>SUM(E83,J83)</f>
        <v>0</v>
      </c>
      <c r="T83" s="146"/>
    </row>
    <row r="84" spans="1:36" s="84" customFormat="1" ht="24" hidden="1" customHeight="1" x14ac:dyDescent="0.3">
      <c r="A84" s="98" t="s">
        <v>217</v>
      </c>
      <c r="B84" s="98" t="s">
        <v>219</v>
      </c>
      <c r="C84" s="98" t="s">
        <v>58</v>
      </c>
      <c r="D84" s="307" t="s">
        <v>216</v>
      </c>
      <c r="E84" s="94">
        <f t="shared" si="47"/>
        <v>0</v>
      </c>
      <c r="F84" s="94"/>
      <c r="G84" s="94"/>
      <c r="H84" s="433"/>
      <c r="I84" s="433"/>
      <c r="J84" s="435">
        <f t="shared" si="48"/>
        <v>0</v>
      </c>
      <c r="K84" s="433"/>
      <c r="L84" s="433"/>
      <c r="M84" s="433"/>
      <c r="N84" s="433"/>
      <c r="O84" s="433"/>
      <c r="P84" s="433"/>
      <c r="Q84" s="433"/>
      <c r="R84" s="433">
        <f t="shared" ref="R84:R86" si="49">SUM(J84,E84)</f>
        <v>0</v>
      </c>
    </row>
    <row r="85" spans="1:36" s="84" customFormat="1" ht="33.75" hidden="1" customHeight="1" x14ac:dyDescent="0.3">
      <c r="A85" s="98" t="s">
        <v>220</v>
      </c>
      <c r="B85" s="98" t="s">
        <v>150</v>
      </c>
      <c r="C85" s="98" t="s">
        <v>59</v>
      </c>
      <c r="D85" s="107" t="s">
        <v>221</v>
      </c>
      <c r="E85" s="94">
        <f t="shared" si="47"/>
        <v>0</v>
      </c>
      <c r="F85" s="94"/>
      <c r="G85" s="94"/>
      <c r="H85" s="433"/>
      <c r="I85" s="433"/>
      <c r="J85" s="435">
        <f t="shared" si="48"/>
        <v>0</v>
      </c>
      <c r="K85" s="433"/>
      <c r="L85" s="433"/>
      <c r="M85" s="433"/>
      <c r="N85" s="433"/>
      <c r="O85" s="433"/>
      <c r="P85" s="433"/>
      <c r="Q85" s="433"/>
      <c r="R85" s="433">
        <f t="shared" si="49"/>
        <v>0</v>
      </c>
    </row>
    <row r="86" spans="1:36" s="84" customFormat="1" ht="33.75" hidden="1" customHeight="1" x14ac:dyDescent="0.3">
      <c r="A86" s="136" t="s">
        <v>222</v>
      </c>
      <c r="B86" s="136" t="s">
        <v>223</v>
      </c>
      <c r="C86" s="136" t="s">
        <v>60</v>
      </c>
      <c r="D86" s="142" t="s">
        <v>224</v>
      </c>
      <c r="E86" s="94">
        <f t="shared" si="47"/>
        <v>0</v>
      </c>
      <c r="F86" s="94"/>
      <c r="G86" s="435"/>
      <c r="H86" s="435"/>
      <c r="I86" s="435"/>
      <c r="J86" s="435">
        <f t="shared" si="48"/>
        <v>0</v>
      </c>
      <c r="K86" s="435"/>
      <c r="L86" s="435"/>
      <c r="M86" s="435"/>
      <c r="N86" s="435"/>
      <c r="O86" s="435"/>
      <c r="P86" s="435"/>
      <c r="Q86" s="433"/>
      <c r="R86" s="433">
        <f t="shared" si="49"/>
        <v>0</v>
      </c>
    </row>
    <row r="87" spans="1:36" s="84" customFormat="1" ht="25.5" hidden="1" customHeight="1" x14ac:dyDescent="0.3">
      <c r="A87" s="136" t="s">
        <v>226</v>
      </c>
      <c r="B87" s="136" t="s">
        <v>227</v>
      </c>
      <c r="C87" s="136" t="s">
        <v>60</v>
      </c>
      <c r="D87" s="143" t="s">
        <v>225</v>
      </c>
      <c r="E87" s="94">
        <f t="shared" si="47"/>
        <v>0</v>
      </c>
      <c r="F87" s="94"/>
      <c r="G87" s="433"/>
      <c r="H87" s="433"/>
      <c r="I87" s="433"/>
      <c r="J87" s="435">
        <f t="shared" ref="J87" si="50">SUM(L87,O87)</f>
        <v>0</v>
      </c>
      <c r="K87" s="435"/>
      <c r="L87" s="433"/>
      <c r="M87" s="433"/>
      <c r="N87" s="433"/>
      <c r="O87" s="435"/>
      <c r="P87" s="433"/>
      <c r="Q87" s="433"/>
      <c r="R87" s="433">
        <f t="shared" ref="R87" si="51">SUM(J87,E87)</f>
        <v>0</v>
      </c>
    </row>
    <row r="88" spans="1:36" s="108" customFormat="1" ht="36.75" hidden="1" customHeight="1" x14ac:dyDescent="0.3">
      <c r="A88" s="136" t="s">
        <v>505</v>
      </c>
      <c r="B88" s="34" t="s">
        <v>144</v>
      </c>
      <c r="C88" s="308" t="s">
        <v>47</v>
      </c>
      <c r="D88" s="115" t="s">
        <v>17</v>
      </c>
      <c r="E88" s="94">
        <f t="shared" si="47"/>
        <v>0</v>
      </c>
      <c r="F88" s="94"/>
      <c r="G88" s="479"/>
      <c r="H88" s="479"/>
      <c r="I88" s="479"/>
      <c r="J88" s="435">
        <f>SUM(L88,O88)</f>
        <v>0</v>
      </c>
      <c r="K88" s="435"/>
      <c r="L88" s="479"/>
      <c r="M88" s="479"/>
      <c r="N88" s="479"/>
      <c r="O88" s="435"/>
      <c r="P88" s="479"/>
      <c r="Q88" s="479"/>
      <c r="R88" s="433">
        <f>SUM(E88,J88)</f>
        <v>0</v>
      </c>
      <c r="T88" s="147"/>
    </row>
    <row r="89" spans="1:36" s="108" customFormat="1" ht="33" hidden="1" customHeight="1" x14ac:dyDescent="0.3">
      <c r="A89" s="34" t="s">
        <v>506</v>
      </c>
      <c r="B89" s="34" t="s">
        <v>145</v>
      </c>
      <c r="C89" s="162" t="s">
        <v>47</v>
      </c>
      <c r="D89" s="115" t="s">
        <v>16</v>
      </c>
      <c r="E89" s="94">
        <f t="shared" si="47"/>
        <v>0</v>
      </c>
      <c r="F89" s="95"/>
      <c r="G89" s="434"/>
      <c r="H89" s="434"/>
      <c r="I89" s="434"/>
      <c r="J89" s="435">
        <f>SUM(L89,O89)</f>
        <v>0</v>
      </c>
      <c r="K89" s="435"/>
      <c r="L89" s="443"/>
      <c r="M89" s="443"/>
      <c r="N89" s="443"/>
      <c r="O89" s="435"/>
      <c r="P89" s="443"/>
      <c r="Q89" s="443"/>
      <c r="R89" s="433">
        <f>SUM(E89,J89)</f>
        <v>0</v>
      </c>
      <c r="T89" s="147"/>
    </row>
    <row r="90" spans="1:36" s="108" customFormat="1" ht="44.25" hidden="1" customHeight="1" x14ac:dyDescent="0.3">
      <c r="A90" s="34" t="s">
        <v>507</v>
      </c>
      <c r="B90" s="34" t="s">
        <v>315</v>
      </c>
      <c r="C90" s="162" t="s">
        <v>47</v>
      </c>
      <c r="D90" s="115" t="s">
        <v>316</v>
      </c>
      <c r="E90" s="94">
        <f t="shared" si="47"/>
        <v>0</v>
      </c>
      <c r="F90" s="95"/>
      <c r="G90" s="434"/>
      <c r="H90" s="434"/>
      <c r="I90" s="434"/>
      <c r="J90" s="435">
        <f>SUM(L90,O90)</f>
        <v>0</v>
      </c>
      <c r="K90" s="435"/>
      <c r="L90" s="443"/>
      <c r="M90" s="443"/>
      <c r="N90" s="443"/>
      <c r="O90" s="435"/>
      <c r="P90" s="443"/>
      <c r="Q90" s="443"/>
      <c r="R90" s="433">
        <f>SUM(E90,J90)</f>
        <v>0</v>
      </c>
      <c r="T90" s="147"/>
    </row>
    <row r="91" spans="1:36" s="129" customFormat="1" ht="58.5" customHeight="1" x14ac:dyDescent="0.3">
      <c r="A91" s="133" t="s">
        <v>419</v>
      </c>
      <c r="B91" s="297"/>
      <c r="C91" s="297"/>
      <c r="D91" s="145" t="s">
        <v>420</v>
      </c>
      <c r="E91" s="144">
        <f>SUM(E92)</f>
        <v>2000000</v>
      </c>
      <c r="F91" s="144">
        <f t="shared" ref="F91:Q91" si="52">SUM(F92)</f>
        <v>2000000</v>
      </c>
      <c r="G91" s="144">
        <f t="shared" si="52"/>
        <v>0</v>
      </c>
      <c r="H91" s="144">
        <f t="shared" si="52"/>
        <v>0</v>
      </c>
      <c r="I91" s="144">
        <f t="shared" si="52"/>
        <v>0</v>
      </c>
      <c r="J91" s="144">
        <f t="shared" si="52"/>
        <v>0</v>
      </c>
      <c r="K91" s="144">
        <f t="shared" si="52"/>
        <v>0</v>
      </c>
      <c r="L91" s="144">
        <f t="shared" si="52"/>
        <v>0</v>
      </c>
      <c r="M91" s="144">
        <f t="shared" si="52"/>
        <v>0</v>
      </c>
      <c r="N91" s="144">
        <f t="shared" si="52"/>
        <v>0</v>
      </c>
      <c r="O91" s="144">
        <f t="shared" si="52"/>
        <v>0</v>
      </c>
      <c r="P91" s="144">
        <f t="shared" si="52"/>
        <v>0</v>
      </c>
      <c r="Q91" s="144">
        <f t="shared" si="52"/>
        <v>0</v>
      </c>
      <c r="R91" s="144">
        <f>SUM(J91,E91)</f>
        <v>2000000</v>
      </c>
      <c r="T91" s="101">
        <f t="shared" ref="T91:T92" si="53">SUM(E91,J91)</f>
        <v>2000000</v>
      </c>
    </row>
    <row r="92" spans="1:36" s="129" customFormat="1" ht="59.25" customHeight="1" x14ac:dyDescent="0.3">
      <c r="A92" s="133" t="s">
        <v>421</v>
      </c>
      <c r="B92" s="297"/>
      <c r="C92" s="297"/>
      <c r="D92" s="145" t="s">
        <v>420</v>
      </c>
      <c r="E92" s="144">
        <f>SUM(E93:E108)</f>
        <v>2000000</v>
      </c>
      <c r="F92" s="144">
        <f t="shared" ref="F92:R92" si="54">SUM(F93:F108)</f>
        <v>2000000</v>
      </c>
      <c r="G92" s="144">
        <f t="shared" si="54"/>
        <v>0</v>
      </c>
      <c r="H92" s="144">
        <f t="shared" si="54"/>
        <v>0</v>
      </c>
      <c r="I92" s="144">
        <f t="shared" si="54"/>
        <v>0</v>
      </c>
      <c r="J92" s="144">
        <f t="shared" si="54"/>
        <v>0</v>
      </c>
      <c r="K92" s="144">
        <f t="shared" si="54"/>
        <v>0</v>
      </c>
      <c r="L92" s="144">
        <f t="shared" si="54"/>
        <v>0</v>
      </c>
      <c r="M92" s="144">
        <f t="shared" si="54"/>
        <v>0</v>
      </c>
      <c r="N92" s="144">
        <f t="shared" si="54"/>
        <v>0</v>
      </c>
      <c r="O92" s="144">
        <f t="shared" si="54"/>
        <v>0</v>
      </c>
      <c r="P92" s="144">
        <f t="shared" si="54"/>
        <v>0</v>
      </c>
      <c r="Q92" s="144">
        <f t="shared" si="54"/>
        <v>0</v>
      </c>
      <c r="R92" s="144">
        <f t="shared" si="54"/>
        <v>2000000</v>
      </c>
      <c r="T92" s="101">
        <f t="shared" si="53"/>
        <v>2000000</v>
      </c>
    </row>
    <row r="93" spans="1:36" s="129" customFormat="1" ht="31.5" hidden="1" customHeight="1" x14ac:dyDescent="0.3">
      <c r="A93" s="98" t="s">
        <v>422</v>
      </c>
      <c r="B93" s="98" t="s">
        <v>154</v>
      </c>
      <c r="C93" s="34" t="s">
        <v>42</v>
      </c>
      <c r="D93" s="213" t="s">
        <v>404</v>
      </c>
      <c r="E93" s="94">
        <f t="shared" ref="E93:E99" si="55">SUM(F93,I93)</f>
        <v>0</v>
      </c>
      <c r="F93" s="433"/>
      <c r="G93" s="433"/>
      <c r="H93" s="433"/>
      <c r="I93" s="433"/>
      <c r="J93" s="433">
        <f t="shared" ref="J93:J101" si="56">SUM(K93)</f>
        <v>0</v>
      </c>
      <c r="K93" s="433"/>
      <c r="L93" s="433"/>
      <c r="M93" s="433"/>
      <c r="N93" s="433"/>
      <c r="O93" s="433"/>
      <c r="P93" s="433"/>
      <c r="Q93" s="433"/>
      <c r="R93" s="95">
        <f>SUM(J93,E93)</f>
        <v>0</v>
      </c>
    </row>
    <row r="94" spans="1:36" s="289" customFormat="1" ht="35.25" hidden="1" customHeight="1" x14ac:dyDescent="0.3">
      <c r="A94" s="98" t="s">
        <v>508</v>
      </c>
      <c r="B94" s="98" t="s">
        <v>402</v>
      </c>
      <c r="C94" s="104" t="s">
        <v>44</v>
      </c>
      <c r="D94" s="115" t="s">
        <v>403</v>
      </c>
      <c r="E94" s="94">
        <f t="shared" si="55"/>
        <v>0</v>
      </c>
      <c r="F94" s="94"/>
      <c r="G94" s="94"/>
      <c r="H94" s="435"/>
      <c r="I94" s="435"/>
      <c r="J94" s="94">
        <f>SUM(L94,O94)</f>
        <v>0</v>
      </c>
      <c r="K94" s="95"/>
      <c r="L94" s="95"/>
      <c r="M94" s="95"/>
      <c r="N94" s="95"/>
      <c r="O94" s="95"/>
      <c r="P94" s="435"/>
      <c r="Q94" s="435"/>
      <c r="R94" s="435">
        <f>SUM(E94,J94)</f>
        <v>0</v>
      </c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</row>
    <row r="95" spans="1:36" s="129" customFormat="1" ht="30.75" hidden="1" customHeight="1" x14ac:dyDescent="0.3">
      <c r="A95" s="98" t="s">
        <v>473</v>
      </c>
      <c r="B95" s="98" t="s">
        <v>229</v>
      </c>
      <c r="C95" s="34" t="s">
        <v>284</v>
      </c>
      <c r="D95" s="213" t="s">
        <v>230</v>
      </c>
      <c r="E95" s="94">
        <f t="shared" si="55"/>
        <v>0</v>
      </c>
      <c r="F95" s="433"/>
      <c r="G95" s="433"/>
      <c r="H95" s="433"/>
      <c r="I95" s="433"/>
      <c r="J95" s="433">
        <f t="shared" si="56"/>
        <v>0</v>
      </c>
      <c r="K95" s="433"/>
      <c r="L95" s="433"/>
      <c r="M95" s="433"/>
      <c r="N95" s="433"/>
      <c r="O95" s="433"/>
      <c r="P95" s="433"/>
      <c r="Q95" s="433"/>
      <c r="R95" s="95">
        <f>SUM(E95,J95)</f>
        <v>0</v>
      </c>
    </row>
    <row r="96" spans="1:36" s="261" customFormat="1" ht="30" hidden="1" customHeight="1" x14ac:dyDescent="0.3">
      <c r="A96" s="272" t="s">
        <v>447</v>
      </c>
      <c r="B96" s="272" t="s">
        <v>289</v>
      </c>
      <c r="C96" s="267" t="s">
        <v>50</v>
      </c>
      <c r="D96" s="109" t="s">
        <v>290</v>
      </c>
      <c r="E96" s="94">
        <f t="shared" si="55"/>
        <v>0</v>
      </c>
      <c r="F96" s="480"/>
      <c r="G96" s="480"/>
      <c r="H96" s="480"/>
      <c r="I96" s="480"/>
      <c r="J96" s="433">
        <f t="shared" ref="J96:J98" si="57">SUM(K96)</f>
        <v>0</v>
      </c>
      <c r="K96" s="480"/>
      <c r="L96" s="480"/>
      <c r="M96" s="480"/>
      <c r="N96" s="480"/>
      <c r="O96" s="480"/>
      <c r="P96" s="480"/>
      <c r="Q96" s="480"/>
      <c r="R96" s="130">
        <f>SUM(E96,J96)</f>
        <v>0</v>
      </c>
    </row>
    <row r="97" spans="1:42" s="129" customFormat="1" ht="30" hidden="1" customHeight="1" x14ac:dyDescent="0.3">
      <c r="A97" s="98" t="s">
        <v>509</v>
      </c>
      <c r="B97" s="98" t="s">
        <v>271</v>
      </c>
      <c r="C97" s="34" t="s">
        <v>50</v>
      </c>
      <c r="D97" s="213" t="s">
        <v>511</v>
      </c>
      <c r="E97" s="94">
        <f t="shared" si="55"/>
        <v>0</v>
      </c>
      <c r="F97" s="433"/>
      <c r="G97" s="433"/>
      <c r="H97" s="433"/>
      <c r="I97" s="433"/>
      <c r="J97" s="433">
        <f t="shared" si="57"/>
        <v>0</v>
      </c>
      <c r="K97" s="433"/>
      <c r="L97" s="433"/>
      <c r="M97" s="433"/>
      <c r="N97" s="433"/>
      <c r="O97" s="433"/>
      <c r="P97" s="433"/>
      <c r="Q97" s="433"/>
      <c r="R97" s="95">
        <f t="shared" ref="R97:R98" si="58">SUM(E97,J97)</f>
        <v>0</v>
      </c>
    </row>
    <row r="98" spans="1:42" s="129" customFormat="1" ht="30" hidden="1" customHeight="1" x14ac:dyDescent="0.3">
      <c r="A98" s="98" t="s">
        <v>510</v>
      </c>
      <c r="B98" s="98" t="s">
        <v>328</v>
      </c>
      <c r="C98" s="34" t="s">
        <v>50</v>
      </c>
      <c r="D98" s="213" t="s">
        <v>329</v>
      </c>
      <c r="E98" s="94">
        <f t="shared" si="55"/>
        <v>0</v>
      </c>
      <c r="F98" s="433"/>
      <c r="G98" s="433"/>
      <c r="H98" s="433"/>
      <c r="I98" s="433"/>
      <c r="J98" s="433">
        <f t="shared" si="57"/>
        <v>0</v>
      </c>
      <c r="K98" s="433"/>
      <c r="L98" s="433"/>
      <c r="M98" s="433"/>
      <c r="N98" s="433"/>
      <c r="O98" s="433"/>
      <c r="P98" s="433"/>
      <c r="Q98" s="433"/>
      <c r="R98" s="95">
        <f t="shared" si="58"/>
        <v>0</v>
      </c>
    </row>
    <row r="99" spans="1:42" s="129" customFormat="1" ht="48" hidden="1" customHeight="1" x14ac:dyDescent="0.3">
      <c r="A99" s="98" t="s">
        <v>425</v>
      </c>
      <c r="B99" s="98" t="s">
        <v>286</v>
      </c>
      <c r="C99" s="34" t="s">
        <v>50</v>
      </c>
      <c r="D99" s="213" t="s">
        <v>285</v>
      </c>
      <c r="E99" s="94">
        <f t="shared" si="55"/>
        <v>0</v>
      </c>
      <c r="F99" s="433"/>
      <c r="G99" s="433"/>
      <c r="H99" s="433"/>
      <c r="I99" s="433"/>
      <c r="J99" s="433">
        <f t="shared" si="56"/>
        <v>0</v>
      </c>
      <c r="K99" s="433"/>
      <c r="L99" s="433"/>
      <c r="M99" s="433"/>
      <c r="N99" s="433"/>
      <c r="O99" s="433"/>
      <c r="P99" s="433"/>
      <c r="Q99" s="433"/>
      <c r="R99" s="95">
        <f>SUM(E99,J99)</f>
        <v>0</v>
      </c>
    </row>
    <row r="100" spans="1:42" s="3" customFormat="1" ht="25.5" hidden="1" customHeight="1" x14ac:dyDescent="0.3">
      <c r="A100" s="34" t="s">
        <v>512</v>
      </c>
      <c r="B100" s="34" t="s">
        <v>176</v>
      </c>
      <c r="C100" s="34" t="s">
        <v>50</v>
      </c>
      <c r="D100" s="163" t="s">
        <v>177</v>
      </c>
      <c r="E100" s="94">
        <f>SUM(F100,I100)</f>
        <v>0</v>
      </c>
      <c r="F100" s="94"/>
      <c r="G100" s="434"/>
      <c r="H100" s="434"/>
      <c r="I100" s="94"/>
      <c r="J100" s="435">
        <f>SUM(L100,O100)</f>
        <v>0</v>
      </c>
      <c r="K100" s="435"/>
      <c r="L100" s="434"/>
      <c r="M100" s="434"/>
      <c r="N100" s="434"/>
      <c r="O100" s="435"/>
      <c r="P100" s="434"/>
      <c r="Q100" s="434"/>
      <c r="R100" s="433">
        <f>SUM(E100,J100)</f>
        <v>0</v>
      </c>
      <c r="T100" s="146"/>
    </row>
    <row r="101" spans="1:42" s="129" customFormat="1" ht="39" hidden="1" customHeight="1" x14ac:dyDescent="0.3">
      <c r="A101" s="98" t="s">
        <v>426</v>
      </c>
      <c r="B101" s="98" t="s">
        <v>427</v>
      </c>
      <c r="C101" s="34" t="s">
        <v>428</v>
      </c>
      <c r="D101" s="213" t="s">
        <v>429</v>
      </c>
      <c r="E101" s="95">
        <f t="shared" ref="E101" si="59">SUM(F101)</f>
        <v>0</v>
      </c>
      <c r="F101" s="433"/>
      <c r="G101" s="433"/>
      <c r="H101" s="433"/>
      <c r="I101" s="433"/>
      <c r="J101" s="433">
        <f t="shared" si="56"/>
        <v>0</v>
      </c>
      <c r="K101" s="433"/>
      <c r="L101" s="433"/>
      <c r="M101" s="433"/>
      <c r="N101" s="433"/>
      <c r="O101" s="433"/>
      <c r="P101" s="433"/>
      <c r="Q101" s="433"/>
      <c r="R101" s="95">
        <f>SUM(E101,J101)</f>
        <v>0</v>
      </c>
    </row>
    <row r="102" spans="1:42" s="129" customFormat="1" ht="34.5" hidden="1" customHeight="1" x14ac:dyDescent="0.3">
      <c r="A102" s="98" t="s">
        <v>430</v>
      </c>
      <c r="B102" s="98" t="s">
        <v>146</v>
      </c>
      <c r="C102" s="34" t="s">
        <v>232</v>
      </c>
      <c r="D102" s="213" t="s">
        <v>231</v>
      </c>
      <c r="E102" s="94">
        <f t="shared" ref="E102:E108" si="60">SUM(F102,I102)</f>
        <v>0</v>
      </c>
      <c r="F102" s="433"/>
      <c r="G102" s="433"/>
      <c r="H102" s="433"/>
      <c r="I102" s="433"/>
      <c r="J102" s="433">
        <f>SUM(K102)</f>
        <v>0</v>
      </c>
      <c r="K102" s="433"/>
      <c r="L102" s="433"/>
      <c r="M102" s="433"/>
      <c r="N102" s="433"/>
      <c r="O102" s="433"/>
      <c r="P102" s="433"/>
      <c r="Q102" s="433"/>
      <c r="R102" s="95">
        <f t="shared" ref="R102:R105" si="61">SUM(E102,J102)</f>
        <v>0</v>
      </c>
    </row>
    <row r="103" spans="1:42" s="129" customFormat="1" ht="41.25" hidden="1" customHeight="1" x14ac:dyDescent="0.3">
      <c r="A103" s="98" t="s">
        <v>431</v>
      </c>
      <c r="B103" s="98" t="s">
        <v>294</v>
      </c>
      <c r="C103" s="34" t="s">
        <v>232</v>
      </c>
      <c r="D103" s="213" t="s">
        <v>432</v>
      </c>
      <c r="E103" s="94">
        <f t="shared" si="60"/>
        <v>0</v>
      </c>
      <c r="F103" s="433"/>
      <c r="G103" s="433"/>
      <c r="H103" s="433"/>
      <c r="I103" s="433"/>
      <c r="J103" s="433">
        <f t="shared" ref="J103:J106" si="62">SUM(K103)</f>
        <v>0</v>
      </c>
      <c r="K103" s="433"/>
      <c r="L103" s="433"/>
      <c r="M103" s="433"/>
      <c r="N103" s="433"/>
      <c r="O103" s="433"/>
      <c r="P103" s="433"/>
      <c r="Q103" s="433"/>
      <c r="R103" s="95">
        <f t="shared" si="61"/>
        <v>0</v>
      </c>
    </row>
    <row r="104" spans="1:42" s="262" customFormat="1" ht="33.75" hidden="1" customHeight="1" x14ac:dyDescent="0.3">
      <c r="A104" s="455"/>
      <c r="B104" s="455"/>
      <c r="C104" s="462"/>
      <c r="D104" s="481" t="s">
        <v>433</v>
      </c>
      <c r="E104" s="94">
        <f t="shared" si="60"/>
        <v>0</v>
      </c>
      <c r="F104" s="459"/>
      <c r="G104" s="459"/>
      <c r="H104" s="459"/>
      <c r="I104" s="459"/>
      <c r="J104" s="459">
        <f t="shared" si="62"/>
        <v>0</v>
      </c>
      <c r="K104" s="459"/>
      <c r="L104" s="459"/>
      <c r="M104" s="459"/>
      <c r="N104" s="459"/>
      <c r="O104" s="459"/>
      <c r="P104" s="459"/>
      <c r="Q104" s="459"/>
      <c r="R104" s="458">
        <f t="shared" si="61"/>
        <v>0</v>
      </c>
    </row>
    <row r="105" spans="1:42" s="129" customFormat="1" ht="31.5" hidden="1" customHeight="1" x14ac:dyDescent="0.3">
      <c r="A105" s="98" t="s">
        <v>434</v>
      </c>
      <c r="B105" s="98" t="s">
        <v>435</v>
      </c>
      <c r="C105" s="34" t="s">
        <v>232</v>
      </c>
      <c r="D105" s="482" t="s">
        <v>436</v>
      </c>
      <c r="E105" s="94">
        <f t="shared" si="60"/>
        <v>0</v>
      </c>
      <c r="F105" s="95"/>
      <c r="G105" s="95"/>
      <c r="H105" s="95"/>
      <c r="I105" s="95"/>
      <c r="J105" s="95">
        <f t="shared" si="62"/>
        <v>0</v>
      </c>
      <c r="K105" s="95"/>
      <c r="L105" s="95"/>
      <c r="M105" s="95"/>
      <c r="N105" s="95"/>
      <c r="O105" s="95"/>
      <c r="P105" s="95"/>
      <c r="Q105" s="95"/>
      <c r="R105" s="95">
        <f t="shared" si="61"/>
        <v>0</v>
      </c>
    </row>
    <row r="106" spans="1:42" s="129" customFormat="1" ht="3.75" hidden="1" customHeight="1" x14ac:dyDescent="0.3">
      <c r="A106" s="98" t="s">
        <v>437</v>
      </c>
      <c r="B106" s="98" t="s">
        <v>234</v>
      </c>
      <c r="C106" s="34" t="s">
        <v>51</v>
      </c>
      <c r="D106" s="213" t="s">
        <v>233</v>
      </c>
      <c r="E106" s="94">
        <f t="shared" si="60"/>
        <v>0</v>
      </c>
      <c r="F106" s="433"/>
      <c r="G106" s="433"/>
      <c r="H106" s="433"/>
      <c r="I106" s="433"/>
      <c r="J106" s="433">
        <f t="shared" si="62"/>
        <v>0</v>
      </c>
      <c r="K106" s="433"/>
      <c r="L106" s="433"/>
      <c r="M106" s="433"/>
      <c r="N106" s="433"/>
      <c r="O106" s="433"/>
      <c r="P106" s="433"/>
      <c r="Q106" s="433"/>
      <c r="R106" s="95">
        <f>SUM(E106,J106)</f>
        <v>0</v>
      </c>
    </row>
    <row r="107" spans="1:42" s="4" customFormat="1" ht="30.75" customHeight="1" x14ac:dyDescent="0.3">
      <c r="A107" s="34" t="s">
        <v>550</v>
      </c>
      <c r="B107" s="34" t="s">
        <v>477</v>
      </c>
      <c r="C107" s="34" t="s">
        <v>479</v>
      </c>
      <c r="D107" s="159" t="s">
        <v>481</v>
      </c>
      <c r="E107" s="94">
        <f t="shared" si="60"/>
        <v>2000000</v>
      </c>
      <c r="F107" s="470">
        <v>2000000</v>
      </c>
      <c r="G107" s="471"/>
      <c r="H107" s="471"/>
      <c r="I107" s="471"/>
      <c r="J107" s="433">
        <f t="shared" ref="J107" si="63">SUM(L107,O107)</f>
        <v>0</v>
      </c>
      <c r="K107" s="472"/>
      <c r="L107" s="471"/>
      <c r="M107" s="471"/>
      <c r="N107" s="471"/>
      <c r="O107" s="472"/>
      <c r="P107" s="471"/>
      <c r="Q107" s="471"/>
      <c r="R107" s="433">
        <f t="shared" ref="R107" si="64">SUM(E107,J107)</f>
        <v>2000000</v>
      </c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  <c r="AF107" s="422"/>
      <c r="AG107" s="422"/>
      <c r="AH107" s="422"/>
      <c r="AI107" s="422"/>
      <c r="AJ107" s="422"/>
      <c r="AK107" s="422"/>
      <c r="AL107" s="422"/>
      <c r="AM107" s="422"/>
      <c r="AN107" s="422"/>
      <c r="AO107" s="422"/>
      <c r="AP107" s="422"/>
    </row>
    <row r="108" spans="1:42" s="3" customFormat="1" ht="24.75" hidden="1" customHeight="1" x14ac:dyDescent="0.3">
      <c r="A108" s="34" t="s">
        <v>472</v>
      </c>
      <c r="B108" s="34" t="s">
        <v>291</v>
      </c>
      <c r="C108" s="34" t="s">
        <v>65</v>
      </c>
      <c r="D108" s="103" t="s">
        <v>292</v>
      </c>
      <c r="E108" s="94">
        <f t="shared" si="60"/>
        <v>0</v>
      </c>
      <c r="F108" s="95"/>
      <c r="G108" s="434"/>
      <c r="H108" s="434"/>
      <c r="I108" s="434"/>
      <c r="J108" s="435">
        <f>SUM(L108,O108)</f>
        <v>0</v>
      </c>
      <c r="K108" s="435"/>
      <c r="L108" s="434"/>
      <c r="M108" s="434"/>
      <c r="N108" s="434"/>
      <c r="O108" s="435"/>
      <c r="P108" s="434"/>
      <c r="Q108" s="434"/>
      <c r="R108" s="433">
        <f>SUM(E108,J108)</f>
        <v>0</v>
      </c>
      <c r="T108" s="146"/>
    </row>
    <row r="109" spans="1:42" s="129" customFormat="1" ht="36" hidden="1" customHeight="1" x14ac:dyDescent="0.3">
      <c r="A109" s="133" t="s">
        <v>438</v>
      </c>
      <c r="B109" s="297"/>
      <c r="C109" s="297"/>
      <c r="D109" s="145" t="s">
        <v>439</v>
      </c>
      <c r="E109" s="144">
        <f>SUM(E110)</f>
        <v>0</v>
      </c>
      <c r="F109" s="144">
        <f t="shared" ref="F109:Q109" si="65">SUM(F110)</f>
        <v>0</v>
      </c>
      <c r="G109" s="144">
        <f t="shared" si="65"/>
        <v>0</v>
      </c>
      <c r="H109" s="144">
        <f t="shared" si="65"/>
        <v>0</v>
      </c>
      <c r="I109" s="144">
        <f t="shared" si="65"/>
        <v>0</v>
      </c>
      <c r="J109" s="144">
        <f t="shared" si="65"/>
        <v>0</v>
      </c>
      <c r="K109" s="144">
        <f t="shared" si="65"/>
        <v>0</v>
      </c>
      <c r="L109" s="144">
        <f t="shared" si="65"/>
        <v>0</v>
      </c>
      <c r="M109" s="144">
        <f t="shared" si="65"/>
        <v>0</v>
      </c>
      <c r="N109" s="144">
        <f t="shared" si="65"/>
        <v>0</v>
      </c>
      <c r="O109" s="144">
        <f t="shared" si="65"/>
        <v>0</v>
      </c>
      <c r="P109" s="144">
        <f t="shared" si="65"/>
        <v>0</v>
      </c>
      <c r="Q109" s="144">
        <f t="shared" si="65"/>
        <v>0</v>
      </c>
      <c r="R109" s="144">
        <f t="shared" ref="R109:R116" si="66">SUM(J109,E109)</f>
        <v>0</v>
      </c>
      <c r="T109" s="101">
        <f t="shared" ref="T109:T110" si="67">SUM(E109,J109)</f>
        <v>0</v>
      </c>
    </row>
    <row r="110" spans="1:42" s="129" customFormat="1" ht="39" hidden="1" customHeight="1" x14ac:dyDescent="0.3">
      <c r="A110" s="133" t="s">
        <v>440</v>
      </c>
      <c r="B110" s="297"/>
      <c r="C110" s="297"/>
      <c r="D110" s="145" t="s">
        <v>439</v>
      </c>
      <c r="E110" s="144">
        <f>SUM(E111:E113)</f>
        <v>0</v>
      </c>
      <c r="F110" s="144">
        <f t="shared" ref="F110:R110" si="68">SUM(F111:F113)</f>
        <v>0</v>
      </c>
      <c r="G110" s="144">
        <f t="shared" si="68"/>
        <v>0</v>
      </c>
      <c r="H110" s="144">
        <f t="shared" si="68"/>
        <v>0</v>
      </c>
      <c r="I110" s="144">
        <f t="shared" si="68"/>
        <v>0</v>
      </c>
      <c r="J110" s="144">
        <f t="shared" si="68"/>
        <v>0</v>
      </c>
      <c r="K110" s="144">
        <f t="shared" si="68"/>
        <v>0</v>
      </c>
      <c r="L110" s="144">
        <f t="shared" si="68"/>
        <v>0</v>
      </c>
      <c r="M110" s="144">
        <f t="shared" si="68"/>
        <v>0</v>
      </c>
      <c r="N110" s="144">
        <f t="shared" si="68"/>
        <v>0</v>
      </c>
      <c r="O110" s="144">
        <f t="shared" si="68"/>
        <v>0</v>
      </c>
      <c r="P110" s="144">
        <f t="shared" si="68"/>
        <v>0</v>
      </c>
      <c r="Q110" s="144">
        <f t="shared" si="68"/>
        <v>0</v>
      </c>
      <c r="R110" s="144">
        <f t="shared" si="68"/>
        <v>0</v>
      </c>
      <c r="T110" s="101">
        <f t="shared" si="67"/>
        <v>0</v>
      </c>
    </row>
    <row r="111" spans="1:42" s="129" customFormat="1" ht="33" hidden="1" customHeight="1" x14ac:dyDescent="0.3">
      <c r="A111" s="98" t="s">
        <v>441</v>
      </c>
      <c r="B111" s="98" t="s">
        <v>154</v>
      </c>
      <c r="C111" s="34" t="s">
        <v>42</v>
      </c>
      <c r="D111" s="301" t="s">
        <v>404</v>
      </c>
      <c r="E111" s="95">
        <f>SUM(F111,I111)</f>
        <v>0</v>
      </c>
      <c r="F111" s="433"/>
      <c r="G111" s="433"/>
      <c r="H111" s="433"/>
      <c r="I111" s="433"/>
      <c r="J111" s="94">
        <f>SUM(L111,O111)</f>
        <v>0</v>
      </c>
      <c r="K111" s="433"/>
      <c r="L111" s="433"/>
      <c r="M111" s="433"/>
      <c r="N111" s="433"/>
      <c r="O111" s="433"/>
      <c r="P111" s="433"/>
      <c r="Q111" s="433"/>
      <c r="R111" s="95">
        <f t="shared" si="66"/>
        <v>0</v>
      </c>
    </row>
    <row r="112" spans="1:42" s="129" customFormat="1" ht="34.5" hidden="1" customHeight="1" x14ac:dyDescent="0.3">
      <c r="A112" s="98" t="s">
        <v>442</v>
      </c>
      <c r="B112" s="98" t="s">
        <v>253</v>
      </c>
      <c r="C112" s="34" t="s">
        <v>232</v>
      </c>
      <c r="D112" s="213" t="s">
        <v>252</v>
      </c>
      <c r="E112" s="95">
        <f t="shared" ref="E112:E113" si="69">SUM(F112,I112)</f>
        <v>0</v>
      </c>
      <c r="F112" s="433"/>
      <c r="G112" s="433"/>
      <c r="H112" s="433"/>
      <c r="I112" s="433"/>
      <c r="J112" s="94">
        <f>SUM(L112,O112)</f>
        <v>0</v>
      </c>
      <c r="K112" s="433"/>
      <c r="L112" s="433"/>
      <c r="M112" s="433"/>
      <c r="N112" s="433"/>
      <c r="O112" s="433"/>
      <c r="P112" s="433"/>
      <c r="Q112" s="433"/>
      <c r="R112" s="95">
        <f t="shared" ref="R112" si="70">SUM(J112,E112)</f>
        <v>0</v>
      </c>
    </row>
    <row r="113" spans="1:222" s="129" customFormat="1" ht="36.75" hidden="1" customHeight="1" x14ac:dyDescent="0.3">
      <c r="A113" s="98" t="s">
        <v>513</v>
      </c>
      <c r="B113" s="98" t="s">
        <v>514</v>
      </c>
      <c r="C113" s="34" t="s">
        <v>232</v>
      </c>
      <c r="D113" s="213" t="s">
        <v>515</v>
      </c>
      <c r="E113" s="95">
        <f t="shared" si="69"/>
        <v>0</v>
      </c>
      <c r="F113" s="433"/>
      <c r="G113" s="433"/>
      <c r="H113" s="433"/>
      <c r="I113" s="433"/>
      <c r="J113" s="94">
        <f>SUM(L113,O113)</f>
        <v>0</v>
      </c>
      <c r="K113" s="433"/>
      <c r="L113" s="433"/>
      <c r="M113" s="433"/>
      <c r="N113" s="433"/>
      <c r="O113" s="433"/>
      <c r="P113" s="433"/>
      <c r="Q113" s="433"/>
      <c r="R113" s="95">
        <f t="shared" si="66"/>
        <v>0</v>
      </c>
    </row>
    <row r="114" spans="1:222" s="129" customFormat="1" ht="47.25" hidden="1" customHeight="1" x14ac:dyDescent="0.3">
      <c r="A114" s="133" t="s">
        <v>443</v>
      </c>
      <c r="B114" s="297"/>
      <c r="C114" s="297"/>
      <c r="D114" s="145" t="s">
        <v>444</v>
      </c>
      <c r="E114" s="144">
        <f>SUM(E115)</f>
        <v>0</v>
      </c>
      <c r="F114" s="144">
        <f t="shared" ref="F114:Q115" si="71">SUM(F115)</f>
        <v>0</v>
      </c>
      <c r="G114" s="144">
        <f t="shared" si="71"/>
        <v>0</v>
      </c>
      <c r="H114" s="144">
        <f t="shared" si="71"/>
        <v>0</v>
      </c>
      <c r="I114" s="144">
        <f t="shared" si="71"/>
        <v>0</v>
      </c>
      <c r="J114" s="144">
        <f t="shared" si="71"/>
        <v>0</v>
      </c>
      <c r="K114" s="144">
        <f t="shared" si="71"/>
        <v>0</v>
      </c>
      <c r="L114" s="144">
        <f t="shared" si="71"/>
        <v>0</v>
      </c>
      <c r="M114" s="144">
        <f t="shared" si="71"/>
        <v>0</v>
      </c>
      <c r="N114" s="144">
        <f t="shared" si="71"/>
        <v>0</v>
      </c>
      <c r="O114" s="144">
        <f t="shared" si="71"/>
        <v>0</v>
      </c>
      <c r="P114" s="144">
        <f t="shared" si="71"/>
        <v>0</v>
      </c>
      <c r="Q114" s="144">
        <f t="shared" si="71"/>
        <v>0</v>
      </c>
      <c r="R114" s="144">
        <f t="shared" si="66"/>
        <v>0</v>
      </c>
      <c r="T114" s="101">
        <f t="shared" ref="T114:T115" si="72">SUM(E114,J114)</f>
        <v>0</v>
      </c>
    </row>
    <row r="115" spans="1:222" s="129" customFormat="1" ht="45.75" hidden="1" customHeight="1" x14ac:dyDescent="0.3">
      <c r="A115" s="133" t="s">
        <v>445</v>
      </c>
      <c r="B115" s="297"/>
      <c r="C115" s="297"/>
      <c r="D115" s="145" t="s">
        <v>444</v>
      </c>
      <c r="E115" s="144">
        <f>SUM(E116)</f>
        <v>0</v>
      </c>
      <c r="F115" s="144">
        <f t="shared" si="71"/>
        <v>0</v>
      </c>
      <c r="G115" s="144">
        <f t="shared" si="71"/>
        <v>0</v>
      </c>
      <c r="H115" s="144">
        <f t="shared" si="71"/>
        <v>0</v>
      </c>
      <c r="I115" s="144">
        <f t="shared" si="71"/>
        <v>0</v>
      </c>
      <c r="J115" s="144">
        <f t="shared" si="71"/>
        <v>0</v>
      </c>
      <c r="K115" s="144">
        <f t="shared" si="71"/>
        <v>0</v>
      </c>
      <c r="L115" s="144">
        <f t="shared" si="71"/>
        <v>0</v>
      </c>
      <c r="M115" s="144">
        <f t="shared" si="71"/>
        <v>0</v>
      </c>
      <c r="N115" s="144">
        <f t="shared" si="71"/>
        <v>0</v>
      </c>
      <c r="O115" s="144">
        <f t="shared" si="71"/>
        <v>0</v>
      </c>
      <c r="P115" s="144">
        <f t="shared" si="71"/>
        <v>0</v>
      </c>
      <c r="Q115" s="144">
        <f t="shared" si="71"/>
        <v>0</v>
      </c>
      <c r="R115" s="144">
        <f t="shared" si="66"/>
        <v>0</v>
      </c>
      <c r="T115" s="101">
        <f t="shared" si="72"/>
        <v>0</v>
      </c>
    </row>
    <row r="116" spans="1:222" s="129" customFormat="1" ht="36.75" hidden="1" customHeight="1" x14ac:dyDescent="0.3">
      <c r="A116" s="98" t="s">
        <v>446</v>
      </c>
      <c r="B116" s="98" t="s">
        <v>154</v>
      </c>
      <c r="C116" s="98" t="s">
        <v>42</v>
      </c>
      <c r="D116" s="301" t="s">
        <v>404</v>
      </c>
      <c r="E116" s="95">
        <f>SUM(F116,I116)</f>
        <v>0</v>
      </c>
      <c r="F116" s="433"/>
      <c r="G116" s="433"/>
      <c r="H116" s="433"/>
      <c r="I116" s="433"/>
      <c r="J116" s="94">
        <f>SUM(L116,O116)</f>
        <v>0</v>
      </c>
      <c r="K116" s="433"/>
      <c r="L116" s="433"/>
      <c r="M116" s="433"/>
      <c r="N116" s="433"/>
      <c r="O116" s="433"/>
      <c r="P116" s="433"/>
      <c r="Q116" s="433"/>
      <c r="R116" s="95">
        <f t="shared" si="66"/>
        <v>0</v>
      </c>
    </row>
    <row r="117" spans="1:222" s="129" customFormat="1" ht="41.25" customHeight="1" x14ac:dyDescent="0.3">
      <c r="A117" s="133" t="s">
        <v>188</v>
      </c>
      <c r="B117" s="133"/>
      <c r="C117" s="133"/>
      <c r="D117" s="318" t="s">
        <v>153</v>
      </c>
      <c r="E117" s="144">
        <f>SUM(E118)</f>
        <v>-16248988</v>
      </c>
      <c r="F117" s="144">
        <f t="shared" ref="F117:R117" si="73">SUM(F118)</f>
        <v>0</v>
      </c>
      <c r="G117" s="144">
        <f t="shared" si="73"/>
        <v>0</v>
      </c>
      <c r="H117" s="144">
        <f t="shared" si="73"/>
        <v>0</v>
      </c>
      <c r="I117" s="144">
        <f t="shared" si="73"/>
        <v>0</v>
      </c>
      <c r="J117" s="144">
        <f t="shared" si="73"/>
        <v>0</v>
      </c>
      <c r="K117" s="144">
        <f t="shared" si="73"/>
        <v>0</v>
      </c>
      <c r="L117" s="144">
        <f t="shared" si="73"/>
        <v>0</v>
      </c>
      <c r="M117" s="144">
        <f t="shared" si="73"/>
        <v>0</v>
      </c>
      <c r="N117" s="144">
        <f t="shared" si="73"/>
        <v>0</v>
      </c>
      <c r="O117" s="144">
        <f t="shared" si="73"/>
        <v>0</v>
      </c>
      <c r="P117" s="144">
        <f t="shared" si="73"/>
        <v>0</v>
      </c>
      <c r="Q117" s="144">
        <f t="shared" si="73"/>
        <v>0</v>
      </c>
      <c r="R117" s="144">
        <f t="shared" si="73"/>
        <v>-16248988</v>
      </c>
      <c r="U117" s="101">
        <v>0</v>
      </c>
    </row>
    <row r="118" spans="1:222" s="129" customFormat="1" ht="45" customHeight="1" x14ac:dyDescent="0.3">
      <c r="A118" s="133" t="s">
        <v>189</v>
      </c>
      <c r="B118" s="133"/>
      <c r="C118" s="133"/>
      <c r="D118" s="318" t="s">
        <v>153</v>
      </c>
      <c r="E118" s="144">
        <f>SUM(E119:E123)</f>
        <v>-16248988</v>
      </c>
      <c r="F118" s="144">
        <f t="shared" ref="F118:R118" si="74">SUM(F119:F123)</f>
        <v>0</v>
      </c>
      <c r="G118" s="144">
        <f t="shared" si="74"/>
        <v>0</v>
      </c>
      <c r="H118" s="144">
        <f t="shared" si="74"/>
        <v>0</v>
      </c>
      <c r="I118" s="144">
        <f t="shared" si="74"/>
        <v>0</v>
      </c>
      <c r="J118" s="144">
        <f t="shared" si="74"/>
        <v>0</v>
      </c>
      <c r="K118" s="144">
        <f t="shared" si="74"/>
        <v>0</v>
      </c>
      <c r="L118" s="144">
        <f t="shared" si="74"/>
        <v>0</v>
      </c>
      <c r="M118" s="144">
        <f t="shared" si="74"/>
        <v>0</v>
      </c>
      <c r="N118" s="144">
        <f t="shared" si="74"/>
        <v>0</v>
      </c>
      <c r="O118" s="144">
        <f t="shared" si="74"/>
        <v>0</v>
      </c>
      <c r="P118" s="144">
        <f t="shared" si="74"/>
        <v>0</v>
      </c>
      <c r="Q118" s="144">
        <f t="shared" si="74"/>
        <v>0</v>
      </c>
      <c r="R118" s="144">
        <f t="shared" si="74"/>
        <v>-16248988</v>
      </c>
      <c r="U118" s="101">
        <v>0</v>
      </c>
    </row>
    <row r="119" spans="1:222" s="129" customFormat="1" ht="36" hidden="1" customHeight="1" x14ac:dyDescent="0.3">
      <c r="A119" s="34" t="s">
        <v>187</v>
      </c>
      <c r="B119" s="34" t="s">
        <v>154</v>
      </c>
      <c r="C119" s="34" t="s">
        <v>42</v>
      </c>
      <c r="D119" s="103" t="s">
        <v>392</v>
      </c>
      <c r="E119" s="433">
        <f>SUM(F119,I119)</f>
        <v>0</v>
      </c>
      <c r="F119" s="483"/>
      <c r="G119" s="472"/>
      <c r="H119" s="472"/>
      <c r="I119" s="472"/>
      <c r="J119" s="95">
        <f t="shared" ref="J119:J121" si="75">SUM(L119,O119)</f>
        <v>0</v>
      </c>
      <c r="K119" s="470"/>
      <c r="L119" s="472"/>
      <c r="M119" s="472"/>
      <c r="N119" s="472"/>
      <c r="O119" s="472"/>
      <c r="P119" s="472"/>
      <c r="Q119" s="472"/>
      <c r="R119" s="461">
        <f>SUM(E119,J119)</f>
        <v>0</v>
      </c>
    </row>
    <row r="120" spans="1:222" s="156" customFormat="1" ht="26.25" hidden="1" customHeight="1" x14ac:dyDescent="0.3">
      <c r="A120" s="484" t="s">
        <v>190</v>
      </c>
      <c r="B120" s="484" t="s">
        <v>191</v>
      </c>
      <c r="C120" s="484" t="s">
        <v>53</v>
      </c>
      <c r="D120" s="307" t="s">
        <v>192</v>
      </c>
      <c r="E120" s="433"/>
      <c r="F120" s="435"/>
      <c r="G120" s="433"/>
      <c r="H120" s="433"/>
      <c r="I120" s="433"/>
      <c r="J120" s="95">
        <f t="shared" si="75"/>
        <v>0</v>
      </c>
      <c r="K120" s="461"/>
      <c r="L120" s="433"/>
      <c r="M120" s="433"/>
      <c r="N120" s="433"/>
      <c r="O120" s="433"/>
      <c r="P120" s="433"/>
      <c r="Q120" s="433"/>
      <c r="R120" s="461">
        <f t="shared" ref="R120:R121" si="76">SUM(E120,J120)</f>
        <v>0</v>
      </c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  <c r="GN120" s="263"/>
      <c r="GO120" s="263"/>
      <c r="GP120" s="263"/>
      <c r="GQ120" s="263"/>
      <c r="GR120" s="263"/>
      <c r="GS120" s="263"/>
      <c r="GT120" s="263"/>
      <c r="GU120" s="263"/>
      <c r="GV120" s="263"/>
      <c r="GW120" s="263"/>
      <c r="GX120" s="263"/>
      <c r="GY120" s="263"/>
      <c r="GZ120" s="263"/>
      <c r="HA120" s="263"/>
      <c r="HB120" s="263"/>
      <c r="HC120" s="263"/>
      <c r="HD120" s="263"/>
      <c r="HE120" s="263"/>
      <c r="HF120" s="263"/>
      <c r="HG120" s="263"/>
      <c r="HH120" s="263"/>
      <c r="HI120" s="263"/>
      <c r="HJ120" s="263"/>
      <c r="HK120" s="263"/>
      <c r="HL120" s="263"/>
      <c r="HM120" s="263"/>
      <c r="HN120" s="263"/>
    </row>
    <row r="121" spans="1:222" s="156" customFormat="1" ht="22.5" hidden="1" customHeight="1" x14ac:dyDescent="0.3">
      <c r="A121" s="98" t="s">
        <v>272</v>
      </c>
      <c r="B121" s="98" t="s">
        <v>261</v>
      </c>
      <c r="C121" s="98" t="s">
        <v>262</v>
      </c>
      <c r="D121" s="103" t="s">
        <v>263</v>
      </c>
      <c r="E121" s="433">
        <f>SUM(F121,I121)</f>
        <v>0</v>
      </c>
      <c r="F121" s="435"/>
      <c r="G121" s="433"/>
      <c r="H121" s="433"/>
      <c r="I121" s="433"/>
      <c r="J121" s="95">
        <f t="shared" si="75"/>
        <v>0</v>
      </c>
      <c r="K121" s="461"/>
      <c r="L121" s="433"/>
      <c r="M121" s="433"/>
      <c r="N121" s="433"/>
      <c r="O121" s="433"/>
      <c r="P121" s="433"/>
      <c r="Q121" s="433"/>
      <c r="R121" s="461">
        <f t="shared" si="76"/>
        <v>0</v>
      </c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</row>
    <row r="122" spans="1:222" s="129" customFormat="1" ht="31.5" customHeight="1" x14ac:dyDescent="0.3">
      <c r="A122" s="484" t="s">
        <v>394</v>
      </c>
      <c r="B122" s="98" t="s">
        <v>395</v>
      </c>
      <c r="C122" s="98" t="s">
        <v>53</v>
      </c>
      <c r="D122" s="103" t="s">
        <v>396</v>
      </c>
      <c r="E122" s="435">
        <v>-16248988</v>
      </c>
      <c r="F122" s="435"/>
      <c r="G122" s="433"/>
      <c r="H122" s="433"/>
      <c r="I122" s="433"/>
      <c r="J122" s="95">
        <f t="shared" ref="J122" si="77">SUM(L122,O122)</f>
        <v>0</v>
      </c>
      <c r="K122" s="461"/>
      <c r="L122" s="433"/>
      <c r="M122" s="433"/>
      <c r="N122" s="433"/>
      <c r="O122" s="433"/>
      <c r="P122" s="433"/>
      <c r="Q122" s="433"/>
      <c r="R122" s="461">
        <f t="shared" ref="R122" si="78">SUM(E122,J122)</f>
        <v>-16248988</v>
      </c>
    </row>
    <row r="123" spans="1:222" s="129" customFormat="1" ht="6.75" hidden="1" customHeight="1" x14ac:dyDescent="0.3">
      <c r="A123" s="98" t="s">
        <v>193</v>
      </c>
      <c r="B123" s="98" t="s">
        <v>147</v>
      </c>
      <c r="C123" s="98" t="s">
        <v>52</v>
      </c>
      <c r="D123" s="307" t="s">
        <v>70</v>
      </c>
      <c r="E123" s="433">
        <f>SUM(F123,I123)</f>
        <v>0</v>
      </c>
      <c r="F123" s="433"/>
      <c r="G123" s="459"/>
      <c r="H123" s="459"/>
      <c r="I123" s="459"/>
      <c r="J123" s="95">
        <f>SUM(L123,O123)</f>
        <v>0</v>
      </c>
      <c r="K123" s="461"/>
      <c r="L123" s="459"/>
      <c r="M123" s="459"/>
      <c r="N123" s="459"/>
      <c r="O123" s="459"/>
      <c r="P123" s="459"/>
      <c r="Q123" s="459"/>
      <c r="R123" s="461">
        <f>SUM(E123,J123)</f>
        <v>0</v>
      </c>
    </row>
    <row r="124" spans="1:222" s="212" customFormat="1" ht="34.5" customHeight="1" x14ac:dyDescent="0.3">
      <c r="A124" s="485" t="s">
        <v>337</v>
      </c>
      <c r="B124" s="485" t="s">
        <v>337</v>
      </c>
      <c r="C124" s="485" t="s">
        <v>337</v>
      </c>
      <c r="D124" s="486" t="s">
        <v>536</v>
      </c>
      <c r="E124" s="487">
        <f t="shared" ref="E124:R124" si="79">SUM(E14,E36,E52,E79,E92,E110,E115,E118)</f>
        <v>-5745337</v>
      </c>
      <c r="F124" s="487">
        <f t="shared" si="79"/>
        <v>10503651</v>
      </c>
      <c r="G124" s="487">
        <f t="shared" si="79"/>
        <v>-5836790</v>
      </c>
      <c r="H124" s="487">
        <f t="shared" si="79"/>
        <v>0</v>
      </c>
      <c r="I124" s="487">
        <f t="shared" si="79"/>
        <v>0</v>
      </c>
      <c r="J124" s="487">
        <f t="shared" si="79"/>
        <v>368000</v>
      </c>
      <c r="K124" s="487">
        <f t="shared" si="79"/>
        <v>368000</v>
      </c>
      <c r="L124" s="487">
        <f t="shared" si="79"/>
        <v>0</v>
      </c>
      <c r="M124" s="487">
        <f t="shared" si="79"/>
        <v>0</v>
      </c>
      <c r="N124" s="487">
        <f t="shared" si="79"/>
        <v>0</v>
      </c>
      <c r="O124" s="487">
        <f t="shared" si="79"/>
        <v>368000</v>
      </c>
      <c r="P124" s="487">
        <f t="shared" si="79"/>
        <v>0</v>
      </c>
      <c r="Q124" s="487" t="e">
        <f t="shared" si="79"/>
        <v>#REF!</v>
      </c>
      <c r="R124" s="487">
        <f t="shared" si="79"/>
        <v>-5377337</v>
      </c>
      <c r="T124" s="290">
        <f>SUM(E124,J124)</f>
        <v>-5377337</v>
      </c>
      <c r="U124" s="291">
        <f>SUM(E124,J124)</f>
        <v>-5377337</v>
      </c>
    </row>
    <row r="125" spans="1:222" x14ac:dyDescent="0.2">
      <c r="C125" s="17"/>
      <c r="D125" s="102"/>
      <c r="E125" s="154"/>
      <c r="F125" s="6"/>
      <c r="G125" s="7"/>
      <c r="H125" s="7"/>
      <c r="I125" s="7"/>
      <c r="J125" s="18"/>
      <c r="K125" s="18"/>
      <c r="L125" s="7"/>
      <c r="M125" s="7"/>
      <c r="N125" s="7"/>
      <c r="O125" s="7"/>
      <c r="P125" s="7"/>
      <c r="Q125" s="7"/>
      <c r="R125" s="6"/>
    </row>
    <row r="126" spans="1:222" ht="6.75" customHeight="1" x14ac:dyDescent="0.2">
      <c r="C126" s="17"/>
      <c r="D126" s="102"/>
      <c r="M126" s="7"/>
      <c r="O126" s="7"/>
      <c r="P126" s="7"/>
      <c r="Q126" s="7"/>
      <c r="R126" s="6"/>
    </row>
    <row r="127" spans="1:222" ht="52.5" customHeight="1" x14ac:dyDescent="0.2">
      <c r="C127" s="8"/>
      <c r="D127" s="102"/>
      <c r="Q127" s="7"/>
      <c r="R127" s="6"/>
    </row>
    <row r="128" spans="1:222" x14ac:dyDescent="0.2">
      <c r="C128" s="17"/>
      <c r="D128" s="102"/>
      <c r="O128" s="7"/>
      <c r="P128" s="7"/>
    </row>
    <row r="129" spans="3:18" x14ac:dyDescent="0.2">
      <c r="C129" s="17"/>
      <c r="D129" s="102"/>
    </row>
    <row r="130" spans="3:18" ht="21" hidden="1" customHeight="1" x14ac:dyDescent="0.2">
      <c r="C130" s="17"/>
      <c r="D130" s="102"/>
    </row>
    <row r="131" spans="3:18" s="129" customFormat="1" ht="23.25" hidden="1" customHeight="1" x14ac:dyDescent="0.2">
      <c r="C131" s="139"/>
      <c r="D131" s="140" t="s">
        <v>243</v>
      </c>
      <c r="E131" s="141" t="e">
        <f>SUM(E15:E16,#REF!,E37,E53,E80,E119)</f>
        <v>#REF!</v>
      </c>
      <c r="F131" s="141" t="e">
        <f>SUM(F15:F16,#REF!,F37,F53,F80,F119)</f>
        <v>#REF!</v>
      </c>
      <c r="G131" s="141" t="e">
        <f>SUM(G15:G16,#REF!,G37,G53,G80,G119)</f>
        <v>#REF!</v>
      </c>
      <c r="H131" s="141" t="e">
        <f>SUM(H15:H16,#REF!,H37,H53,H80,H119)</f>
        <v>#REF!</v>
      </c>
      <c r="I131" s="141" t="e">
        <f>SUM(I15:I16,#REF!,I37,I53,I80,I119)</f>
        <v>#REF!</v>
      </c>
      <c r="J131" s="141" t="e">
        <f>SUM(J15:J16,#REF!,J37,J53,J80,J119)</f>
        <v>#REF!</v>
      </c>
      <c r="K131" s="141" t="e">
        <f>SUM(K15:K16,#REF!,K37,K53,K80,K119)</f>
        <v>#REF!</v>
      </c>
      <c r="L131" s="141" t="e">
        <f>SUM(L15:L16,#REF!,L37,L53,L80,L119)</f>
        <v>#REF!</v>
      </c>
      <c r="M131" s="141" t="e">
        <f>SUM(M15:M16,#REF!,M37,M53,M80,M119)</f>
        <v>#REF!</v>
      </c>
      <c r="N131" s="141" t="e">
        <f>SUM(N15:N16,#REF!,N37,N53,N80,N119)</f>
        <v>#REF!</v>
      </c>
      <c r="O131" s="141" t="e">
        <f>SUM(O15:O16,#REF!,O37,O53,O80,O119)</f>
        <v>#REF!</v>
      </c>
      <c r="P131" s="141" t="e">
        <f>SUM(P15:P16,#REF!,P37,P53,P80,P119)</f>
        <v>#REF!</v>
      </c>
      <c r="Q131" s="141" t="e">
        <f>SUM(Q15:Q16,#REF!,Q37,Q53,Q80,Q119)</f>
        <v>#REF!</v>
      </c>
      <c r="R131" s="141" t="e">
        <f>SUM(R15:R16,#REF!,R37,R53,R80,R119)</f>
        <v>#REF!</v>
      </c>
    </row>
    <row r="132" spans="3:18" hidden="1" x14ac:dyDescent="0.2">
      <c r="C132" s="17"/>
      <c r="D132" s="102" t="s">
        <v>245</v>
      </c>
      <c r="E132" s="86" t="e">
        <f>SUM(E38,#REF!,#REF!,E42,#REF!,E48,E43,E44,E81)</f>
        <v>#REF!</v>
      </c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3:18" hidden="1" x14ac:dyDescent="0.2">
      <c r="C133" s="17"/>
      <c r="D133" s="102" t="s">
        <v>244</v>
      </c>
      <c r="E133" s="155">
        <f>SUM(E84:E87)</f>
        <v>0</v>
      </c>
      <c r="F133" s="85"/>
      <c r="G133" s="87"/>
      <c r="H133" s="87"/>
      <c r="I133" s="87"/>
      <c r="J133" s="88"/>
      <c r="K133" s="88"/>
      <c r="L133" s="87"/>
      <c r="M133" s="87"/>
      <c r="N133" s="87"/>
      <c r="O133" s="87"/>
      <c r="P133" s="87"/>
      <c r="Q133" s="87"/>
      <c r="R133" s="85"/>
    </row>
    <row r="134" spans="3:18" hidden="1" x14ac:dyDescent="0.2">
      <c r="C134" s="17"/>
      <c r="D134" s="102" t="s">
        <v>246</v>
      </c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3:18" ht="12.75" hidden="1" customHeight="1" x14ac:dyDescent="0.2">
      <c r="C135" s="17"/>
      <c r="D135" s="102" t="s">
        <v>247</v>
      </c>
      <c r="E135" s="155"/>
      <c r="F135" s="85"/>
      <c r="G135" s="87"/>
      <c r="H135" s="87"/>
      <c r="I135" s="87"/>
      <c r="J135" s="88"/>
      <c r="K135" s="88"/>
      <c r="L135" s="87"/>
      <c r="M135" s="87"/>
      <c r="N135" s="87"/>
      <c r="O135" s="87"/>
      <c r="P135" s="87"/>
      <c r="Q135" s="87"/>
      <c r="R135" s="85"/>
    </row>
    <row r="136" spans="3:18" hidden="1" x14ac:dyDescent="0.2">
      <c r="C136" s="17"/>
      <c r="D136" s="102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3:18" hidden="1" x14ac:dyDescent="0.2">
      <c r="C137" s="17"/>
      <c r="D137" s="102"/>
      <c r="E137" s="155"/>
      <c r="F137" s="85"/>
      <c r="G137" s="87"/>
      <c r="H137" s="87"/>
      <c r="I137" s="87"/>
      <c r="J137" s="88"/>
      <c r="K137" s="88"/>
      <c r="L137" s="87"/>
      <c r="M137" s="87"/>
      <c r="N137" s="87"/>
      <c r="O137" s="87"/>
      <c r="P137" s="87"/>
      <c r="Q137" s="87"/>
      <c r="R137" s="85"/>
    </row>
    <row r="138" spans="3:18" ht="15.75" hidden="1" customHeight="1" x14ac:dyDescent="0.2">
      <c r="C138" s="17"/>
      <c r="D138" s="102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3:18" ht="12.75" hidden="1" customHeight="1" x14ac:dyDescent="0.2">
      <c r="C139" s="17"/>
      <c r="E139" s="155"/>
      <c r="F139" s="85"/>
      <c r="G139" s="87"/>
      <c r="H139" s="87"/>
      <c r="I139" s="87"/>
      <c r="J139" s="88"/>
      <c r="K139" s="88"/>
      <c r="L139" s="87"/>
      <c r="M139" s="87"/>
      <c r="N139" s="87"/>
      <c r="O139" s="87"/>
      <c r="P139" s="87"/>
      <c r="Q139" s="87"/>
      <c r="R139" s="85"/>
    </row>
    <row r="140" spans="3:18" hidden="1" x14ac:dyDescent="0.2">
      <c r="C140" s="17"/>
      <c r="E140" s="86"/>
      <c r="F140" s="89" t="e">
        <f t="shared" ref="F140:R140" si="80">SUM(F131:F138)</f>
        <v>#REF!</v>
      </c>
      <c r="G140" s="89" t="e">
        <f t="shared" si="80"/>
        <v>#REF!</v>
      </c>
      <c r="H140" s="89" t="e">
        <f t="shared" si="80"/>
        <v>#REF!</v>
      </c>
      <c r="I140" s="89" t="e">
        <f t="shared" si="80"/>
        <v>#REF!</v>
      </c>
      <c r="J140" s="89" t="e">
        <f t="shared" si="80"/>
        <v>#REF!</v>
      </c>
      <c r="K140" s="89"/>
      <c r="L140" s="89" t="e">
        <f t="shared" si="80"/>
        <v>#REF!</v>
      </c>
      <c r="M140" s="89" t="e">
        <f t="shared" si="80"/>
        <v>#REF!</v>
      </c>
      <c r="N140" s="89" t="e">
        <f t="shared" si="80"/>
        <v>#REF!</v>
      </c>
      <c r="O140" s="89" t="e">
        <f t="shared" si="80"/>
        <v>#REF!</v>
      </c>
      <c r="P140" s="89" t="e">
        <f t="shared" si="80"/>
        <v>#REF!</v>
      </c>
      <c r="Q140" s="89" t="e">
        <f t="shared" si="80"/>
        <v>#REF!</v>
      </c>
      <c r="R140" s="89" t="e">
        <f t="shared" si="80"/>
        <v>#REF!</v>
      </c>
    </row>
    <row r="141" spans="3:18" x14ac:dyDescent="0.2">
      <c r="C141" s="17"/>
    </row>
    <row r="142" spans="3:18" ht="14.25" customHeight="1" x14ac:dyDescent="0.2">
      <c r="C142" s="17"/>
    </row>
    <row r="143" spans="3:18" x14ac:dyDescent="0.2">
      <c r="C143" s="17"/>
    </row>
    <row r="144" spans="3:18" ht="12.75" customHeight="1" x14ac:dyDescent="0.2">
      <c r="C144" s="17"/>
    </row>
    <row r="145" spans="3:3" x14ac:dyDescent="0.2">
      <c r="C145" s="17"/>
    </row>
    <row r="146" spans="3:3" x14ac:dyDescent="0.2">
      <c r="C146" s="17"/>
    </row>
    <row r="147" spans="3:3" x14ac:dyDescent="0.2">
      <c r="C147" s="17"/>
    </row>
    <row r="148" spans="3:3" ht="12.75" customHeight="1" x14ac:dyDescent="0.2">
      <c r="C148" s="17"/>
    </row>
    <row r="149" spans="3:3" x14ac:dyDescent="0.2">
      <c r="C149" s="17"/>
    </row>
    <row r="150" spans="3:3" x14ac:dyDescent="0.2">
      <c r="C150" s="17"/>
    </row>
    <row r="151" spans="3:3" x14ac:dyDescent="0.2">
      <c r="C151" s="17"/>
    </row>
    <row r="152" spans="3:3" ht="12.75" customHeight="1" x14ac:dyDescent="0.2">
      <c r="C152" s="17"/>
    </row>
    <row r="153" spans="3:3" x14ac:dyDescent="0.2">
      <c r="C153" s="17"/>
    </row>
    <row r="154" spans="3:3" x14ac:dyDescent="0.2">
      <c r="C154" s="17"/>
    </row>
    <row r="155" spans="3:3" x14ac:dyDescent="0.2">
      <c r="C155" s="17"/>
    </row>
    <row r="156" spans="3:3" ht="12.75" customHeight="1" x14ac:dyDescent="0.2">
      <c r="C156" s="17"/>
    </row>
    <row r="157" spans="3:3" x14ac:dyDescent="0.2">
      <c r="C157" s="17"/>
    </row>
    <row r="158" spans="3:3" x14ac:dyDescent="0.2">
      <c r="C158" s="17"/>
    </row>
    <row r="159" spans="3:3" x14ac:dyDescent="0.2">
      <c r="C159" s="17"/>
    </row>
    <row r="160" spans="3:3" ht="12.75" customHeight="1" x14ac:dyDescent="0.2">
      <c r="C160" s="17"/>
    </row>
    <row r="161" spans="3:3" x14ac:dyDescent="0.2">
      <c r="C161" s="17"/>
    </row>
    <row r="162" spans="3:3" x14ac:dyDescent="0.2">
      <c r="C162" s="17"/>
    </row>
    <row r="163" spans="3:3" x14ac:dyDescent="0.2">
      <c r="C163" s="17"/>
    </row>
    <row r="164" spans="3:3" ht="12.75" customHeight="1" x14ac:dyDescent="0.2">
      <c r="C164" s="17"/>
    </row>
    <row r="165" spans="3:3" x14ac:dyDescent="0.2">
      <c r="C165" s="17"/>
    </row>
    <row r="166" spans="3:3" x14ac:dyDescent="0.2">
      <c r="C166" s="17"/>
    </row>
    <row r="167" spans="3:3" x14ac:dyDescent="0.2">
      <c r="C167" s="17"/>
    </row>
    <row r="168" spans="3:3" ht="12.75" customHeight="1" x14ac:dyDescent="0.2">
      <c r="C168" s="17"/>
    </row>
    <row r="169" spans="3:3" x14ac:dyDescent="0.2">
      <c r="C169" s="17"/>
    </row>
    <row r="170" spans="3:3" x14ac:dyDescent="0.2">
      <c r="C170" s="17"/>
    </row>
    <row r="171" spans="3:3" x14ac:dyDescent="0.2">
      <c r="C171" s="17"/>
    </row>
    <row r="172" spans="3:3" ht="12.75" customHeight="1" x14ac:dyDescent="0.2">
      <c r="C172" s="17"/>
    </row>
    <row r="173" spans="3:3" x14ac:dyDescent="0.2">
      <c r="C173" s="17"/>
    </row>
    <row r="174" spans="3:3" x14ac:dyDescent="0.2">
      <c r="C174" s="17"/>
    </row>
    <row r="175" spans="3:3" x14ac:dyDescent="0.2">
      <c r="C175" s="17"/>
    </row>
    <row r="176" spans="3:3" ht="12.75" customHeight="1" x14ac:dyDescent="0.2">
      <c r="C176" s="17"/>
    </row>
    <row r="177" spans="3:3" x14ac:dyDescent="0.2">
      <c r="C177" s="17"/>
    </row>
    <row r="178" spans="3:3" x14ac:dyDescent="0.2">
      <c r="C178" s="17"/>
    </row>
    <row r="179" spans="3:3" x14ac:dyDescent="0.2">
      <c r="C179" s="17"/>
    </row>
    <row r="180" spans="3:3" ht="12.75" customHeight="1" x14ac:dyDescent="0.2">
      <c r="C180" s="17"/>
    </row>
    <row r="181" spans="3:3" x14ac:dyDescent="0.2">
      <c r="C181" s="17"/>
    </row>
    <row r="182" spans="3:3" x14ac:dyDescent="0.2">
      <c r="C182" s="17"/>
    </row>
    <row r="183" spans="3:3" x14ac:dyDescent="0.2">
      <c r="C183" s="17"/>
    </row>
    <row r="184" spans="3:3" ht="12.75" customHeight="1" x14ac:dyDescent="0.2">
      <c r="C184" s="17"/>
    </row>
    <row r="185" spans="3:3" x14ac:dyDescent="0.2">
      <c r="C185" s="17"/>
    </row>
    <row r="186" spans="3:3" x14ac:dyDescent="0.2">
      <c r="C186" s="17"/>
    </row>
    <row r="187" spans="3:3" x14ac:dyDescent="0.2">
      <c r="C187" s="17"/>
    </row>
    <row r="188" spans="3:3" ht="12.75" customHeight="1" x14ac:dyDescent="0.2">
      <c r="C188" s="17"/>
    </row>
    <row r="189" spans="3:3" x14ac:dyDescent="0.2">
      <c r="C189" s="17"/>
    </row>
    <row r="190" spans="3:3" x14ac:dyDescent="0.2">
      <c r="C190" s="17"/>
    </row>
    <row r="191" spans="3:3" x14ac:dyDescent="0.2">
      <c r="C191" s="17"/>
    </row>
    <row r="192" spans="3:3" ht="12.75" customHeight="1" x14ac:dyDescent="0.2">
      <c r="C192" s="17"/>
    </row>
    <row r="193" spans="3:3" x14ac:dyDescent="0.2">
      <c r="C193" s="17"/>
    </row>
    <row r="194" spans="3:3" x14ac:dyDescent="0.2">
      <c r="C194" s="17"/>
    </row>
    <row r="195" spans="3:3" x14ac:dyDescent="0.2">
      <c r="C195" s="17"/>
    </row>
    <row r="196" spans="3:3" ht="12.75" customHeight="1" x14ac:dyDescent="0.2">
      <c r="C196" s="17"/>
    </row>
    <row r="197" spans="3:3" x14ac:dyDescent="0.2">
      <c r="C197" s="17"/>
    </row>
    <row r="198" spans="3:3" x14ac:dyDescent="0.2">
      <c r="C198" s="17"/>
    </row>
    <row r="199" spans="3:3" x14ac:dyDescent="0.2">
      <c r="C199" s="17"/>
    </row>
    <row r="200" spans="3:3" ht="12.75" customHeight="1" x14ac:dyDescent="0.2">
      <c r="C200" s="17"/>
    </row>
    <row r="201" spans="3:3" x14ac:dyDescent="0.2">
      <c r="C201" s="17"/>
    </row>
    <row r="202" spans="3:3" x14ac:dyDescent="0.2">
      <c r="C202" s="17"/>
    </row>
    <row r="203" spans="3:3" x14ac:dyDescent="0.2">
      <c r="C203" s="17"/>
    </row>
    <row r="204" spans="3:3" ht="12.75" customHeight="1" x14ac:dyDescent="0.2">
      <c r="C204" s="17"/>
    </row>
    <row r="205" spans="3:3" x14ac:dyDescent="0.2">
      <c r="C205" s="17"/>
    </row>
    <row r="206" spans="3:3" x14ac:dyDescent="0.2">
      <c r="C206" s="17"/>
    </row>
    <row r="207" spans="3:3" x14ac:dyDescent="0.2">
      <c r="C207" s="17"/>
    </row>
    <row r="208" spans="3:3" ht="12.75" customHeight="1" x14ac:dyDescent="0.2">
      <c r="C208" s="17"/>
    </row>
    <row r="209" spans="3:3" x14ac:dyDescent="0.2">
      <c r="C209" s="17"/>
    </row>
    <row r="210" spans="3:3" x14ac:dyDescent="0.2">
      <c r="C210" s="17"/>
    </row>
    <row r="211" spans="3:3" x14ac:dyDescent="0.2">
      <c r="C211" s="17"/>
    </row>
    <row r="212" spans="3:3" ht="12.75" customHeight="1" x14ac:dyDescent="0.2">
      <c r="C212" s="17"/>
    </row>
    <row r="213" spans="3:3" x14ac:dyDescent="0.2">
      <c r="C213" s="17"/>
    </row>
    <row r="214" spans="3:3" x14ac:dyDescent="0.2">
      <c r="C214" s="17"/>
    </row>
    <row r="215" spans="3:3" x14ac:dyDescent="0.2">
      <c r="C215" s="17"/>
    </row>
    <row r="216" spans="3:3" ht="12.75" customHeight="1" x14ac:dyDescent="0.2">
      <c r="C216" s="17"/>
    </row>
    <row r="217" spans="3:3" x14ac:dyDescent="0.2">
      <c r="C217" s="17"/>
    </row>
    <row r="218" spans="3:3" x14ac:dyDescent="0.2">
      <c r="C218" s="17"/>
    </row>
    <row r="219" spans="3:3" x14ac:dyDescent="0.2">
      <c r="C219" s="17"/>
    </row>
    <row r="220" spans="3:3" ht="12.75" customHeight="1" x14ac:dyDescent="0.2">
      <c r="C220" s="17"/>
    </row>
    <row r="221" spans="3:3" x14ac:dyDescent="0.2">
      <c r="C221" s="17"/>
    </row>
    <row r="222" spans="3:3" x14ac:dyDescent="0.2">
      <c r="C222" s="17"/>
    </row>
    <row r="223" spans="3:3" x14ac:dyDescent="0.2">
      <c r="C223" s="17"/>
    </row>
    <row r="224" spans="3:3" ht="12.75" customHeight="1" x14ac:dyDescent="0.2">
      <c r="C224" s="17"/>
    </row>
    <row r="225" spans="3:3" x14ac:dyDescent="0.2">
      <c r="C225" s="17"/>
    </row>
    <row r="226" spans="3:3" x14ac:dyDescent="0.2">
      <c r="C226" s="17"/>
    </row>
    <row r="227" spans="3:3" x14ac:dyDescent="0.2">
      <c r="C227" s="17"/>
    </row>
    <row r="228" spans="3:3" ht="12.75" customHeight="1" x14ac:dyDescent="0.2">
      <c r="C228" s="17"/>
    </row>
    <row r="229" spans="3:3" x14ac:dyDescent="0.2">
      <c r="C229" s="17"/>
    </row>
    <row r="230" spans="3:3" x14ac:dyDescent="0.2">
      <c r="C230" s="17"/>
    </row>
    <row r="231" spans="3:3" x14ac:dyDescent="0.2">
      <c r="C231" s="17"/>
    </row>
    <row r="232" spans="3:3" ht="12.75" customHeight="1" x14ac:dyDescent="0.2">
      <c r="C232" s="17"/>
    </row>
    <row r="233" spans="3:3" x14ac:dyDescent="0.2">
      <c r="C233" s="17"/>
    </row>
    <row r="234" spans="3:3" x14ac:dyDescent="0.2">
      <c r="C234" s="17"/>
    </row>
    <row r="235" spans="3:3" x14ac:dyDescent="0.2">
      <c r="C235" s="17"/>
    </row>
    <row r="236" spans="3:3" ht="12.75" customHeight="1" x14ac:dyDescent="0.2">
      <c r="C236" s="17"/>
    </row>
    <row r="237" spans="3:3" x14ac:dyDescent="0.2">
      <c r="C237" s="17"/>
    </row>
    <row r="238" spans="3:3" x14ac:dyDescent="0.2">
      <c r="C238" s="17"/>
    </row>
    <row r="239" spans="3:3" x14ac:dyDescent="0.2">
      <c r="C239" s="17"/>
    </row>
    <row r="240" spans="3:3" ht="12.75" customHeight="1" x14ac:dyDescent="0.2">
      <c r="C240" s="17"/>
    </row>
    <row r="241" spans="3:3" x14ac:dyDescent="0.2">
      <c r="C241" s="17"/>
    </row>
    <row r="242" spans="3:3" x14ac:dyDescent="0.2">
      <c r="C242" s="17"/>
    </row>
    <row r="243" spans="3:3" x14ac:dyDescent="0.2">
      <c r="C243" s="17"/>
    </row>
    <row r="244" spans="3:3" ht="12.75" customHeight="1" x14ac:dyDescent="0.2">
      <c r="C244" s="17"/>
    </row>
    <row r="245" spans="3:3" x14ac:dyDescent="0.2">
      <c r="C245" s="17"/>
    </row>
    <row r="246" spans="3:3" x14ac:dyDescent="0.2">
      <c r="C246" s="17"/>
    </row>
    <row r="247" spans="3:3" x14ac:dyDescent="0.2">
      <c r="C247" s="17"/>
    </row>
    <row r="248" spans="3:3" ht="12.75" customHeight="1" x14ac:dyDescent="0.2">
      <c r="C248" s="17"/>
    </row>
    <row r="249" spans="3:3" x14ac:dyDescent="0.2">
      <c r="C249" s="17"/>
    </row>
    <row r="250" spans="3:3" x14ac:dyDescent="0.2">
      <c r="C250" s="17"/>
    </row>
    <row r="251" spans="3:3" x14ac:dyDescent="0.2">
      <c r="C251" s="17"/>
    </row>
    <row r="252" spans="3:3" ht="12.75" customHeight="1" x14ac:dyDescent="0.2">
      <c r="C252" s="17"/>
    </row>
    <row r="253" spans="3:3" x14ac:dyDescent="0.2">
      <c r="C253" s="17"/>
    </row>
    <row r="254" spans="3:3" x14ac:dyDescent="0.2">
      <c r="C254" s="17"/>
    </row>
    <row r="255" spans="3:3" x14ac:dyDescent="0.2">
      <c r="C255" s="17"/>
    </row>
    <row r="256" spans="3:3" ht="12.75" customHeight="1" x14ac:dyDescent="0.2">
      <c r="C256" s="17"/>
    </row>
    <row r="257" spans="3:3" x14ac:dyDescent="0.2">
      <c r="C257" s="17"/>
    </row>
    <row r="258" spans="3:3" x14ac:dyDescent="0.2">
      <c r="C258" s="17"/>
    </row>
    <row r="259" spans="3:3" x14ac:dyDescent="0.2">
      <c r="C259" s="17"/>
    </row>
    <row r="260" spans="3:3" ht="12.75" customHeight="1" x14ac:dyDescent="0.2">
      <c r="C260" s="17"/>
    </row>
    <row r="261" spans="3:3" x14ac:dyDescent="0.2">
      <c r="C261" s="17"/>
    </row>
    <row r="262" spans="3:3" x14ac:dyDescent="0.2">
      <c r="C262" s="17"/>
    </row>
    <row r="263" spans="3:3" x14ac:dyDescent="0.2">
      <c r="C263" s="17"/>
    </row>
    <row r="264" spans="3:3" ht="12.75" customHeight="1" x14ac:dyDescent="0.2">
      <c r="C264" s="17"/>
    </row>
    <row r="265" spans="3:3" x14ac:dyDescent="0.2">
      <c r="C265" s="17"/>
    </row>
    <row r="266" spans="3:3" x14ac:dyDescent="0.2">
      <c r="C266" s="17"/>
    </row>
    <row r="267" spans="3:3" x14ac:dyDescent="0.2">
      <c r="C267" s="17"/>
    </row>
    <row r="268" spans="3:3" ht="12.75" customHeight="1" x14ac:dyDescent="0.2">
      <c r="C268" s="17"/>
    </row>
    <row r="269" spans="3:3" x14ac:dyDescent="0.2">
      <c r="C269" s="17"/>
    </row>
    <row r="270" spans="3:3" x14ac:dyDescent="0.2">
      <c r="C270" s="17"/>
    </row>
    <row r="271" spans="3:3" x14ac:dyDescent="0.2">
      <c r="C271" s="17"/>
    </row>
    <row r="272" spans="3:3" ht="12.75" customHeight="1" x14ac:dyDescent="0.2">
      <c r="C272" s="17"/>
    </row>
    <row r="273" spans="3:3" x14ac:dyDescent="0.2">
      <c r="C273" s="17"/>
    </row>
    <row r="274" spans="3:3" x14ac:dyDescent="0.2">
      <c r="C274" s="17"/>
    </row>
    <row r="275" spans="3:3" x14ac:dyDescent="0.2">
      <c r="C275" s="17"/>
    </row>
    <row r="276" spans="3:3" ht="12.75" customHeight="1" x14ac:dyDescent="0.2">
      <c r="C276" s="17"/>
    </row>
    <row r="277" spans="3:3" x14ac:dyDescent="0.2">
      <c r="C277" s="17"/>
    </row>
    <row r="278" spans="3:3" x14ac:dyDescent="0.2">
      <c r="C278" s="17"/>
    </row>
    <row r="279" spans="3:3" x14ac:dyDescent="0.2">
      <c r="C279" s="17"/>
    </row>
    <row r="280" spans="3:3" ht="12.75" customHeight="1" x14ac:dyDescent="0.2">
      <c r="C280" s="17"/>
    </row>
    <row r="281" spans="3:3" x14ac:dyDescent="0.2">
      <c r="C281" s="17"/>
    </row>
    <row r="282" spans="3:3" x14ac:dyDescent="0.2">
      <c r="C282" s="17"/>
    </row>
    <row r="283" spans="3:3" x14ac:dyDescent="0.2">
      <c r="C283" s="17"/>
    </row>
    <row r="284" spans="3:3" ht="12.75" customHeight="1" x14ac:dyDescent="0.2">
      <c r="C284" s="17"/>
    </row>
    <row r="285" spans="3:3" x14ac:dyDescent="0.2">
      <c r="C285" s="17"/>
    </row>
  </sheetData>
  <mergeCells count="24"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E8:I8"/>
    <mergeCell ref="G10:G11"/>
    <mergeCell ref="H10:H11"/>
    <mergeCell ref="A5:B5"/>
    <mergeCell ref="A6:B6"/>
    <mergeCell ref="A8:A11"/>
    <mergeCell ref="D8:D11"/>
    <mergeCell ref="C8:C11"/>
    <mergeCell ref="B8:B11"/>
  </mergeCells>
  <phoneticPr fontId="4" type="noConversion"/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1" manualBreakCount="1">
    <brk id="42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view="pageBreakPreview" zoomScale="78" zoomScaleNormal="100" zoomScaleSheetLayoutView="78" workbookViewId="0">
      <selection activeCell="B9" sqref="B9:C9"/>
    </sheetView>
  </sheetViews>
  <sheetFormatPr defaultRowHeight="12.75" x14ac:dyDescent="0.2"/>
  <cols>
    <col min="1" max="1" width="19.42578125" customWidth="1"/>
    <col min="2" max="2" width="17.7109375" customWidth="1"/>
    <col min="3" max="3" width="75.5703125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582" t="s">
        <v>534</v>
      </c>
      <c r="D2" s="582"/>
    </row>
    <row r="3" spans="1:30" ht="18.75" x14ac:dyDescent="0.3">
      <c r="C3" s="582" t="s">
        <v>533</v>
      </c>
      <c r="D3" s="582"/>
    </row>
    <row r="4" spans="1:30" ht="18.75" x14ac:dyDescent="0.3">
      <c r="C4" s="96" t="s">
        <v>571</v>
      </c>
      <c r="D4" s="96"/>
    </row>
    <row r="5" spans="1:30" ht="18.75" x14ac:dyDescent="0.3">
      <c r="C5" s="96"/>
      <c r="D5" s="96"/>
    </row>
    <row r="6" spans="1:30" ht="18.75" x14ac:dyDescent="0.3">
      <c r="C6" s="96"/>
      <c r="D6" s="96"/>
    </row>
    <row r="8" spans="1:30" ht="25.9" customHeight="1" x14ac:dyDescent="0.3">
      <c r="B8" s="583" t="s">
        <v>544</v>
      </c>
      <c r="C8" s="583"/>
    </row>
    <row r="9" spans="1:30" ht="19.149999999999999" customHeight="1" x14ac:dyDescent="0.3">
      <c r="B9" s="584">
        <v>1753200000</v>
      </c>
      <c r="C9" s="585"/>
    </row>
    <row r="10" spans="1:30" ht="21.75" customHeight="1" x14ac:dyDescent="0.3">
      <c r="C10" s="427" t="s">
        <v>564</v>
      </c>
    </row>
    <row r="11" spans="1:30" ht="30.6" customHeight="1" x14ac:dyDescent="0.3">
      <c r="A11" s="586" t="s">
        <v>376</v>
      </c>
      <c r="B11" s="586"/>
      <c r="C11" s="586"/>
      <c r="D11" s="586"/>
    </row>
    <row r="12" spans="1:30" ht="3.6" customHeight="1" x14ac:dyDescent="0.2"/>
    <row r="13" spans="1:30" x14ac:dyDescent="0.2">
      <c r="D13" s="257" t="s">
        <v>377</v>
      </c>
    </row>
    <row r="14" spans="1:30" ht="13.15" customHeight="1" x14ac:dyDescent="0.2">
      <c r="A14" s="574" t="s">
        <v>378</v>
      </c>
      <c r="B14" s="576" t="s">
        <v>379</v>
      </c>
      <c r="C14" s="577"/>
      <c r="D14" s="580" t="s">
        <v>280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</row>
    <row r="15" spans="1:30" ht="58.5" customHeight="1" x14ac:dyDescent="0.2">
      <c r="A15" s="575"/>
      <c r="B15" s="578"/>
      <c r="C15" s="579"/>
      <c r="D15" s="58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</row>
    <row r="16" spans="1:30" ht="13.9" customHeight="1" x14ac:dyDescent="0.2">
      <c r="A16" s="222">
        <v>1</v>
      </c>
      <c r="B16" s="587">
        <v>2</v>
      </c>
      <c r="C16" s="588"/>
      <c r="D16" s="223">
        <v>3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</row>
    <row r="17" spans="1:30" ht="22.9" customHeight="1" x14ac:dyDescent="0.3">
      <c r="A17" s="596" t="s">
        <v>531</v>
      </c>
      <c r="B17" s="597"/>
      <c r="C17" s="597"/>
      <c r="D17" s="597"/>
      <c r="E17" s="598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</row>
    <row r="18" spans="1:30" ht="18.75" x14ac:dyDescent="0.3">
      <c r="A18" s="426">
        <v>41030000</v>
      </c>
      <c r="B18" s="594" t="s">
        <v>310</v>
      </c>
      <c r="C18" s="595"/>
      <c r="D18" s="488">
        <f>SUM(D19)</f>
        <v>-7120900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</row>
    <row r="19" spans="1:30" ht="22.15" customHeight="1" x14ac:dyDescent="0.3">
      <c r="A19" s="426">
        <v>41033900</v>
      </c>
      <c r="B19" s="589" t="s">
        <v>131</v>
      </c>
      <c r="C19" s="590"/>
      <c r="D19" s="488">
        <v>-7120900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</row>
    <row r="20" spans="1:30" ht="21.6" customHeight="1" x14ac:dyDescent="0.3">
      <c r="A20" s="426">
        <v>9900000000</v>
      </c>
      <c r="B20" s="589" t="s">
        <v>380</v>
      </c>
      <c r="C20" s="590"/>
      <c r="D20" s="488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</row>
    <row r="21" spans="1:30" ht="19.149999999999999" customHeight="1" x14ac:dyDescent="0.3">
      <c r="A21" s="426">
        <v>41050000</v>
      </c>
      <c r="B21" s="589" t="s">
        <v>254</v>
      </c>
      <c r="C21" s="591"/>
      <c r="D21" s="488">
        <v>1743563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</row>
    <row r="22" spans="1:30" ht="37.9" customHeight="1" x14ac:dyDescent="0.3">
      <c r="A22" s="426">
        <v>41051000</v>
      </c>
      <c r="B22" s="592" t="s">
        <v>330</v>
      </c>
      <c r="C22" s="593"/>
      <c r="D22" s="488">
        <v>1743563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</row>
    <row r="23" spans="1:30" ht="22.15" customHeight="1" x14ac:dyDescent="0.3">
      <c r="A23" s="426">
        <v>1710000000</v>
      </c>
      <c r="B23" s="589" t="s">
        <v>381</v>
      </c>
      <c r="C23" s="590"/>
      <c r="D23" s="410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</row>
    <row r="24" spans="1:30" ht="30.6" customHeight="1" x14ac:dyDescent="0.3">
      <c r="A24" s="603" t="s">
        <v>532</v>
      </c>
      <c r="B24" s="604"/>
      <c r="C24" s="605"/>
      <c r="D24" s="606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</row>
    <row r="25" spans="1:30" ht="21.6" customHeight="1" x14ac:dyDescent="0.2">
      <c r="A25" s="224"/>
      <c r="B25" s="622"/>
      <c r="C25" s="623"/>
      <c r="D25" s="225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</row>
    <row r="26" spans="1:30" ht="20.25" x14ac:dyDescent="0.3">
      <c r="A26" s="226" t="s">
        <v>382</v>
      </c>
      <c r="B26" s="624" t="s">
        <v>539</v>
      </c>
      <c r="C26" s="625"/>
      <c r="D26" s="489">
        <f>SUM(D19,D21)</f>
        <v>-5377337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</row>
    <row r="27" spans="1:30" ht="20.25" x14ac:dyDescent="0.3">
      <c r="A27" s="226" t="s">
        <v>382</v>
      </c>
      <c r="B27" s="620" t="s">
        <v>383</v>
      </c>
      <c r="C27" s="621"/>
      <c r="D27" s="490">
        <f>SUM(D26)</f>
        <v>-5377337</v>
      </c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</row>
    <row r="28" spans="1:30" ht="20.25" x14ac:dyDescent="0.3">
      <c r="A28" s="227" t="s">
        <v>382</v>
      </c>
      <c r="B28" s="608" t="s">
        <v>384</v>
      </c>
      <c r="C28" s="609"/>
      <c r="D28" s="228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</row>
    <row r="29" spans="1:30" ht="10.15" customHeight="1" x14ac:dyDescent="0.3">
      <c r="A29" s="229"/>
      <c r="B29" s="229"/>
      <c r="C29" s="230"/>
      <c r="D29" s="23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</row>
    <row r="30" spans="1:30" ht="20.25" x14ac:dyDescent="0.3">
      <c r="A30" s="229"/>
      <c r="B30" s="229"/>
      <c r="C30" s="230"/>
      <c r="D30" s="23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</row>
    <row r="31" spans="1:30" ht="20.25" x14ac:dyDescent="0.3">
      <c r="A31" s="610" t="s">
        <v>385</v>
      </c>
      <c r="B31" s="611"/>
      <c r="C31" s="611"/>
      <c r="D31" s="61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</row>
    <row r="32" spans="1:30" ht="6" customHeight="1" x14ac:dyDescent="0.2"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</row>
    <row r="33" spans="1:30" ht="19.899999999999999" customHeight="1" x14ac:dyDescent="0.2">
      <c r="D33" t="s">
        <v>377</v>
      </c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</row>
    <row r="34" spans="1:30" ht="21" customHeight="1" x14ac:dyDescent="0.2">
      <c r="A34" s="612" t="s">
        <v>386</v>
      </c>
      <c r="B34" s="612" t="s">
        <v>387</v>
      </c>
      <c r="C34" s="614" t="s">
        <v>388</v>
      </c>
      <c r="D34" s="616" t="s">
        <v>280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</row>
    <row r="35" spans="1:30" ht="97.15" customHeight="1" x14ac:dyDescent="0.2">
      <c r="A35" s="613"/>
      <c r="B35" s="613"/>
      <c r="C35" s="615"/>
      <c r="D35" s="617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</row>
    <row r="36" spans="1:30" ht="12" customHeight="1" x14ac:dyDescent="0.2">
      <c r="A36" s="222">
        <v>1</v>
      </c>
      <c r="B36" s="232">
        <v>2</v>
      </c>
      <c r="C36" s="233">
        <v>3</v>
      </c>
      <c r="D36" s="223">
        <v>4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</row>
    <row r="37" spans="1:30" ht="19.5" x14ac:dyDescent="0.3">
      <c r="A37" s="599" t="s">
        <v>389</v>
      </c>
      <c r="B37" s="600"/>
      <c r="C37" s="601"/>
      <c r="D37" s="602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</row>
    <row r="38" spans="1:30" ht="19.5" hidden="1" x14ac:dyDescent="0.3">
      <c r="A38" s="495">
        <v>3719110</v>
      </c>
      <c r="B38" s="496">
        <v>9110</v>
      </c>
      <c r="C38" s="497" t="s">
        <v>70</v>
      </c>
      <c r="D38" s="491">
        <f>SUM(D39)</f>
        <v>0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</row>
    <row r="39" spans="1:30" ht="19.5" hidden="1" x14ac:dyDescent="0.3">
      <c r="A39" s="498"/>
      <c r="B39" s="423"/>
      <c r="C39" s="499" t="s">
        <v>380</v>
      </c>
      <c r="D39" s="49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</row>
    <row r="40" spans="1:30" ht="24" customHeight="1" x14ac:dyDescent="0.3">
      <c r="A40" s="500" t="s">
        <v>551</v>
      </c>
      <c r="B40" s="500" t="s">
        <v>554</v>
      </c>
      <c r="C40" s="501" t="s">
        <v>556</v>
      </c>
      <c r="D40" s="491">
        <f>SUM(D42)</f>
        <v>3000000</v>
      </c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</row>
    <row r="41" spans="1:30" ht="18.75" hidden="1" x14ac:dyDescent="0.3">
      <c r="A41" s="500" t="s">
        <v>557</v>
      </c>
      <c r="B41" s="500"/>
      <c r="C41" s="501" t="s">
        <v>381</v>
      </c>
      <c r="D41" s="49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</row>
    <row r="42" spans="1:30" ht="22.5" customHeight="1" x14ac:dyDescent="0.3">
      <c r="A42" s="502" t="s">
        <v>559</v>
      </c>
      <c r="B42" s="503"/>
      <c r="C42" s="503" t="s">
        <v>558</v>
      </c>
      <c r="D42" s="491">
        <f>SUM(D43:D44)</f>
        <v>3000000</v>
      </c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</row>
    <row r="43" spans="1:30" ht="47.25" customHeight="1" x14ac:dyDescent="0.3">
      <c r="A43" s="618" t="s">
        <v>567</v>
      </c>
      <c r="B43" s="619"/>
      <c r="C43" s="619"/>
      <c r="D43" s="491">
        <v>1000000</v>
      </c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</row>
    <row r="44" spans="1:30" ht="58.5" customHeight="1" x14ac:dyDescent="0.3">
      <c r="A44" s="618" t="s">
        <v>570</v>
      </c>
      <c r="B44" s="619"/>
      <c r="C44" s="619"/>
      <c r="D44" s="491">
        <v>2000000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</row>
    <row r="45" spans="1:30" ht="56.25" x14ac:dyDescent="0.3">
      <c r="A45" s="500" t="s">
        <v>552</v>
      </c>
      <c r="B45" s="424" t="s">
        <v>553</v>
      </c>
      <c r="C45" s="425" t="s">
        <v>555</v>
      </c>
      <c r="D45" s="491">
        <v>4200000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</row>
    <row r="46" spans="1:30" ht="24" customHeight="1" x14ac:dyDescent="0.3">
      <c r="A46" s="426">
        <v>9900000000</v>
      </c>
      <c r="B46" s="424"/>
      <c r="C46" s="425" t="s">
        <v>380</v>
      </c>
      <c r="D46" s="491">
        <v>4200000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</row>
    <row r="47" spans="1:30" ht="60" customHeight="1" x14ac:dyDescent="0.3">
      <c r="A47" s="618" t="s">
        <v>560</v>
      </c>
      <c r="B47" s="619"/>
      <c r="C47" s="619"/>
      <c r="D47" s="492">
        <v>1200000</v>
      </c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</row>
    <row r="48" spans="1:30" ht="60.75" customHeight="1" x14ac:dyDescent="0.3">
      <c r="A48" s="618" t="s">
        <v>561</v>
      </c>
      <c r="B48" s="619"/>
      <c r="C48" s="619"/>
      <c r="D48" s="493">
        <v>1000000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</row>
    <row r="49" spans="1:30" ht="59.25" customHeight="1" x14ac:dyDescent="0.3">
      <c r="A49" s="618" t="s">
        <v>562</v>
      </c>
      <c r="B49" s="619"/>
      <c r="C49" s="619"/>
      <c r="D49" s="493">
        <v>1000000</v>
      </c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</row>
    <row r="50" spans="1:30" ht="54" customHeight="1" x14ac:dyDescent="0.3">
      <c r="A50" s="618" t="s">
        <v>563</v>
      </c>
      <c r="B50" s="619"/>
      <c r="C50" s="619"/>
      <c r="D50" s="492">
        <v>1000000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</row>
    <row r="51" spans="1:30" ht="21.75" customHeight="1" x14ac:dyDescent="0.3">
      <c r="A51" s="251"/>
      <c r="B51" s="252"/>
      <c r="C51" s="254"/>
      <c r="D51" s="255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</row>
    <row r="52" spans="1:30" ht="18.75" x14ac:dyDescent="0.3">
      <c r="A52" s="242"/>
      <c r="B52" s="243"/>
      <c r="C52" s="236"/>
      <c r="D52" s="225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</row>
    <row r="53" spans="1:30" ht="19.5" x14ac:dyDescent="0.3">
      <c r="A53" s="603" t="s">
        <v>390</v>
      </c>
      <c r="B53" s="604"/>
      <c r="C53" s="605"/>
      <c r="D53" s="606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</row>
    <row r="54" spans="1:30" ht="22.5" customHeight="1" x14ac:dyDescent="0.3">
      <c r="A54" s="248"/>
      <c r="B54" s="246"/>
      <c r="C54" s="247"/>
      <c r="D54" s="249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</row>
    <row r="55" spans="1:30" ht="21.75" customHeight="1" x14ac:dyDescent="0.3">
      <c r="A55" s="245"/>
      <c r="B55" s="244"/>
      <c r="C55" s="241"/>
      <c r="D55" s="250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</row>
    <row r="56" spans="1:30" ht="21.75" customHeight="1" x14ac:dyDescent="0.3">
      <c r="A56" s="253"/>
      <c r="B56" s="252"/>
      <c r="C56" s="254"/>
      <c r="D56" s="255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</row>
    <row r="57" spans="1:30" ht="20.25" x14ac:dyDescent="0.3">
      <c r="A57" s="234" t="s">
        <v>382</v>
      </c>
      <c r="B57" s="235" t="s">
        <v>382</v>
      </c>
      <c r="C57" s="413" t="s">
        <v>539</v>
      </c>
      <c r="D57" s="489">
        <f>SUM(D58:D59)</f>
        <v>7200000</v>
      </c>
      <c r="F57" s="100"/>
    </row>
    <row r="58" spans="1:30" ht="20.25" x14ac:dyDescent="0.3">
      <c r="A58" s="234" t="s">
        <v>382</v>
      </c>
      <c r="B58" s="235" t="s">
        <v>382</v>
      </c>
      <c r="C58" s="236" t="s">
        <v>383</v>
      </c>
      <c r="D58" s="490">
        <f>SUM(D40,D46)</f>
        <v>7200000</v>
      </c>
    </row>
    <row r="59" spans="1:30" ht="20.25" x14ac:dyDescent="0.3">
      <c r="A59" s="237" t="s">
        <v>382</v>
      </c>
      <c r="B59" s="238" t="s">
        <v>382</v>
      </c>
      <c r="C59" s="239" t="s">
        <v>384</v>
      </c>
      <c r="D59" s="494"/>
    </row>
    <row r="60" spans="1:30" ht="20.25" x14ac:dyDescent="0.3">
      <c r="A60" s="229"/>
      <c r="B60" s="229"/>
      <c r="C60" s="230"/>
      <c r="D60" s="231"/>
    </row>
    <row r="61" spans="1:30" ht="20.25" x14ac:dyDescent="0.3">
      <c r="A61" s="229"/>
      <c r="B61" s="229"/>
      <c r="C61" s="230"/>
      <c r="D61" s="231"/>
    </row>
    <row r="62" spans="1:30" ht="20.25" x14ac:dyDescent="0.3">
      <c r="A62" s="229"/>
      <c r="B62" s="229"/>
      <c r="C62" s="230"/>
      <c r="D62" s="231"/>
    </row>
    <row r="63" spans="1:30" ht="20.25" x14ac:dyDescent="0.3">
      <c r="A63" s="607" t="s">
        <v>541</v>
      </c>
      <c r="B63" s="607"/>
      <c r="C63" s="607"/>
      <c r="D63" s="607"/>
      <c r="E63" s="607"/>
      <c r="F63" s="607"/>
      <c r="G63" s="240"/>
      <c r="H63" s="240"/>
    </row>
  </sheetData>
  <mergeCells count="35">
    <mergeCell ref="B27:C27"/>
    <mergeCell ref="B23:C23"/>
    <mergeCell ref="A24:D24"/>
    <mergeCell ref="B25:C25"/>
    <mergeCell ref="B26:C26"/>
    <mergeCell ref="A37:D37"/>
    <mergeCell ref="A53:D53"/>
    <mergeCell ref="A63:F63"/>
    <mergeCell ref="B28:C28"/>
    <mergeCell ref="A31:D31"/>
    <mergeCell ref="A34:A35"/>
    <mergeCell ref="B34:B35"/>
    <mergeCell ref="C34:C35"/>
    <mergeCell ref="D34:D35"/>
    <mergeCell ref="A43:C43"/>
    <mergeCell ref="A47:C47"/>
    <mergeCell ref="A49:C49"/>
    <mergeCell ref="A50:C50"/>
    <mergeCell ref="A48:C48"/>
    <mergeCell ref="A44:C44"/>
    <mergeCell ref="B16:C16"/>
    <mergeCell ref="B19:C19"/>
    <mergeCell ref="B20:C20"/>
    <mergeCell ref="B21:C21"/>
    <mergeCell ref="B22:C22"/>
    <mergeCell ref="B18:C18"/>
    <mergeCell ref="A17:E17"/>
    <mergeCell ref="A14:A15"/>
    <mergeCell ref="B14:C15"/>
    <mergeCell ref="D14:D15"/>
    <mergeCell ref="C2:D2"/>
    <mergeCell ref="C3:D3"/>
    <mergeCell ref="B8:C8"/>
    <mergeCell ref="B9:C9"/>
    <mergeCell ref="A11:D11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0"/>
  <sheetViews>
    <sheetView showZeros="0" view="pageBreakPreview" zoomScale="87" zoomScaleNormal="112" zoomScaleSheetLayoutView="87" workbookViewId="0">
      <selection activeCell="L15" sqref="L1:L1048576"/>
    </sheetView>
  </sheetViews>
  <sheetFormatPr defaultColWidth="9.140625" defaultRowHeight="12.75" x14ac:dyDescent="0.2"/>
  <cols>
    <col min="1" max="1" width="13.5703125" style="20" customWidth="1"/>
    <col min="2" max="2" width="11.85546875" style="20" customWidth="1"/>
    <col min="3" max="3" width="10.85546875" style="20" customWidth="1"/>
    <col min="4" max="4" width="43.140625" style="20" customWidth="1"/>
    <col min="5" max="5" width="45.7109375" style="20" customWidth="1"/>
    <col min="6" max="6" width="25.7109375" style="215" customWidth="1"/>
    <col min="7" max="7" width="17.5703125" style="167" customWidth="1"/>
    <col min="8" max="8" width="18.5703125" style="264" customWidth="1"/>
    <col min="9" max="10" width="18" style="20" customWidth="1"/>
    <col min="12" max="12" width="21.42578125" style="20" hidden="1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628"/>
      <c r="E5" s="628"/>
      <c r="F5" s="628"/>
      <c r="G5" s="628"/>
      <c r="H5" s="628"/>
      <c r="I5" s="628"/>
    </row>
    <row r="6" spans="1:13" ht="18.75" x14ac:dyDescent="0.3">
      <c r="D6" s="629"/>
      <c r="E6" s="629"/>
      <c r="F6" s="629"/>
      <c r="G6" s="629"/>
      <c r="H6" s="629"/>
      <c r="I6" s="629"/>
      <c r="J6" s="629"/>
    </row>
    <row r="7" spans="1:13" ht="16.899999999999999" customHeight="1" x14ac:dyDescent="0.3">
      <c r="D7" s="259"/>
      <c r="E7" s="259"/>
      <c r="F7" s="216"/>
      <c r="G7" s="258"/>
      <c r="H7" s="259"/>
      <c r="I7" s="259"/>
      <c r="J7" s="259"/>
    </row>
    <row r="8" spans="1:13" ht="27" customHeight="1" x14ac:dyDescent="0.3">
      <c r="A8" s="265" t="s">
        <v>545</v>
      </c>
      <c r="D8" s="259"/>
      <c r="E8" s="259"/>
      <c r="F8" s="216"/>
      <c r="G8" s="258"/>
      <c r="H8" s="259"/>
      <c r="I8" s="259"/>
      <c r="J8" s="259"/>
    </row>
    <row r="9" spans="1:13" ht="17.45" customHeight="1" x14ac:dyDescent="0.3">
      <c r="A9" s="266" t="s">
        <v>336</v>
      </c>
      <c r="D9" s="259"/>
      <c r="E9" s="259"/>
      <c r="F9" s="216"/>
      <c r="G9" s="258"/>
      <c r="H9" s="259"/>
      <c r="I9" s="259"/>
      <c r="J9" s="256" t="s">
        <v>338</v>
      </c>
    </row>
    <row r="10" spans="1:13" ht="9.6" customHeight="1" x14ac:dyDescent="0.3">
      <c r="E10" s="56"/>
      <c r="F10" s="216"/>
      <c r="G10" s="258"/>
      <c r="H10" s="57"/>
    </row>
    <row r="11" spans="1:13" s="118" customFormat="1" ht="27" customHeight="1" x14ac:dyDescent="0.2">
      <c r="A11" s="630" t="s">
        <v>416</v>
      </c>
      <c r="B11" s="630" t="s">
        <v>417</v>
      </c>
      <c r="C11" s="630" t="s">
        <v>279</v>
      </c>
      <c r="D11" s="631" t="s">
        <v>418</v>
      </c>
      <c r="E11" s="632" t="s">
        <v>282</v>
      </c>
      <c r="F11" s="632" t="s">
        <v>283</v>
      </c>
      <c r="G11" s="633" t="s">
        <v>280</v>
      </c>
      <c r="H11" s="634" t="s">
        <v>68</v>
      </c>
      <c r="I11" s="626" t="s">
        <v>69</v>
      </c>
      <c r="J11" s="627"/>
    </row>
    <row r="12" spans="1:13" s="118" customFormat="1" ht="104.25" customHeight="1" x14ac:dyDescent="0.2">
      <c r="A12" s="548"/>
      <c r="B12" s="548"/>
      <c r="C12" s="548"/>
      <c r="D12" s="548"/>
      <c r="E12" s="548"/>
      <c r="F12" s="572"/>
      <c r="G12" s="548"/>
      <c r="H12" s="548"/>
      <c r="I12" s="260" t="s">
        <v>275</v>
      </c>
      <c r="J12" s="121" t="s">
        <v>281</v>
      </c>
    </row>
    <row r="13" spans="1:13" s="211" customFormat="1" ht="15.75" customHeight="1" x14ac:dyDescent="0.2">
      <c r="A13" s="209">
        <v>1</v>
      </c>
      <c r="B13" s="209">
        <v>2</v>
      </c>
      <c r="C13" s="209">
        <v>3</v>
      </c>
      <c r="D13" s="209">
        <v>4</v>
      </c>
      <c r="E13" s="210">
        <v>5</v>
      </c>
      <c r="F13" s="210">
        <v>6</v>
      </c>
      <c r="G13" s="210">
        <v>7</v>
      </c>
      <c r="H13" s="210">
        <v>8</v>
      </c>
      <c r="I13" s="209">
        <v>9</v>
      </c>
      <c r="J13" s="210">
        <v>10</v>
      </c>
    </row>
    <row r="14" spans="1:13" ht="48" customHeight="1" x14ac:dyDescent="0.3">
      <c r="A14" s="180" t="s">
        <v>157</v>
      </c>
      <c r="B14" s="180"/>
      <c r="C14" s="180"/>
      <c r="D14" s="181" t="s">
        <v>151</v>
      </c>
      <c r="E14" s="313"/>
      <c r="F14" s="314"/>
      <c r="G14" s="134">
        <f>SUM(G15)</f>
        <v>10500000</v>
      </c>
      <c r="H14" s="134">
        <f t="shared" ref="H14:J14" si="0">SUM(H15)</f>
        <v>10132000</v>
      </c>
      <c r="I14" s="134">
        <f t="shared" si="0"/>
        <v>368000</v>
      </c>
      <c r="J14" s="134">
        <f t="shared" si="0"/>
        <v>368000</v>
      </c>
      <c r="K14" s="84"/>
      <c r="M14" s="100"/>
    </row>
    <row r="15" spans="1:13" ht="47.25" customHeight="1" x14ac:dyDescent="0.3">
      <c r="A15" s="180" t="s">
        <v>158</v>
      </c>
      <c r="B15" s="180"/>
      <c r="C15" s="180"/>
      <c r="D15" s="181" t="s">
        <v>151</v>
      </c>
      <c r="E15" s="313"/>
      <c r="F15" s="314"/>
      <c r="G15" s="134">
        <f>SUM(G16:G30)</f>
        <v>10500000</v>
      </c>
      <c r="H15" s="134">
        <f t="shared" ref="H15:J15" si="1">SUM(H16:H30)</f>
        <v>10132000</v>
      </c>
      <c r="I15" s="134">
        <f t="shared" si="1"/>
        <v>368000</v>
      </c>
      <c r="J15" s="134">
        <f t="shared" si="1"/>
        <v>368000</v>
      </c>
      <c r="K15" s="84"/>
      <c r="L15" s="220">
        <f>SUM(H14:I14)</f>
        <v>10500000</v>
      </c>
    </row>
    <row r="16" spans="1:13" s="190" customFormat="1" ht="115.5" hidden="1" customHeight="1" x14ac:dyDescent="0.3">
      <c r="A16" s="34" t="s">
        <v>313</v>
      </c>
      <c r="B16" s="34" t="s">
        <v>52</v>
      </c>
      <c r="C16" s="34" t="s">
        <v>53</v>
      </c>
      <c r="D16" s="103" t="s">
        <v>314</v>
      </c>
      <c r="E16" s="214" t="s">
        <v>353</v>
      </c>
      <c r="F16" s="219" t="s">
        <v>352</v>
      </c>
      <c r="G16" s="95">
        <f t="shared" ref="G16:G30" si="2">SUM(H16:I16)</f>
        <v>0</v>
      </c>
      <c r="H16" s="171"/>
      <c r="I16" s="171"/>
      <c r="J16" s="171"/>
      <c r="L16" s="191"/>
    </row>
    <row r="17" spans="1:12" s="190" customFormat="1" ht="71.25" hidden="1" customHeight="1" x14ac:dyDescent="0.3">
      <c r="A17" s="34" t="s">
        <v>313</v>
      </c>
      <c r="B17" s="34" t="s">
        <v>52</v>
      </c>
      <c r="C17" s="34" t="s">
        <v>53</v>
      </c>
      <c r="D17" s="103" t="s">
        <v>314</v>
      </c>
      <c r="E17" s="214" t="s">
        <v>522</v>
      </c>
      <c r="F17" s="219" t="s">
        <v>523</v>
      </c>
      <c r="G17" s="95">
        <f t="shared" si="2"/>
        <v>0</v>
      </c>
      <c r="H17" s="171"/>
      <c r="I17" s="171"/>
      <c r="J17" s="171"/>
      <c r="L17" s="191"/>
    </row>
    <row r="18" spans="1:12" s="190" customFormat="1" ht="39" hidden="1" customHeight="1" x14ac:dyDescent="0.3">
      <c r="A18" s="34" t="s">
        <v>313</v>
      </c>
      <c r="B18" s="34" t="s">
        <v>52</v>
      </c>
      <c r="C18" s="34" t="s">
        <v>53</v>
      </c>
      <c r="D18" s="103" t="s">
        <v>314</v>
      </c>
      <c r="E18" s="214" t="s">
        <v>455</v>
      </c>
      <c r="F18" s="219" t="s">
        <v>369</v>
      </c>
      <c r="G18" s="95">
        <f t="shared" ref="G18" si="3">SUM(H18:I18)</f>
        <v>0</v>
      </c>
      <c r="H18" s="171"/>
      <c r="I18" s="171"/>
      <c r="J18" s="171"/>
      <c r="L18" s="191"/>
    </row>
    <row r="19" spans="1:12" s="190" customFormat="1" ht="54" hidden="1" customHeight="1" x14ac:dyDescent="0.3">
      <c r="A19" s="34" t="s">
        <v>313</v>
      </c>
      <c r="B19" s="34" t="s">
        <v>52</v>
      </c>
      <c r="C19" s="34" t="s">
        <v>53</v>
      </c>
      <c r="D19" s="103" t="s">
        <v>314</v>
      </c>
      <c r="E19" s="214" t="s">
        <v>524</v>
      </c>
      <c r="F19" s="219" t="s">
        <v>525</v>
      </c>
      <c r="G19" s="95">
        <f t="shared" si="2"/>
        <v>0</v>
      </c>
      <c r="H19" s="171"/>
      <c r="I19" s="171"/>
      <c r="J19" s="171"/>
      <c r="L19" s="191"/>
    </row>
    <row r="20" spans="1:12" s="190" customFormat="1" ht="57" hidden="1" customHeight="1" x14ac:dyDescent="0.3">
      <c r="A20" s="34" t="s">
        <v>313</v>
      </c>
      <c r="B20" s="34" t="s">
        <v>52</v>
      </c>
      <c r="C20" s="34" t="s">
        <v>53</v>
      </c>
      <c r="D20" s="103" t="s">
        <v>314</v>
      </c>
      <c r="E20" s="213" t="s">
        <v>517</v>
      </c>
      <c r="F20" s="138" t="s">
        <v>516</v>
      </c>
      <c r="G20" s="95">
        <f t="shared" si="2"/>
        <v>0</v>
      </c>
      <c r="H20" s="171"/>
      <c r="I20" s="171"/>
      <c r="J20" s="171"/>
      <c r="L20" s="191"/>
    </row>
    <row r="21" spans="1:12" s="190" customFormat="1" ht="75.75" hidden="1" customHeight="1" x14ac:dyDescent="0.3">
      <c r="A21" s="110" t="s">
        <v>167</v>
      </c>
      <c r="B21" s="110" t="s">
        <v>140</v>
      </c>
      <c r="C21" s="110" t="s">
        <v>49</v>
      </c>
      <c r="D21" s="331" t="s">
        <v>14</v>
      </c>
      <c r="E21" s="214" t="s">
        <v>356</v>
      </c>
      <c r="F21" s="219" t="s">
        <v>354</v>
      </c>
      <c r="G21" s="95">
        <f t="shared" ref="G21" si="4">SUM(H21:I21)</f>
        <v>0</v>
      </c>
      <c r="H21" s="171"/>
      <c r="I21" s="171"/>
      <c r="J21" s="171"/>
      <c r="L21" s="191"/>
    </row>
    <row r="22" spans="1:12" s="84" customFormat="1" ht="42" hidden="1" customHeight="1" x14ac:dyDescent="0.3">
      <c r="A22" s="34" t="s">
        <v>348</v>
      </c>
      <c r="B22" s="34" t="s">
        <v>349</v>
      </c>
      <c r="C22" s="34" t="s">
        <v>351</v>
      </c>
      <c r="D22" s="103" t="s">
        <v>350</v>
      </c>
      <c r="E22" s="213" t="s">
        <v>391</v>
      </c>
      <c r="F22" s="219" t="s">
        <v>368</v>
      </c>
      <c r="G22" s="95">
        <f t="shared" si="2"/>
        <v>0</v>
      </c>
      <c r="H22" s="95"/>
      <c r="I22" s="61"/>
      <c r="J22" s="61"/>
    </row>
    <row r="23" spans="1:12" s="99" customFormat="1" ht="78.75" hidden="1" customHeight="1" x14ac:dyDescent="0.3">
      <c r="A23" s="112" t="s">
        <v>181</v>
      </c>
      <c r="B23" s="112" t="s">
        <v>182</v>
      </c>
      <c r="C23" s="112" t="s">
        <v>54</v>
      </c>
      <c r="D23" s="131" t="s">
        <v>180</v>
      </c>
      <c r="E23" s="109" t="s">
        <v>448</v>
      </c>
      <c r="F23" s="168" t="s">
        <v>449</v>
      </c>
      <c r="G23" s="130">
        <f t="shared" si="2"/>
        <v>0</v>
      </c>
      <c r="H23" s="327"/>
      <c r="I23" s="111"/>
      <c r="J23" s="328"/>
    </row>
    <row r="24" spans="1:12" ht="69.75" hidden="1" customHeight="1" x14ac:dyDescent="0.3">
      <c r="A24" s="110" t="s">
        <v>183</v>
      </c>
      <c r="B24" s="110" t="s">
        <v>184</v>
      </c>
      <c r="C24" s="310" t="s">
        <v>185</v>
      </c>
      <c r="D24" s="311" t="s">
        <v>186</v>
      </c>
      <c r="E24" s="213" t="s">
        <v>450</v>
      </c>
      <c r="F24" s="138" t="s">
        <v>451</v>
      </c>
      <c r="G24" s="95">
        <f t="shared" si="2"/>
        <v>0</v>
      </c>
      <c r="H24" s="94"/>
      <c r="I24" s="61"/>
      <c r="J24" s="61"/>
      <c r="K24" s="20"/>
    </row>
    <row r="25" spans="1:12" ht="39.75" hidden="1" customHeight="1" x14ac:dyDescent="0.3">
      <c r="A25" s="136" t="s">
        <v>474</v>
      </c>
      <c r="B25" s="34" t="s">
        <v>475</v>
      </c>
      <c r="C25" s="165" t="s">
        <v>479</v>
      </c>
      <c r="D25" s="166" t="s">
        <v>478</v>
      </c>
      <c r="E25" s="214" t="s">
        <v>455</v>
      </c>
      <c r="F25" s="219" t="s">
        <v>369</v>
      </c>
      <c r="G25" s="95">
        <f t="shared" ref="G25:G26" si="5">SUM(H25:I25)</f>
        <v>0</v>
      </c>
      <c r="H25" s="94"/>
      <c r="I25" s="61"/>
      <c r="J25" s="61"/>
      <c r="K25" s="20"/>
    </row>
    <row r="26" spans="1:12" ht="78" hidden="1" customHeight="1" x14ac:dyDescent="0.3">
      <c r="A26" s="136" t="s">
        <v>482</v>
      </c>
      <c r="B26" s="34" t="s">
        <v>483</v>
      </c>
      <c r="C26" s="165" t="s">
        <v>479</v>
      </c>
      <c r="D26" s="166" t="s">
        <v>480</v>
      </c>
      <c r="E26" s="214" t="s">
        <v>522</v>
      </c>
      <c r="F26" s="219" t="s">
        <v>523</v>
      </c>
      <c r="G26" s="95">
        <f t="shared" si="5"/>
        <v>0</v>
      </c>
      <c r="H26" s="94"/>
      <c r="I26" s="61"/>
      <c r="J26" s="61"/>
      <c r="K26" s="20"/>
    </row>
    <row r="27" spans="1:12" ht="42.75" hidden="1" customHeight="1" x14ac:dyDescent="0.3">
      <c r="A27" s="136" t="s">
        <v>452</v>
      </c>
      <c r="B27" s="34" t="s">
        <v>453</v>
      </c>
      <c r="C27" s="165"/>
      <c r="D27" s="311" t="s">
        <v>454</v>
      </c>
      <c r="E27" s="214" t="s">
        <v>455</v>
      </c>
      <c r="F27" s="219" t="s">
        <v>369</v>
      </c>
      <c r="G27" s="95">
        <f t="shared" si="2"/>
        <v>0</v>
      </c>
      <c r="H27" s="94"/>
      <c r="I27" s="61"/>
      <c r="J27" s="329"/>
      <c r="K27" s="20"/>
    </row>
    <row r="28" spans="1:12" s="312" customFormat="1" ht="80.25" customHeight="1" x14ac:dyDescent="0.35">
      <c r="A28" s="34" t="s">
        <v>476</v>
      </c>
      <c r="B28" s="34" t="s">
        <v>477</v>
      </c>
      <c r="C28" s="34" t="s">
        <v>479</v>
      </c>
      <c r="D28" s="159" t="s">
        <v>481</v>
      </c>
      <c r="E28" s="214" t="s">
        <v>522</v>
      </c>
      <c r="F28" s="219" t="s">
        <v>523</v>
      </c>
      <c r="G28" s="95">
        <f t="shared" si="2"/>
        <v>5300000</v>
      </c>
      <c r="H28" s="94">
        <v>4932000</v>
      </c>
      <c r="I28" s="61">
        <v>368000</v>
      </c>
      <c r="J28" s="61">
        <v>368000</v>
      </c>
    </row>
    <row r="29" spans="1:12" s="312" customFormat="1" ht="80.25" customHeight="1" x14ac:dyDescent="0.35">
      <c r="A29" s="34" t="s">
        <v>551</v>
      </c>
      <c r="B29" s="34" t="s">
        <v>554</v>
      </c>
      <c r="C29" s="34" t="s">
        <v>52</v>
      </c>
      <c r="D29" s="159" t="s">
        <v>259</v>
      </c>
      <c r="E29" s="214" t="s">
        <v>522</v>
      </c>
      <c r="F29" s="219" t="s">
        <v>523</v>
      </c>
      <c r="G29" s="95">
        <f t="shared" si="2"/>
        <v>1000000</v>
      </c>
      <c r="H29" s="94">
        <v>1000000</v>
      </c>
      <c r="I29" s="61"/>
      <c r="J29" s="61"/>
    </row>
    <row r="30" spans="1:12" s="312" customFormat="1" ht="80.25" customHeight="1" x14ac:dyDescent="0.35">
      <c r="A30" s="34" t="s">
        <v>552</v>
      </c>
      <c r="B30" s="34" t="s">
        <v>553</v>
      </c>
      <c r="C30" s="34" t="s">
        <v>52</v>
      </c>
      <c r="D30" s="159" t="s">
        <v>555</v>
      </c>
      <c r="E30" s="214" t="s">
        <v>522</v>
      </c>
      <c r="F30" s="219" t="s">
        <v>523</v>
      </c>
      <c r="G30" s="95">
        <f t="shared" si="2"/>
        <v>4200000</v>
      </c>
      <c r="H30" s="94">
        <v>4200000</v>
      </c>
      <c r="I30" s="61"/>
      <c r="J30" s="61"/>
    </row>
    <row r="31" spans="1:12" s="84" customFormat="1" ht="47.25" hidden="1" customHeight="1" x14ac:dyDescent="0.3">
      <c r="A31" s="133" t="s">
        <v>198</v>
      </c>
      <c r="B31" s="317"/>
      <c r="C31" s="317"/>
      <c r="D31" s="318" t="s">
        <v>152</v>
      </c>
      <c r="E31" s="319"/>
      <c r="F31" s="320"/>
      <c r="G31" s="134">
        <f>SUM(G32)</f>
        <v>0</v>
      </c>
      <c r="H31" s="134">
        <f t="shared" ref="H31:J31" si="6">SUM(H32)</f>
        <v>0</v>
      </c>
      <c r="I31" s="134">
        <f t="shared" si="6"/>
        <v>0</v>
      </c>
      <c r="J31" s="134">
        <f t="shared" si="6"/>
        <v>0</v>
      </c>
    </row>
    <row r="32" spans="1:12" s="84" customFormat="1" ht="45.75" hidden="1" customHeight="1" x14ac:dyDescent="0.3">
      <c r="A32" s="133" t="s">
        <v>197</v>
      </c>
      <c r="B32" s="317"/>
      <c r="C32" s="317"/>
      <c r="D32" s="318" t="s">
        <v>152</v>
      </c>
      <c r="E32" s="319"/>
      <c r="F32" s="320"/>
      <c r="G32" s="134">
        <f>SUM(G33:G35)</f>
        <v>0</v>
      </c>
      <c r="H32" s="134">
        <f t="shared" ref="H32:J32" si="7">SUM(H33:H35)</f>
        <v>0</v>
      </c>
      <c r="I32" s="134">
        <f t="shared" si="7"/>
        <v>0</v>
      </c>
      <c r="J32" s="134">
        <f t="shared" si="7"/>
        <v>0</v>
      </c>
      <c r="L32" s="93">
        <f>SUM(H32:I32)</f>
        <v>0</v>
      </c>
    </row>
    <row r="33" spans="1:12" s="84" customFormat="1" ht="77.25" hidden="1" customHeight="1" x14ac:dyDescent="0.3">
      <c r="A33" s="160" t="s">
        <v>401</v>
      </c>
      <c r="B33" s="160" t="s">
        <v>402</v>
      </c>
      <c r="C33" s="315" t="s">
        <v>44</v>
      </c>
      <c r="D33" s="115" t="s">
        <v>403</v>
      </c>
      <c r="E33" s="214" t="s">
        <v>332</v>
      </c>
      <c r="F33" s="138" t="s">
        <v>333</v>
      </c>
      <c r="G33" s="94">
        <f t="shared" ref="G33" si="8">SUM(H33:I33)</f>
        <v>0</v>
      </c>
      <c r="H33" s="94"/>
      <c r="I33" s="171"/>
      <c r="J33" s="330"/>
      <c r="L33" s="316"/>
    </row>
    <row r="34" spans="1:12" s="84" customFormat="1" ht="75" hidden="1" customHeight="1" x14ac:dyDescent="0.3">
      <c r="A34" s="98" t="s">
        <v>406</v>
      </c>
      <c r="B34" s="98" t="s">
        <v>408</v>
      </c>
      <c r="C34" s="98" t="s">
        <v>46</v>
      </c>
      <c r="D34" s="115" t="s">
        <v>239</v>
      </c>
      <c r="E34" s="213" t="s">
        <v>358</v>
      </c>
      <c r="F34" s="219" t="s">
        <v>359</v>
      </c>
      <c r="G34" s="95">
        <f>SUM(H34:I34)</f>
        <v>0</v>
      </c>
      <c r="H34" s="94"/>
      <c r="I34" s="171"/>
      <c r="J34" s="330"/>
      <c r="L34" s="122"/>
    </row>
    <row r="35" spans="1:12" ht="57" hidden="1" customHeight="1" x14ac:dyDescent="0.3">
      <c r="A35" s="98" t="s">
        <v>406</v>
      </c>
      <c r="B35" s="98" t="s">
        <v>408</v>
      </c>
      <c r="C35" s="98" t="s">
        <v>46</v>
      </c>
      <c r="D35" s="115" t="s">
        <v>239</v>
      </c>
      <c r="E35" s="213" t="s">
        <v>517</v>
      </c>
      <c r="F35" s="138" t="s">
        <v>516</v>
      </c>
      <c r="G35" s="95">
        <f>SUM(H35:I35)</f>
        <v>0</v>
      </c>
      <c r="H35" s="61"/>
      <c r="I35" s="61"/>
      <c r="J35" s="61"/>
      <c r="K35" s="20"/>
    </row>
    <row r="36" spans="1:12" s="96" customFormat="1" ht="57.75" customHeight="1" x14ac:dyDescent="0.3">
      <c r="A36" s="133" t="s">
        <v>195</v>
      </c>
      <c r="B36" s="306"/>
      <c r="C36" s="306"/>
      <c r="D36" s="145" t="s">
        <v>469</v>
      </c>
      <c r="E36" s="298"/>
      <c r="F36" s="299"/>
      <c r="G36" s="144">
        <f>SUM(G37)</f>
        <v>1705000</v>
      </c>
      <c r="H36" s="144">
        <f t="shared" ref="H36:J36" si="9">SUM(H37)</f>
        <v>1705000</v>
      </c>
      <c r="I36" s="144">
        <f t="shared" si="9"/>
        <v>0</v>
      </c>
      <c r="J36" s="144">
        <f t="shared" si="9"/>
        <v>0</v>
      </c>
    </row>
    <row r="37" spans="1:12" s="96" customFormat="1" ht="60.75" customHeight="1" x14ac:dyDescent="0.3">
      <c r="A37" s="133" t="s">
        <v>194</v>
      </c>
      <c r="B37" s="306"/>
      <c r="C37" s="306"/>
      <c r="D37" s="145" t="s">
        <v>469</v>
      </c>
      <c r="E37" s="298"/>
      <c r="F37" s="299"/>
      <c r="G37" s="144">
        <f>SUM(G38:G54)</f>
        <v>1705000</v>
      </c>
      <c r="H37" s="144">
        <f t="shared" ref="H37:J37" si="10">SUM(H38:H54)</f>
        <v>1705000</v>
      </c>
      <c r="I37" s="144">
        <f t="shared" si="10"/>
        <v>0</v>
      </c>
      <c r="J37" s="144">
        <f t="shared" si="10"/>
        <v>0</v>
      </c>
      <c r="L37" s="300">
        <f>SUM(H36:I36)</f>
        <v>1705000</v>
      </c>
    </row>
    <row r="38" spans="1:12" s="96" customFormat="1" ht="120" customHeight="1" x14ac:dyDescent="0.3">
      <c r="A38" s="34" t="s">
        <v>566</v>
      </c>
      <c r="B38" s="469" t="s">
        <v>52</v>
      </c>
      <c r="C38" s="469" t="s">
        <v>53</v>
      </c>
      <c r="D38" s="103" t="s">
        <v>314</v>
      </c>
      <c r="E38" s="214" t="s">
        <v>568</v>
      </c>
      <c r="F38" s="219" t="s">
        <v>569</v>
      </c>
      <c r="G38" s="95">
        <f t="shared" ref="G38" si="11">SUM(H38:I38)</f>
        <v>5000</v>
      </c>
      <c r="H38" s="94">
        <v>5000</v>
      </c>
      <c r="I38" s="192"/>
      <c r="J38" s="192"/>
      <c r="L38" s="300"/>
    </row>
    <row r="39" spans="1:12" s="194" customFormat="1" ht="45" hidden="1" customHeight="1" x14ac:dyDescent="0.3">
      <c r="A39" s="34" t="s">
        <v>489</v>
      </c>
      <c r="B39" s="34" t="s">
        <v>347</v>
      </c>
      <c r="C39" s="34" t="s">
        <v>346</v>
      </c>
      <c r="D39" s="107" t="s">
        <v>345</v>
      </c>
      <c r="E39" s="214" t="s">
        <v>518</v>
      </c>
      <c r="F39" s="138" t="s">
        <v>519</v>
      </c>
      <c r="G39" s="95">
        <f t="shared" ref="G39:G44" si="12">SUM(H39:I39)</f>
        <v>0</v>
      </c>
      <c r="H39" s="94"/>
      <c r="I39" s="94"/>
      <c r="J39" s="94"/>
      <c r="L39" s="304"/>
    </row>
    <row r="40" spans="1:12" s="277" customFormat="1" ht="75" hidden="1" customHeight="1" x14ac:dyDescent="0.3">
      <c r="A40" s="34" t="s">
        <v>488</v>
      </c>
      <c r="B40" s="34" t="s">
        <v>327</v>
      </c>
      <c r="C40" s="34" t="s">
        <v>326</v>
      </c>
      <c r="D40" s="157" t="s">
        <v>325</v>
      </c>
      <c r="E40" s="214" t="s">
        <v>518</v>
      </c>
      <c r="F40" s="138" t="s">
        <v>519</v>
      </c>
      <c r="G40" s="95">
        <f t="shared" si="12"/>
        <v>0</v>
      </c>
      <c r="H40" s="94"/>
      <c r="I40" s="302"/>
      <c r="J40" s="302"/>
      <c r="L40" s="303"/>
    </row>
    <row r="41" spans="1:12" s="277" customFormat="1" ht="43.5" hidden="1" customHeight="1" x14ac:dyDescent="0.3">
      <c r="A41" s="34" t="s">
        <v>490</v>
      </c>
      <c r="B41" s="34" t="s">
        <v>160</v>
      </c>
      <c r="C41" s="34" t="s">
        <v>77</v>
      </c>
      <c r="D41" s="103" t="s">
        <v>161</v>
      </c>
      <c r="E41" s="214" t="s">
        <v>518</v>
      </c>
      <c r="F41" s="138" t="s">
        <v>519</v>
      </c>
      <c r="G41" s="95">
        <f t="shared" si="12"/>
        <v>0</v>
      </c>
      <c r="H41" s="94"/>
      <c r="I41" s="302"/>
      <c r="J41" s="302"/>
      <c r="L41" s="303"/>
    </row>
    <row r="42" spans="1:12" s="277" customFormat="1" ht="60.75" hidden="1" customHeight="1" x14ac:dyDescent="0.3">
      <c r="A42" s="34" t="s">
        <v>491</v>
      </c>
      <c r="B42" s="34" t="s">
        <v>162</v>
      </c>
      <c r="C42" s="34" t="s">
        <v>77</v>
      </c>
      <c r="D42" s="103" t="s">
        <v>163</v>
      </c>
      <c r="E42" s="214" t="s">
        <v>518</v>
      </c>
      <c r="F42" s="138" t="s">
        <v>519</v>
      </c>
      <c r="G42" s="95">
        <f t="shared" si="12"/>
        <v>0</v>
      </c>
      <c r="H42" s="94"/>
      <c r="I42" s="302"/>
      <c r="J42" s="302"/>
      <c r="L42" s="303"/>
    </row>
    <row r="43" spans="1:12" s="277" customFormat="1" ht="41.25" hidden="1" customHeight="1" x14ac:dyDescent="0.3">
      <c r="A43" s="34" t="s">
        <v>492</v>
      </c>
      <c r="B43" s="34" t="s">
        <v>164</v>
      </c>
      <c r="C43" s="34" t="s">
        <v>77</v>
      </c>
      <c r="D43" s="107" t="s">
        <v>13</v>
      </c>
      <c r="E43" s="214" t="s">
        <v>518</v>
      </c>
      <c r="F43" s="138" t="s">
        <v>519</v>
      </c>
      <c r="G43" s="95">
        <f t="shared" si="12"/>
        <v>0</v>
      </c>
      <c r="H43" s="94"/>
      <c r="I43" s="302"/>
      <c r="J43" s="302"/>
      <c r="L43" s="303"/>
    </row>
    <row r="44" spans="1:12" s="277" customFormat="1" ht="39" hidden="1" customHeight="1" x14ac:dyDescent="0.3">
      <c r="A44" s="34" t="s">
        <v>493</v>
      </c>
      <c r="B44" s="34" t="s">
        <v>166</v>
      </c>
      <c r="C44" s="34" t="s">
        <v>77</v>
      </c>
      <c r="D44" s="107" t="s">
        <v>165</v>
      </c>
      <c r="E44" s="214" t="s">
        <v>518</v>
      </c>
      <c r="F44" s="138" t="s">
        <v>519</v>
      </c>
      <c r="G44" s="95">
        <f t="shared" si="12"/>
        <v>0</v>
      </c>
      <c r="H44" s="94"/>
      <c r="I44" s="302"/>
      <c r="J44" s="302"/>
      <c r="L44" s="303"/>
    </row>
    <row r="45" spans="1:12" s="194" customFormat="1" ht="76.5" hidden="1" customHeight="1" x14ac:dyDescent="0.3">
      <c r="A45" s="105" t="s">
        <v>200</v>
      </c>
      <c r="B45" s="219">
        <v>3031</v>
      </c>
      <c r="C45" s="219">
        <v>1030</v>
      </c>
      <c r="D45" s="115" t="s">
        <v>205</v>
      </c>
      <c r="E45" s="213" t="s">
        <v>341</v>
      </c>
      <c r="F45" s="138" t="s">
        <v>343</v>
      </c>
      <c r="G45" s="95">
        <f t="shared" ref="G45:G52" si="13">SUM(H45:I45)</f>
        <v>0</v>
      </c>
      <c r="H45" s="94"/>
      <c r="I45" s="94"/>
      <c r="J45" s="94"/>
      <c r="L45" s="193"/>
    </row>
    <row r="46" spans="1:12" ht="77.25" hidden="1" customHeight="1" x14ac:dyDescent="0.3">
      <c r="A46" s="105" t="s">
        <v>203</v>
      </c>
      <c r="B46" s="417" t="s">
        <v>202</v>
      </c>
      <c r="C46" s="418" t="s">
        <v>55</v>
      </c>
      <c r="D46" s="115" t="s">
        <v>206</v>
      </c>
      <c r="E46" s="213" t="s">
        <v>341</v>
      </c>
      <c r="F46" s="138" t="s">
        <v>343</v>
      </c>
      <c r="G46" s="95">
        <f t="shared" si="13"/>
        <v>0</v>
      </c>
      <c r="H46" s="94"/>
      <c r="I46" s="61"/>
      <c r="J46" s="61"/>
      <c r="K46" s="20"/>
      <c r="L46" s="96"/>
    </row>
    <row r="47" spans="1:12" s="164" customFormat="1" ht="72" hidden="1" customHeight="1" x14ac:dyDescent="0.3">
      <c r="A47" s="105" t="s">
        <v>204</v>
      </c>
      <c r="B47" s="105" t="s">
        <v>201</v>
      </c>
      <c r="C47" s="104" t="s">
        <v>55</v>
      </c>
      <c r="D47" s="419" t="s">
        <v>21</v>
      </c>
      <c r="E47" s="213" t="s">
        <v>341</v>
      </c>
      <c r="F47" s="138" t="s">
        <v>343</v>
      </c>
      <c r="G47" s="95">
        <f t="shared" si="13"/>
        <v>0</v>
      </c>
      <c r="H47" s="94"/>
      <c r="I47" s="61"/>
      <c r="J47" s="61"/>
      <c r="L47" s="305"/>
    </row>
    <row r="48" spans="1:12" s="164" customFormat="1" ht="72" hidden="1" customHeight="1" x14ac:dyDescent="0.3">
      <c r="A48" s="105" t="s">
        <v>494</v>
      </c>
      <c r="B48" s="105" t="s">
        <v>495</v>
      </c>
      <c r="C48" s="104" t="s">
        <v>55</v>
      </c>
      <c r="D48" s="115" t="s">
        <v>470</v>
      </c>
      <c r="E48" s="213" t="s">
        <v>341</v>
      </c>
      <c r="F48" s="138" t="s">
        <v>343</v>
      </c>
      <c r="G48" s="95">
        <f t="shared" ref="G48:G50" si="14">SUM(H48:I48)</f>
        <v>0</v>
      </c>
      <c r="H48" s="94"/>
      <c r="I48" s="61"/>
      <c r="J48" s="61"/>
      <c r="L48" s="305"/>
    </row>
    <row r="49" spans="1:12" s="164" customFormat="1" ht="72" hidden="1" customHeight="1" x14ac:dyDescent="0.3">
      <c r="A49" s="34" t="s">
        <v>496</v>
      </c>
      <c r="B49" s="34" t="s">
        <v>169</v>
      </c>
      <c r="C49" s="34" t="s">
        <v>49</v>
      </c>
      <c r="D49" s="159" t="s">
        <v>168</v>
      </c>
      <c r="E49" s="214" t="s">
        <v>356</v>
      </c>
      <c r="F49" s="219" t="s">
        <v>354</v>
      </c>
      <c r="G49" s="95">
        <f t="shared" ref="G49" si="15">SUM(H49:I49)</f>
        <v>0</v>
      </c>
      <c r="H49" s="94"/>
      <c r="I49" s="61"/>
      <c r="J49" s="61"/>
      <c r="L49" s="305"/>
    </row>
    <row r="50" spans="1:12" s="164" customFormat="1" ht="72" hidden="1" customHeight="1" x14ac:dyDescent="0.3">
      <c r="A50" s="34" t="s">
        <v>500</v>
      </c>
      <c r="B50" s="34" t="s">
        <v>170</v>
      </c>
      <c r="C50" s="34" t="s">
        <v>49</v>
      </c>
      <c r="D50" s="159" t="s">
        <v>171</v>
      </c>
      <c r="E50" s="214" t="s">
        <v>356</v>
      </c>
      <c r="F50" s="219" t="s">
        <v>354</v>
      </c>
      <c r="G50" s="95">
        <f t="shared" si="14"/>
        <v>0</v>
      </c>
      <c r="H50" s="94"/>
      <c r="I50" s="61"/>
      <c r="J50" s="61"/>
      <c r="L50" s="305"/>
    </row>
    <row r="51" spans="1:12" s="164" customFormat="1" ht="79.5" hidden="1" customHeight="1" x14ac:dyDescent="0.3">
      <c r="A51" s="105" t="s">
        <v>212</v>
      </c>
      <c r="B51" s="113" t="s">
        <v>213</v>
      </c>
      <c r="C51" s="98" t="s">
        <v>20</v>
      </c>
      <c r="D51" s="106" t="s">
        <v>471</v>
      </c>
      <c r="E51" s="213" t="s">
        <v>341</v>
      </c>
      <c r="F51" s="138" t="s">
        <v>343</v>
      </c>
      <c r="G51" s="95">
        <f t="shared" si="13"/>
        <v>0</v>
      </c>
      <c r="H51" s="94"/>
      <c r="I51" s="61"/>
      <c r="J51" s="61"/>
      <c r="L51" s="305"/>
    </row>
    <row r="52" spans="1:12" ht="70.900000000000006" hidden="1" customHeight="1" x14ac:dyDescent="0.3">
      <c r="A52" s="98" t="s">
        <v>214</v>
      </c>
      <c r="B52" s="105" t="s">
        <v>174</v>
      </c>
      <c r="C52" s="98" t="s">
        <v>48</v>
      </c>
      <c r="D52" s="106" t="s">
        <v>175</v>
      </c>
      <c r="E52" s="213" t="s">
        <v>341</v>
      </c>
      <c r="F52" s="138" t="s">
        <v>343</v>
      </c>
      <c r="G52" s="95">
        <f t="shared" si="13"/>
        <v>0</v>
      </c>
      <c r="H52" s="61"/>
      <c r="I52" s="61"/>
      <c r="J52" s="61"/>
      <c r="K52" s="20"/>
      <c r="L52" s="96"/>
    </row>
    <row r="53" spans="1:12" ht="112.5" hidden="1" customHeight="1" x14ac:dyDescent="0.3">
      <c r="A53" s="411" t="s">
        <v>501</v>
      </c>
      <c r="B53" s="411" t="s">
        <v>323</v>
      </c>
      <c r="C53" s="412" t="s">
        <v>284</v>
      </c>
      <c r="D53" s="106" t="s">
        <v>324</v>
      </c>
      <c r="E53" s="214" t="s">
        <v>537</v>
      </c>
      <c r="F53" s="138" t="s">
        <v>538</v>
      </c>
      <c r="G53" s="95">
        <f t="shared" ref="G53:G54" si="16">SUM(H53:I53)</f>
        <v>0</v>
      </c>
      <c r="H53" s="61"/>
      <c r="I53" s="61"/>
      <c r="J53" s="61"/>
      <c r="K53" s="20"/>
      <c r="L53" s="96"/>
    </row>
    <row r="54" spans="1:12" ht="74.25" customHeight="1" x14ac:dyDescent="0.3">
      <c r="A54" s="411" t="s">
        <v>549</v>
      </c>
      <c r="B54" s="34" t="s">
        <v>477</v>
      </c>
      <c r="C54" s="34" t="s">
        <v>479</v>
      </c>
      <c r="D54" s="159" t="s">
        <v>481</v>
      </c>
      <c r="E54" s="214" t="s">
        <v>522</v>
      </c>
      <c r="F54" s="219" t="s">
        <v>523</v>
      </c>
      <c r="G54" s="95">
        <f t="shared" si="16"/>
        <v>1700000</v>
      </c>
      <c r="H54" s="94">
        <v>1700000</v>
      </c>
      <c r="I54" s="61"/>
      <c r="J54" s="61"/>
      <c r="K54" s="20"/>
      <c r="L54" s="96"/>
    </row>
    <row r="55" spans="1:12" s="84" customFormat="1" ht="54" hidden="1" customHeight="1" x14ac:dyDescent="0.3">
      <c r="A55" s="133" t="s">
        <v>22</v>
      </c>
      <c r="B55" s="297"/>
      <c r="C55" s="297"/>
      <c r="D55" s="145" t="s">
        <v>456</v>
      </c>
      <c r="E55" s="298"/>
      <c r="F55" s="299"/>
      <c r="G55" s="144">
        <f t="shared" ref="G55:G87" si="17">SUM(H55:I55)</f>
        <v>0</v>
      </c>
      <c r="H55" s="134">
        <f>SUM(H56)</f>
        <v>0</v>
      </c>
      <c r="I55" s="134">
        <f t="shared" ref="I55:J55" si="18">SUM(I56)</f>
        <v>0</v>
      </c>
      <c r="J55" s="134">
        <f t="shared" si="18"/>
        <v>0</v>
      </c>
    </row>
    <row r="56" spans="1:12" s="84" customFormat="1" ht="57" hidden="1" customHeight="1" x14ac:dyDescent="0.3">
      <c r="A56" s="133" t="s">
        <v>23</v>
      </c>
      <c r="B56" s="297"/>
      <c r="C56" s="297"/>
      <c r="D56" s="145" t="s">
        <v>456</v>
      </c>
      <c r="E56" s="298"/>
      <c r="F56" s="299"/>
      <c r="G56" s="134">
        <f>SUM(G57:G68)</f>
        <v>0</v>
      </c>
      <c r="H56" s="134">
        <f t="shared" ref="H56:J56" si="19">SUM(H57:H68)</f>
        <v>0</v>
      </c>
      <c r="I56" s="134">
        <f t="shared" si="19"/>
        <v>0</v>
      </c>
      <c r="J56" s="134">
        <f t="shared" si="19"/>
        <v>0</v>
      </c>
      <c r="L56" s="309">
        <f>SUM(H56:I56)</f>
        <v>0</v>
      </c>
    </row>
    <row r="57" spans="1:12" s="97" customFormat="1" ht="64.5" hidden="1" customHeight="1" x14ac:dyDescent="0.3">
      <c r="A57" s="98" t="s">
        <v>397</v>
      </c>
      <c r="B57" s="98" t="s">
        <v>398</v>
      </c>
      <c r="C57" s="98" t="s">
        <v>45</v>
      </c>
      <c r="D57" s="307" t="s">
        <v>502</v>
      </c>
      <c r="E57" s="213" t="s">
        <v>517</v>
      </c>
      <c r="F57" s="138" t="s">
        <v>516</v>
      </c>
      <c r="G57" s="95">
        <f>SUM(H57:I57)</f>
        <v>0</v>
      </c>
      <c r="H57" s="171"/>
      <c r="I57" s="171"/>
      <c r="J57" s="171"/>
      <c r="L57" s="278"/>
    </row>
    <row r="58" spans="1:12" s="84" customFormat="1" ht="82.5" hidden="1" customHeight="1" x14ac:dyDescent="0.3">
      <c r="A58" s="98" t="s">
        <v>503</v>
      </c>
      <c r="B58" s="98" t="s">
        <v>170</v>
      </c>
      <c r="C58" s="98" t="s">
        <v>49</v>
      </c>
      <c r="D58" s="307" t="s">
        <v>171</v>
      </c>
      <c r="E58" s="214" t="s">
        <v>457</v>
      </c>
      <c r="F58" s="219" t="s">
        <v>354</v>
      </c>
      <c r="G58" s="95">
        <f t="shared" ref="G58:G59" si="20">SUM(H58:I58)</f>
        <v>0</v>
      </c>
      <c r="H58" s="171"/>
      <c r="I58" s="330"/>
      <c r="J58" s="330"/>
      <c r="L58" s="93"/>
    </row>
    <row r="59" spans="1:12" s="97" customFormat="1" ht="72.599999999999994" hidden="1" customHeight="1" x14ac:dyDescent="0.3">
      <c r="A59" s="272" t="s">
        <v>520</v>
      </c>
      <c r="B59" s="272" t="s">
        <v>174</v>
      </c>
      <c r="C59" s="272" t="s">
        <v>48</v>
      </c>
      <c r="D59" s="279" t="s">
        <v>175</v>
      </c>
      <c r="E59" s="132" t="s">
        <v>457</v>
      </c>
      <c r="F59" s="168" t="s">
        <v>354</v>
      </c>
      <c r="G59" s="130">
        <f t="shared" si="20"/>
        <v>0</v>
      </c>
      <c r="H59" s="280"/>
      <c r="I59" s="295"/>
      <c r="J59" s="295"/>
    </row>
    <row r="60" spans="1:12" ht="117.75" hidden="1" customHeight="1" x14ac:dyDescent="0.3">
      <c r="A60" s="160" t="s">
        <v>504</v>
      </c>
      <c r="B60" s="110" t="s">
        <v>142</v>
      </c>
      <c r="C60" s="160" t="s">
        <v>49</v>
      </c>
      <c r="D60" s="128" t="s">
        <v>15</v>
      </c>
      <c r="E60" s="214" t="s">
        <v>357</v>
      </c>
      <c r="F60" s="219" t="s">
        <v>355</v>
      </c>
      <c r="G60" s="95">
        <f>SUM(H60:I60)</f>
        <v>0</v>
      </c>
      <c r="H60" s="95"/>
      <c r="I60" s="61"/>
      <c r="J60" s="329"/>
      <c r="K60" s="20"/>
    </row>
    <row r="61" spans="1:12" ht="59.25" hidden="1" customHeight="1" x14ac:dyDescent="0.3">
      <c r="A61" s="98" t="s">
        <v>217</v>
      </c>
      <c r="B61" s="98" t="s">
        <v>219</v>
      </c>
      <c r="C61" s="98" t="s">
        <v>58</v>
      </c>
      <c r="D61" s="307" t="s">
        <v>216</v>
      </c>
      <c r="E61" s="213" t="s">
        <v>517</v>
      </c>
      <c r="F61" s="138" t="s">
        <v>516</v>
      </c>
      <c r="G61" s="95">
        <f>SUM(H61:I61)</f>
        <v>0</v>
      </c>
      <c r="H61" s="95"/>
      <c r="I61" s="61"/>
      <c r="J61" s="61"/>
      <c r="K61" s="20"/>
    </row>
    <row r="62" spans="1:12" s="84" customFormat="1" ht="57.75" hidden="1" customHeight="1" x14ac:dyDescent="0.3">
      <c r="A62" s="136" t="s">
        <v>222</v>
      </c>
      <c r="B62" s="136" t="s">
        <v>223</v>
      </c>
      <c r="C62" s="136" t="s">
        <v>60</v>
      </c>
      <c r="D62" s="142" t="s">
        <v>224</v>
      </c>
      <c r="E62" s="213" t="s">
        <v>342</v>
      </c>
      <c r="F62" s="138" t="s">
        <v>370</v>
      </c>
      <c r="G62" s="95">
        <f>SUM(H62:I62)</f>
        <v>0</v>
      </c>
      <c r="H62" s="61"/>
      <c r="I62" s="61"/>
      <c r="J62" s="61"/>
    </row>
    <row r="63" spans="1:12" s="84" customFormat="1" ht="47.25" hidden="1" customHeight="1" x14ac:dyDescent="0.3">
      <c r="A63" s="136" t="s">
        <v>226</v>
      </c>
      <c r="B63" s="136" t="s">
        <v>227</v>
      </c>
      <c r="C63" s="136" t="s">
        <v>60</v>
      </c>
      <c r="D63" s="143" t="s">
        <v>225</v>
      </c>
      <c r="E63" s="213" t="s">
        <v>342</v>
      </c>
      <c r="F63" s="138" t="s">
        <v>370</v>
      </c>
      <c r="G63" s="95">
        <f>SUM(H63:I63)</f>
        <v>0</v>
      </c>
      <c r="H63" s="61"/>
      <c r="I63" s="61"/>
      <c r="J63" s="61"/>
    </row>
    <row r="64" spans="1:12" s="84" customFormat="1" ht="57" hidden="1" customHeight="1" x14ac:dyDescent="0.3">
      <c r="A64" s="136" t="s">
        <v>505</v>
      </c>
      <c r="B64" s="34" t="s">
        <v>144</v>
      </c>
      <c r="C64" s="308" t="s">
        <v>47</v>
      </c>
      <c r="D64" s="115" t="s">
        <v>17</v>
      </c>
      <c r="E64" s="213" t="s">
        <v>517</v>
      </c>
      <c r="F64" s="138" t="s">
        <v>516</v>
      </c>
      <c r="G64" s="95">
        <f>SUM(H64:I64)</f>
        <v>0</v>
      </c>
      <c r="H64" s="61"/>
      <c r="I64" s="61"/>
      <c r="J64" s="61"/>
    </row>
    <row r="65" spans="1:12" s="84" customFormat="1" ht="71.25" hidden="1" customHeight="1" x14ac:dyDescent="0.3">
      <c r="A65" s="136" t="s">
        <v>505</v>
      </c>
      <c r="B65" s="34" t="s">
        <v>144</v>
      </c>
      <c r="C65" s="308" t="s">
        <v>47</v>
      </c>
      <c r="D65" s="115" t="s">
        <v>17</v>
      </c>
      <c r="E65" s="213" t="s">
        <v>358</v>
      </c>
      <c r="F65" s="138" t="s">
        <v>521</v>
      </c>
      <c r="G65" s="95">
        <f t="shared" ref="G65:G67" si="21">SUM(H65:I65)</f>
        <v>0</v>
      </c>
      <c r="H65" s="61"/>
      <c r="I65" s="61"/>
      <c r="J65" s="61"/>
    </row>
    <row r="66" spans="1:12" s="84" customFormat="1" ht="70.5" hidden="1" customHeight="1" x14ac:dyDescent="0.3">
      <c r="A66" s="34" t="s">
        <v>506</v>
      </c>
      <c r="B66" s="34" t="s">
        <v>145</v>
      </c>
      <c r="C66" s="162" t="s">
        <v>47</v>
      </c>
      <c r="D66" s="115" t="s">
        <v>16</v>
      </c>
      <c r="E66" s="213" t="s">
        <v>358</v>
      </c>
      <c r="F66" s="138" t="s">
        <v>521</v>
      </c>
      <c r="G66" s="95">
        <f t="shared" si="21"/>
        <v>0</v>
      </c>
      <c r="H66" s="61"/>
      <c r="I66" s="61"/>
      <c r="J66" s="61"/>
    </row>
    <row r="67" spans="1:12" ht="75" hidden="1" customHeight="1" x14ac:dyDescent="0.3">
      <c r="A67" s="34" t="s">
        <v>507</v>
      </c>
      <c r="B67" s="34" t="s">
        <v>315</v>
      </c>
      <c r="C67" s="162" t="s">
        <v>47</v>
      </c>
      <c r="D67" s="115" t="s">
        <v>316</v>
      </c>
      <c r="E67" s="213" t="s">
        <v>358</v>
      </c>
      <c r="F67" s="138" t="s">
        <v>521</v>
      </c>
      <c r="G67" s="95">
        <f t="shared" si="21"/>
        <v>0</v>
      </c>
      <c r="H67" s="95"/>
      <c r="I67" s="61"/>
      <c r="J67" s="329"/>
      <c r="K67" s="20"/>
    </row>
    <row r="68" spans="1:12" s="97" customFormat="1" ht="57.75" hidden="1" customHeight="1" x14ac:dyDescent="0.3">
      <c r="A68" s="270" t="s">
        <v>458</v>
      </c>
      <c r="B68" s="270" t="s">
        <v>459</v>
      </c>
      <c r="C68" s="270" t="s">
        <v>232</v>
      </c>
      <c r="D68" s="273" t="s">
        <v>460</v>
      </c>
      <c r="E68" s="109" t="s">
        <v>342</v>
      </c>
      <c r="F68" s="137" t="s">
        <v>370</v>
      </c>
      <c r="G68" s="268">
        <f t="shared" si="17"/>
        <v>0</v>
      </c>
      <c r="H68" s="269"/>
      <c r="I68" s="269"/>
      <c r="J68" s="269"/>
    </row>
    <row r="69" spans="1:12" s="84" customFormat="1" ht="84" customHeight="1" x14ac:dyDescent="0.3">
      <c r="A69" s="133" t="s">
        <v>419</v>
      </c>
      <c r="B69" s="297"/>
      <c r="C69" s="297"/>
      <c r="D69" s="145" t="s">
        <v>420</v>
      </c>
      <c r="E69" s="298"/>
      <c r="F69" s="299"/>
      <c r="G69" s="144">
        <f t="shared" si="17"/>
        <v>2000000</v>
      </c>
      <c r="H69" s="134">
        <f>SUM(H70)</f>
        <v>2000000</v>
      </c>
      <c r="I69" s="134">
        <f t="shared" ref="I69:J69" si="22">SUM(I70)</f>
        <v>0</v>
      </c>
      <c r="J69" s="134">
        <f t="shared" si="22"/>
        <v>0</v>
      </c>
    </row>
    <row r="70" spans="1:12" s="84" customFormat="1" ht="80.25" customHeight="1" x14ac:dyDescent="0.3">
      <c r="A70" s="133" t="s">
        <v>421</v>
      </c>
      <c r="B70" s="297"/>
      <c r="C70" s="297"/>
      <c r="D70" s="145" t="s">
        <v>420</v>
      </c>
      <c r="E70" s="298"/>
      <c r="F70" s="299"/>
      <c r="G70" s="144">
        <f t="shared" ref="G70:H70" si="23">SUM(G71:G91)</f>
        <v>2000000</v>
      </c>
      <c r="H70" s="144">
        <f t="shared" si="23"/>
        <v>2000000</v>
      </c>
      <c r="I70" s="144">
        <f>SUM(I71:I91)</f>
        <v>0</v>
      </c>
      <c r="J70" s="144">
        <f>SUM(J71:J91)</f>
        <v>0</v>
      </c>
      <c r="L70" s="93">
        <f>SUM(H70:I70)</f>
        <v>2000000</v>
      </c>
    </row>
    <row r="71" spans="1:12" s="293" customFormat="1" ht="127.5" hidden="1" customHeight="1" x14ac:dyDescent="0.3">
      <c r="A71" s="34" t="s">
        <v>508</v>
      </c>
      <c r="B71" s="34" t="s">
        <v>402</v>
      </c>
      <c r="C71" s="162" t="s">
        <v>44</v>
      </c>
      <c r="D71" s="292" t="s">
        <v>403</v>
      </c>
      <c r="E71" s="214" t="s">
        <v>335</v>
      </c>
      <c r="F71" s="138" t="s">
        <v>334</v>
      </c>
      <c r="G71" s="95">
        <f t="shared" ref="G71:G73" si="24">SUM(H71:I71)</f>
        <v>0</v>
      </c>
      <c r="H71" s="192"/>
      <c r="I71" s="94"/>
      <c r="J71" s="94"/>
      <c r="L71" s="294"/>
    </row>
    <row r="72" spans="1:12" s="97" customFormat="1" ht="138.75" hidden="1" customHeight="1" x14ac:dyDescent="0.3">
      <c r="A72" s="272" t="s">
        <v>461</v>
      </c>
      <c r="B72" s="272" t="s">
        <v>423</v>
      </c>
      <c r="C72" s="267" t="s">
        <v>47</v>
      </c>
      <c r="D72" s="109" t="s">
        <v>424</v>
      </c>
      <c r="E72" s="132" t="s">
        <v>335</v>
      </c>
      <c r="F72" s="137" t="s">
        <v>334</v>
      </c>
      <c r="G72" s="130">
        <f t="shared" si="17"/>
        <v>0</v>
      </c>
      <c r="H72" s="280"/>
      <c r="I72" s="280"/>
      <c r="J72" s="280"/>
    </row>
    <row r="73" spans="1:12" s="84" customFormat="1" ht="76.5" hidden="1" customHeight="1" x14ac:dyDescent="0.3">
      <c r="A73" s="98" t="s">
        <v>473</v>
      </c>
      <c r="B73" s="98" t="s">
        <v>229</v>
      </c>
      <c r="C73" s="34" t="s">
        <v>284</v>
      </c>
      <c r="D73" s="213" t="s">
        <v>230</v>
      </c>
      <c r="E73" s="213" t="s">
        <v>364</v>
      </c>
      <c r="F73" s="138" t="s">
        <v>365</v>
      </c>
      <c r="G73" s="95">
        <f t="shared" si="24"/>
        <v>0</v>
      </c>
      <c r="H73" s="171"/>
      <c r="I73" s="171"/>
      <c r="J73" s="171"/>
    </row>
    <row r="74" spans="1:12" s="97" customFormat="1" ht="131.25" hidden="1" customHeight="1" x14ac:dyDescent="0.3">
      <c r="A74" s="98" t="s">
        <v>509</v>
      </c>
      <c r="B74" s="98" t="s">
        <v>271</v>
      </c>
      <c r="C74" s="34" t="s">
        <v>50</v>
      </c>
      <c r="D74" s="213" t="s">
        <v>511</v>
      </c>
      <c r="E74" s="214" t="s">
        <v>335</v>
      </c>
      <c r="F74" s="138" t="s">
        <v>334</v>
      </c>
      <c r="G74" s="95">
        <f t="shared" ref="G74:G75" si="25">SUM(H74:I74)</f>
        <v>0</v>
      </c>
      <c r="H74" s="280"/>
      <c r="I74" s="171"/>
      <c r="J74" s="171"/>
    </row>
    <row r="75" spans="1:12" s="84" customFormat="1" ht="75.75" hidden="1" customHeight="1" x14ac:dyDescent="0.3">
      <c r="A75" s="98" t="s">
        <v>510</v>
      </c>
      <c r="B75" s="98" t="s">
        <v>328</v>
      </c>
      <c r="C75" s="34" t="s">
        <v>50</v>
      </c>
      <c r="D75" s="213" t="s">
        <v>329</v>
      </c>
      <c r="E75" s="214" t="s">
        <v>360</v>
      </c>
      <c r="F75" s="138" t="s">
        <v>462</v>
      </c>
      <c r="G75" s="95">
        <f t="shared" si="25"/>
        <v>0</v>
      </c>
      <c r="H75" s="171"/>
      <c r="I75" s="171"/>
      <c r="J75" s="171"/>
    </row>
    <row r="76" spans="1:12" s="97" customFormat="1" ht="96.75" hidden="1" customHeight="1" x14ac:dyDescent="0.3">
      <c r="A76" s="272" t="s">
        <v>425</v>
      </c>
      <c r="B76" s="272" t="s">
        <v>286</v>
      </c>
      <c r="C76" s="267" t="s">
        <v>50</v>
      </c>
      <c r="D76" s="281" t="s">
        <v>285</v>
      </c>
      <c r="E76" s="132" t="s">
        <v>360</v>
      </c>
      <c r="F76" s="137" t="s">
        <v>462</v>
      </c>
      <c r="G76" s="130">
        <f t="shared" si="17"/>
        <v>0</v>
      </c>
      <c r="H76" s="280"/>
      <c r="I76" s="295"/>
      <c r="J76" s="295"/>
    </row>
    <row r="77" spans="1:12" s="158" customFormat="1" ht="93.75" hidden="1" customHeight="1" x14ac:dyDescent="0.3">
      <c r="A77" s="34" t="s">
        <v>425</v>
      </c>
      <c r="B77" s="34" t="s">
        <v>286</v>
      </c>
      <c r="C77" s="162" t="s">
        <v>50</v>
      </c>
      <c r="D77" s="161" t="s">
        <v>285</v>
      </c>
      <c r="E77" s="213" t="s">
        <v>303</v>
      </c>
      <c r="F77" s="219" t="s">
        <v>293</v>
      </c>
      <c r="G77" s="95">
        <f>SUM(H77:I77)</f>
        <v>0</v>
      </c>
      <c r="H77" s="95"/>
      <c r="I77" s="95"/>
      <c r="J77" s="95"/>
    </row>
    <row r="78" spans="1:12" s="158" customFormat="1" ht="78" hidden="1" customHeight="1" x14ac:dyDescent="0.3">
      <c r="A78" s="110" t="s">
        <v>512</v>
      </c>
      <c r="B78" s="110" t="s">
        <v>176</v>
      </c>
      <c r="C78" s="110" t="s">
        <v>50</v>
      </c>
      <c r="D78" s="163" t="s">
        <v>177</v>
      </c>
      <c r="E78" s="213" t="s">
        <v>360</v>
      </c>
      <c r="F78" s="138" t="s">
        <v>361</v>
      </c>
      <c r="G78" s="95">
        <f>SUM(H78:I78)</f>
        <v>0</v>
      </c>
      <c r="H78" s="95"/>
      <c r="I78" s="61"/>
      <c r="J78" s="61"/>
    </row>
    <row r="79" spans="1:12" s="158" customFormat="1" ht="94.9" hidden="1" customHeight="1" x14ac:dyDescent="0.3">
      <c r="A79" s="110" t="s">
        <v>512</v>
      </c>
      <c r="B79" s="110" t="s">
        <v>176</v>
      </c>
      <c r="C79" s="110" t="s">
        <v>50</v>
      </c>
      <c r="D79" s="163" t="s">
        <v>177</v>
      </c>
      <c r="E79" s="213" t="s">
        <v>362</v>
      </c>
      <c r="F79" s="138" t="s">
        <v>363</v>
      </c>
      <c r="G79" s="95">
        <f>SUM(H79:I79)</f>
        <v>0</v>
      </c>
      <c r="H79" s="95"/>
      <c r="I79" s="61"/>
      <c r="J79" s="61"/>
    </row>
    <row r="80" spans="1:12" s="158" customFormat="1" ht="58.5" hidden="1" customHeight="1" x14ac:dyDescent="0.3">
      <c r="A80" s="110" t="s">
        <v>512</v>
      </c>
      <c r="B80" s="110" t="s">
        <v>176</v>
      </c>
      <c r="C80" s="110" t="s">
        <v>50</v>
      </c>
      <c r="D80" s="163" t="s">
        <v>177</v>
      </c>
      <c r="E80" s="213" t="s">
        <v>517</v>
      </c>
      <c r="F80" s="138" t="s">
        <v>516</v>
      </c>
      <c r="G80" s="95">
        <f>SUM(H80:I80)</f>
        <v>0</v>
      </c>
      <c r="H80" s="95"/>
      <c r="I80" s="61"/>
      <c r="J80" s="61"/>
    </row>
    <row r="81" spans="1:12" s="97" customFormat="1" ht="81" hidden="1" customHeight="1" x14ac:dyDescent="0.3">
      <c r="A81" s="272" t="s">
        <v>426</v>
      </c>
      <c r="B81" s="272" t="s">
        <v>427</v>
      </c>
      <c r="C81" s="267" t="s">
        <v>428</v>
      </c>
      <c r="D81" s="109" t="s">
        <v>429</v>
      </c>
      <c r="E81" s="109" t="s">
        <v>360</v>
      </c>
      <c r="F81" s="137" t="s">
        <v>361</v>
      </c>
      <c r="G81" s="130">
        <f t="shared" si="17"/>
        <v>0</v>
      </c>
      <c r="H81" s="280"/>
      <c r="I81" s="295"/>
      <c r="J81" s="295"/>
    </row>
    <row r="82" spans="1:12" s="84" customFormat="1" ht="130.5" hidden="1" customHeight="1" x14ac:dyDescent="0.3">
      <c r="A82" s="98" t="s">
        <v>430</v>
      </c>
      <c r="B82" s="98" t="s">
        <v>146</v>
      </c>
      <c r="C82" s="34" t="s">
        <v>232</v>
      </c>
      <c r="D82" s="213" t="s">
        <v>231</v>
      </c>
      <c r="E82" s="214" t="s">
        <v>335</v>
      </c>
      <c r="F82" s="138" t="s">
        <v>334</v>
      </c>
      <c r="G82" s="95">
        <f t="shared" si="17"/>
        <v>0</v>
      </c>
      <c r="H82" s="171"/>
      <c r="I82" s="171"/>
      <c r="J82" s="171"/>
    </row>
    <row r="83" spans="1:12" s="97" customFormat="1" ht="81" hidden="1" customHeight="1" x14ac:dyDescent="0.3">
      <c r="A83" s="272" t="s">
        <v>430</v>
      </c>
      <c r="B83" s="272" t="s">
        <v>146</v>
      </c>
      <c r="C83" s="267" t="s">
        <v>232</v>
      </c>
      <c r="D83" s="109" t="s">
        <v>231</v>
      </c>
      <c r="E83" s="109" t="s">
        <v>364</v>
      </c>
      <c r="F83" s="137" t="s">
        <v>365</v>
      </c>
      <c r="G83" s="130">
        <f t="shared" si="17"/>
        <v>0</v>
      </c>
      <c r="H83" s="280"/>
      <c r="I83" s="280"/>
      <c r="J83" s="280"/>
    </row>
    <row r="84" spans="1:12" s="97" customFormat="1" ht="132.75" hidden="1" customHeight="1" x14ac:dyDescent="0.3">
      <c r="A84" s="272" t="s">
        <v>430</v>
      </c>
      <c r="B84" s="272" t="s">
        <v>146</v>
      </c>
      <c r="C84" s="267" t="s">
        <v>232</v>
      </c>
      <c r="D84" s="109" t="s">
        <v>231</v>
      </c>
      <c r="E84" s="132" t="s">
        <v>335</v>
      </c>
      <c r="F84" s="137" t="s">
        <v>334</v>
      </c>
      <c r="G84" s="130">
        <f t="shared" si="17"/>
        <v>0</v>
      </c>
      <c r="H84" s="111"/>
      <c r="I84" s="111"/>
      <c r="J84" s="111"/>
    </row>
    <row r="85" spans="1:12" s="97" customFormat="1" ht="153" hidden="1" customHeight="1" x14ac:dyDescent="0.3">
      <c r="A85" s="272" t="s">
        <v>431</v>
      </c>
      <c r="B85" s="272" t="s">
        <v>294</v>
      </c>
      <c r="C85" s="267" t="s">
        <v>232</v>
      </c>
      <c r="D85" s="109" t="s">
        <v>432</v>
      </c>
      <c r="E85" s="132" t="s">
        <v>335</v>
      </c>
      <c r="F85" s="137" t="s">
        <v>334</v>
      </c>
      <c r="G85" s="130">
        <f t="shared" si="17"/>
        <v>0</v>
      </c>
      <c r="H85" s="111"/>
      <c r="I85" s="111"/>
      <c r="J85" s="111"/>
    </row>
    <row r="86" spans="1:12" s="84" customFormat="1" ht="132" hidden="1" customHeight="1" x14ac:dyDescent="0.3">
      <c r="A86" s="274" t="s">
        <v>434</v>
      </c>
      <c r="B86" s="274" t="s">
        <v>435</v>
      </c>
      <c r="C86" s="275" t="s">
        <v>232</v>
      </c>
      <c r="D86" s="276" t="s">
        <v>463</v>
      </c>
      <c r="E86" s="214" t="s">
        <v>335</v>
      </c>
      <c r="F86" s="138" t="s">
        <v>334</v>
      </c>
      <c r="G86" s="95">
        <f t="shared" si="17"/>
        <v>0</v>
      </c>
      <c r="H86" s="61"/>
      <c r="I86" s="61"/>
      <c r="J86" s="61"/>
    </row>
    <row r="87" spans="1:12" s="84" customFormat="1" ht="129" hidden="1" customHeight="1" x14ac:dyDescent="0.3">
      <c r="A87" s="98" t="s">
        <v>437</v>
      </c>
      <c r="B87" s="98" t="s">
        <v>234</v>
      </c>
      <c r="C87" s="34" t="s">
        <v>51</v>
      </c>
      <c r="D87" s="213" t="s">
        <v>233</v>
      </c>
      <c r="E87" s="214" t="s">
        <v>335</v>
      </c>
      <c r="F87" s="138" t="s">
        <v>334</v>
      </c>
      <c r="G87" s="95">
        <f t="shared" si="17"/>
        <v>0</v>
      </c>
      <c r="H87" s="61"/>
      <c r="I87" s="61"/>
      <c r="J87" s="61"/>
    </row>
    <row r="88" spans="1:12" s="97" customFormat="1" ht="75" hidden="1" customHeight="1" x14ac:dyDescent="0.3">
      <c r="A88" s="98" t="s">
        <v>437</v>
      </c>
      <c r="B88" s="98" t="s">
        <v>234</v>
      </c>
      <c r="C88" s="34" t="s">
        <v>51</v>
      </c>
      <c r="D88" s="213" t="s">
        <v>233</v>
      </c>
      <c r="E88" s="213" t="s">
        <v>360</v>
      </c>
      <c r="F88" s="138" t="s">
        <v>361</v>
      </c>
      <c r="G88" s="95">
        <f>SUM(H88:I88)</f>
        <v>0</v>
      </c>
      <c r="H88" s="61"/>
      <c r="I88" s="111"/>
      <c r="J88" s="111"/>
    </row>
    <row r="89" spans="1:12" s="97" customFormat="1" ht="78" hidden="1" customHeight="1" x14ac:dyDescent="0.3">
      <c r="A89" s="98" t="s">
        <v>437</v>
      </c>
      <c r="B89" s="98" t="s">
        <v>234</v>
      </c>
      <c r="C89" s="34" t="s">
        <v>51</v>
      </c>
      <c r="D89" s="213" t="s">
        <v>233</v>
      </c>
      <c r="E89" s="213" t="s">
        <v>517</v>
      </c>
      <c r="F89" s="138" t="s">
        <v>516</v>
      </c>
      <c r="G89" s="95">
        <f>SUM(H89:I89)</f>
        <v>0</v>
      </c>
      <c r="H89" s="61"/>
      <c r="I89" s="111"/>
      <c r="J89" s="111"/>
    </row>
    <row r="90" spans="1:12" s="97" customFormat="1" ht="75.75" customHeight="1" x14ac:dyDescent="0.3">
      <c r="A90" s="98" t="s">
        <v>550</v>
      </c>
      <c r="B90" s="34" t="s">
        <v>477</v>
      </c>
      <c r="C90" s="34" t="s">
        <v>479</v>
      </c>
      <c r="D90" s="159" t="s">
        <v>481</v>
      </c>
      <c r="E90" s="214" t="s">
        <v>522</v>
      </c>
      <c r="F90" s="219" t="s">
        <v>523</v>
      </c>
      <c r="G90" s="95">
        <f t="shared" ref="G90" si="26">SUM(H90:I90)</f>
        <v>2000000</v>
      </c>
      <c r="H90" s="94">
        <v>2000000</v>
      </c>
      <c r="I90" s="61"/>
      <c r="J90" s="61"/>
    </row>
    <row r="91" spans="1:12" ht="77.25" hidden="1" customHeight="1" x14ac:dyDescent="0.3">
      <c r="A91" s="165" t="s">
        <v>472</v>
      </c>
      <c r="B91" s="34" t="s">
        <v>291</v>
      </c>
      <c r="C91" s="165" t="s">
        <v>65</v>
      </c>
      <c r="D91" s="166" t="s">
        <v>292</v>
      </c>
      <c r="E91" s="213" t="s">
        <v>366</v>
      </c>
      <c r="F91" s="219" t="s">
        <v>367</v>
      </c>
      <c r="G91" s="95">
        <f>SUM(H91:I91)</f>
        <v>0</v>
      </c>
      <c r="H91" s="296"/>
      <c r="I91" s="61"/>
      <c r="J91" s="61"/>
      <c r="K91" s="20"/>
    </row>
    <row r="92" spans="1:12" s="84" customFormat="1" ht="63" hidden="1" customHeight="1" x14ac:dyDescent="0.3">
      <c r="A92" s="133" t="s">
        <v>438</v>
      </c>
      <c r="B92" s="297"/>
      <c r="C92" s="297"/>
      <c r="D92" s="145" t="s">
        <v>439</v>
      </c>
      <c r="E92" s="298"/>
      <c r="F92" s="299"/>
      <c r="G92" s="144">
        <f>SUM(G93)</f>
        <v>0</v>
      </c>
      <c r="H92" s="144">
        <f t="shared" ref="H92:J92" si="27">SUM(H93)</f>
        <v>0</v>
      </c>
      <c r="I92" s="144">
        <f t="shared" si="27"/>
        <v>0</v>
      </c>
      <c r="J92" s="144">
        <f t="shared" si="27"/>
        <v>0</v>
      </c>
    </row>
    <row r="93" spans="1:12" s="84" customFormat="1" ht="62.25" hidden="1" customHeight="1" x14ac:dyDescent="0.3">
      <c r="A93" s="133" t="s">
        <v>440</v>
      </c>
      <c r="B93" s="297"/>
      <c r="C93" s="297"/>
      <c r="D93" s="145" t="s">
        <v>439</v>
      </c>
      <c r="E93" s="298"/>
      <c r="F93" s="299"/>
      <c r="G93" s="134">
        <f t="shared" ref="G93:H93" si="28">SUM(G94:G96)</f>
        <v>0</v>
      </c>
      <c r="H93" s="134">
        <f t="shared" si="28"/>
        <v>0</v>
      </c>
      <c r="I93" s="134">
        <f>SUM(I94:I96)</f>
        <v>0</v>
      </c>
      <c r="J93" s="134">
        <f>SUM(J94:J96)</f>
        <v>0</v>
      </c>
      <c r="L93" s="300">
        <f>SUM(H92:I92)</f>
        <v>0</v>
      </c>
    </row>
    <row r="94" spans="1:12" s="84" customFormat="1" ht="81" hidden="1" customHeight="1" x14ac:dyDescent="0.3">
      <c r="A94" s="98" t="s">
        <v>442</v>
      </c>
      <c r="B94" s="98" t="s">
        <v>253</v>
      </c>
      <c r="C94" s="34" t="s">
        <v>232</v>
      </c>
      <c r="D94" s="301" t="s">
        <v>252</v>
      </c>
      <c r="E94" s="214" t="s">
        <v>464</v>
      </c>
      <c r="F94" s="138" t="s">
        <v>344</v>
      </c>
      <c r="G94" s="95">
        <f t="shared" ref="G94:G96" si="29">SUM(H94:I94)</f>
        <v>0</v>
      </c>
      <c r="H94" s="61"/>
      <c r="I94" s="61"/>
      <c r="J94" s="61"/>
    </row>
    <row r="95" spans="1:12" s="84" customFormat="1" ht="81" hidden="1" customHeight="1" x14ac:dyDescent="0.3">
      <c r="A95" s="98" t="s">
        <v>513</v>
      </c>
      <c r="B95" s="98" t="s">
        <v>514</v>
      </c>
      <c r="C95" s="34" t="s">
        <v>232</v>
      </c>
      <c r="D95" s="213" t="s">
        <v>515</v>
      </c>
      <c r="E95" s="214" t="s">
        <v>464</v>
      </c>
      <c r="F95" s="138" t="s">
        <v>344</v>
      </c>
      <c r="G95" s="95">
        <f t="shared" ref="G95" si="30">SUM(H95:I95)</f>
        <v>0</v>
      </c>
      <c r="H95" s="61"/>
      <c r="I95" s="61"/>
      <c r="J95" s="61"/>
    </row>
    <row r="96" spans="1:12" s="97" customFormat="1" ht="96" hidden="1" customHeight="1" x14ac:dyDescent="0.3">
      <c r="A96" s="168">
        <v>1618821</v>
      </c>
      <c r="B96" s="168">
        <v>8821</v>
      </c>
      <c r="C96" s="271" t="s">
        <v>465</v>
      </c>
      <c r="D96" s="109" t="s">
        <v>466</v>
      </c>
      <c r="E96" s="132" t="s">
        <v>467</v>
      </c>
      <c r="F96" s="137" t="s">
        <v>468</v>
      </c>
      <c r="G96" s="130">
        <f t="shared" si="29"/>
        <v>0</v>
      </c>
      <c r="H96" s="111"/>
      <c r="I96" s="111"/>
      <c r="J96" s="111"/>
    </row>
    <row r="97" spans="1:12" s="324" customFormat="1" ht="32.450000000000003" customHeight="1" x14ac:dyDescent="0.3">
      <c r="A97" s="321" t="s">
        <v>337</v>
      </c>
      <c r="B97" s="321" t="s">
        <v>337</v>
      </c>
      <c r="C97" s="321" t="s">
        <v>337</v>
      </c>
      <c r="D97" s="322" t="s">
        <v>274</v>
      </c>
      <c r="E97" s="322" t="s">
        <v>337</v>
      </c>
      <c r="F97" s="322" t="s">
        <v>337</v>
      </c>
      <c r="G97" s="323">
        <f>SUM(G15,G32,G37,G56,G70,G93)</f>
        <v>14205000</v>
      </c>
      <c r="H97" s="323">
        <f t="shared" ref="H97:J97" si="31">SUM(H15,H32,H37,H56,H70,H93)</f>
        <v>13837000</v>
      </c>
      <c r="I97" s="323">
        <f t="shared" si="31"/>
        <v>368000</v>
      </c>
      <c r="J97" s="323">
        <f t="shared" si="31"/>
        <v>368000</v>
      </c>
      <c r="L97" s="325">
        <f>SUM(L15:L93)</f>
        <v>14205000</v>
      </c>
    </row>
    <row r="98" spans="1:12" s="99" customFormat="1" ht="28.9" customHeight="1" x14ac:dyDescent="0.3">
      <c r="A98" s="282"/>
      <c r="B98" s="282"/>
      <c r="C98" s="282"/>
      <c r="D98" s="282"/>
      <c r="E98" s="282"/>
      <c r="F98" s="217"/>
      <c r="G98" s="217"/>
      <c r="H98" s="282"/>
      <c r="I98" s="282"/>
      <c r="L98" s="326">
        <f>SUM(H97:I97)</f>
        <v>14205000</v>
      </c>
    </row>
    <row r="99" spans="1:12" ht="101.25" customHeight="1" x14ac:dyDescent="0.3">
      <c r="A99" s="58"/>
      <c r="B99" s="58"/>
      <c r="C99" s="58"/>
      <c r="D99" s="58"/>
      <c r="E99" s="58"/>
      <c r="F99" s="217"/>
      <c r="G99" s="169"/>
      <c r="H99" s="59"/>
      <c r="I99" s="59"/>
      <c r="K99" s="20"/>
    </row>
    <row r="100" spans="1:12" ht="18.75" x14ac:dyDescent="0.3">
      <c r="A100" s="58"/>
      <c r="B100" s="58"/>
      <c r="C100" s="58"/>
      <c r="D100" s="60"/>
      <c r="E100" s="60"/>
      <c r="F100" s="218"/>
      <c r="G100" s="170"/>
      <c r="I100" s="59"/>
      <c r="K100" s="20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</vt:lpstr>
      <vt:lpstr>дод5</vt:lpstr>
      <vt:lpstr>дод1!Заголовки_для_печати</vt:lpstr>
      <vt:lpstr>дод3!Заголовки_для_печати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2023-01-23T08:50:59Z</cp:lastPrinted>
  <dcterms:created xsi:type="dcterms:W3CDTF">2004-12-22T07:46:33Z</dcterms:created>
  <dcterms:modified xsi:type="dcterms:W3CDTF">2023-01-23T14:50:19Z</dcterms:modified>
</cp:coreProperties>
</file>