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9255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<sst xmlns="http://schemas.openxmlformats.org/spreadsheetml/2006/main" count="277" uniqueCount="152">
  <si>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</si>
  <si>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</si>
  <si>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</si>
  <si>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</si>
  <si>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</si>
  <si>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</si>
  <si>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</si>
  <si>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</si>
  <si>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</si>
  <si>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</si>
  <si>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</si>
  <si>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</si>
  <si>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t xml:space="preserve">              -   державний бюджет</t>
  </si>
  <si>
    <t xml:space="preserve">             -    інші кошти</t>
  </si>
  <si>
    <t>№ з/п</t>
  </si>
  <si>
    <t>Назва напряму діяльності  (пріоритетні завдання)</t>
  </si>
  <si>
    <t>по роках</t>
  </si>
  <si>
    <t>Найменування заходу</t>
  </si>
  <si>
    <t xml:space="preserve"> Виконавці</t>
  </si>
  <si>
    <t>Усього витрат на виконання програми, тис.грн</t>
  </si>
  <si>
    <t>Строк виконання заходу, роки</t>
  </si>
  <si>
    <t>Очікуваний результат</t>
  </si>
  <si>
    <t>Таблиця 1</t>
  </si>
  <si>
    <t>Таблиця 2</t>
  </si>
  <si>
    <t>Таблиця 3</t>
  </si>
  <si>
    <t>Таблиця 4</t>
  </si>
  <si>
    <t>Заміна системи диспетчеризації ліфтів</t>
  </si>
  <si>
    <t>Капітальний ремонт ліфтів</t>
  </si>
  <si>
    <t>Експертне обстеження  ліфтів</t>
  </si>
  <si>
    <t>Виготовлення проектно-кошторисної документації ліфтів</t>
  </si>
  <si>
    <t>Експертиза проектно-кошторисної документації   ліфтів</t>
  </si>
  <si>
    <t>Позачерговий технічний огляд ліфтів</t>
  </si>
  <si>
    <t>Капітальний ремонт  покрівель житлових будинків</t>
  </si>
  <si>
    <t>Придбання скринь поштових</t>
  </si>
  <si>
    <t>ВСЬОГО</t>
  </si>
  <si>
    <t>Капітальний ремонт</t>
  </si>
  <si>
    <t>Модернізація</t>
  </si>
  <si>
    <t>Придбання</t>
  </si>
  <si>
    <t>Кількість ліфтів</t>
  </si>
  <si>
    <t>шт.</t>
  </si>
  <si>
    <t>Кількіст ліфтів</t>
  </si>
  <si>
    <t>Кількість  ж/б</t>
  </si>
  <si>
    <t>Кількість ж/б</t>
  </si>
  <si>
    <t>Довжина мереж</t>
  </si>
  <si>
    <t>тис.м.п.</t>
  </si>
  <si>
    <t>Кількість  скринь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</si>
  <si>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</si>
  <si>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</si>
  <si>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</si>
  <si>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</si>
  <si>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</si>
  <si>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Поточний ремонт</t>
  </si>
  <si>
    <t>Кількість з'їздів</t>
  </si>
  <si>
    <t>2016 -2020</t>
  </si>
  <si>
    <t>2016-2020</t>
  </si>
  <si>
    <t>Міський бюджет</t>
  </si>
  <si>
    <t xml:space="preserve">Кількість  </t>
  </si>
  <si>
    <t>Придбання матеріалів для внутрішньо-будинкових інженерних мереж житлового фонду</t>
  </si>
  <si>
    <t>м.п.</t>
  </si>
  <si>
    <t>Додаток 5</t>
  </si>
  <si>
    <t>Капітальний ремонт фасадів ж/б</t>
  </si>
  <si>
    <t>Капітальний ремонт системи димовидалення ж/б</t>
  </si>
  <si>
    <t xml:space="preserve">Технічне обстеження стану ж/б </t>
  </si>
  <si>
    <t>Поточний ремонт каналізаційних мереж</t>
  </si>
  <si>
    <t xml:space="preserve">Збереження та покращення житлового фонду міста, запобігання аварійним  ситуаціям </t>
  </si>
  <si>
    <t>Капремонт</t>
  </si>
  <si>
    <t xml:space="preserve">Придбання </t>
  </si>
  <si>
    <t xml:space="preserve">Капітальний ремонт фасадів ж/б </t>
  </si>
  <si>
    <t>Модернізація теплових мереж міста</t>
  </si>
  <si>
    <t xml:space="preserve">Влаштування поручнів та з’їздів для інвалідних візків </t>
  </si>
  <si>
    <t>Придбання матеріалів для  теплових мереж міста</t>
  </si>
  <si>
    <t>Капітальний ремонт (модернізація)  ліфтів, в т.ч.:</t>
  </si>
  <si>
    <t xml:space="preserve">Кількість комплектів </t>
  </si>
  <si>
    <t xml:space="preserve">Підтримка розвитку комунального підприємства «Благоустрій» КМР (придбання обладнання  з внесенням в статутний капітал) </t>
  </si>
  <si>
    <t xml:space="preserve">Підтримка розвитку комунального підприємства «Житлокомунсервіс» КМР (придбання обладнання з внесенням в статутний капітал) </t>
  </si>
  <si>
    <t xml:space="preserve">Підтримка розвитку комунального підприємства «Благоустрій» КМР (придбання обладнання з внесенням в статутний капітал) </t>
  </si>
  <si>
    <r>
      <t xml:space="preserve">Капітальний ремонт </t>
    </r>
    <r>
      <rPr>
        <sz val="10"/>
        <rFont val="Times New Roman"/>
        <family val="1"/>
      </rPr>
      <t xml:space="preserve">системи </t>
    </r>
    <r>
      <rPr>
        <sz val="12"/>
        <rFont val="Times New Roman"/>
        <family val="1"/>
      </rPr>
      <t>димовидалення ж/б</t>
    </r>
  </si>
  <si>
    <t xml:space="preserve">Модернізація теплових мереж міста </t>
  </si>
  <si>
    <t>-</t>
  </si>
  <si>
    <t xml:space="preserve">Кількість </t>
  </si>
  <si>
    <t xml:space="preserve">Придбання матеріалів для  теплових мереж міста </t>
  </si>
  <si>
    <t>Кількість</t>
  </si>
  <si>
    <t>К-ть товарів</t>
  </si>
  <si>
    <t>пар</t>
  </si>
  <si>
    <t>кг</t>
  </si>
  <si>
    <t>рул</t>
  </si>
  <si>
    <t>куск.</t>
  </si>
  <si>
    <r>
      <t xml:space="preserve">Підтримка розвитку комунального підприємства «Житлокомунсервіс» КМР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</si>
  <si>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r>
      <t xml:space="preserve">Підтримка розвитку комунального підприємства «Благоустрій» КМР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</si>
  <si>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t xml:space="preserve">Впровадження сучасних технологій (придбання та реєстрація ел.лічильників) </t>
  </si>
  <si>
    <t xml:space="preserve">Оновлення основних засобів (придбання запчастин, мастил до транспортних засобів, обладнання ) з внесенням в статутний капітал </t>
  </si>
  <si>
    <t>Оновлення основних засобів (придбання запчастин, мастил до транспортних засобів, обладнання ) з внесенням в статутний капітал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</si>
  <si>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</si>
  <si>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 xml:space="preserve">Завдання, заходи та строки  виконання Програми реформування і розвитку житлово-комунального господарства м.Вараш  на 2016- 2020 роки </t>
  </si>
  <si>
    <t>Очікувані результати виконання  Програми реформування і розвитку житлово-комунального господарства м.Вараш   на 2016- 2020 роки</t>
  </si>
  <si>
    <t>Ресурсне забезпечення Програми реформування і розвитку житлово-комунального господарства м.Вараш   на 2016- 2020 роки</t>
  </si>
  <si>
    <t xml:space="preserve">5. Напрямки діяльності та заходи Програми реформування і розвитку житлово-комунального господарства м.Вараш   на 2016- 2020 роки </t>
  </si>
  <si>
    <r>
      <t>Впровадження сучасних технологій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(придбання та реєстрація ел.лічильників)</t>
    </r>
    <r>
      <rPr>
        <i/>
        <sz val="12"/>
        <rFont val="Times New Roman"/>
        <family val="1"/>
      </rPr>
      <t xml:space="preserve"> </t>
    </r>
  </si>
  <si>
    <t>к-т</t>
  </si>
  <si>
    <t>л</t>
  </si>
  <si>
    <t>бал.</t>
  </si>
  <si>
    <t>Технічне переоснащення житлово-комунального господарства, оновлення виробничої бази, забезпечення матеріальними ресурсами комунальних підприємств</t>
  </si>
  <si>
    <t>тис.грн.</t>
  </si>
  <si>
    <r>
      <t>м</t>
    </r>
    <r>
      <rPr>
        <sz val="10"/>
        <rFont val="Arial Cyr"/>
        <family val="0"/>
      </rPr>
      <t>³</t>
    </r>
  </si>
  <si>
    <r>
      <t>м</t>
    </r>
    <r>
      <rPr>
        <sz val="10"/>
        <rFont val="Arial Cyr"/>
        <family val="0"/>
      </rPr>
      <t>²</t>
    </r>
  </si>
  <si>
    <t>упак.</t>
  </si>
  <si>
    <r>
      <t xml:space="preserve">              </t>
    </r>
    <r>
      <rPr>
        <b/>
        <sz val="12"/>
        <rFont val="Times New Roman"/>
        <family val="1"/>
      </rPr>
      <t>-  бюджет м.Вараш</t>
    </r>
  </si>
  <si>
    <t>Встановлення лічильників тепла будинків</t>
  </si>
  <si>
    <t xml:space="preserve">Придбання елекролічильників для житлових будинків </t>
  </si>
  <si>
    <t xml:space="preserve">Капітальний ремонт (модернізація)  ліфтів </t>
  </si>
  <si>
    <t xml:space="preserve">Капітальний ремонт  міжпанельних швів ж/б </t>
  </si>
  <si>
    <t xml:space="preserve">Капітальний ремонт  покрівель житлових будинків </t>
  </si>
  <si>
    <t xml:space="preserve">Встановлення лічильників тепла будинків </t>
  </si>
  <si>
    <t>Поточний ремонт теплових  мереж</t>
  </si>
  <si>
    <t>Придбання матеріалів для теплових мереж міста</t>
  </si>
  <si>
    <t>Капітальний ремонт (модернізація)  ліфтів</t>
  </si>
  <si>
    <t>Капітальний ремонт  міжпанельних швів ж/б</t>
  </si>
  <si>
    <t>Проектні роботи</t>
  </si>
  <si>
    <r>
      <t xml:space="preserve">Строки впровадження, </t>
    </r>
    <r>
      <rPr>
        <b/>
        <i/>
        <sz val="11"/>
        <rFont val="Times New Roman"/>
        <family val="1"/>
      </rPr>
      <t>роки</t>
    </r>
  </si>
  <si>
    <t>Проект</t>
  </si>
  <si>
    <t>люків</t>
  </si>
  <si>
    <t xml:space="preserve">кількість </t>
  </si>
  <si>
    <t>м. п</t>
  </si>
  <si>
    <t>КМКП,       КП "Житлокомунсервіс" КМР, управління містобудування, архітектури та капітального будівництва</t>
  </si>
  <si>
    <t>Заміна віконних блоків сходових клітин ж/б</t>
  </si>
  <si>
    <t>Виготовлення проектно-кошторисної документації фасадів ж/б</t>
  </si>
  <si>
    <t xml:space="preserve"> КМКП, КП "Житлокомунсервіс" КМР, Управління містобудування, архітектури та капітального будівництва</t>
  </si>
  <si>
    <t xml:space="preserve">Підтримка розвитку комунальних підприємств </t>
  </si>
  <si>
    <t xml:space="preserve">КМКП, КП "Житлокомунсервіс" КМР,КП "Благоустрій" КМР </t>
  </si>
  <si>
    <t>Кількість будинків</t>
  </si>
  <si>
    <t>Обстеження</t>
  </si>
  <si>
    <t>Відновлення та ефективна експлуатація ліфтового господарства</t>
  </si>
  <si>
    <t>Виконавці</t>
  </si>
  <si>
    <t>Перелік заходів Програми</t>
  </si>
  <si>
    <t>Відшкодуван ня різниці в тарифах</t>
  </si>
  <si>
    <t xml:space="preserve">Відшкодуван ня різниці в тарифів </t>
  </si>
  <si>
    <t>Технічне переоснащен ня  комунальних підприємств</t>
  </si>
  <si>
    <t xml:space="preserve">Проектні роботи модернізації (реконструкції) теплових мереж </t>
  </si>
  <si>
    <r>
      <t xml:space="preserve">Виготовлення </t>
    </r>
    <r>
      <rPr>
        <sz val="10"/>
        <rFont val="Times New Roman"/>
        <family val="1"/>
      </rPr>
      <t>проектно-кошторисної документації фасадів ж/б</t>
    </r>
  </si>
  <si>
    <t>Тзп міського голови                                                      І.Шумра</t>
  </si>
  <si>
    <t>Тзп міського голови                                                     І.Шумра</t>
  </si>
  <si>
    <t>Орієнтовна вартість заходу, тис.грн</t>
  </si>
  <si>
    <t xml:space="preserve">Оновлення основних засобів (придбання  спецтехніки) з внесенням в статутний капітал </t>
  </si>
  <si>
    <t>Капітальний ремонт  міжпанельних швів  ж.б.</t>
  </si>
  <si>
    <t>КМКП, КП "Житлокомунсервіс" КМР, КП "Благоустрій" КМР</t>
  </si>
  <si>
    <t>Оновлення основних засобів</t>
  </si>
  <si>
    <t xml:space="preserve">Відшкодування різниці в тарифах на послуги з утримання будинків і споруд та прибудинкових  територій для населення </t>
  </si>
  <si>
    <t xml:space="preserve">Відшкодування різниці між розміром  ціни (тарифу) на житлово-комунальні послуги, що затверджувалися або погоджувалися рішеннями  місцевого органу виконавчої влади та органу місцевого самоврядування , та розміром економічно обгрунтованих витрат та їх виробництво (надання) </t>
  </si>
  <si>
    <t xml:space="preserve">Відшкодування різниці між розміром  ціни (тарифу) на житлово-комунальні послуги, що затверджувалися або погоджувалися рішеннями  місцевого органу виконавчої влади та органу місцевого самоврядування, та розміром економічно обгрунтованих витрат та їх виробництво (надання) </t>
  </si>
  <si>
    <t>30 березня 2018 року № 1034</t>
  </si>
  <si>
    <r>
      <rPr>
        <b/>
        <sz val="12"/>
        <rFont val="Times New Roman"/>
        <family val="1"/>
      </rPr>
      <t>30 березня 2018 року  №</t>
    </r>
    <r>
      <rPr>
        <b/>
        <u val="single"/>
        <sz val="12"/>
        <rFont val="Times New Roman"/>
        <family val="1"/>
      </rPr>
      <t xml:space="preserve"> 1034</t>
    </r>
  </si>
  <si>
    <r>
      <rPr>
        <sz val="12"/>
        <rFont val="Times New Roman"/>
        <family val="1"/>
      </rPr>
      <t>30 березня 2018 року №</t>
    </r>
    <r>
      <rPr>
        <u val="single"/>
        <sz val="12"/>
        <rFont val="Times New Roman"/>
        <family val="1"/>
      </rPr>
      <t xml:space="preserve"> 1034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</si>
</sst>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0.0"/>
  </numFmts>
  <fonts count="6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color indexed="10"/>
      <name val="Times New Roman"/>
      <family val="1"/>
    </font>
    <font>
      <sz val="10"/>
      <color indexed="12"/>
      <name val="Arial Cyr"/>
      <family val="0"/>
    </font>
    <font>
      <i/>
      <sz val="12"/>
      <name val="Times New Roman"/>
      <family val="1"/>
    </font>
    <font>
      <sz val="10"/>
      <color indexed="10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2"/>
      <name val="Arial Cyr"/>
      <family val="0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i/>
      <sz val="11"/>
      <name val="Times New Roman"/>
      <family val="1"/>
    </font>
    <font>
      <b/>
      <sz val="10"/>
      <color indexed="17"/>
      <name val="Arial Cyr"/>
      <family val="0"/>
    </font>
    <font>
      <sz val="9.5"/>
      <name val="Arial Cyr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3" fontId="11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center"/>
    </xf>
    <xf numFmtId="0" fontId="17" fillId="0" borderId="0" xfId="0" applyFont="1" applyAlignment="1">
      <alignment horizontal="left" wrapText="1"/>
    </xf>
    <xf numFmtId="0" fontId="2" fillId="0" borderId="12" xfId="0" applyFont="1" applyBorder="1" applyAlignment="1">
      <alignment horizontal="left" wrapText="1"/>
    </xf>
    <xf numFmtId="192" fontId="11" fillId="0" borderId="11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/>
    </xf>
    <xf numFmtId="193" fontId="0" fillId="0" borderId="0" xfId="0" applyNumberFormat="1" applyBorder="1" applyAlignment="1">
      <alignment/>
    </xf>
    <xf numFmtId="0" fontId="0" fillId="0" borderId="15" xfId="0" applyBorder="1" applyAlignment="1">
      <alignment vertical="center" wrapText="1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wrapText="1"/>
    </xf>
    <xf numFmtId="0" fontId="0" fillId="0" borderId="15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" fillId="0" borderId="12" xfId="0" applyFont="1" applyBorder="1" applyAlignment="1">
      <alignment horizontal="left" vertical="center" wrapText="1"/>
    </xf>
    <xf numFmtId="193" fontId="0" fillId="0" borderId="0" xfId="0" applyNumberFormat="1" applyAlignment="1">
      <alignment horizontal="left" indent="3"/>
    </xf>
    <xf numFmtId="0" fontId="20" fillId="0" borderId="0" xfId="0" applyFont="1" applyAlignment="1">
      <alignment/>
    </xf>
    <xf numFmtId="0" fontId="21" fillId="0" borderId="0" xfId="0" applyFont="1" applyAlignment="1">
      <alignment horizontal="justify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193" fontId="3" fillId="0" borderId="15" xfId="0" applyNumberFormat="1" applyFont="1" applyBorder="1" applyAlignment="1">
      <alignment horizontal="center"/>
    </xf>
    <xf numFmtId="193" fontId="3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193" fontId="3" fillId="0" borderId="12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/>
    </xf>
    <xf numFmtId="0" fontId="15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93" fontId="15" fillId="0" borderId="12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93" fontId="15" fillId="0" borderId="12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193" fontId="5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194" fontId="3" fillId="0" borderId="16" xfId="0" applyNumberFormat="1" applyFont="1" applyBorder="1" applyAlignment="1">
      <alignment horizontal="center"/>
    </xf>
    <xf numFmtId="0" fontId="22" fillId="0" borderId="12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12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193" fontId="25" fillId="0" borderId="12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22" fillId="0" borderId="20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193" fontId="3" fillId="0" borderId="19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193" fontId="15" fillId="0" borderId="19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wrapText="1"/>
    </xf>
    <xf numFmtId="0" fontId="1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4" fontId="26" fillId="0" borderId="12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193" fontId="1" fillId="0" borderId="12" xfId="0" applyNumberFormat="1" applyFont="1" applyBorder="1" applyAlignment="1">
      <alignment horizontal="center" vertical="center" wrapText="1"/>
    </xf>
    <xf numFmtId="193" fontId="1" fillId="0" borderId="12" xfId="0" applyNumberFormat="1" applyFont="1" applyFill="1" applyBorder="1" applyAlignment="1">
      <alignment horizontal="center" vertical="center"/>
    </xf>
    <xf numFmtId="193" fontId="11" fillId="0" borderId="1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3" fillId="0" borderId="2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0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0" fillId="0" borderId="1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2" fillId="0" borderId="19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2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1" fillId="0" borderId="24" xfId="0" applyFont="1" applyBorder="1" applyAlignment="1">
      <alignment vertical="center" wrapText="1"/>
    </xf>
    <xf numFmtId="0" fontId="0" fillId="0" borderId="25" xfId="0" applyBorder="1" applyAlignment="1">
      <alignment wrapText="1"/>
    </xf>
    <xf numFmtId="0" fontId="22" fillId="0" borderId="24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2" fillId="0" borderId="25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4" xfId="0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 wrapText="1"/>
    </xf>
    <xf numFmtId="0" fontId="23" fillId="0" borderId="32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2" fillId="0" borderId="31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/>
    </xf>
    <xf numFmtId="0" fontId="0" fillId="0" borderId="32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zoomScale="75" zoomScaleNormal="75" zoomScalePageLayoutView="0" workbookViewId="0" topLeftCell="A1">
      <selection activeCell="O20" sqref="O20"/>
    </sheetView>
  </sheetViews>
  <sheetFormatPr defaultColWidth="9.00390625" defaultRowHeight="12.75"/>
  <cols>
    <col min="1" max="1" width="4.625" style="10" customWidth="1"/>
    <col min="2" max="2" width="53.00390625" style="0" customWidth="1"/>
    <col min="3" max="3" width="9.25390625" style="0" customWidth="1"/>
    <col min="4" max="4" width="9.875" style="0" customWidth="1"/>
    <col min="5" max="5" width="12.00390625" style="0" customWidth="1"/>
    <col min="6" max="6" width="11.125" style="0" customWidth="1"/>
    <col min="7" max="7" width="10.75390625" style="0" customWidth="1"/>
    <col min="8" max="8" width="11.25390625" style="0" customWidth="1"/>
    <col min="9" max="9" width="11.125" style="0" bestFit="1" customWidth="1"/>
    <col min="10" max="10" width="9.375" style="0" customWidth="1"/>
  </cols>
  <sheetData>
    <row r="1" spans="1:11" ht="15.75">
      <c r="A1" s="57"/>
      <c r="F1" s="126" t="s">
        <v>50</v>
      </c>
      <c r="G1" s="126"/>
      <c r="H1" s="126"/>
      <c r="I1" s="126"/>
      <c r="J1" s="126"/>
      <c r="K1" s="126"/>
    </row>
    <row r="2" spans="1:11" ht="15.75">
      <c r="A2" s="57"/>
      <c r="F2" s="126" t="s">
        <v>47</v>
      </c>
      <c r="G2" s="126"/>
      <c r="H2" s="126"/>
      <c r="I2" s="126"/>
      <c r="J2" s="126"/>
      <c r="K2" s="126"/>
    </row>
    <row r="3" spans="1:11" ht="15.75">
      <c r="A3" s="57"/>
      <c r="F3" s="126" t="s">
        <v>149</v>
      </c>
      <c r="G3" s="126"/>
      <c r="H3" s="126"/>
      <c r="I3" s="126"/>
      <c r="J3" s="126"/>
      <c r="K3" s="126"/>
    </row>
    <row r="4" spans="1:9" ht="42.75" customHeight="1">
      <c r="A4" s="57"/>
      <c r="B4" s="128" t="s">
        <v>93</v>
      </c>
      <c r="C4" s="128"/>
      <c r="D4" s="128"/>
      <c r="E4" s="128"/>
      <c r="F4" s="128"/>
      <c r="G4" s="129"/>
      <c r="H4" s="129"/>
      <c r="I4" s="129"/>
    </row>
    <row r="5" spans="1:10" ht="14.25" customHeight="1" thickBot="1">
      <c r="A5" s="57"/>
      <c r="H5" s="118" t="s">
        <v>22</v>
      </c>
      <c r="I5" s="118"/>
      <c r="J5" s="119"/>
    </row>
    <row r="6" ht="3" customHeight="1" hidden="1" thickBot="1">
      <c r="A6" s="57"/>
    </row>
    <row r="7" spans="1:10" ht="22.5" customHeight="1">
      <c r="A7" s="130" t="s">
        <v>14</v>
      </c>
      <c r="B7" s="132" t="s">
        <v>17</v>
      </c>
      <c r="C7" s="122" t="s">
        <v>118</v>
      </c>
      <c r="D7" s="122" t="s">
        <v>18</v>
      </c>
      <c r="E7" s="122" t="s">
        <v>141</v>
      </c>
      <c r="F7" s="122"/>
      <c r="G7" s="122"/>
      <c r="H7" s="122"/>
      <c r="I7" s="122"/>
      <c r="J7" s="124"/>
    </row>
    <row r="8" spans="1:10" ht="15.75" customHeight="1" hidden="1">
      <c r="A8" s="131"/>
      <c r="B8" s="133"/>
      <c r="C8" s="123"/>
      <c r="D8" s="123"/>
      <c r="E8" s="123"/>
      <c r="F8" s="123"/>
      <c r="G8" s="123"/>
      <c r="H8" s="123"/>
      <c r="I8" s="123"/>
      <c r="J8" s="125"/>
    </row>
    <row r="9" spans="1:10" ht="14.25">
      <c r="A9" s="131"/>
      <c r="B9" s="133"/>
      <c r="C9" s="123"/>
      <c r="D9" s="123"/>
      <c r="E9" s="123" t="s">
        <v>0</v>
      </c>
      <c r="F9" s="120" t="s">
        <v>1</v>
      </c>
      <c r="G9" s="120"/>
      <c r="H9" s="120"/>
      <c r="I9" s="120"/>
      <c r="J9" s="121"/>
    </row>
    <row r="10" spans="1:10" ht="19.5" customHeight="1">
      <c r="A10" s="131"/>
      <c r="B10" s="133"/>
      <c r="C10" s="123"/>
      <c r="D10" s="123"/>
      <c r="E10" s="123"/>
      <c r="F10" s="63">
        <v>2016</v>
      </c>
      <c r="G10" s="63">
        <v>2017</v>
      </c>
      <c r="H10" s="63">
        <v>2018</v>
      </c>
      <c r="I10" s="63">
        <v>2019</v>
      </c>
      <c r="J10" s="71">
        <v>2020</v>
      </c>
    </row>
    <row r="11" spans="1:10" s="55" customFormat="1" ht="15">
      <c r="A11" s="12">
        <v>1</v>
      </c>
      <c r="B11" s="54">
        <v>2</v>
      </c>
      <c r="C11" s="69">
        <v>3</v>
      </c>
      <c r="D11" s="69">
        <v>4</v>
      </c>
      <c r="E11" s="69">
        <v>5</v>
      </c>
      <c r="F11" s="69">
        <v>6</v>
      </c>
      <c r="G11" s="69">
        <v>7</v>
      </c>
      <c r="H11" s="69">
        <v>8</v>
      </c>
      <c r="I11" s="69">
        <v>9</v>
      </c>
      <c r="J11" s="72">
        <v>10</v>
      </c>
    </row>
    <row r="12" spans="1:10" ht="15.75" customHeight="1">
      <c r="A12" s="12">
        <v>1</v>
      </c>
      <c r="B12" s="5" t="s">
        <v>26</v>
      </c>
      <c r="C12" s="134" t="s">
        <v>54</v>
      </c>
      <c r="D12" s="136" t="s">
        <v>123</v>
      </c>
      <c r="E12" s="63">
        <f>SUM(F12:J12)</f>
        <v>1946</v>
      </c>
      <c r="F12" s="63">
        <v>1946</v>
      </c>
      <c r="G12" s="69">
        <v>0</v>
      </c>
      <c r="H12" s="69">
        <v>0</v>
      </c>
      <c r="I12" s="69">
        <v>0</v>
      </c>
      <c r="J12" s="72">
        <v>0</v>
      </c>
    </row>
    <row r="13" spans="1:10" ht="18" customHeight="1">
      <c r="A13" s="12">
        <v>2</v>
      </c>
      <c r="B13" s="5" t="s">
        <v>109</v>
      </c>
      <c r="C13" s="135"/>
      <c r="D13" s="135"/>
      <c r="E13" s="63">
        <f>SUM(F13:J13)</f>
        <v>29300</v>
      </c>
      <c r="F13" s="63">
        <v>7350</v>
      </c>
      <c r="G13" s="63">
        <v>5950</v>
      </c>
      <c r="H13" s="63">
        <v>5500</v>
      </c>
      <c r="I13" s="63">
        <v>4200</v>
      </c>
      <c r="J13" s="71">
        <v>6300</v>
      </c>
    </row>
    <row r="14" spans="1:10" s="10" customFormat="1" ht="15.75" customHeight="1">
      <c r="A14" s="12">
        <v>3</v>
      </c>
      <c r="B14" s="5" t="s">
        <v>27</v>
      </c>
      <c r="C14" s="135"/>
      <c r="D14" s="135"/>
      <c r="E14" s="63">
        <f aca="true" t="shared" si="0" ref="E14:E19">SUM(F14:J14)</f>
        <v>9149.369999999999</v>
      </c>
      <c r="F14" s="63">
        <v>2036.37</v>
      </c>
      <c r="G14" s="63">
        <v>2030</v>
      </c>
      <c r="H14" s="63">
        <v>2618</v>
      </c>
      <c r="I14" s="63">
        <v>2465</v>
      </c>
      <c r="J14" s="71">
        <v>0</v>
      </c>
    </row>
    <row r="15" spans="1:10" ht="15" customHeight="1">
      <c r="A15" s="12">
        <v>4</v>
      </c>
      <c r="B15" s="5" t="s">
        <v>28</v>
      </c>
      <c r="C15" s="135"/>
      <c r="D15" s="135"/>
      <c r="E15" s="63">
        <f t="shared" si="0"/>
        <v>995.02</v>
      </c>
      <c r="F15" s="63">
        <v>209.52</v>
      </c>
      <c r="G15" s="62">
        <v>170.5</v>
      </c>
      <c r="H15" s="63">
        <v>264</v>
      </c>
      <c r="I15" s="63">
        <v>253</v>
      </c>
      <c r="J15" s="71">
        <v>98</v>
      </c>
    </row>
    <row r="16" spans="1:10" ht="15.75" customHeight="1">
      <c r="A16" s="12">
        <v>5</v>
      </c>
      <c r="B16" s="5" t="s">
        <v>29</v>
      </c>
      <c r="C16" s="135"/>
      <c r="D16" s="135"/>
      <c r="E16" s="63">
        <f t="shared" si="0"/>
        <v>172.85</v>
      </c>
      <c r="F16" s="63">
        <v>58</v>
      </c>
      <c r="G16" s="63">
        <v>31.85</v>
      </c>
      <c r="H16" s="63">
        <v>41</v>
      </c>
      <c r="I16" s="63">
        <v>30</v>
      </c>
      <c r="J16" s="71">
        <v>12</v>
      </c>
    </row>
    <row r="17" spans="1:10" ht="16.5" customHeight="1">
      <c r="A17" s="12">
        <v>6</v>
      </c>
      <c r="B17" s="5" t="s">
        <v>30</v>
      </c>
      <c r="C17" s="135"/>
      <c r="D17" s="135"/>
      <c r="E17" s="63">
        <f t="shared" si="0"/>
        <v>261.24</v>
      </c>
      <c r="F17" s="63">
        <v>64</v>
      </c>
      <c r="G17" s="63">
        <v>42.24</v>
      </c>
      <c r="H17" s="63">
        <v>66</v>
      </c>
      <c r="I17" s="63">
        <v>64</v>
      </c>
      <c r="J17" s="71">
        <v>25</v>
      </c>
    </row>
    <row r="18" spans="1:10" ht="14.25" customHeight="1">
      <c r="A18" s="12">
        <v>7</v>
      </c>
      <c r="B18" s="5" t="s">
        <v>31</v>
      </c>
      <c r="C18" s="135"/>
      <c r="D18" s="135"/>
      <c r="E18" s="63">
        <f t="shared" si="0"/>
        <v>52</v>
      </c>
      <c r="F18" s="63">
        <v>10</v>
      </c>
      <c r="G18" s="63">
        <v>12</v>
      </c>
      <c r="H18" s="63">
        <v>10</v>
      </c>
      <c r="I18" s="63">
        <v>10</v>
      </c>
      <c r="J18" s="71">
        <v>10</v>
      </c>
    </row>
    <row r="19" spans="1:10" ht="15.75" customHeight="1">
      <c r="A19" s="12">
        <v>8</v>
      </c>
      <c r="B19" s="5" t="s">
        <v>111</v>
      </c>
      <c r="C19" s="135"/>
      <c r="D19" s="135"/>
      <c r="E19" s="63">
        <f t="shared" si="0"/>
        <v>12715.86</v>
      </c>
      <c r="F19" s="68">
        <v>4600</v>
      </c>
      <c r="G19" s="63">
        <v>2107.21</v>
      </c>
      <c r="H19" s="63">
        <v>4208.65</v>
      </c>
      <c r="I19" s="63">
        <v>900</v>
      </c>
      <c r="J19" s="71">
        <v>900</v>
      </c>
    </row>
    <row r="20" spans="1:10" ht="15" customHeight="1">
      <c r="A20" s="12">
        <f>'Таблиця 4'!A18</f>
        <v>9</v>
      </c>
      <c r="B20" s="17" t="s">
        <v>110</v>
      </c>
      <c r="C20" s="135"/>
      <c r="D20" s="135"/>
      <c r="E20" s="63">
        <f>SUM(F20:J20)</f>
        <v>9374.066</v>
      </c>
      <c r="F20" s="63">
        <v>906</v>
      </c>
      <c r="G20" s="63">
        <v>2235.136</v>
      </c>
      <c r="H20" s="63">
        <v>4432.93</v>
      </c>
      <c r="I20" s="63">
        <v>900</v>
      </c>
      <c r="J20" s="71">
        <v>900</v>
      </c>
    </row>
    <row r="21" spans="1:10" ht="31.5" customHeight="1">
      <c r="A21" s="12">
        <v>10</v>
      </c>
      <c r="B21" s="5" t="s">
        <v>57</v>
      </c>
      <c r="C21" s="135"/>
      <c r="D21" s="135"/>
      <c r="E21" s="70">
        <f aca="true" t="shared" si="1" ref="E21:E30">SUM(F21:J21)</f>
        <v>4141.5599999999995</v>
      </c>
      <c r="F21" s="63">
        <v>800</v>
      </c>
      <c r="G21" s="63">
        <v>800</v>
      </c>
      <c r="H21" s="70">
        <v>941.56</v>
      </c>
      <c r="I21" s="63">
        <v>800</v>
      </c>
      <c r="J21" s="71">
        <v>800</v>
      </c>
    </row>
    <row r="22" spans="1:10" s="10" customFormat="1" ht="15.75" customHeight="1">
      <c r="A22" s="58">
        <v>11</v>
      </c>
      <c r="B22" s="64" t="s">
        <v>108</v>
      </c>
      <c r="C22" s="135"/>
      <c r="D22" s="135"/>
      <c r="E22" s="63">
        <f t="shared" si="1"/>
        <v>139.55</v>
      </c>
      <c r="F22" s="63"/>
      <c r="G22" s="63">
        <v>139.55</v>
      </c>
      <c r="H22" s="63"/>
      <c r="I22" s="63"/>
      <c r="J22" s="71"/>
    </row>
    <row r="23" spans="1:10" s="10" customFormat="1" ht="15" customHeight="1">
      <c r="A23" s="58">
        <v>12</v>
      </c>
      <c r="B23" s="5" t="s">
        <v>67</v>
      </c>
      <c r="C23" s="135"/>
      <c r="D23" s="135"/>
      <c r="E23" s="65">
        <f t="shared" si="1"/>
        <v>18669.895</v>
      </c>
      <c r="F23" s="63">
        <v>3129</v>
      </c>
      <c r="G23" s="63">
        <v>1600</v>
      </c>
      <c r="H23" s="63">
        <v>9940.895</v>
      </c>
      <c r="I23" s="63">
        <v>2000</v>
      </c>
      <c r="J23" s="71">
        <v>2000</v>
      </c>
    </row>
    <row r="24" spans="1:10" s="10" customFormat="1" ht="30" customHeight="1">
      <c r="A24" s="58">
        <v>13</v>
      </c>
      <c r="B24" s="5" t="s">
        <v>125</v>
      </c>
      <c r="C24" s="135"/>
      <c r="D24" s="135"/>
      <c r="E24" s="65">
        <f>SUM(F24:J24)</f>
        <v>100</v>
      </c>
      <c r="F24" s="63"/>
      <c r="G24" s="63"/>
      <c r="H24" s="62">
        <v>100</v>
      </c>
      <c r="I24" s="63"/>
      <c r="J24" s="71"/>
    </row>
    <row r="25" spans="1:10" s="10" customFormat="1" ht="15" customHeight="1">
      <c r="A25" s="58">
        <v>14</v>
      </c>
      <c r="B25" s="5" t="s">
        <v>68</v>
      </c>
      <c r="C25" s="135"/>
      <c r="D25" s="135"/>
      <c r="E25" s="65">
        <f t="shared" si="1"/>
        <v>5800</v>
      </c>
      <c r="F25" s="63">
        <v>1000</v>
      </c>
      <c r="G25" s="63">
        <v>1600</v>
      </c>
      <c r="H25" s="65">
        <v>1200</v>
      </c>
      <c r="I25" s="63">
        <v>1000</v>
      </c>
      <c r="J25" s="71">
        <v>1000</v>
      </c>
    </row>
    <row r="26" spans="1:10" s="10" customFormat="1" ht="15" customHeight="1">
      <c r="A26" s="58">
        <v>15</v>
      </c>
      <c r="B26" s="5" t="s">
        <v>114</v>
      </c>
      <c r="C26" s="135"/>
      <c r="D26" s="135"/>
      <c r="E26" s="65">
        <f t="shared" si="1"/>
        <v>3845.4179999999997</v>
      </c>
      <c r="F26" s="63">
        <v>600</v>
      </c>
      <c r="G26" s="63">
        <v>600</v>
      </c>
      <c r="H26" s="63">
        <v>1445.418</v>
      </c>
      <c r="I26" s="63">
        <v>600</v>
      </c>
      <c r="J26" s="71">
        <v>600</v>
      </c>
    </row>
    <row r="27" spans="1:10" s="10" customFormat="1" ht="15" customHeight="1">
      <c r="A27" s="58">
        <v>16</v>
      </c>
      <c r="B27" s="5" t="s">
        <v>113</v>
      </c>
      <c r="C27" s="135"/>
      <c r="D27" s="135"/>
      <c r="E27" s="65">
        <f>SUM(F27:J27)</f>
        <v>238.621</v>
      </c>
      <c r="F27" s="63"/>
      <c r="G27" s="63"/>
      <c r="H27" s="63">
        <v>238.621</v>
      </c>
      <c r="I27" s="63"/>
      <c r="J27" s="71"/>
    </row>
    <row r="28" spans="1:10" s="10" customFormat="1" ht="30.75" customHeight="1">
      <c r="A28" s="58">
        <v>17</v>
      </c>
      <c r="B28" s="5" t="s">
        <v>137</v>
      </c>
      <c r="C28" s="135"/>
      <c r="D28" s="135"/>
      <c r="E28" s="65">
        <f>SUM(F28:J28)</f>
        <v>606.132</v>
      </c>
      <c r="F28" s="63"/>
      <c r="G28" s="63"/>
      <c r="H28" s="63">
        <v>606.132</v>
      </c>
      <c r="I28" s="63"/>
      <c r="J28" s="71"/>
    </row>
    <row r="29" spans="1:10" s="10" customFormat="1" ht="15" customHeight="1">
      <c r="A29" s="58">
        <v>18</v>
      </c>
      <c r="B29" s="5" t="s">
        <v>124</v>
      </c>
      <c r="C29" s="135"/>
      <c r="D29" s="135"/>
      <c r="E29" s="65">
        <f>SUM(F29:J29)</f>
        <v>1813.5</v>
      </c>
      <c r="F29" s="63"/>
      <c r="G29" s="63"/>
      <c r="H29" s="63">
        <v>1813.5</v>
      </c>
      <c r="I29" s="63"/>
      <c r="J29" s="71"/>
    </row>
    <row r="30" spans="1:11" ht="15" customHeight="1">
      <c r="A30" s="58">
        <v>19</v>
      </c>
      <c r="B30" s="5" t="s">
        <v>112</v>
      </c>
      <c r="C30" s="135"/>
      <c r="D30" s="135"/>
      <c r="E30" s="65">
        <f t="shared" si="1"/>
        <v>11133.17</v>
      </c>
      <c r="F30" s="69"/>
      <c r="G30" s="63">
        <v>1864.178</v>
      </c>
      <c r="H30" s="63">
        <v>9268.992</v>
      </c>
      <c r="I30" s="69"/>
      <c r="J30" s="72"/>
      <c r="K30" s="74"/>
    </row>
    <row r="31" spans="1:10" ht="14.25" customHeight="1">
      <c r="A31" s="58">
        <v>20</v>
      </c>
      <c r="B31" s="5" t="s">
        <v>61</v>
      </c>
      <c r="C31" s="135"/>
      <c r="D31" s="135"/>
      <c r="E31" s="65">
        <f>SUM(F31:J31)</f>
        <v>790</v>
      </c>
      <c r="F31" s="63">
        <v>390</v>
      </c>
      <c r="G31" s="63">
        <v>100</v>
      </c>
      <c r="H31" s="63">
        <v>100</v>
      </c>
      <c r="I31" s="63">
        <v>100</v>
      </c>
      <c r="J31" s="71">
        <v>100</v>
      </c>
    </row>
    <row r="32" spans="1:10" ht="16.5" customHeight="1">
      <c r="A32" s="58">
        <v>21</v>
      </c>
      <c r="B32" s="5" t="s">
        <v>33</v>
      </c>
      <c r="C32" s="135"/>
      <c r="D32" s="135"/>
      <c r="E32" s="65">
        <f>SUM(F32:J32)</f>
        <v>1816.96</v>
      </c>
      <c r="F32" s="63">
        <v>255.16</v>
      </c>
      <c r="G32" s="63">
        <v>386</v>
      </c>
      <c r="H32" s="65">
        <v>401.8</v>
      </c>
      <c r="I32" s="63">
        <v>387</v>
      </c>
      <c r="J32" s="71">
        <v>387</v>
      </c>
    </row>
    <row r="33" spans="1:10" ht="15" customHeight="1">
      <c r="A33" s="58">
        <v>22</v>
      </c>
      <c r="B33" s="26" t="s">
        <v>62</v>
      </c>
      <c r="C33" s="139" t="s">
        <v>54</v>
      </c>
      <c r="D33" s="143" t="s">
        <v>128</v>
      </c>
      <c r="E33" s="65">
        <f>SUM(F33:J33)</f>
        <v>479</v>
      </c>
      <c r="F33" s="63">
        <v>79</v>
      </c>
      <c r="G33" s="63">
        <v>100</v>
      </c>
      <c r="H33" s="63">
        <v>100</v>
      </c>
      <c r="I33" s="63">
        <v>100</v>
      </c>
      <c r="J33" s="71">
        <v>100</v>
      </c>
    </row>
    <row r="34" spans="1:10" ht="13.5" customHeight="1">
      <c r="A34" s="58">
        <v>23</v>
      </c>
      <c r="B34" s="17" t="s">
        <v>69</v>
      </c>
      <c r="C34" s="140"/>
      <c r="D34" s="140"/>
      <c r="E34" s="65">
        <f aca="true" t="shared" si="2" ref="E34:E40">SUM(F34:J34)</f>
        <v>1000</v>
      </c>
      <c r="F34" s="63">
        <v>200</v>
      </c>
      <c r="G34" s="63">
        <v>200</v>
      </c>
      <c r="H34" s="63">
        <v>200</v>
      </c>
      <c r="I34" s="63">
        <v>200</v>
      </c>
      <c r="J34" s="71">
        <v>200</v>
      </c>
    </row>
    <row r="35" spans="1:10" ht="13.5" customHeight="1">
      <c r="A35" s="58">
        <v>24</v>
      </c>
      <c r="B35" s="17" t="s">
        <v>63</v>
      </c>
      <c r="C35" s="140"/>
      <c r="D35" s="140"/>
      <c r="E35" s="65">
        <f t="shared" si="2"/>
        <v>237</v>
      </c>
      <c r="F35" s="63">
        <v>37</v>
      </c>
      <c r="G35" s="63">
        <v>50</v>
      </c>
      <c r="H35" s="63">
        <v>50</v>
      </c>
      <c r="I35" s="63">
        <v>50</v>
      </c>
      <c r="J35" s="71">
        <v>50</v>
      </c>
    </row>
    <row r="36" spans="1:10" ht="50.25" customHeight="1">
      <c r="A36" s="58">
        <v>25</v>
      </c>
      <c r="B36" s="35" t="s">
        <v>90</v>
      </c>
      <c r="C36" s="140"/>
      <c r="D36" s="140"/>
      <c r="E36" s="65">
        <f t="shared" si="2"/>
        <v>275.707</v>
      </c>
      <c r="F36" s="63"/>
      <c r="G36" s="63">
        <v>275.707</v>
      </c>
      <c r="H36" s="63"/>
      <c r="I36" s="63"/>
      <c r="J36" s="71"/>
    </row>
    <row r="37" spans="1:10" ht="33.75" customHeight="1">
      <c r="A37" s="58">
        <v>26</v>
      </c>
      <c r="B37" s="35" t="s">
        <v>89</v>
      </c>
      <c r="C37" s="140"/>
      <c r="D37" s="140"/>
      <c r="E37" s="65">
        <f t="shared" si="2"/>
        <v>130.84</v>
      </c>
      <c r="F37" s="63">
        <v>130.84</v>
      </c>
      <c r="G37" s="63"/>
      <c r="H37" s="63"/>
      <c r="I37" s="63"/>
      <c r="J37" s="71"/>
    </row>
    <row r="38" spans="1:10" ht="49.5" customHeight="1">
      <c r="A38" s="58">
        <v>27</v>
      </c>
      <c r="B38" s="28" t="s">
        <v>73</v>
      </c>
      <c r="C38" s="140"/>
      <c r="D38" s="140"/>
      <c r="E38" s="65">
        <f t="shared" si="2"/>
        <v>133.34</v>
      </c>
      <c r="F38" s="63">
        <v>133.34</v>
      </c>
      <c r="G38" s="63"/>
      <c r="H38" s="63"/>
      <c r="I38" s="63"/>
      <c r="J38" s="71"/>
    </row>
    <row r="39" spans="1:10" ht="45" customHeight="1">
      <c r="A39" s="58">
        <v>28</v>
      </c>
      <c r="B39" s="28" t="s">
        <v>74</v>
      </c>
      <c r="C39" s="140"/>
      <c r="D39" s="140"/>
      <c r="E39" s="65">
        <f t="shared" si="2"/>
        <v>1976.086</v>
      </c>
      <c r="F39" s="63">
        <v>1486.086</v>
      </c>
      <c r="G39" s="62">
        <v>490</v>
      </c>
      <c r="H39" s="63"/>
      <c r="I39" s="63"/>
      <c r="J39" s="71"/>
    </row>
    <row r="40" spans="1:12" ht="48" customHeight="1">
      <c r="A40" s="58">
        <v>29</v>
      </c>
      <c r="B40" s="45" t="s">
        <v>101</v>
      </c>
      <c r="C40" s="140"/>
      <c r="D40" s="140"/>
      <c r="E40" s="73">
        <f t="shared" si="2"/>
        <v>1501.193</v>
      </c>
      <c r="F40" s="63">
        <v>298.425</v>
      </c>
      <c r="G40" s="70">
        <v>1202.768</v>
      </c>
      <c r="H40" s="63"/>
      <c r="I40" s="63"/>
      <c r="J40" s="71"/>
      <c r="K40" s="11"/>
      <c r="L40" s="114"/>
    </row>
    <row r="41" spans="1:12" ht="43.5" customHeight="1">
      <c r="A41" s="58">
        <v>30</v>
      </c>
      <c r="B41" s="35" t="s">
        <v>146</v>
      </c>
      <c r="C41" s="140"/>
      <c r="D41" s="140"/>
      <c r="E41" s="65">
        <f>SUM(F41:J41)</f>
        <v>4834.157</v>
      </c>
      <c r="F41" s="63"/>
      <c r="G41" s="63">
        <v>4834.157</v>
      </c>
      <c r="H41" s="70"/>
      <c r="I41" s="63"/>
      <c r="J41" s="71"/>
      <c r="K41" s="11"/>
      <c r="L41" s="11"/>
    </row>
    <row r="42" spans="1:12" ht="96" customHeight="1">
      <c r="A42" s="97">
        <v>31</v>
      </c>
      <c r="B42" s="35" t="s">
        <v>147</v>
      </c>
      <c r="C42" s="141"/>
      <c r="D42" s="141"/>
      <c r="E42" s="102">
        <f>SUM(F42:J42)</f>
        <v>24135.31</v>
      </c>
      <c r="F42" s="93"/>
      <c r="G42" s="93"/>
      <c r="H42" s="70">
        <v>24135.31</v>
      </c>
      <c r="I42" s="93"/>
      <c r="J42" s="98"/>
      <c r="K42" s="11"/>
      <c r="L42" s="11"/>
    </row>
    <row r="43" spans="1:10" ht="33" customHeight="1">
      <c r="A43" s="97">
        <v>32</v>
      </c>
      <c r="B43" s="35" t="s">
        <v>142</v>
      </c>
      <c r="C43" s="142"/>
      <c r="D43" s="142"/>
      <c r="E43" s="102">
        <f>SUM(F43:J43)</f>
        <v>4703.09</v>
      </c>
      <c r="F43" s="95"/>
      <c r="G43" s="95"/>
      <c r="H43" s="94">
        <v>4703.09</v>
      </c>
      <c r="I43" s="93"/>
      <c r="J43" s="98"/>
    </row>
    <row r="44" spans="1:10" ht="16.5" customHeight="1" thickBot="1">
      <c r="A44" s="59"/>
      <c r="B44" s="103" t="s">
        <v>34</v>
      </c>
      <c r="C44" s="36"/>
      <c r="D44" s="36"/>
      <c r="E44" s="52">
        <f>SUM(E12:E43)</f>
        <v>152466.935</v>
      </c>
      <c r="F44" s="52">
        <f>SUM(F12:F13,F14:F19,F20,F21:F40)</f>
        <v>25718.740999999998</v>
      </c>
      <c r="G44" s="52">
        <f>SUM(G13,G14:G19,G20,G21:G30,G31:G36,G39:G41)</f>
        <v>26821.295999999995</v>
      </c>
      <c r="H44" s="52">
        <f>SUM(H12:H43)</f>
        <v>72385.898</v>
      </c>
      <c r="I44" s="52">
        <f>SUM(I12:I35)</f>
        <v>14059</v>
      </c>
      <c r="J44" s="80">
        <f>SUM(J12:J35)</f>
        <v>13482</v>
      </c>
    </row>
    <row r="45" spans="1:10" ht="12.75" customHeight="1" hidden="1">
      <c r="A45" s="60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3" customHeight="1">
      <c r="A46" s="60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36.75" customHeight="1">
      <c r="A47" s="60"/>
      <c r="B47" s="137" t="s">
        <v>139</v>
      </c>
      <c r="C47" s="138"/>
      <c r="D47" s="138"/>
      <c r="E47" s="138"/>
      <c r="F47" s="138"/>
      <c r="G47" s="138"/>
      <c r="H47" s="11"/>
      <c r="I47" s="11"/>
      <c r="J47" s="11"/>
    </row>
    <row r="48" spans="1:10" ht="12.75" customHeight="1">
      <c r="A48" s="60"/>
      <c r="B48" s="11"/>
      <c r="C48" s="11"/>
      <c r="D48" s="11"/>
      <c r="E48" s="11"/>
      <c r="F48" s="11"/>
      <c r="G48" s="11"/>
      <c r="H48" s="11"/>
      <c r="I48" s="11"/>
      <c r="J48" s="11"/>
    </row>
    <row r="49" spans="1:7" ht="12.75">
      <c r="A49" s="60"/>
      <c r="B49" s="11"/>
      <c r="C49" s="11"/>
      <c r="D49" s="11"/>
      <c r="E49" s="16"/>
      <c r="G49" s="46"/>
    </row>
    <row r="50" spans="1:5" ht="12.75">
      <c r="A50" s="60"/>
      <c r="B50" s="101"/>
      <c r="C50" s="11"/>
      <c r="D50" s="11"/>
      <c r="E50" s="11"/>
    </row>
    <row r="51" spans="1:4" ht="12.75">
      <c r="A51" s="60"/>
      <c r="B51" s="11"/>
      <c r="C51" s="11"/>
      <c r="D51" s="11"/>
    </row>
    <row r="52" spans="1:4" ht="15.75">
      <c r="A52" s="60"/>
      <c r="B52" s="19"/>
      <c r="C52" s="11"/>
      <c r="D52" s="11"/>
    </row>
    <row r="53" spans="1:4" ht="15.75">
      <c r="A53" s="60"/>
      <c r="B53" s="20"/>
      <c r="C53" s="11"/>
      <c r="D53" s="11"/>
    </row>
    <row r="54" spans="2:3" ht="18.75">
      <c r="B54" s="48"/>
      <c r="C54" s="11"/>
    </row>
    <row r="55" spans="2:3" ht="12.75">
      <c r="B55" s="11"/>
      <c r="C55" s="11"/>
    </row>
    <row r="57" ht="12.75">
      <c r="B57" s="11"/>
    </row>
    <row r="58" ht="12.75">
      <c r="B58" s="11"/>
    </row>
    <row r="59" ht="15.75">
      <c r="B59" s="20"/>
    </row>
  </sheetData>
  <sheetProtection/>
  <mergeCells count="17">
    <mergeCell ref="A7:A10"/>
    <mergeCell ref="B7:B10"/>
    <mergeCell ref="D7:D10"/>
    <mergeCell ref="C12:C32"/>
    <mergeCell ref="D12:D32"/>
    <mergeCell ref="B47:G47"/>
    <mergeCell ref="C33:C43"/>
    <mergeCell ref="D33:D43"/>
    <mergeCell ref="H5:J5"/>
    <mergeCell ref="F9:J9"/>
    <mergeCell ref="C7:C10"/>
    <mergeCell ref="E7:J8"/>
    <mergeCell ref="E9:E10"/>
    <mergeCell ref="F1:K1"/>
    <mergeCell ref="F2:K2"/>
    <mergeCell ref="F3:K3"/>
    <mergeCell ref="B4:I4"/>
  </mergeCells>
  <printOptions/>
  <pageMargins left="0.42" right="0.31" top="0.77" bottom="0.26" header="0.76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="75" zoomScaleNormal="75" zoomScalePageLayoutView="0" workbookViewId="0" topLeftCell="A1">
      <selection activeCell="F3" sqref="F3:K3"/>
    </sheetView>
  </sheetViews>
  <sheetFormatPr defaultColWidth="9.00390625" defaultRowHeight="12.75"/>
  <cols>
    <col min="1" max="1" width="3.375" style="56" customWidth="1"/>
    <col min="2" max="2" width="54.875" style="0" customWidth="1"/>
    <col min="3" max="3" width="15.75390625" style="76" customWidth="1"/>
    <col min="4" max="4" width="12.00390625" style="0" customWidth="1"/>
    <col min="5" max="5" width="11.25390625" style="0" customWidth="1"/>
    <col min="8" max="8" width="9.625" style="0" customWidth="1"/>
    <col min="9" max="9" width="8.75390625" style="0" customWidth="1"/>
    <col min="10" max="10" width="9.125" style="0" hidden="1" customWidth="1"/>
  </cols>
  <sheetData>
    <row r="1" spans="6:11" ht="15.75">
      <c r="F1" s="126" t="s">
        <v>49</v>
      </c>
      <c r="G1" s="126"/>
      <c r="H1" s="126"/>
      <c r="I1" s="126"/>
      <c r="J1" s="126"/>
      <c r="K1" s="126"/>
    </row>
    <row r="2" spans="6:11" ht="15.75">
      <c r="F2" s="126" t="s">
        <v>47</v>
      </c>
      <c r="G2" s="126"/>
      <c r="H2" s="126"/>
      <c r="I2" s="126"/>
      <c r="J2" s="126"/>
      <c r="K2" s="126"/>
    </row>
    <row r="3" spans="6:11" ht="15.75">
      <c r="F3" s="127" t="s">
        <v>150</v>
      </c>
      <c r="G3" s="126"/>
      <c r="H3" s="126"/>
      <c r="I3" s="126"/>
      <c r="J3" s="126"/>
      <c r="K3" s="126"/>
    </row>
    <row r="4" spans="2:9" ht="45" customHeight="1">
      <c r="B4" s="128" t="s">
        <v>94</v>
      </c>
      <c r="C4" s="128"/>
      <c r="D4" s="128"/>
      <c r="E4" s="128"/>
      <c r="F4" s="129"/>
      <c r="G4" s="129"/>
      <c r="H4" s="129"/>
      <c r="I4" s="129"/>
    </row>
    <row r="5" spans="8:11" ht="15.75" customHeight="1" thickBot="1">
      <c r="H5" s="152" t="s">
        <v>23</v>
      </c>
      <c r="I5" s="152"/>
      <c r="J5" s="153"/>
      <c r="K5" s="153"/>
    </row>
    <row r="6" spans="1:11" ht="30" customHeight="1">
      <c r="A6" s="159"/>
      <c r="B6" s="132" t="s">
        <v>2</v>
      </c>
      <c r="C6" s="160" t="s">
        <v>3</v>
      </c>
      <c r="D6" s="132" t="s">
        <v>4</v>
      </c>
      <c r="E6" s="132" t="s">
        <v>5</v>
      </c>
      <c r="F6" s="132"/>
      <c r="G6" s="132"/>
      <c r="H6" s="132"/>
      <c r="I6" s="132"/>
      <c r="J6" s="150"/>
      <c r="K6" s="151"/>
    </row>
    <row r="7" spans="1:11" ht="15.75">
      <c r="A7" s="144"/>
      <c r="B7" s="133"/>
      <c r="C7" s="161"/>
      <c r="D7" s="133"/>
      <c r="E7" s="133" t="s">
        <v>6</v>
      </c>
      <c r="F7" s="133" t="s">
        <v>7</v>
      </c>
      <c r="G7" s="133"/>
      <c r="H7" s="133"/>
      <c r="I7" s="133"/>
      <c r="J7" s="133"/>
      <c r="K7" s="149"/>
    </row>
    <row r="8" spans="1:11" ht="15.75">
      <c r="A8" s="144"/>
      <c r="B8" s="133"/>
      <c r="C8" s="161"/>
      <c r="D8" s="133"/>
      <c r="E8" s="133"/>
      <c r="F8" s="6">
        <v>2016</v>
      </c>
      <c r="G8" s="6">
        <v>2017</v>
      </c>
      <c r="H8" s="6">
        <v>2018</v>
      </c>
      <c r="I8" s="133">
        <v>2019</v>
      </c>
      <c r="J8" s="133"/>
      <c r="K8" s="99">
        <v>2020</v>
      </c>
    </row>
    <row r="9" spans="1:11" ht="18" customHeight="1">
      <c r="A9" s="58">
        <v>1</v>
      </c>
      <c r="B9" s="5" t="s">
        <v>26</v>
      </c>
      <c r="C9" s="77" t="s">
        <v>38</v>
      </c>
      <c r="D9" s="50" t="s">
        <v>8</v>
      </c>
      <c r="E9" s="9">
        <f>SUM(F9:K9)</f>
        <v>126</v>
      </c>
      <c r="F9" s="9">
        <v>126</v>
      </c>
      <c r="G9" s="9" t="s">
        <v>78</v>
      </c>
      <c r="H9" s="9" t="s">
        <v>78</v>
      </c>
      <c r="I9" s="148" t="s">
        <v>78</v>
      </c>
      <c r="J9" s="148"/>
      <c r="K9" s="13" t="s">
        <v>78</v>
      </c>
    </row>
    <row r="10" spans="1:11" ht="15" customHeight="1">
      <c r="A10" s="58">
        <v>2</v>
      </c>
      <c r="B10" s="5" t="s">
        <v>71</v>
      </c>
      <c r="C10" s="77" t="s">
        <v>38</v>
      </c>
      <c r="D10" s="50" t="s">
        <v>39</v>
      </c>
      <c r="E10" s="9">
        <f>SUM(F10:K10)</f>
        <v>73</v>
      </c>
      <c r="F10" s="9">
        <v>21</v>
      </c>
      <c r="G10" s="9">
        <v>17</v>
      </c>
      <c r="H10" s="9">
        <v>11</v>
      </c>
      <c r="I10" s="148">
        <v>10</v>
      </c>
      <c r="J10" s="148"/>
      <c r="K10" s="13">
        <v>14</v>
      </c>
    </row>
    <row r="11" spans="1:11" ht="15" customHeight="1">
      <c r="A11" s="58">
        <v>3</v>
      </c>
      <c r="B11" s="5" t="s">
        <v>27</v>
      </c>
      <c r="C11" s="77" t="s">
        <v>38</v>
      </c>
      <c r="D11" s="50" t="s">
        <v>8</v>
      </c>
      <c r="E11" s="9">
        <f aca="true" t="shared" si="0" ref="E11:E18">SUM(F11:K11)</f>
        <v>85</v>
      </c>
      <c r="F11" s="9">
        <v>19</v>
      </c>
      <c r="G11" s="9">
        <v>29</v>
      </c>
      <c r="H11" s="9">
        <v>8</v>
      </c>
      <c r="I11" s="9">
        <v>29</v>
      </c>
      <c r="J11" s="9"/>
      <c r="K11" s="13">
        <v>0</v>
      </c>
    </row>
    <row r="12" spans="1:11" ht="15.75" customHeight="1">
      <c r="A12" s="58">
        <v>4</v>
      </c>
      <c r="B12" s="5" t="s">
        <v>28</v>
      </c>
      <c r="C12" s="77" t="s">
        <v>38</v>
      </c>
      <c r="D12" s="50" t="s">
        <v>8</v>
      </c>
      <c r="E12" s="9">
        <f t="shared" si="0"/>
        <v>151</v>
      </c>
      <c r="F12" s="9">
        <v>48</v>
      </c>
      <c r="G12" s="9">
        <v>31</v>
      </c>
      <c r="H12" s="9">
        <v>19</v>
      </c>
      <c r="I12" s="148">
        <v>39</v>
      </c>
      <c r="J12" s="148"/>
      <c r="K12" s="13">
        <v>14</v>
      </c>
    </row>
    <row r="13" spans="1:11" ht="15" customHeight="1">
      <c r="A13" s="58">
        <v>5</v>
      </c>
      <c r="B13" s="5" t="s">
        <v>29</v>
      </c>
      <c r="C13" s="38" t="s">
        <v>38</v>
      </c>
      <c r="D13" s="9" t="s">
        <v>8</v>
      </c>
      <c r="E13" s="9">
        <f t="shared" si="0"/>
        <v>152</v>
      </c>
      <c r="F13" s="9">
        <v>48</v>
      </c>
      <c r="G13" s="9">
        <v>32</v>
      </c>
      <c r="H13" s="9">
        <v>19</v>
      </c>
      <c r="I13" s="148">
        <v>39</v>
      </c>
      <c r="J13" s="148"/>
      <c r="K13" s="13">
        <v>14</v>
      </c>
    </row>
    <row r="14" spans="1:11" ht="15.75" customHeight="1">
      <c r="A14" s="58">
        <v>6</v>
      </c>
      <c r="B14" s="5" t="s">
        <v>30</v>
      </c>
      <c r="C14" s="38" t="s">
        <v>40</v>
      </c>
      <c r="D14" s="9" t="s">
        <v>8</v>
      </c>
      <c r="E14" s="9">
        <f t="shared" si="0"/>
        <v>152</v>
      </c>
      <c r="F14" s="9">
        <v>48</v>
      </c>
      <c r="G14" s="9">
        <v>32</v>
      </c>
      <c r="H14" s="9">
        <v>19</v>
      </c>
      <c r="I14" s="148">
        <v>39</v>
      </c>
      <c r="J14" s="148"/>
      <c r="K14" s="13">
        <v>14</v>
      </c>
    </row>
    <row r="15" spans="1:11" ht="15" customHeight="1">
      <c r="A15" s="58">
        <v>7</v>
      </c>
      <c r="B15" s="5" t="s">
        <v>31</v>
      </c>
      <c r="C15" s="38" t="s">
        <v>40</v>
      </c>
      <c r="D15" s="9" t="s">
        <v>8</v>
      </c>
      <c r="E15" s="9">
        <f t="shared" si="0"/>
        <v>70</v>
      </c>
      <c r="F15" s="9">
        <v>11</v>
      </c>
      <c r="G15" s="9">
        <v>15</v>
      </c>
      <c r="H15" s="9">
        <v>11</v>
      </c>
      <c r="I15" s="9">
        <v>11</v>
      </c>
      <c r="J15" s="9">
        <v>11</v>
      </c>
      <c r="K15" s="13">
        <v>11</v>
      </c>
    </row>
    <row r="16" spans="1:11" ht="15.75" customHeight="1">
      <c r="A16" s="58">
        <v>8</v>
      </c>
      <c r="B16" s="5" t="s">
        <v>32</v>
      </c>
      <c r="C16" s="38" t="s">
        <v>41</v>
      </c>
      <c r="D16" s="9" t="s">
        <v>8</v>
      </c>
      <c r="E16" s="9">
        <f t="shared" si="0"/>
        <v>49</v>
      </c>
      <c r="F16" s="37">
        <v>14</v>
      </c>
      <c r="G16" s="37">
        <v>10</v>
      </c>
      <c r="H16" s="37">
        <v>15</v>
      </c>
      <c r="I16" s="37">
        <v>5</v>
      </c>
      <c r="J16" s="37"/>
      <c r="K16" s="100">
        <v>5</v>
      </c>
    </row>
    <row r="17" spans="1:11" ht="15.75">
      <c r="A17" s="58">
        <v>9</v>
      </c>
      <c r="B17" s="5" t="s">
        <v>143</v>
      </c>
      <c r="C17" s="38" t="s">
        <v>42</v>
      </c>
      <c r="D17" s="9" t="s">
        <v>8</v>
      </c>
      <c r="E17" s="37">
        <f t="shared" si="0"/>
        <v>37</v>
      </c>
      <c r="F17" s="37">
        <v>4</v>
      </c>
      <c r="G17" s="37">
        <v>12</v>
      </c>
      <c r="H17" s="37">
        <v>13</v>
      </c>
      <c r="I17" s="37">
        <v>4</v>
      </c>
      <c r="J17" s="37"/>
      <c r="K17" s="100">
        <v>4</v>
      </c>
    </row>
    <row r="18" spans="1:11" ht="8.25" customHeight="1">
      <c r="A18" s="144">
        <v>10</v>
      </c>
      <c r="B18" s="155" t="s">
        <v>57</v>
      </c>
      <c r="C18" s="146" t="s">
        <v>81</v>
      </c>
      <c r="D18" s="148" t="s">
        <v>58</v>
      </c>
      <c r="E18" s="154">
        <f t="shared" si="0"/>
        <v>4487</v>
      </c>
      <c r="F18" s="154">
        <v>550</v>
      </c>
      <c r="G18" s="154">
        <v>2737</v>
      </c>
      <c r="H18" s="154">
        <v>450</v>
      </c>
      <c r="I18" s="154">
        <v>400</v>
      </c>
      <c r="J18" s="37"/>
      <c r="K18" s="157">
        <v>350</v>
      </c>
    </row>
    <row r="19" spans="1:11" ht="3" customHeight="1">
      <c r="A19" s="144"/>
      <c r="B19" s="155"/>
      <c r="C19" s="146"/>
      <c r="D19" s="148"/>
      <c r="E19" s="154"/>
      <c r="F19" s="154"/>
      <c r="G19" s="154"/>
      <c r="H19" s="154"/>
      <c r="I19" s="154"/>
      <c r="J19" s="37"/>
      <c r="K19" s="157"/>
    </row>
    <row r="20" spans="1:11" ht="15.75" customHeight="1">
      <c r="A20" s="144"/>
      <c r="B20" s="156"/>
      <c r="C20" s="158"/>
      <c r="D20" s="9" t="s">
        <v>103</v>
      </c>
      <c r="E20" s="79"/>
      <c r="F20" s="37"/>
      <c r="G20" s="37">
        <v>200</v>
      </c>
      <c r="H20" s="37"/>
      <c r="I20" s="37"/>
      <c r="J20" s="37"/>
      <c r="K20" s="100"/>
    </row>
    <row r="21" spans="1:11" ht="9.75" customHeight="1">
      <c r="A21" s="144"/>
      <c r="B21" s="156"/>
      <c r="C21" s="158"/>
      <c r="D21" s="9" t="s">
        <v>104</v>
      </c>
      <c r="E21" s="79"/>
      <c r="F21" s="37"/>
      <c r="G21" s="37">
        <v>15</v>
      </c>
      <c r="H21" s="37"/>
      <c r="I21" s="37"/>
      <c r="J21" s="37"/>
      <c r="K21" s="100"/>
    </row>
    <row r="22" spans="1:11" ht="13.5" customHeight="1">
      <c r="A22" s="144"/>
      <c r="B22" s="156"/>
      <c r="C22" s="158"/>
      <c r="D22" s="9" t="s">
        <v>84</v>
      </c>
      <c r="E22" s="79"/>
      <c r="F22" s="37"/>
      <c r="G22" s="37">
        <v>2555</v>
      </c>
      <c r="H22" s="37"/>
      <c r="I22" s="37"/>
      <c r="J22" s="37"/>
      <c r="K22" s="100"/>
    </row>
    <row r="23" spans="1:11" ht="12" customHeight="1">
      <c r="A23" s="144"/>
      <c r="B23" s="156"/>
      <c r="C23" s="158"/>
      <c r="D23" s="9" t="s">
        <v>8</v>
      </c>
      <c r="E23" s="79"/>
      <c r="F23" s="37"/>
      <c r="G23" s="37">
        <v>14594</v>
      </c>
      <c r="H23" s="37"/>
      <c r="I23" s="37"/>
      <c r="J23" s="37"/>
      <c r="K23" s="100"/>
    </row>
    <row r="24" spans="1:11" ht="18.75" customHeight="1">
      <c r="A24" s="58">
        <v>11</v>
      </c>
      <c r="B24" s="64" t="s">
        <v>108</v>
      </c>
      <c r="C24" s="38" t="s">
        <v>56</v>
      </c>
      <c r="D24" s="9" t="s">
        <v>8</v>
      </c>
      <c r="E24" s="79"/>
      <c r="F24" s="37"/>
      <c r="G24" s="37">
        <v>104</v>
      </c>
      <c r="H24" s="37"/>
      <c r="I24" s="37"/>
      <c r="J24" s="37"/>
      <c r="K24" s="100"/>
    </row>
    <row r="25" spans="1:11" ht="15.75">
      <c r="A25" s="58">
        <v>12</v>
      </c>
      <c r="B25" s="5" t="s">
        <v>60</v>
      </c>
      <c r="C25" s="38" t="s">
        <v>42</v>
      </c>
      <c r="D25" s="9" t="s">
        <v>8</v>
      </c>
      <c r="E25" s="37">
        <f>SUM(F25:K25)</f>
        <v>8</v>
      </c>
      <c r="F25" s="37">
        <v>4</v>
      </c>
      <c r="G25" s="37">
        <v>1</v>
      </c>
      <c r="H25" s="37">
        <v>1</v>
      </c>
      <c r="I25" s="37">
        <v>1</v>
      </c>
      <c r="J25" s="37"/>
      <c r="K25" s="100">
        <v>1</v>
      </c>
    </row>
    <row r="26" spans="1:11" ht="15" customHeight="1">
      <c r="A26" s="58">
        <v>13</v>
      </c>
      <c r="B26" s="5" t="s">
        <v>138</v>
      </c>
      <c r="C26" s="38"/>
      <c r="D26" s="9"/>
      <c r="E26" s="37"/>
      <c r="F26" s="37"/>
      <c r="G26" s="37"/>
      <c r="H26" s="37">
        <v>1</v>
      </c>
      <c r="I26" s="37"/>
      <c r="J26" s="37"/>
      <c r="K26" s="100"/>
    </row>
    <row r="27" spans="1:11" ht="14.25" customHeight="1">
      <c r="A27" s="58">
        <v>14</v>
      </c>
      <c r="B27" s="5" t="s">
        <v>68</v>
      </c>
      <c r="C27" s="38" t="s">
        <v>43</v>
      </c>
      <c r="D27" s="9" t="s">
        <v>44</v>
      </c>
      <c r="E27" s="37">
        <f>SUM(F27:K27)</f>
        <v>1.265</v>
      </c>
      <c r="F27" s="37">
        <v>0</v>
      </c>
      <c r="G27" s="37">
        <v>0.5</v>
      </c>
      <c r="H27" s="37">
        <v>0.365</v>
      </c>
      <c r="I27" s="37">
        <v>0.2</v>
      </c>
      <c r="J27" s="37"/>
      <c r="K27" s="100">
        <v>0.2</v>
      </c>
    </row>
    <row r="28" spans="1:11" ht="13.5" customHeight="1">
      <c r="A28" s="144">
        <v>15</v>
      </c>
      <c r="B28" s="147" t="s">
        <v>70</v>
      </c>
      <c r="C28" s="146" t="s">
        <v>79</v>
      </c>
      <c r="D28" s="9" t="s">
        <v>44</v>
      </c>
      <c r="E28" s="37">
        <f>SUM(F28:K28)</f>
        <v>3.085</v>
      </c>
      <c r="F28" s="37">
        <v>1.085</v>
      </c>
      <c r="G28" s="37"/>
      <c r="H28" s="37"/>
      <c r="I28" s="37">
        <v>1</v>
      </c>
      <c r="J28" s="37"/>
      <c r="K28" s="100">
        <v>1</v>
      </c>
    </row>
    <row r="29" spans="1:11" ht="13.5" customHeight="1">
      <c r="A29" s="145"/>
      <c r="B29" s="147"/>
      <c r="C29" s="146"/>
      <c r="D29" s="9" t="s">
        <v>8</v>
      </c>
      <c r="E29" s="37"/>
      <c r="F29" s="37"/>
      <c r="G29" s="37">
        <v>31</v>
      </c>
      <c r="H29" s="37">
        <v>6257</v>
      </c>
      <c r="I29" s="37"/>
      <c r="J29" s="37"/>
      <c r="K29" s="100"/>
    </row>
    <row r="30" spans="1:11" ht="13.5" customHeight="1">
      <c r="A30" s="145"/>
      <c r="B30" s="147"/>
      <c r="C30" s="146"/>
      <c r="D30" s="9" t="s">
        <v>122</v>
      </c>
      <c r="E30" s="37"/>
      <c r="F30" s="37"/>
      <c r="G30" s="37"/>
      <c r="H30" s="37">
        <v>2084</v>
      </c>
      <c r="I30" s="37"/>
      <c r="J30" s="37"/>
      <c r="K30" s="100"/>
    </row>
    <row r="31" spans="1:11" ht="12.75" customHeight="1">
      <c r="A31" s="145"/>
      <c r="B31" s="147"/>
      <c r="C31" s="146"/>
      <c r="D31" s="9" t="s">
        <v>105</v>
      </c>
      <c r="E31" s="37"/>
      <c r="F31" s="37"/>
      <c r="G31" s="37">
        <v>47</v>
      </c>
      <c r="H31" s="37"/>
      <c r="I31" s="37"/>
      <c r="J31" s="37"/>
      <c r="K31" s="100"/>
    </row>
    <row r="32" spans="1:11" ht="15" customHeight="1">
      <c r="A32" s="58">
        <v>16</v>
      </c>
      <c r="B32" s="5" t="s">
        <v>113</v>
      </c>
      <c r="C32" s="38" t="s">
        <v>121</v>
      </c>
      <c r="D32" s="9" t="s">
        <v>120</v>
      </c>
      <c r="E32" s="37"/>
      <c r="F32" s="37"/>
      <c r="G32" s="37"/>
      <c r="H32" s="37">
        <v>10</v>
      </c>
      <c r="I32" s="37"/>
      <c r="J32" s="37"/>
      <c r="K32" s="100"/>
    </row>
    <row r="33" spans="1:11" ht="30.75" customHeight="1">
      <c r="A33" s="58">
        <v>17</v>
      </c>
      <c r="B33" s="5" t="s">
        <v>137</v>
      </c>
      <c r="C33" s="38" t="s">
        <v>119</v>
      </c>
      <c r="D33" s="9" t="s">
        <v>8</v>
      </c>
      <c r="E33" s="37"/>
      <c r="F33" s="37"/>
      <c r="G33" s="37"/>
      <c r="H33" s="37">
        <v>2</v>
      </c>
      <c r="I33" s="37"/>
      <c r="J33" s="37"/>
      <c r="K33" s="100"/>
    </row>
    <row r="34" spans="1:11" ht="17.25" customHeight="1">
      <c r="A34" s="58">
        <v>18</v>
      </c>
      <c r="B34" s="5" t="s">
        <v>124</v>
      </c>
      <c r="C34" s="38" t="s">
        <v>129</v>
      </c>
      <c r="D34" s="9" t="s">
        <v>8</v>
      </c>
      <c r="E34" s="37"/>
      <c r="F34" s="37"/>
      <c r="G34" s="37"/>
      <c r="H34" s="37">
        <v>14</v>
      </c>
      <c r="I34" s="37"/>
      <c r="J34" s="37"/>
      <c r="K34" s="100"/>
    </row>
    <row r="35" spans="1:11" ht="13.5" customHeight="1">
      <c r="A35" s="58">
        <v>19</v>
      </c>
      <c r="B35" s="64" t="s">
        <v>107</v>
      </c>
      <c r="C35" s="38" t="s">
        <v>56</v>
      </c>
      <c r="D35" s="9" t="s">
        <v>8</v>
      </c>
      <c r="E35" s="37"/>
      <c r="F35" s="37"/>
      <c r="G35" s="37">
        <v>29</v>
      </c>
      <c r="H35" s="37">
        <v>130</v>
      </c>
      <c r="I35" s="37"/>
      <c r="J35" s="37"/>
      <c r="K35" s="100"/>
    </row>
    <row r="36" spans="1:11" ht="15.75">
      <c r="A36" s="58">
        <v>20</v>
      </c>
      <c r="B36" s="5" t="s">
        <v>61</v>
      </c>
      <c r="C36" s="38" t="s">
        <v>41</v>
      </c>
      <c r="D36" s="9" t="s">
        <v>8</v>
      </c>
      <c r="E36" s="37">
        <f>SUM(F36:K36)</f>
        <v>7</v>
      </c>
      <c r="F36" s="37">
        <v>3</v>
      </c>
      <c r="G36" s="37">
        <v>1</v>
      </c>
      <c r="H36" s="37">
        <v>1</v>
      </c>
      <c r="I36" s="37">
        <v>1</v>
      </c>
      <c r="J36" s="37"/>
      <c r="K36" s="100">
        <v>1</v>
      </c>
    </row>
    <row r="37" spans="1:11" ht="15" customHeight="1">
      <c r="A37" s="58">
        <v>21</v>
      </c>
      <c r="B37" s="5" t="s">
        <v>33</v>
      </c>
      <c r="C37" s="38" t="s">
        <v>45</v>
      </c>
      <c r="D37" s="9" t="s">
        <v>8</v>
      </c>
      <c r="E37" s="37">
        <f>SUM(F37:K37)</f>
        <v>2041</v>
      </c>
      <c r="F37" s="37">
        <v>357</v>
      </c>
      <c r="G37" s="37">
        <v>420</v>
      </c>
      <c r="H37" s="37">
        <v>420</v>
      </c>
      <c r="I37" s="37">
        <v>422</v>
      </c>
      <c r="J37" s="37"/>
      <c r="K37" s="100">
        <v>422</v>
      </c>
    </row>
    <row r="38" spans="1:11" ht="13.5" customHeight="1">
      <c r="A38" s="58">
        <v>22</v>
      </c>
      <c r="B38" s="17" t="s">
        <v>62</v>
      </c>
      <c r="C38" s="38" t="s">
        <v>41</v>
      </c>
      <c r="D38" s="9" t="s">
        <v>8</v>
      </c>
      <c r="E38" s="37">
        <f>SUM(F38:K38)</f>
        <v>15</v>
      </c>
      <c r="F38" s="37">
        <v>3</v>
      </c>
      <c r="G38" s="37">
        <v>3</v>
      </c>
      <c r="H38" s="37">
        <v>3</v>
      </c>
      <c r="I38" s="37">
        <v>3</v>
      </c>
      <c r="J38" s="37"/>
      <c r="K38" s="100">
        <v>3</v>
      </c>
    </row>
    <row r="39" spans="1:11" ht="17.25" customHeight="1">
      <c r="A39" s="58">
        <v>23</v>
      </c>
      <c r="B39" s="17" t="s">
        <v>69</v>
      </c>
      <c r="C39" s="38" t="s">
        <v>52</v>
      </c>
      <c r="D39" s="9" t="s">
        <v>8</v>
      </c>
      <c r="E39" s="37">
        <f aca="true" t="shared" si="1" ref="E39:E56">SUM(F39:K39)</f>
        <v>70</v>
      </c>
      <c r="F39" s="37">
        <v>14</v>
      </c>
      <c r="G39" s="37">
        <v>14</v>
      </c>
      <c r="H39" s="37">
        <v>14</v>
      </c>
      <c r="I39" s="37">
        <v>14</v>
      </c>
      <c r="J39" s="37"/>
      <c r="K39" s="100">
        <v>14</v>
      </c>
    </row>
    <row r="40" spans="1:11" ht="15.75">
      <c r="A40" s="58">
        <v>24</v>
      </c>
      <c r="B40" s="17" t="s">
        <v>63</v>
      </c>
      <c r="C40" s="38" t="s">
        <v>56</v>
      </c>
      <c r="D40" s="9" t="s">
        <v>8</v>
      </c>
      <c r="E40" s="37">
        <f t="shared" si="1"/>
        <v>5</v>
      </c>
      <c r="F40" s="37">
        <v>1</v>
      </c>
      <c r="G40" s="37">
        <v>1</v>
      </c>
      <c r="H40" s="37">
        <v>1</v>
      </c>
      <c r="I40" s="37">
        <v>1</v>
      </c>
      <c r="J40" s="37"/>
      <c r="K40" s="100">
        <v>1</v>
      </c>
    </row>
    <row r="41" spans="1:11" ht="47.25">
      <c r="A41" s="58">
        <v>25</v>
      </c>
      <c r="B41" s="35" t="s">
        <v>91</v>
      </c>
      <c r="C41" s="38" t="s">
        <v>56</v>
      </c>
      <c r="D41" s="9" t="s">
        <v>8</v>
      </c>
      <c r="E41" s="37">
        <f>SUM(F41:K41)</f>
        <v>481</v>
      </c>
      <c r="F41" s="37"/>
      <c r="G41" s="37">
        <v>481</v>
      </c>
      <c r="H41" s="37"/>
      <c r="I41" s="37"/>
      <c r="J41" s="37"/>
      <c r="K41" s="100"/>
    </row>
    <row r="42" spans="1:11" ht="31.5">
      <c r="A42" s="58">
        <v>26</v>
      </c>
      <c r="B42" s="35" t="s">
        <v>97</v>
      </c>
      <c r="C42" s="38" t="s">
        <v>56</v>
      </c>
      <c r="D42" s="9" t="s">
        <v>8</v>
      </c>
      <c r="E42" s="37">
        <f>SUM(F42:K42)</f>
        <v>104</v>
      </c>
      <c r="F42" s="37">
        <v>104</v>
      </c>
      <c r="G42" s="37"/>
      <c r="H42" s="37"/>
      <c r="I42" s="37"/>
      <c r="J42" s="37"/>
      <c r="K42" s="100"/>
    </row>
    <row r="43" spans="1:11" ht="44.25">
      <c r="A43" s="58">
        <v>27</v>
      </c>
      <c r="B43" s="28" t="s">
        <v>88</v>
      </c>
      <c r="C43" s="38" t="s">
        <v>72</v>
      </c>
      <c r="D43" s="9" t="s">
        <v>8</v>
      </c>
      <c r="E43" s="37">
        <f t="shared" si="1"/>
        <v>6</v>
      </c>
      <c r="F43" s="37">
        <v>6</v>
      </c>
      <c r="G43" s="37"/>
      <c r="H43" s="37"/>
      <c r="I43" s="37"/>
      <c r="J43" s="37"/>
      <c r="K43" s="100"/>
    </row>
    <row r="44" spans="1:11" ht="44.25">
      <c r="A44" s="58">
        <v>28</v>
      </c>
      <c r="B44" s="28" t="s">
        <v>87</v>
      </c>
      <c r="C44" s="38" t="s">
        <v>72</v>
      </c>
      <c r="D44" s="9" t="s">
        <v>8</v>
      </c>
      <c r="E44" s="30">
        <f t="shared" si="1"/>
        <v>11</v>
      </c>
      <c r="F44" s="30">
        <v>5</v>
      </c>
      <c r="G44" s="37">
        <v>6</v>
      </c>
      <c r="H44" s="37"/>
      <c r="I44" s="37"/>
      <c r="J44" s="37"/>
      <c r="K44" s="100"/>
    </row>
    <row r="45" spans="1:13" ht="12" customHeight="1">
      <c r="A45" s="144">
        <v>29</v>
      </c>
      <c r="B45" s="147" t="s">
        <v>101</v>
      </c>
      <c r="C45" s="146" t="s">
        <v>82</v>
      </c>
      <c r="D45" s="9" t="s">
        <v>8</v>
      </c>
      <c r="E45" s="30">
        <f t="shared" si="1"/>
        <v>6181</v>
      </c>
      <c r="F45" s="30">
        <v>2674</v>
      </c>
      <c r="G45" s="37">
        <v>3507</v>
      </c>
      <c r="H45" s="37"/>
      <c r="I45" s="37"/>
      <c r="J45" s="37"/>
      <c r="K45" s="100"/>
      <c r="M45" s="47"/>
    </row>
    <row r="46" spans="1:11" ht="12.75" customHeight="1">
      <c r="A46" s="144"/>
      <c r="B46" s="147"/>
      <c r="C46" s="146"/>
      <c r="D46" s="9" t="s">
        <v>83</v>
      </c>
      <c r="E46" s="30">
        <f t="shared" si="1"/>
        <v>2061</v>
      </c>
      <c r="F46" s="30">
        <v>1061</v>
      </c>
      <c r="G46" s="37">
        <v>1000</v>
      </c>
      <c r="H46" s="37"/>
      <c r="I46" s="37"/>
      <c r="J46" s="37"/>
      <c r="K46" s="100"/>
    </row>
    <row r="47" spans="1:11" ht="10.5" customHeight="1">
      <c r="A47" s="144"/>
      <c r="B47" s="147"/>
      <c r="C47" s="146"/>
      <c r="D47" s="9" t="s">
        <v>104</v>
      </c>
      <c r="E47" s="30">
        <f t="shared" si="1"/>
        <v>329</v>
      </c>
      <c r="F47" s="30">
        <v>15</v>
      </c>
      <c r="G47" s="37">
        <v>314</v>
      </c>
      <c r="H47" s="37"/>
      <c r="I47" s="37"/>
      <c r="J47" s="37"/>
      <c r="K47" s="100"/>
    </row>
    <row r="48" spans="1:11" ht="9.75" customHeight="1">
      <c r="A48" s="144"/>
      <c r="B48" s="147"/>
      <c r="C48" s="146"/>
      <c r="D48" s="9" t="s">
        <v>103</v>
      </c>
      <c r="E48" s="30">
        <f t="shared" si="1"/>
        <v>172</v>
      </c>
      <c r="F48" s="30">
        <v>70</v>
      </c>
      <c r="G48" s="37">
        <v>102</v>
      </c>
      <c r="H48" s="37"/>
      <c r="I48" s="37"/>
      <c r="J48" s="37"/>
      <c r="K48" s="100"/>
    </row>
    <row r="49" spans="1:11" ht="9.75" customHeight="1">
      <c r="A49" s="144"/>
      <c r="B49" s="147"/>
      <c r="C49" s="146"/>
      <c r="D49" s="9" t="s">
        <v>84</v>
      </c>
      <c r="E49" s="30">
        <f t="shared" si="1"/>
        <v>4406</v>
      </c>
      <c r="F49" s="30">
        <v>2584</v>
      </c>
      <c r="G49" s="37">
        <v>1822</v>
      </c>
      <c r="H49" s="37"/>
      <c r="I49" s="37"/>
      <c r="J49" s="37"/>
      <c r="K49" s="100"/>
    </row>
    <row r="50" spans="1:11" ht="9.75" customHeight="1">
      <c r="A50" s="144"/>
      <c r="B50" s="147"/>
      <c r="C50" s="146"/>
      <c r="D50" s="9" t="s">
        <v>58</v>
      </c>
      <c r="E50" s="30">
        <f t="shared" si="1"/>
        <v>1434</v>
      </c>
      <c r="F50" s="30">
        <v>604</v>
      </c>
      <c r="G50" s="37">
        <v>830</v>
      </c>
      <c r="H50" s="37"/>
      <c r="I50" s="37"/>
      <c r="J50" s="37"/>
      <c r="K50" s="100"/>
    </row>
    <row r="51" spans="1:11" ht="12" customHeight="1">
      <c r="A51" s="144"/>
      <c r="B51" s="147"/>
      <c r="C51" s="146"/>
      <c r="D51" s="9" t="s">
        <v>85</v>
      </c>
      <c r="E51" s="30">
        <f t="shared" si="1"/>
        <v>30</v>
      </c>
      <c r="F51" s="30">
        <v>15</v>
      </c>
      <c r="G51" s="37">
        <v>15</v>
      </c>
      <c r="H51" s="37"/>
      <c r="I51" s="37"/>
      <c r="J51" s="37"/>
      <c r="K51" s="100"/>
    </row>
    <row r="52" spans="1:11" ht="12" customHeight="1">
      <c r="A52" s="144"/>
      <c r="B52" s="147"/>
      <c r="C52" s="146"/>
      <c r="D52" s="9" t="s">
        <v>86</v>
      </c>
      <c r="E52" s="30">
        <f>SUM(F52:K52)</f>
        <v>626</v>
      </c>
      <c r="F52" s="30">
        <v>426</v>
      </c>
      <c r="G52" s="37">
        <v>200</v>
      </c>
      <c r="H52" s="37"/>
      <c r="I52" s="37"/>
      <c r="J52" s="37"/>
      <c r="K52" s="100"/>
    </row>
    <row r="53" spans="1:11" ht="12" customHeight="1">
      <c r="A53" s="144"/>
      <c r="B53" s="147"/>
      <c r="C53" s="146"/>
      <c r="D53" s="9" t="s">
        <v>98</v>
      </c>
      <c r="E53" s="30">
        <f t="shared" si="1"/>
        <v>1</v>
      </c>
      <c r="F53" s="30"/>
      <c r="G53" s="37">
        <v>1</v>
      </c>
      <c r="H53" s="37"/>
      <c r="I53" s="37"/>
      <c r="J53" s="37"/>
      <c r="K53" s="100"/>
    </row>
    <row r="54" spans="1:11" ht="11.25" customHeight="1">
      <c r="A54" s="144"/>
      <c r="B54" s="158"/>
      <c r="C54" s="158"/>
      <c r="D54" s="9" t="s">
        <v>99</v>
      </c>
      <c r="E54" s="30">
        <f t="shared" si="1"/>
        <v>10260</v>
      </c>
      <c r="F54" s="30"/>
      <c r="G54" s="37">
        <v>10260</v>
      </c>
      <c r="H54" s="37"/>
      <c r="I54" s="37"/>
      <c r="J54" s="37"/>
      <c r="K54" s="100"/>
    </row>
    <row r="55" spans="1:11" ht="11.25" customHeight="1">
      <c r="A55" s="144"/>
      <c r="B55" s="158"/>
      <c r="C55" s="158"/>
      <c r="D55" s="9" t="s">
        <v>100</v>
      </c>
      <c r="E55" s="30">
        <f t="shared" si="1"/>
        <v>4</v>
      </c>
      <c r="F55" s="30"/>
      <c r="G55" s="37">
        <v>4</v>
      </c>
      <c r="H55" s="37"/>
      <c r="I55" s="37"/>
      <c r="J55" s="37"/>
      <c r="K55" s="100"/>
    </row>
    <row r="56" spans="1:11" ht="48" customHeight="1">
      <c r="A56" s="58">
        <v>30</v>
      </c>
      <c r="B56" s="35" t="s">
        <v>146</v>
      </c>
      <c r="C56" s="38" t="s">
        <v>56</v>
      </c>
      <c r="D56" s="9" t="s">
        <v>102</v>
      </c>
      <c r="E56" s="30">
        <f t="shared" si="1"/>
        <v>4834.157</v>
      </c>
      <c r="F56" s="30"/>
      <c r="G56" s="37">
        <v>4834.157</v>
      </c>
      <c r="H56" s="115"/>
      <c r="I56" s="37"/>
      <c r="J56" s="37"/>
      <c r="K56" s="100"/>
    </row>
    <row r="57" spans="1:11" ht="96" customHeight="1">
      <c r="A57" s="58">
        <v>31</v>
      </c>
      <c r="B57" s="35" t="s">
        <v>147</v>
      </c>
      <c r="C57" s="38" t="s">
        <v>56</v>
      </c>
      <c r="D57" s="9" t="s">
        <v>102</v>
      </c>
      <c r="E57" s="116">
        <f>SUM(G57:K57)</f>
        <v>24135.31</v>
      </c>
      <c r="F57" s="30"/>
      <c r="G57" s="37"/>
      <c r="H57" s="115">
        <v>24135.31</v>
      </c>
      <c r="I57" s="37"/>
      <c r="J57" s="37"/>
      <c r="K57" s="100"/>
    </row>
    <row r="58" spans="1:11" ht="36" customHeight="1" thickBot="1">
      <c r="A58" s="104">
        <v>32</v>
      </c>
      <c r="B58" s="105" t="s">
        <v>142</v>
      </c>
      <c r="C58" s="106" t="s">
        <v>56</v>
      </c>
      <c r="D58" s="107" t="s">
        <v>8</v>
      </c>
      <c r="E58" s="108"/>
      <c r="F58" s="108"/>
      <c r="G58" s="109"/>
      <c r="H58" s="109">
        <v>2</v>
      </c>
      <c r="I58" s="110"/>
      <c r="J58" s="110"/>
      <c r="K58" s="111"/>
    </row>
    <row r="59" spans="2:11" ht="13.5" customHeight="1">
      <c r="B59" s="39"/>
      <c r="C59" s="78"/>
      <c r="D59" s="40"/>
      <c r="E59" s="41"/>
      <c r="F59" s="41"/>
      <c r="G59" s="42"/>
      <c r="H59" s="43"/>
      <c r="I59" s="43"/>
      <c r="J59" s="43"/>
      <c r="K59" s="43"/>
    </row>
    <row r="60" spans="2:7" ht="29.25" customHeight="1">
      <c r="B60" s="137" t="s">
        <v>139</v>
      </c>
      <c r="C60" s="138"/>
      <c r="D60" s="138"/>
      <c r="E60" s="138"/>
      <c r="F60" s="138"/>
      <c r="G60" s="138"/>
    </row>
    <row r="66" ht="15.75">
      <c r="C66" s="27"/>
    </row>
  </sheetData>
  <sheetProtection/>
  <mergeCells count="35">
    <mergeCell ref="A45:A55"/>
    <mergeCell ref="C45:C55"/>
    <mergeCell ref="B45:B55"/>
    <mergeCell ref="B6:B8"/>
    <mergeCell ref="A6:A8"/>
    <mergeCell ref="D6:D8"/>
    <mergeCell ref="A18:A23"/>
    <mergeCell ref="C6:C8"/>
    <mergeCell ref="C18:C23"/>
    <mergeCell ref="B18:B23"/>
    <mergeCell ref="K18:K19"/>
    <mergeCell ref="I18:I19"/>
    <mergeCell ref="E7:E8"/>
    <mergeCell ref="I9:J9"/>
    <mergeCell ref="I8:J8"/>
    <mergeCell ref="H5:K5"/>
    <mergeCell ref="B60:G60"/>
    <mergeCell ref="I14:J14"/>
    <mergeCell ref="I10:J10"/>
    <mergeCell ref="I12:J12"/>
    <mergeCell ref="D18:D19"/>
    <mergeCell ref="E18:E19"/>
    <mergeCell ref="F18:F19"/>
    <mergeCell ref="G18:G19"/>
    <mergeCell ref="H18:H19"/>
    <mergeCell ref="A28:A31"/>
    <mergeCell ref="C28:C31"/>
    <mergeCell ref="B28:B31"/>
    <mergeCell ref="F1:K1"/>
    <mergeCell ref="F2:K2"/>
    <mergeCell ref="F3:K3"/>
    <mergeCell ref="I13:J13"/>
    <mergeCell ref="F7:K7"/>
    <mergeCell ref="B4:I4"/>
    <mergeCell ref="E6:K6"/>
  </mergeCells>
  <printOptions/>
  <pageMargins left="0.42" right="0.21" top="0.75" bottom="0.44" header="0.6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3" sqref="C3:H3"/>
    </sheetView>
  </sheetViews>
  <sheetFormatPr defaultColWidth="9.00390625" defaultRowHeight="12.75"/>
  <cols>
    <col min="1" max="1" width="38.00390625" style="0" customWidth="1"/>
    <col min="2" max="3" width="14.375" style="0" customWidth="1"/>
    <col min="4" max="4" width="13.125" style="0" customWidth="1"/>
    <col min="7" max="7" width="23.00390625" style="0" customWidth="1"/>
  </cols>
  <sheetData>
    <row r="1" spans="3:8" ht="15.75">
      <c r="C1" s="162" t="s">
        <v>48</v>
      </c>
      <c r="D1" s="162"/>
      <c r="E1" s="162"/>
      <c r="F1" s="162"/>
      <c r="G1" s="162"/>
      <c r="H1" s="162"/>
    </row>
    <row r="2" spans="3:8" ht="15.75">
      <c r="C2" s="162" t="s">
        <v>47</v>
      </c>
      <c r="D2" s="162"/>
      <c r="E2" s="162"/>
      <c r="F2" s="162"/>
      <c r="G2" s="162"/>
      <c r="H2" s="162"/>
    </row>
    <row r="3" spans="3:8" ht="15.75">
      <c r="C3" s="163" t="s">
        <v>151</v>
      </c>
      <c r="D3" s="162"/>
      <c r="E3" s="162"/>
      <c r="F3" s="162"/>
      <c r="G3" s="162"/>
      <c r="H3" s="162"/>
    </row>
    <row r="4" spans="1:6" ht="70.5" customHeight="1">
      <c r="A4" s="128" t="s">
        <v>95</v>
      </c>
      <c r="B4" s="128"/>
      <c r="C4" s="128"/>
      <c r="D4" s="128"/>
      <c r="E4" s="129"/>
      <c r="F4" s="129"/>
    </row>
    <row r="5" spans="6:8" ht="19.5" thickBot="1">
      <c r="F5" s="166" t="s">
        <v>24</v>
      </c>
      <c r="G5" s="166"/>
      <c r="H5" s="8"/>
    </row>
    <row r="6" spans="1:7" ht="55.5" customHeight="1" thickBot="1">
      <c r="A6" s="170" t="s">
        <v>9</v>
      </c>
      <c r="B6" s="167" t="s">
        <v>10</v>
      </c>
      <c r="C6" s="168"/>
      <c r="D6" s="168"/>
      <c r="E6" s="168"/>
      <c r="F6" s="169"/>
      <c r="G6" s="170" t="s">
        <v>19</v>
      </c>
    </row>
    <row r="7" spans="1:7" ht="30.75" customHeight="1" thickBot="1">
      <c r="A7" s="171"/>
      <c r="B7" s="7">
        <v>2016</v>
      </c>
      <c r="C7" s="7">
        <v>2017</v>
      </c>
      <c r="D7" s="7">
        <v>2018</v>
      </c>
      <c r="E7" s="7">
        <v>2019</v>
      </c>
      <c r="F7" s="7">
        <v>2020</v>
      </c>
      <c r="G7" s="171"/>
    </row>
    <row r="8" spans="1:7" ht="13.5" thickBot="1">
      <c r="A8" s="22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</row>
    <row r="9" spans="1:7" ht="18" customHeight="1" thickBot="1">
      <c r="A9" s="2" t="s">
        <v>11</v>
      </c>
      <c r="B9" s="21">
        <f>SUM(B10:B12)</f>
        <v>25718.741</v>
      </c>
      <c r="C9" s="21">
        <f>SUM(C10:C12)</f>
        <v>26821.296</v>
      </c>
      <c r="D9" s="75">
        <f>SUM(D10:D12)</f>
        <v>72385.898</v>
      </c>
      <c r="E9" s="21">
        <f>SUM(E10:E12)</f>
        <v>14059</v>
      </c>
      <c r="F9" s="21">
        <f>SUM(F10:F12)</f>
        <v>13482</v>
      </c>
      <c r="G9" s="21">
        <f>SUM(B9:F9)</f>
        <v>152466.935</v>
      </c>
    </row>
    <row r="10" spans="1:7" ht="15.75" customHeight="1" thickBot="1">
      <c r="A10" s="3" t="s">
        <v>106</v>
      </c>
      <c r="B10" s="29">
        <v>25718.741</v>
      </c>
      <c r="C10" s="29">
        <v>26821.296</v>
      </c>
      <c r="D10" s="117">
        <v>72385.898</v>
      </c>
      <c r="E10" s="25">
        <v>14059</v>
      </c>
      <c r="F10" s="25">
        <v>13482</v>
      </c>
      <c r="G10" s="29">
        <f>SUM(B10:F10)</f>
        <v>152466.935</v>
      </c>
    </row>
    <row r="11" spans="1:7" ht="18" customHeight="1" thickBot="1">
      <c r="A11" s="1" t="s">
        <v>12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ht="16.5" customHeight="1" thickBot="1">
      <c r="A12" s="1" t="s">
        <v>13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f>SUM(B12:F12)</f>
        <v>0</v>
      </c>
    </row>
    <row r="17" spans="1:7" ht="15.75">
      <c r="A17" s="164" t="s">
        <v>140</v>
      </c>
      <c r="B17" s="164"/>
      <c r="C17" s="164"/>
      <c r="D17" s="164"/>
      <c r="E17" s="165"/>
      <c r="F17" s="165"/>
      <c r="G17" s="165"/>
    </row>
  </sheetData>
  <sheetProtection/>
  <mergeCells count="9">
    <mergeCell ref="C1:H1"/>
    <mergeCell ref="C2:H2"/>
    <mergeCell ref="C3:H3"/>
    <mergeCell ref="A17:G17"/>
    <mergeCell ref="A4:F4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="75" zoomScaleNormal="75" zoomScalePageLayoutView="0" workbookViewId="0" topLeftCell="A1">
      <selection activeCell="S16" sqref="S16"/>
    </sheetView>
  </sheetViews>
  <sheetFormatPr defaultColWidth="9.00390625" defaultRowHeight="12.75"/>
  <cols>
    <col min="1" max="1" width="3.625" style="0" customWidth="1"/>
    <col min="2" max="2" width="11.00390625" style="0" customWidth="1"/>
    <col min="3" max="3" width="31.25390625" style="0" customWidth="1"/>
    <col min="4" max="4" width="7.875" style="0" customWidth="1"/>
    <col min="5" max="5" width="10.25390625" style="0" customWidth="1"/>
    <col min="6" max="6" width="8.125" style="0" customWidth="1"/>
    <col min="7" max="7" width="12.75390625" style="0" customWidth="1"/>
    <col min="8" max="8" width="11.125" style="0" customWidth="1"/>
    <col min="9" max="10" width="11.25390625" style="0" customWidth="1"/>
    <col min="11" max="12" width="7.25390625" style="0" customWidth="1"/>
    <col min="13" max="13" width="11.25390625" style="0" customWidth="1"/>
    <col min="14" max="14" width="13.875" style="0" customWidth="1"/>
  </cols>
  <sheetData>
    <row r="1" spans="2:13" ht="12" customHeight="1">
      <c r="B1" s="33"/>
      <c r="C1" s="33"/>
      <c r="D1" s="33"/>
      <c r="E1" s="33"/>
      <c r="F1" s="33"/>
      <c r="G1" s="33"/>
      <c r="H1" s="126" t="s">
        <v>59</v>
      </c>
      <c r="I1" s="126"/>
      <c r="J1" s="126"/>
      <c r="K1" s="126"/>
      <c r="L1" s="126"/>
      <c r="M1" s="126"/>
    </row>
    <row r="2" spans="2:13" ht="15" customHeight="1">
      <c r="B2" s="33"/>
      <c r="C2" s="33"/>
      <c r="D2" s="33"/>
      <c r="E2" s="33"/>
      <c r="F2" s="33"/>
      <c r="G2" s="33"/>
      <c r="H2" s="126" t="s">
        <v>47</v>
      </c>
      <c r="I2" s="126"/>
      <c r="J2" s="126"/>
      <c r="K2" s="126"/>
      <c r="L2" s="126"/>
      <c r="M2" s="126"/>
    </row>
    <row r="3" spans="2:13" ht="16.5" customHeight="1">
      <c r="B3" s="33"/>
      <c r="C3" s="33"/>
      <c r="D3" s="33"/>
      <c r="E3" s="33"/>
      <c r="F3" s="33"/>
      <c r="G3" s="33"/>
      <c r="H3" s="126" t="s">
        <v>149</v>
      </c>
      <c r="I3" s="126"/>
      <c r="J3" s="126"/>
      <c r="K3" s="126"/>
      <c r="L3" s="126"/>
      <c r="M3" s="126"/>
    </row>
    <row r="4" spans="2:13" ht="37.5" customHeight="1">
      <c r="B4" s="128" t="s">
        <v>96</v>
      </c>
      <c r="C4" s="128"/>
      <c r="D4" s="128"/>
      <c r="E4" s="128"/>
      <c r="F4" s="128"/>
      <c r="G4" s="128"/>
      <c r="H4" s="198"/>
      <c r="I4" s="198"/>
      <c r="J4" s="198"/>
      <c r="K4" s="198"/>
      <c r="L4" s="198"/>
      <c r="M4" s="34"/>
    </row>
    <row r="5" spans="2:13" ht="14.25" customHeight="1" thickBot="1">
      <c r="B5" s="34"/>
      <c r="C5" s="34"/>
      <c r="D5" s="34"/>
      <c r="E5" s="34"/>
      <c r="F5" s="34"/>
      <c r="G5" s="34"/>
      <c r="H5" s="34"/>
      <c r="I5" s="34"/>
      <c r="J5" s="34"/>
      <c r="K5" s="199" t="s">
        <v>25</v>
      </c>
      <c r="L5" s="199"/>
      <c r="M5" s="199"/>
    </row>
    <row r="6" spans="1:13" ht="51" customHeight="1">
      <c r="A6" s="202" t="s">
        <v>14</v>
      </c>
      <c r="B6" s="122" t="s">
        <v>15</v>
      </c>
      <c r="C6" s="132" t="s">
        <v>133</v>
      </c>
      <c r="D6" s="204" t="s">
        <v>20</v>
      </c>
      <c r="E6" s="132" t="s">
        <v>132</v>
      </c>
      <c r="F6" s="132" t="s">
        <v>46</v>
      </c>
      <c r="G6" s="132" t="s">
        <v>92</v>
      </c>
      <c r="H6" s="132"/>
      <c r="I6" s="132"/>
      <c r="J6" s="132"/>
      <c r="K6" s="132"/>
      <c r="L6" s="132"/>
      <c r="M6" s="197" t="s">
        <v>21</v>
      </c>
    </row>
    <row r="7" spans="1:13" ht="15.75">
      <c r="A7" s="203"/>
      <c r="B7" s="123"/>
      <c r="C7" s="133"/>
      <c r="D7" s="205"/>
      <c r="E7" s="133"/>
      <c r="F7" s="133"/>
      <c r="G7" s="133" t="s">
        <v>16</v>
      </c>
      <c r="H7" s="133"/>
      <c r="I7" s="133"/>
      <c r="J7" s="133"/>
      <c r="K7" s="133"/>
      <c r="L7" s="133"/>
      <c r="M7" s="149"/>
    </row>
    <row r="8" spans="1:13" ht="22.5" customHeight="1">
      <c r="A8" s="203"/>
      <c r="B8" s="123"/>
      <c r="C8" s="133"/>
      <c r="D8" s="206"/>
      <c r="E8" s="133"/>
      <c r="F8" s="133"/>
      <c r="G8" s="6" t="s">
        <v>0</v>
      </c>
      <c r="H8" s="6">
        <v>2016</v>
      </c>
      <c r="I8" s="6">
        <v>2017</v>
      </c>
      <c r="J8" s="6">
        <v>2018</v>
      </c>
      <c r="K8" s="6">
        <v>2019</v>
      </c>
      <c r="L8" s="6">
        <v>2020</v>
      </c>
      <c r="M8" s="149"/>
    </row>
    <row r="9" spans="1:13" s="10" customFormat="1" ht="12.75">
      <c r="A9" s="12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13">
        <v>13</v>
      </c>
    </row>
    <row r="10" spans="1:13" ht="30.75" customHeight="1">
      <c r="A10" s="12">
        <v>1</v>
      </c>
      <c r="B10" s="179" t="s">
        <v>131</v>
      </c>
      <c r="C10" s="5" t="s">
        <v>26</v>
      </c>
      <c r="D10" s="182" t="s">
        <v>53</v>
      </c>
      <c r="E10" s="175" t="s">
        <v>126</v>
      </c>
      <c r="F10" s="182" t="s">
        <v>55</v>
      </c>
      <c r="G10" s="6">
        <f>SUM(H10:L10)</f>
        <v>1946</v>
      </c>
      <c r="H10" s="63">
        <v>1946</v>
      </c>
      <c r="I10" s="63">
        <v>0</v>
      </c>
      <c r="J10" s="63">
        <v>0</v>
      </c>
      <c r="K10" s="63">
        <v>0</v>
      </c>
      <c r="L10" s="63">
        <v>0</v>
      </c>
      <c r="M10" s="207" t="s">
        <v>64</v>
      </c>
    </row>
    <row r="11" spans="1:13" ht="36" customHeight="1">
      <c r="A11" s="66">
        <v>2</v>
      </c>
      <c r="B11" s="180"/>
      <c r="C11" s="5" t="s">
        <v>115</v>
      </c>
      <c r="D11" s="183"/>
      <c r="E11" s="186"/>
      <c r="F11" s="209"/>
      <c r="G11" s="6">
        <f>SUM(H11:L11)</f>
        <v>29300</v>
      </c>
      <c r="H11" s="63">
        <v>7350</v>
      </c>
      <c r="I11" s="63">
        <v>5950</v>
      </c>
      <c r="J11" s="63">
        <v>5500</v>
      </c>
      <c r="K11" s="63">
        <v>4200</v>
      </c>
      <c r="L11" s="63">
        <v>6300</v>
      </c>
      <c r="M11" s="212"/>
    </row>
    <row r="12" spans="1:13" ht="17.25" customHeight="1">
      <c r="A12" s="12">
        <v>3</v>
      </c>
      <c r="B12" s="180"/>
      <c r="C12" s="5" t="s">
        <v>27</v>
      </c>
      <c r="D12" s="183"/>
      <c r="E12" s="187"/>
      <c r="F12" s="210"/>
      <c r="G12" s="6">
        <f aca="true" t="shared" si="0" ref="G12:G17">SUM(H12:L12)</f>
        <v>9149.369999999999</v>
      </c>
      <c r="H12" s="63">
        <v>2036.37</v>
      </c>
      <c r="I12" s="63">
        <v>2030</v>
      </c>
      <c r="J12" s="63">
        <v>2618</v>
      </c>
      <c r="K12" s="63">
        <v>2465</v>
      </c>
      <c r="L12" s="63">
        <v>0</v>
      </c>
      <c r="M12" s="213"/>
    </row>
    <row r="13" spans="1:15" ht="15.75" customHeight="1">
      <c r="A13" s="12">
        <v>4</v>
      </c>
      <c r="B13" s="180"/>
      <c r="C13" s="5" t="s">
        <v>28</v>
      </c>
      <c r="D13" s="183"/>
      <c r="E13" s="187"/>
      <c r="F13" s="210"/>
      <c r="G13" s="6">
        <f t="shared" si="0"/>
        <v>995.02</v>
      </c>
      <c r="H13" s="63">
        <v>209.52</v>
      </c>
      <c r="I13" s="62">
        <v>170.5</v>
      </c>
      <c r="J13" s="63">
        <v>264</v>
      </c>
      <c r="K13" s="63">
        <v>253</v>
      </c>
      <c r="L13" s="63">
        <v>98</v>
      </c>
      <c r="M13" s="213"/>
      <c r="O13" s="86"/>
    </row>
    <row r="14" spans="1:13" ht="30.75" customHeight="1">
      <c r="A14" s="12">
        <v>5</v>
      </c>
      <c r="B14" s="180"/>
      <c r="C14" s="5" t="s">
        <v>29</v>
      </c>
      <c r="D14" s="183"/>
      <c r="E14" s="187"/>
      <c r="F14" s="210"/>
      <c r="G14" s="6">
        <f t="shared" si="0"/>
        <v>172.85</v>
      </c>
      <c r="H14" s="63">
        <v>58</v>
      </c>
      <c r="I14" s="63">
        <v>31.85</v>
      </c>
      <c r="J14" s="63">
        <v>41</v>
      </c>
      <c r="K14" s="63">
        <v>30</v>
      </c>
      <c r="L14" s="63">
        <v>12</v>
      </c>
      <c r="M14" s="213"/>
    </row>
    <row r="15" spans="1:13" ht="45.75" customHeight="1">
      <c r="A15" s="12">
        <v>6</v>
      </c>
      <c r="B15" s="180"/>
      <c r="C15" s="5" t="s">
        <v>30</v>
      </c>
      <c r="D15" s="183"/>
      <c r="E15" s="187"/>
      <c r="F15" s="210"/>
      <c r="G15" s="6">
        <f t="shared" si="0"/>
        <v>261.24</v>
      </c>
      <c r="H15" s="63">
        <v>64</v>
      </c>
      <c r="I15" s="63">
        <v>42.24</v>
      </c>
      <c r="J15" s="63">
        <v>66</v>
      </c>
      <c r="K15" s="63">
        <v>64</v>
      </c>
      <c r="L15" s="63">
        <v>25</v>
      </c>
      <c r="M15" s="213"/>
    </row>
    <row r="16" spans="1:13" ht="31.5" customHeight="1">
      <c r="A16" s="12">
        <v>7</v>
      </c>
      <c r="B16" s="181"/>
      <c r="C16" s="5" t="s">
        <v>31</v>
      </c>
      <c r="D16" s="183"/>
      <c r="E16" s="187"/>
      <c r="F16" s="210"/>
      <c r="G16" s="6">
        <f t="shared" si="0"/>
        <v>52</v>
      </c>
      <c r="H16" s="63">
        <v>10</v>
      </c>
      <c r="I16" s="63">
        <v>12</v>
      </c>
      <c r="J16" s="63">
        <v>10</v>
      </c>
      <c r="K16" s="63">
        <v>10</v>
      </c>
      <c r="L16" s="63">
        <v>10</v>
      </c>
      <c r="M16" s="213"/>
    </row>
    <row r="17" spans="1:13" ht="30.75" customHeight="1">
      <c r="A17" s="12">
        <v>8</v>
      </c>
      <c r="B17" s="177" t="s">
        <v>35</v>
      </c>
      <c r="C17" s="5" t="s">
        <v>32</v>
      </c>
      <c r="D17" s="183"/>
      <c r="E17" s="187"/>
      <c r="F17" s="210"/>
      <c r="G17" s="53">
        <f t="shared" si="0"/>
        <v>12715.86</v>
      </c>
      <c r="H17" s="68">
        <v>4600</v>
      </c>
      <c r="I17" s="63">
        <v>2107.21</v>
      </c>
      <c r="J17" s="67">
        <v>4208.65</v>
      </c>
      <c r="K17" s="63">
        <v>900</v>
      </c>
      <c r="L17" s="63">
        <v>900</v>
      </c>
      <c r="M17" s="213"/>
    </row>
    <row r="18" spans="1:13" ht="34.5" customHeight="1">
      <c r="A18" s="12">
        <v>9</v>
      </c>
      <c r="B18" s="178"/>
      <c r="C18" s="17" t="s">
        <v>116</v>
      </c>
      <c r="D18" s="183"/>
      <c r="E18" s="187"/>
      <c r="F18" s="210"/>
      <c r="G18" s="6">
        <f>SUM(H18:L18)</f>
        <v>9374.066</v>
      </c>
      <c r="H18" s="63">
        <v>906</v>
      </c>
      <c r="I18" s="63">
        <v>2235.136</v>
      </c>
      <c r="J18" s="67">
        <v>4432.93</v>
      </c>
      <c r="K18" s="63">
        <v>900</v>
      </c>
      <c r="L18" s="63">
        <v>900</v>
      </c>
      <c r="M18" s="213"/>
    </row>
    <row r="19" spans="1:13" ht="65.25" customHeight="1">
      <c r="A19" s="12">
        <v>10</v>
      </c>
      <c r="B19" s="81" t="s">
        <v>66</v>
      </c>
      <c r="C19" s="5" t="s">
        <v>57</v>
      </c>
      <c r="D19" s="183"/>
      <c r="E19" s="188"/>
      <c r="F19" s="211"/>
      <c r="G19" s="6">
        <f aca="true" t="shared" si="1" ref="G19:G28">SUM(H19:L19)</f>
        <v>4141.5599999999995</v>
      </c>
      <c r="H19" s="63">
        <v>800</v>
      </c>
      <c r="I19" s="63">
        <v>800</v>
      </c>
      <c r="J19" s="96">
        <v>941.56</v>
      </c>
      <c r="K19" s="63">
        <v>800</v>
      </c>
      <c r="L19" s="63">
        <v>800</v>
      </c>
      <c r="M19" s="214"/>
    </row>
    <row r="20" spans="1:13" ht="30" customHeight="1">
      <c r="A20" s="24">
        <v>11</v>
      </c>
      <c r="B20" s="81" t="s">
        <v>66</v>
      </c>
      <c r="C20" s="64" t="s">
        <v>108</v>
      </c>
      <c r="D20" s="184" t="s">
        <v>54</v>
      </c>
      <c r="E20" s="175" t="s">
        <v>126</v>
      </c>
      <c r="F20" s="182" t="s">
        <v>55</v>
      </c>
      <c r="G20" s="6">
        <f t="shared" si="1"/>
        <v>139.55</v>
      </c>
      <c r="H20" s="63"/>
      <c r="I20" s="63">
        <v>139.55</v>
      </c>
      <c r="J20" s="63"/>
      <c r="K20" s="63"/>
      <c r="L20" s="63"/>
      <c r="M20" s="172" t="s">
        <v>64</v>
      </c>
    </row>
    <row r="21" spans="1:13" ht="18" customHeight="1">
      <c r="A21" s="24">
        <v>12</v>
      </c>
      <c r="B21" s="179" t="s">
        <v>65</v>
      </c>
      <c r="C21" s="5" t="s">
        <v>60</v>
      </c>
      <c r="D21" s="183"/>
      <c r="E21" s="191"/>
      <c r="F21" s="194"/>
      <c r="G21" s="6">
        <f t="shared" si="1"/>
        <v>18669.895</v>
      </c>
      <c r="H21" s="63">
        <v>3129</v>
      </c>
      <c r="I21" s="63">
        <v>1600</v>
      </c>
      <c r="J21" s="88">
        <v>9940.895</v>
      </c>
      <c r="K21" s="63">
        <v>2000</v>
      </c>
      <c r="L21" s="63">
        <v>2000</v>
      </c>
      <c r="M21" s="173"/>
    </row>
    <row r="22" spans="1:13" ht="32.25" customHeight="1">
      <c r="A22" s="24">
        <v>13</v>
      </c>
      <c r="B22" s="189"/>
      <c r="C22" s="5" t="s">
        <v>125</v>
      </c>
      <c r="D22" s="183"/>
      <c r="E22" s="191"/>
      <c r="F22" s="194"/>
      <c r="G22" s="6">
        <f>SUM(H22:L22)</f>
        <v>100</v>
      </c>
      <c r="H22" s="63"/>
      <c r="I22" s="63"/>
      <c r="J22" s="63">
        <v>100</v>
      </c>
      <c r="K22" s="63"/>
      <c r="L22" s="63"/>
      <c r="M22" s="173"/>
    </row>
    <row r="23" spans="1:13" ht="31.5" customHeight="1">
      <c r="A23" s="24">
        <v>14</v>
      </c>
      <c r="B23" s="83" t="s">
        <v>36</v>
      </c>
      <c r="C23" s="5" t="s">
        <v>77</v>
      </c>
      <c r="D23" s="183"/>
      <c r="E23" s="191"/>
      <c r="F23" s="194"/>
      <c r="G23" s="49">
        <f t="shared" si="1"/>
        <v>5800</v>
      </c>
      <c r="H23" s="63">
        <v>1000</v>
      </c>
      <c r="I23" s="63">
        <v>1600</v>
      </c>
      <c r="J23" s="65">
        <v>1200</v>
      </c>
      <c r="K23" s="63">
        <v>1000</v>
      </c>
      <c r="L23" s="63">
        <v>1000</v>
      </c>
      <c r="M23" s="173"/>
    </row>
    <row r="24" spans="1:13" ht="33" customHeight="1">
      <c r="A24" s="24">
        <v>15</v>
      </c>
      <c r="B24" s="81" t="s">
        <v>66</v>
      </c>
      <c r="C24" s="5" t="s">
        <v>80</v>
      </c>
      <c r="D24" s="183"/>
      <c r="E24" s="191"/>
      <c r="F24" s="194"/>
      <c r="G24" s="49">
        <f t="shared" si="1"/>
        <v>3845.4179999999997</v>
      </c>
      <c r="H24" s="63">
        <v>600</v>
      </c>
      <c r="I24" s="63">
        <v>600</v>
      </c>
      <c r="J24" s="63">
        <v>1445.418</v>
      </c>
      <c r="K24" s="63">
        <v>600</v>
      </c>
      <c r="L24" s="63">
        <v>600</v>
      </c>
      <c r="M24" s="173"/>
    </row>
    <row r="25" spans="1:13" ht="33" customHeight="1">
      <c r="A25" s="24">
        <v>16</v>
      </c>
      <c r="B25" s="84" t="s">
        <v>51</v>
      </c>
      <c r="C25" s="5" t="s">
        <v>113</v>
      </c>
      <c r="D25" s="183"/>
      <c r="E25" s="191"/>
      <c r="F25" s="194"/>
      <c r="G25" s="49">
        <f>SUM(H25:L25)</f>
        <v>238.621</v>
      </c>
      <c r="H25" s="63"/>
      <c r="I25" s="67"/>
      <c r="J25" s="63">
        <v>238.621</v>
      </c>
      <c r="K25" s="63"/>
      <c r="L25" s="63"/>
      <c r="M25" s="173"/>
    </row>
    <row r="26" spans="1:13" ht="33" customHeight="1">
      <c r="A26" s="24">
        <v>17</v>
      </c>
      <c r="B26" s="82" t="s">
        <v>117</v>
      </c>
      <c r="C26" s="5" t="s">
        <v>137</v>
      </c>
      <c r="D26" s="183"/>
      <c r="E26" s="191"/>
      <c r="F26" s="194"/>
      <c r="G26" s="49">
        <f>SUM(H26:L26)</f>
        <v>606.132</v>
      </c>
      <c r="H26" s="63"/>
      <c r="I26" s="67"/>
      <c r="J26" s="63">
        <v>606.132</v>
      </c>
      <c r="K26" s="63"/>
      <c r="L26" s="63"/>
      <c r="M26" s="173"/>
    </row>
    <row r="27" spans="1:13" ht="33" customHeight="1">
      <c r="A27" s="24">
        <v>18</v>
      </c>
      <c r="B27" s="175" t="s">
        <v>51</v>
      </c>
      <c r="C27" s="5" t="s">
        <v>124</v>
      </c>
      <c r="D27" s="183"/>
      <c r="E27" s="191"/>
      <c r="F27" s="194"/>
      <c r="G27" s="49">
        <f>SUM(H27:L27)</f>
        <v>1813.5</v>
      </c>
      <c r="H27" s="63"/>
      <c r="I27" s="67"/>
      <c r="J27" s="63">
        <v>1813.5</v>
      </c>
      <c r="K27" s="63"/>
      <c r="L27" s="63"/>
      <c r="M27" s="173"/>
    </row>
    <row r="28" spans="1:14" ht="32.25" customHeight="1">
      <c r="A28" s="24">
        <v>19</v>
      </c>
      <c r="B28" s="176"/>
      <c r="C28" s="5" t="s">
        <v>112</v>
      </c>
      <c r="D28" s="183"/>
      <c r="E28" s="191"/>
      <c r="F28" s="194"/>
      <c r="G28" s="49">
        <f t="shared" si="1"/>
        <v>11133.17</v>
      </c>
      <c r="H28" s="69"/>
      <c r="I28" s="63">
        <v>1864.178</v>
      </c>
      <c r="J28" s="113">
        <v>9268.992</v>
      </c>
      <c r="K28" s="69"/>
      <c r="L28" s="69"/>
      <c r="M28" s="173"/>
      <c r="N28" s="74"/>
    </row>
    <row r="29" spans="1:13" ht="30" customHeight="1">
      <c r="A29" s="24">
        <v>20</v>
      </c>
      <c r="B29" s="81" t="s">
        <v>65</v>
      </c>
      <c r="C29" s="5" t="s">
        <v>76</v>
      </c>
      <c r="D29" s="183"/>
      <c r="E29" s="191"/>
      <c r="F29" s="194"/>
      <c r="G29" s="49">
        <f aca="true" t="shared" si="2" ref="G29:G39">SUM(H29:L29)</f>
        <v>790</v>
      </c>
      <c r="H29" s="63">
        <v>390</v>
      </c>
      <c r="I29" s="63">
        <v>100</v>
      </c>
      <c r="J29" s="63">
        <v>100</v>
      </c>
      <c r="K29" s="63">
        <v>100</v>
      </c>
      <c r="L29" s="63">
        <v>100</v>
      </c>
      <c r="M29" s="173"/>
    </row>
    <row r="30" spans="1:13" ht="18" customHeight="1">
      <c r="A30" s="24">
        <v>21</v>
      </c>
      <c r="B30" s="81" t="s">
        <v>37</v>
      </c>
      <c r="C30" s="5" t="s">
        <v>33</v>
      </c>
      <c r="D30" s="183"/>
      <c r="E30" s="191"/>
      <c r="F30" s="194"/>
      <c r="G30" s="49">
        <f t="shared" si="2"/>
        <v>1816.96</v>
      </c>
      <c r="H30" s="63">
        <v>255.16</v>
      </c>
      <c r="I30" s="63">
        <v>386</v>
      </c>
      <c r="J30" s="65">
        <v>401.8</v>
      </c>
      <c r="K30" s="63">
        <v>387</v>
      </c>
      <c r="L30" s="63">
        <v>387</v>
      </c>
      <c r="M30" s="173"/>
    </row>
    <row r="31" spans="1:13" ht="24" customHeight="1">
      <c r="A31" s="24">
        <v>22</v>
      </c>
      <c r="B31" s="81" t="s">
        <v>130</v>
      </c>
      <c r="C31" s="26" t="s">
        <v>62</v>
      </c>
      <c r="D31" s="183"/>
      <c r="E31" s="191"/>
      <c r="F31" s="194"/>
      <c r="G31" s="49">
        <f t="shared" si="2"/>
        <v>479</v>
      </c>
      <c r="H31" s="63">
        <v>79</v>
      </c>
      <c r="I31" s="63">
        <v>100</v>
      </c>
      <c r="J31" s="63">
        <v>100</v>
      </c>
      <c r="K31" s="63">
        <v>100</v>
      </c>
      <c r="L31" s="63">
        <v>100</v>
      </c>
      <c r="M31" s="173"/>
    </row>
    <row r="32" spans="1:13" ht="31.5" customHeight="1">
      <c r="A32" s="24">
        <v>23</v>
      </c>
      <c r="B32" s="177" t="s">
        <v>51</v>
      </c>
      <c r="C32" s="17" t="s">
        <v>69</v>
      </c>
      <c r="D32" s="183"/>
      <c r="E32" s="191"/>
      <c r="F32" s="194"/>
      <c r="G32" s="49">
        <f t="shared" si="2"/>
        <v>1000</v>
      </c>
      <c r="H32" s="63">
        <v>200</v>
      </c>
      <c r="I32" s="63">
        <v>200</v>
      </c>
      <c r="J32" s="63">
        <v>200</v>
      </c>
      <c r="K32" s="63">
        <v>200</v>
      </c>
      <c r="L32" s="63">
        <v>200</v>
      </c>
      <c r="M32" s="173"/>
    </row>
    <row r="33" spans="1:13" ht="31.5" customHeight="1">
      <c r="A33" s="24">
        <v>24</v>
      </c>
      <c r="B33" s="177"/>
      <c r="C33" s="17" t="s">
        <v>63</v>
      </c>
      <c r="D33" s="183"/>
      <c r="E33" s="191"/>
      <c r="F33" s="194"/>
      <c r="G33" s="49">
        <f t="shared" si="2"/>
        <v>237</v>
      </c>
      <c r="H33" s="63">
        <v>37</v>
      </c>
      <c r="I33" s="63">
        <v>50</v>
      </c>
      <c r="J33" s="63">
        <v>50</v>
      </c>
      <c r="K33" s="63">
        <v>50</v>
      </c>
      <c r="L33" s="63">
        <v>50</v>
      </c>
      <c r="M33" s="174"/>
    </row>
    <row r="34" spans="1:13" ht="77.25" customHeight="1">
      <c r="A34" s="24">
        <v>25</v>
      </c>
      <c r="B34" s="81" t="s">
        <v>37</v>
      </c>
      <c r="C34" s="35" t="s">
        <v>91</v>
      </c>
      <c r="D34" s="183"/>
      <c r="E34" s="191"/>
      <c r="F34" s="194"/>
      <c r="G34" s="49">
        <f t="shared" si="2"/>
        <v>275.707</v>
      </c>
      <c r="H34" s="63"/>
      <c r="I34" s="63">
        <v>275.707</v>
      </c>
      <c r="J34" s="63"/>
      <c r="K34" s="63"/>
      <c r="L34" s="63"/>
      <c r="M34" s="207" t="s">
        <v>136</v>
      </c>
    </row>
    <row r="35" spans="1:13" ht="48" customHeight="1">
      <c r="A35" s="24">
        <v>26</v>
      </c>
      <c r="B35" s="81" t="s">
        <v>37</v>
      </c>
      <c r="C35" s="35" t="s">
        <v>89</v>
      </c>
      <c r="D35" s="185"/>
      <c r="E35" s="188"/>
      <c r="F35" s="195"/>
      <c r="G35" s="49">
        <f t="shared" si="2"/>
        <v>130.84</v>
      </c>
      <c r="H35" s="63">
        <v>130.84</v>
      </c>
      <c r="I35" s="63"/>
      <c r="J35" s="63"/>
      <c r="K35" s="63"/>
      <c r="L35" s="63"/>
      <c r="M35" s="208"/>
    </row>
    <row r="36" spans="1:13" ht="80.25" customHeight="1">
      <c r="A36" s="24">
        <v>27</v>
      </c>
      <c r="B36" s="81" t="s">
        <v>37</v>
      </c>
      <c r="C36" s="28" t="s">
        <v>75</v>
      </c>
      <c r="D36" s="190" t="s">
        <v>53</v>
      </c>
      <c r="E36" s="192" t="s">
        <v>144</v>
      </c>
      <c r="F36" s="196" t="s">
        <v>55</v>
      </c>
      <c r="G36" s="49">
        <f t="shared" si="2"/>
        <v>133.34</v>
      </c>
      <c r="H36" s="63">
        <v>133.34</v>
      </c>
      <c r="I36" s="63"/>
      <c r="J36" s="63"/>
      <c r="K36" s="63"/>
      <c r="L36" s="63"/>
      <c r="M36" s="200" t="s">
        <v>127</v>
      </c>
    </row>
    <row r="37" spans="1:13" ht="79.5" customHeight="1">
      <c r="A37" s="24">
        <v>28</v>
      </c>
      <c r="B37" s="81" t="s">
        <v>37</v>
      </c>
      <c r="C37" s="28" t="s">
        <v>74</v>
      </c>
      <c r="D37" s="190"/>
      <c r="E37" s="193"/>
      <c r="F37" s="196"/>
      <c r="G37" s="49">
        <f t="shared" si="2"/>
        <v>1976.086</v>
      </c>
      <c r="H37" s="63">
        <v>1486.086</v>
      </c>
      <c r="I37" s="62">
        <v>490</v>
      </c>
      <c r="J37" s="63"/>
      <c r="K37" s="63"/>
      <c r="L37" s="63"/>
      <c r="M37" s="201"/>
    </row>
    <row r="38" spans="1:15" ht="96.75" customHeight="1">
      <c r="A38" s="24">
        <v>29</v>
      </c>
      <c r="B38" s="81" t="s">
        <v>37</v>
      </c>
      <c r="C38" s="45" t="s">
        <v>101</v>
      </c>
      <c r="D38" s="190"/>
      <c r="E38" s="193"/>
      <c r="F38" s="196"/>
      <c r="G38" s="61">
        <f t="shared" si="2"/>
        <v>1501.193</v>
      </c>
      <c r="H38" s="63">
        <v>298.425</v>
      </c>
      <c r="I38" s="70">
        <v>1202.768</v>
      </c>
      <c r="J38" s="63"/>
      <c r="K38" s="63"/>
      <c r="L38" s="63"/>
      <c r="M38" s="85" t="s">
        <v>136</v>
      </c>
      <c r="O38" s="44"/>
    </row>
    <row r="39" spans="1:15" ht="75.75" customHeight="1">
      <c r="A39" s="91">
        <v>30</v>
      </c>
      <c r="B39" s="177" t="s">
        <v>134</v>
      </c>
      <c r="C39" s="35" t="s">
        <v>146</v>
      </c>
      <c r="D39" s="190"/>
      <c r="E39" s="193"/>
      <c r="F39" s="196"/>
      <c r="G39" s="92">
        <f t="shared" si="2"/>
        <v>4834.157</v>
      </c>
      <c r="H39" s="93"/>
      <c r="I39" s="94">
        <v>4834.157</v>
      </c>
      <c r="J39" s="94"/>
      <c r="K39" s="93"/>
      <c r="L39" s="93"/>
      <c r="M39" s="90" t="s">
        <v>135</v>
      </c>
      <c r="O39" s="44"/>
    </row>
    <row r="40" spans="1:15" ht="177" customHeight="1">
      <c r="A40" s="91">
        <v>31</v>
      </c>
      <c r="B40" s="177"/>
      <c r="C40" s="35" t="s">
        <v>148</v>
      </c>
      <c r="D40" s="190"/>
      <c r="E40" s="193"/>
      <c r="F40" s="196"/>
      <c r="G40" s="61">
        <f>SUM(H40:M40)</f>
        <v>24135.31</v>
      </c>
      <c r="H40" s="63"/>
      <c r="I40" s="70"/>
      <c r="J40" s="70">
        <v>24135.31</v>
      </c>
      <c r="K40" s="63"/>
      <c r="L40" s="63"/>
      <c r="M40" s="90" t="s">
        <v>135</v>
      </c>
      <c r="O40" s="44"/>
    </row>
    <row r="41" spans="1:15" ht="48" customHeight="1">
      <c r="A41" s="24">
        <v>32</v>
      </c>
      <c r="B41" s="81" t="s">
        <v>37</v>
      </c>
      <c r="C41" s="35" t="s">
        <v>142</v>
      </c>
      <c r="D41" s="190"/>
      <c r="E41" s="193"/>
      <c r="F41" s="196"/>
      <c r="G41" s="61">
        <f>SUM(H41:L41)</f>
        <v>4703.09</v>
      </c>
      <c r="H41" s="96"/>
      <c r="I41" s="87"/>
      <c r="J41" s="87">
        <v>4703.09</v>
      </c>
      <c r="K41" s="96"/>
      <c r="L41" s="96"/>
      <c r="M41" s="85" t="s">
        <v>145</v>
      </c>
      <c r="O41" s="44"/>
    </row>
    <row r="42" spans="1:13" ht="19.5" customHeight="1" thickBot="1">
      <c r="A42" s="89"/>
      <c r="B42" s="32"/>
      <c r="C42" s="14" t="s">
        <v>34</v>
      </c>
      <c r="D42" s="112"/>
      <c r="E42" s="112"/>
      <c r="F42" s="112"/>
      <c r="G42" s="52">
        <f>SUM(G10:G41)</f>
        <v>152466.935</v>
      </c>
      <c r="H42" s="51">
        <f>SUM(H10:H11,H12:H17,H18,H19:H38)</f>
        <v>25718.740999999998</v>
      </c>
      <c r="I42" s="52">
        <f>SUM(I11,I12:I17,I18,I19:I28,I29:I39)</f>
        <v>26821.295999999995</v>
      </c>
      <c r="J42" s="52">
        <f>SUM(J10:J41)</f>
        <v>72385.898</v>
      </c>
      <c r="K42" s="51">
        <f>SUM(K10:K33)</f>
        <v>14059</v>
      </c>
      <c r="L42" s="51">
        <f>SUM(L10:L33)</f>
        <v>13482</v>
      </c>
      <c r="M42" s="15"/>
    </row>
    <row r="43" spans="1:13" ht="12.75" hidden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.75" hidden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29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34.5" customHeight="1">
      <c r="A47" s="11"/>
      <c r="B47" s="11"/>
      <c r="C47" s="164" t="s">
        <v>140</v>
      </c>
      <c r="D47" s="164"/>
      <c r="E47" s="164"/>
      <c r="F47" s="164"/>
      <c r="G47" s="165"/>
      <c r="H47" s="165"/>
      <c r="I47" s="165"/>
      <c r="J47" s="11"/>
      <c r="K47" s="11"/>
      <c r="L47" s="11"/>
      <c r="M47" s="11"/>
    </row>
    <row r="48" spans="1:13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.75">
      <c r="A51" s="11"/>
      <c r="B51" s="11"/>
      <c r="C51" s="18"/>
      <c r="D51" s="11"/>
      <c r="E51" s="11"/>
      <c r="F51" s="11"/>
      <c r="G51" s="11"/>
      <c r="H51" s="11"/>
      <c r="I51" s="31"/>
      <c r="J51" s="11"/>
      <c r="K51" s="11"/>
      <c r="L51" s="11"/>
      <c r="M51" s="11"/>
    </row>
    <row r="52" spans="1:13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</sheetData>
  <sheetProtection/>
  <mergeCells count="34">
    <mergeCell ref="M36:M37"/>
    <mergeCell ref="A6:A8"/>
    <mergeCell ref="B6:B8"/>
    <mergeCell ref="F6:F8"/>
    <mergeCell ref="E6:E8"/>
    <mergeCell ref="D6:D8"/>
    <mergeCell ref="C6:C8"/>
    <mergeCell ref="M34:M35"/>
    <mergeCell ref="F10:F19"/>
    <mergeCell ref="M10:M19"/>
    <mergeCell ref="H1:M1"/>
    <mergeCell ref="H2:M2"/>
    <mergeCell ref="H3:M3"/>
    <mergeCell ref="M6:M8"/>
    <mergeCell ref="G6:L6"/>
    <mergeCell ref="G7:L7"/>
    <mergeCell ref="B4:L4"/>
    <mergeCell ref="K5:M5"/>
    <mergeCell ref="C47:I47"/>
    <mergeCell ref="B32:B33"/>
    <mergeCell ref="B21:B22"/>
    <mergeCell ref="D36:D41"/>
    <mergeCell ref="E20:E35"/>
    <mergeCell ref="E36:E41"/>
    <mergeCell ref="F20:F35"/>
    <mergeCell ref="B39:B40"/>
    <mergeCell ref="F36:F41"/>
    <mergeCell ref="M20:M33"/>
    <mergeCell ref="B27:B28"/>
    <mergeCell ref="B17:B18"/>
    <mergeCell ref="B10:B16"/>
    <mergeCell ref="D10:D19"/>
    <mergeCell ref="D20:D35"/>
    <mergeCell ref="E10:E19"/>
  </mergeCells>
  <printOptions/>
  <pageMargins left="0.38" right="0.24" top="0.83" bottom="0.33" header="0.5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Пользователь Windows</cp:lastModifiedBy>
  <cp:lastPrinted>2018-03-22T14:45:25Z</cp:lastPrinted>
  <dcterms:created xsi:type="dcterms:W3CDTF">2016-01-19T13:08:14Z</dcterms:created>
  <dcterms:modified xsi:type="dcterms:W3CDTF">2018-03-30T08:13:44Z</dcterms:modified>
  <cp:category/>
  <cp:version/>
  <cp:contentType/>
  <cp:contentStatus/>
</cp:coreProperties>
</file>