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730" windowHeight="11280" activeTab="6"/>
  </bookViews>
  <sheets>
    <sheet name="дод1" sheetId="1" r:id="rId1"/>
    <sheet name="дод2" sheetId="2" r:id="rId2"/>
    <sheet name="дод3" sheetId="3" r:id="rId3"/>
    <sheet name="дод4" sheetId="4" r:id="rId4"/>
    <sheet name="дод5" sheetId="5" r:id="rId5"/>
    <sheet name="дод6" sheetId="6" r:id="rId6"/>
    <sheet name="дод7" sheetId="7" r:id="rId7"/>
  </sheets>
  <definedNames>
    <definedName name="_xlnm.Print_Titles" localSheetId="1">'дод2'!$6:$11</definedName>
    <definedName name="_xlnm.Print_Titles" localSheetId="2">'дод3'!$6:$10</definedName>
    <definedName name="_xlnm.Print_Titles" localSheetId="6">'дод7'!$12:$14</definedName>
    <definedName name="_xlnm.Print_Area" localSheetId="0">'дод1'!$A$1:$F$80</definedName>
    <definedName name="_xlnm.Print_Area" localSheetId="1">'дод2'!$A$1:$P$116</definedName>
    <definedName name="_xlnm.Print_Area" localSheetId="2">'дод3'!$A$1:$P$116</definedName>
    <definedName name="_xlnm.Print_Area" localSheetId="4">'дод5'!$A$1:$F$22</definedName>
    <definedName name="_xlnm.Print_Area" localSheetId="5">'дод6'!$A$1:$I$60</definedName>
    <definedName name="_xlnm.Print_Area" localSheetId="6">'дод7'!$A$1:$G$57</definedName>
  </definedNames>
  <calcPr fullCalcOnLoad="1"/>
</workbook>
</file>

<file path=xl/comments5.xml><?xml version="1.0" encoding="utf-8"?>
<comments xmlns="http://schemas.openxmlformats.org/spreadsheetml/2006/main">
  <authors>
    <author>ALeh</author>
  </authors>
  <commentList>
    <comment ref="A5" authorId="0">
      <text>
        <r>
          <rPr>
            <b/>
            <sz val="8"/>
            <rFont val="Tahoma"/>
            <family val="0"/>
          </rPr>
          <t>ALeh:</t>
        </r>
        <r>
          <rPr>
            <sz val="8"/>
            <rFont val="Tahoma"/>
            <family val="0"/>
          </rPr>
          <t xml:space="preserve">
</t>
        </r>
      </text>
    </comment>
  </commentList>
</comments>
</file>

<file path=xl/sharedStrings.xml><?xml version="1.0" encoding="utf-8"?>
<sst xmlns="http://schemas.openxmlformats.org/spreadsheetml/2006/main" count="916" uniqueCount="417">
  <si>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</si>
  <si>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</si>
  <si>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</si>
  <si>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</si>
  <si>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</si>
  <si>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</si>
  <si>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r>
      <t>Туристичний збір</t>
    </r>
    <r>
      <rPr>
        <sz val="20"/>
        <rFont val="Times New Roman"/>
        <family val="1"/>
      </rPr>
      <t> </t>
    </r>
  </si>
  <si>
    <t>18030100 </t>
  </si>
  <si>
    <t>Туристичний збір, сплачений юридичними особами</t>
  </si>
  <si>
    <t>18030200 </t>
  </si>
  <si>
    <t>Туристичний збір, сплачений фізичними особами </t>
  </si>
  <si>
    <t xml:space="preserve">Єдиний податок </t>
  </si>
  <si>
    <t xml:space="preserve">Єдиний податок з юридичних осіб                        </t>
  </si>
  <si>
    <t xml:space="preserve">Єдиний податок з фізичних осіб                         </t>
  </si>
  <si>
    <t xml:space="preserve">Інші податки та збори                                  </t>
  </si>
  <si>
    <t xml:space="preserve">Екологічний податок                                    </t>
  </si>
  <si>
    <t>Надходження від викидів забруднюючих речовин в атмосферне повітря стаціонарними джерелами забруднення</t>
  </si>
  <si>
    <t xml:space="preserve">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</si>
  <si>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</si>
  <si>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</si>
  <si>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</si>
  <si>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 xml:space="preserve">Частина чистого прибутку (доходу) комунальних унітарних підприємств та їх об'єднань, що вилучається до відповідного місцевого бюджету </t>
  </si>
  <si>
    <t>Інші надходження</t>
  </si>
  <si>
    <t>Адміністративні штрафи  та інші санкції</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</si>
  <si>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</si>
  <si>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t>
  </si>
  <si>
    <t>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які загинули (померли), або зникли безвісти під час виконання службових обов'язків,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</si>
  <si>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</si>
  <si>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Допомога у зв"язку  з вагітністю і пологами</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</si>
  <si>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</si>
  <si>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</si>
  <si>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</si>
  <si>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 xml:space="preserve">Надходження від орендної плати за користування цілісним майновим комплексом та іншим державним майном          </t>
  </si>
  <si>
    <t xml:space="preserve">Надходження від орендної плати за користування цілісним майновим комплексом та іншим майном, що перебуває в комунальній власності                                  </t>
  </si>
  <si>
    <t>Державне мито</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</si>
  <si>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</si>
  <si>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пов'язане з видачею та оформленням закордонних паспортів (посвідок) та паспортів громадян України</t>
  </si>
  <si>
    <t xml:space="preserve">Інші неподаткові надходження </t>
  </si>
  <si>
    <t xml:space="preserve">Інші надходження </t>
  </si>
  <si>
    <t xml:space="preserve">                          </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</si>
  <si>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</si>
  <si>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</si>
  <si>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</si>
  <si>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Плата за оренду майна бюджетних установ</t>
  </si>
  <si>
    <t>Надходження від продажу  основного капіталу</t>
  </si>
  <si>
    <t>Всього доходів</t>
  </si>
  <si>
    <t>Офіційні трансферти</t>
  </si>
  <si>
    <t>Від органів державного управління</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</si>
  <si>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</si>
  <si>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інвалілами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</si>
  <si>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 утримання будинків і споруд та прибудинкових територій), вивезення побутового сміття та рідких нечисот</t>
  </si>
  <si>
    <t xml:space="preserve">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t>
  </si>
  <si>
    <t xml:space="preserve">                        Додаток  5</t>
  </si>
  <si>
    <t>Влаштування штучного покриття для поля по міні-футболу в ЗНЗ №1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</si>
  <si>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</si>
  <si>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</si>
  <si>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</si>
  <si>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</si>
  <si>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</si>
  <si>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Секретар міської ради                                                            І.Куц</t>
  </si>
  <si>
    <t>Виготовлення проектно-кошторисної документації по незавершеному будівництву громадського туалету</t>
  </si>
  <si>
    <t>Влаштування майданчика з бетонних матеріалів для розміщення пересувних атракціонів</t>
  </si>
  <si>
    <t>Програма розвитку парку культури та відпочинку м.Кузнецовськ на 2015-2020 роки</t>
  </si>
  <si>
    <t>Міська програма "Ветеран" на 2015 рік</t>
  </si>
  <si>
    <t>Міська програма матеріальної підтримки найбільш незахищених верств населення та інших громадян, що потребують допомоги на 2015 рік</t>
  </si>
  <si>
    <t xml:space="preserve">Міська програма реформування і розвитку житлово-комунального господарства міста Кузнецовськ на 2011-2015 роки </t>
  </si>
  <si>
    <t>Програма обладнання прибудинкових територій дитячими спортивними та ігровими майданчиками в місті Кузнецовськ на 2008 - 2015 роки</t>
  </si>
  <si>
    <t xml:space="preserve">Міська програма розвитку фізичної культури і спорту у місті Кузнецовськ на 2015-2016 роки           </t>
  </si>
  <si>
    <t>Міська програма забезпечення житлом дітей-сиріт, дітей, позбавлених батьківського піклування та осіб з їх числа на 2013-2015 роки</t>
  </si>
  <si>
    <t>Міська програма розвитку автомобільних доріг, дорожнього руху та його безпеки на 2008-2015 роки</t>
  </si>
  <si>
    <t>Програма підтримки комунального підприємства "Телерадіокомпанія "Бурштиновий шлях" на 2015 рік</t>
  </si>
  <si>
    <t>Міська програма з впровадження системи управління якістю ISO 9001:2008 в Кузнецовській міській раді та виконавчих органах ради на 2015-2016 роки</t>
  </si>
  <si>
    <t xml:space="preserve">Міська програма висвітлення діяльності органів місцевого самоврядування в засобах масової інформації на 2015 рік </t>
  </si>
  <si>
    <r>
      <t xml:space="preserve">Міська програма "Забезпечення рівних прав та можливостей жінок і чоловіків на період до 2016 року" </t>
    </r>
    <r>
      <rPr>
        <b/>
        <sz val="12"/>
        <rFont val="Times New Roman"/>
        <family val="1"/>
      </rPr>
      <t xml:space="preserve"> </t>
    </r>
  </si>
  <si>
    <t>/ гривень/</t>
  </si>
  <si>
    <t>в тому числі</t>
  </si>
  <si>
    <t>Найменування
згідно з типовою відомчою/типовою програмною/тимчасовою класифікацією видатків та кредитування місцевого бюджету</t>
  </si>
  <si>
    <t xml:space="preserve">оплата праці                                   </t>
  </si>
  <si>
    <t xml:space="preserve"> комунальні  послуги   та енергоносії                                                     </t>
  </si>
  <si>
    <t xml:space="preserve">оплата праці </t>
  </si>
  <si>
    <t>Державне управлiння</t>
  </si>
  <si>
    <t>Органи мiсцевого самоврядування</t>
  </si>
  <si>
    <t>Освiта</t>
  </si>
  <si>
    <t>090000</t>
  </si>
  <si>
    <t>Соцiальний захист та соцiальне забезпечення</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</si>
  <si>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</si>
  <si>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080000</t>
  </si>
  <si>
    <t>Охорона здоров'я</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</si>
  <si>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</si>
  <si>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Iншi видатки на соціальний захист населення</t>
  </si>
  <si>
    <t>Соціальні програми i заходи державних органiв у справах молоді</t>
  </si>
  <si>
    <t xml:space="preserve">Соціальні програми і заходи державних органів з питань забезпечення рівних прав та можливостей жінок і чоловіків
</t>
  </si>
  <si>
    <t>091106</t>
  </si>
  <si>
    <t>Інші видатки (центр соціально-психологічної реабілітації дітей та молоді з функціональними обмеженнями)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</si>
  <si>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</si>
  <si>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</si>
  <si>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100000</t>
  </si>
  <si>
    <t>Житлово-комунальне господарство</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</si>
  <si>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</si>
  <si>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</si>
  <si>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Культура i мистецтво</t>
  </si>
  <si>
    <t>120000</t>
  </si>
  <si>
    <t>Засоби масової інформації</t>
  </si>
  <si>
    <t>Фiзична культура i спорт</t>
  </si>
  <si>
    <t>Будiвництво</t>
  </si>
  <si>
    <t>160000</t>
  </si>
  <si>
    <t>Сільське і лісове господарство, рибне господарство та мисливство</t>
  </si>
  <si>
    <t>Транспорт, дорожнє господарство, зв'язок, телекомунiкацiї та iнформатика</t>
  </si>
  <si>
    <t>180000</t>
  </si>
  <si>
    <t>Інші послуги, пов"язані з економічною діяльністю</t>
  </si>
  <si>
    <t>210000</t>
  </si>
  <si>
    <t>Запобігання та ліквідація надзвичайних ситуацій та наслідків стихійного лиха</t>
  </si>
  <si>
    <t>240000</t>
  </si>
  <si>
    <t>Цільові фонди</t>
  </si>
  <si>
    <t>Видатки, не вiднесенi до основних груп</t>
  </si>
  <si>
    <t>Резервний фонд</t>
  </si>
  <si>
    <t>Інші видатки (міська програма морального і матеріального заохочення кращих трудових колективів і виробничників, суб'єктів підприємницької діяльності, громадян, які зробили значний внесок у соціально - економічний та культурний розвиток міста на 2013-2015 роки)</t>
  </si>
  <si>
    <t>Субвенція з місцевого бюджету державному бюджету на виконання програм соціально-економічного та культурного розвитку регіону</t>
  </si>
  <si>
    <t>Код функціональної класифікації видатків та кредитування  бюджету</t>
  </si>
  <si>
    <t>Код тимчасової класифікації видатків та кредитування місцевого бюджету</t>
  </si>
  <si>
    <t>Найменування коду тимчасової класифікації видатків та кредитування місцевого бюджету</t>
  </si>
  <si>
    <t>2</t>
  </si>
  <si>
    <t>16(гр4+гр9)</t>
  </si>
  <si>
    <t>до рішення міської ради</t>
  </si>
  <si>
    <t>Загальний фонд</t>
  </si>
  <si>
    <t>Спеціальний фонд</t>
  </si>
  <si>
    <t>Разом</t>
  </si>
  <si>
    <t>Код функціональної класифікації видатків та кредитування бюджету</t>
  </si>
  <si>
    <t>Назва місцевого бюджету адміністративно -територіальної одиниці</t>
  </si>
  <si>
    <t>Субвенції з бюджету м.Кузнецовськ</t>
  </si>
  <si>
    <t>Дотації з бюджету м.Кузнецовськ</t>
  </si>
  <si>
    <t>Реверсна дотація</t>
  </si>
  <si>
    <t xml:space="preserve">Субвенція загального фонду на: </t>
  </si>
  <si>
    <t xml:space="preserve">Субвенція спеціального фонду на: </t>
  </si>
  <si>
    <t>Бюджет Володимирецького району</t>
  </si>
  <si>
    <t>Субвенція з міського бюджету на утримання об"єктів спільного користування чи ліквідацію негативних наслідків діяльності  об"єктів спільного користування</t>
  </si>
  <si>
    <t xml:space="preserve">Назва головного розпорядника коштів              </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</si>
  <si>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</si>
  <si>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</si>
  <si>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</si>
  <si>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</si>
  <si>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у т.ч. на погашення заборгованості що утворилася на початок року</t>
  </si>
  <si>
    <t>150101</t>
  </si>
  <si>
    <t xml:space="preserve">Капітальні вкладення </t>
  </si>
  <si>
    <t>Реконструкція (модернізація) ліфтів</t>
  </si>
  <si>
    <t>Будівництво (заміна) ліфтів</t>
  </si>
  <si>
    <t>Будівництво (розширення) полігону твердих побутових відходів (проектні роботи)</t>
  </si>
  <si>
    <t>Житлове будівництво та придбання житла для окремих категорій населення</t>
  </si>
  <si>
    <t xml:space="preserve">Будівництво (придбання) житла для дітей - сиріт </t>
  </si>
  <si>
    <t>Реконструкція загальноосвітньої школи №2 в мікрорайоні Будівельників,56, м.Кузнецовськ Рівненської області (реконструкція покрівлі, заміна вікон, утеплення зовнішніх стін, опорядження фасадів)</t>
  </si>
  <si>
    <t>Реконструкція загальноосвітньої школи  №1 в м.Кузнецовськ Рівненської області (коригування)</t>
  </si>
  <si>
    <t>Реконструкція загальноосвітньої школи №2 в мікрорайоні Будівельників, 56, в м.Кунецовськ Рівненської області (реконструкція покрівлі, заміна вікон, утеплення зовнішніх стін, опорядження фасадів)</t>
  </si>
  <si>
    <t>Реконструкція майданчика військової підготовки під поле для міні футболу загальноосвітньої школи №1, м.Кузнецовськ Рівненської області</t>
  </si>
  <si>
    <t>Благоустрій міст, сіл, селищ</t>
  </si>
  <si>
    <t>250344</t>
  </si>
  <si>
    <t>Субвенція з місцевого бюджету державному бюджету на виконання програм соціально-економічного та культурного розвитку регіонів</t>
  </si>
  <si>
    <t xml:space="preserve"> Фінансове управління виконавчого комітету Кузнецовської міської ради</t>
  </si>
  <si>
    <t>Код типової відомчої класифікації видатків місцевих бюджетів</t>
  </si>
  <si>
    <t>Назва об"єктів відповідно до проектно-кошторисної документації тощо</t>
  </si>
  <si>
    <t>Інші видатки на соціальний захист  населення</t>
  </si>
  <si>
    <t>Міська програма соціально-правового захисту дітей-сиріт, дітей, позбавлених батьківського піклування та дітей, які опинились в складних життєвих обставинах, подолання дитячої безпритульності та бездоглядності на 2012-2015 роки</t>
  </si>
  <si>
    <t>Програми і заходи міського центру соціальних служб для сім"ї, дітей та молоді</t>
  </si>
  <si>
    <r>
      <t xml:space="preserve">Міська програма підтримки молоді на 2010-2015 роки   </t>
    </r>
    <r>
      <rPr>
        <b/>
        <sz val="12"/>
        <rFont val="Times New Roman"/>
        <family val="1"/>
      </rPr>
      <t xml:space="preserve"> </t>
    </r>
  </si>
  <si>
    <t xml:space="preserve">Міська програма відпочинку та оздоровлення дітей на 2014-2017 роки      </t>
  </si>
  <si>
    <t>Програма благоустрою                                міста Кузнецовськ на 2011 - 2015 роки</t>
  </si>
  <si>
    <t>Міська програма підтримки  місцевих засобів масової інформації Кузнецовської міської ради на 2013 рік</t>
  </si>
  <si>
    <t>Капітальні вкладення</t>
  </si>
  <si>
    <t>Землеустрій</t>
  </si>
  <si>
    <t>Програма земельної реформи у м.Кузнецовськ на 2011-2015 роки</t>
  </si>
  <si>
    <t>Інші видатки</t>
  </si>
  <si>
    <t>Субвенція на утримання обєктів спільного користування чи ліквідацію негативних наслідків діяльності обєктів спільного користування</t>
  </si>
  <si>
    <t xml:space="preserve">Міська програма морального і матеріального заохочення кращих трудових колективів і виробничників, суб'єктів підприємницької діяльності, громадян, які зробили значний внесок у соціально - економічний та культурний розвиток міста на 2013-2015 роки </t>
  </si>
  <si>
    <t>250908</t>
  </si>
  <si>
    <t>Надання пільгового довгострокового кредиту громадянам на будівництво (реконструкцію) та придбання житла</t>
  </si>
  <si>
    <t>Управління освіти виконавчого комітету Кузнецовської міської ради</t>
  </si>
  <si>
    <t>Міська програма "Програма розвитку української мови, української культури та історичної свідомості громадян України на території м.Кузнецовськ на 2011-2015 роки"</t>
  </si>
  <si>
    <t xml:space="preserve">Iншi  культурно-освiтнi заклади та заходи </t>
  </si>
  <si>
    <t>Міська програма розвитку культури на 2013-2017 роки</t>
  </si>
  <si>
    <t xml:space="preserve">Всього    по бюджету </t>
  </si>
  <si>
    <t>Найменування місцевої (регіональної) програми</t>
  </si>
  <si>
    <t xml:space="preserve">          Секретар міської ради</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</si>
  <si>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</si>
  <si>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</si>
  <si>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РАЗОМ</t>
  </si>
  <si>
    <t>Всього</t>
  </si>
  <si>
    <t>з них</t>
  </si>
  <si>
    <t>бюджет розвитку</t>
  </si>
  <si>
    <t>капітальні видатки за рахунок коштів, що передаються із загального фонду до бюджету розвитку (спеціального фонду)</t>
  </si>
  <si>
    <t>010000</t>
  </si>
  <si>
    <t>010116</t>
  </si>
  <si>
    <t>070000</t>
  </si>
  <si>
    <t>070101</t>
  </si>
  <si>
    <t>Дошкільні заклади освіти</t>
  </si>
  <si>
    <t>070201</t>
  </si>
  <si>
    <t>Загальноосвітні школи (в т.ч. школа-дитячий садок, інтернат при школі), спеціалізовані школи, ліцеї, гімназії, колегіуми</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</si>
  <si>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</si>
  <si>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</si>
  <si>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</si>
  <si>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</si>
  <si>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070702</t>
  </si>
  <si>
    <t>Інші заклади і заходи післядипломної освіти</t>
  </si>
  <si>
    <t>070801</t>
  </si>
  <si>
    <t>Придбання підручників</t>
  </si>
  <si>
    <t>070802</t>
  </si>
  <si>
    <t>Методична робота, iншi заходи у сфері народної освiти</t>
  </si>
  <si>
    <t>070804</t>
  </si>
  <si>
    <t xml:space="preserve">Централізовані бухгалтерії обласних, міських, районних відділів освіти </t>
  </si>
  <si>
    <t>070805</t>
  </si>
  <si>
    <t>Групи централізованого господарського обслуговування</t>
  </si>
  <si>
    <t>070807</t>
  </si>
  <si>
    <t>Інші освітні програми</t>
  </si>
  <si>
    <t>070808</t>
  </si>
  <si>
    <t xml:space="preserve">Допомога дітям-сиротам та дітям, позбавленим батьківського піклування, яким виповнюється 18 років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</si>
  <si>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заслуги перед Батьківщиною,  жертвам нацистських переслідувань на придбання твердого палива та скрапленого газу</t>
  </si>
  <si>
    <t xml:space="preserve">Код </t>
  </si>
  <si>
    <t>у т.ч. бюджет розвитку</t>
  </si>
  <si>
    <t>200000</t>
  </si>
  <si>
    <t>Внутрішнє фінансування</t>
  </si>
  <si>
    <t>Фінансування за рахунок зміни залишків коштів бюджетів</t>
  </si>
  <si>
    <t>На початок періоду</t>
  </si>
  <si>
    <t>208400</t>
  </si>
  <si>
    <t xml:space="preserve">Кошти, що передаються із загального фонду бюджету до бюджету розвитку (спеціального фонду)
</t>
  </si>
  <si>
    <t>Всього за типом кредитора</t>
  </si>
  <si>
    <t>600000</t>
  </si>
  <si>
    <t>Фінансування за активними операціями</t>
  </si>
  <si>
    <r>
      <t>602000</t>
    </r>
    <r>
      <rPr>
        <sz val="12"/>
        <color indexed="8"/>
        <rFont val="Times New Roman"/>
        <family val="1"/>
      </rPr>
      <t> </t>
    </r>
  </si>
  <si>
    <t>602100 </t>
  </si>
  <si>
    <t>На початок періоду </t>
  </si>
  <si>
    <t>602400</t>
  </si>
  <si>
    <t>Всього за типом боргового зобов'язання</t>
  </si>
  <si>
    <t>І.Куц</t>
  </si>
  <si>
    <t>Фінансування  бюджету м.Кузнецовськ на 2015 рік</t>
  </si>
  <si>
    <t>Найменування згідно з класифікацією фінансування бюджету</t>
  </si>
  <si>
    <t>ВСЬОГО</t>
  </si>
  <si>
    <r>
      <t>Зміни обсягів бюджетних коштів</t>
    </r>
    <r>
      <rPr>
        <sz val="12"/>
        <color indexed="8"/>
        <rFont val="Times New Roman"/>
        <family val="1"/>
      </rPr>
      <t> </t>
    </r>
  </si>
  <si>
    <t>видатки споживання</t>
  </si>
  <si>
    <t xml:space="preserve">видатки розвитку </t>
  </si>
  <si>
    <t>15(гр3 +гр.8)</t>
  </si>
  <si>
    <t>Код бюджету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</si>
  <si>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</si>
  <si>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Державний бюджет</t>
  </si>
  <si>
    <t xml:space="preserve">Міський бюджет </t>
  </si>
  <si>
    <t>Інші пільги  ветеранам військової служби, ветеранам  органів внутрішніх справ, ветеранам пожежної охорони, ветеранам Державної служби спеціального зв'язку та захисту інформації України,вдовам (вдівцям) померлих (загиблих) ветеранів військової служби, ветеранів  органів внутрішніх справ, і ветеранів державної пожежної охорони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</si>
  <si>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</si>
  <si>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</si>
  <si>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</si>
  <si>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160101</t>
  </si>
  <si>
    <t>250323</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</si>
  <si>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</si>
  <si>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</si>
  <si>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</si>
  <si>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</si>
  <si>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</si>
  <si>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 xml:space="preserve">Державна соціальна допомога малозабезпеченим сім"ям </t>
  </si>
  <si>
    <t>Субсидії населенню для відшкодування витрат на оплату житлово-комунальних послуг</t>
  </si>
  <si>
    <t>090412</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</si>
  <si>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</si>
  <si>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</si>
  <si>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090802</t>
  </si>
  <si>
    <t>Інші програми соціального захисту дітей</t>
  </si>
  <si>
    <t>091101</t>
  </si>
  <si>
    <t>Утримання центрiв соцiальних служб для сім'ї, дітей та молоді</t>
  </si>
  <si>
    <t>091102</t>
  </si>
  <si>
    <t>Програми i заходи центрiв соцiальних служб для сім'ї, дітей та молоді</t>
  </si>
  <si>
    <t>091103</t>
  </si>
  <si>
    <t>091104</t>
  </si>
  <si>
    <t>091105</t>
  </si>
  <si>
    <t>Утримання клубів підлітків за місцем проживання</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</si>
  <si>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</si>
  <si>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</si>
  <si>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</si>
  <si>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</si>
  <si>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</si>
  <si>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</si>
  <si>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</si>
  <si>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дітей-інвалідів; центри професійної реабілітації інвалідів.</t>
  </si>
  <si>
    <t>Державна соціальна допомога інвалідам з дитинства та дітям - інвалідам</t>
  </si>
  <si>
    <t>100102</t>
  </si>
  <si>
    <t>Капітальний ремонт житлового фонду місцевих органів влади</t>
  </si>
  <si>
    <t>100203</t>
  </si>
  <si>
    <t>110103</t>
  </si>
  <si>
    <t>Фiлармонiї, музичнi колективи i ансамблi та iншi мистецькі  заклади та заходи</t>
  </si>
  <si>
    <t>110201</t>
  </si>
  <si>
    <t>Бiблiотеки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</si>
  <si>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</si>
  <si>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</si>
  <si>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</si>
  <si>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</si>
  <si>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</si>
  <si>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</si>
  <si>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</si>
  <si>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Iншi  культурно-освiтнi заклади та заходи (централізована бухгалтерія)</t>
  </si>
  <si>
    <t>Iншi  культурно-освiтнi заклади та заходи (заходи в галузі культури та мистецтва)</t>
  </si>
  <si>
    <t>120201</t>
  </si>
  <si>
    <t>Періодичні видання (газети та журнали)</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</si>
  <si>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</si>
  <si>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</si>
  <si>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</si>
  <si>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</si>
  <si>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 xml:space="preserve">Капiтальнi вкладення </t>
  </si>
  <si>
    <t>170102</t>
  </si>
  <si>
    <t>Компенсаційні виплати на пільговий проїзд автомобільним транспортом окремим  категоріям   громадян</t>
  </si>
  <si>
    <t xml:space="preserve">Видатки на проведення робіт, пов"язаних із будівництвом, реконструкцією, ремонтом та утриманням автомобільних доріг </t>
  </si>
  <si>
    <t>180404</t>
  </si>
  <si>
    <t>Підтримка малого і середнього підприємництва</t>
  </si>
  <si>
    <t>Охорона та раціональне використання природних ресурсів</t>
  </si>
  <si>
    <t>Інша діяльність у сфері охорони навколишнього природного середовища</t>
  </si>
  <si>
    <t>250301</t>
  </si>
  <si>
    <t>250404</t>
  </si>
  <si>
    <t>Інші видатки (програма розвитку та реалізації питань містобудування у м.Кузнецовськ на 2011-2015 роки)</t>
  </si>
  <si>
    <t>250380</t>
  </si>
  <si>
    <t>Інші субвенції</t>
  </si>
  <si>
    <t>/гривень/</t>
  </si>
  <si>
    <t>Код типової відомчої класифікації видатків</t>
  </si>
  <si>
    <t>Назва головного розпорядника коштів</t>
  </si>
  <si>
    <t xml:space="preserve"> оплата праці </t>
  </si>
  <si>
    <t xml:space="preserve"> комунальні послуги та енергоносії </t>
  </si>
  <si>
    <t xml:space="preserve"> оплата праці               </t>
  </si>
  <si>
    <t xml:space="preserve">комунальні послуги та енергоносії </t>
  </si>
  <si>
    <t>03</t>
  </si>
  <si>
    <t>Виконавчий комітет Кузнецовської міської ради</t>
  </si>
  <si>
    <t>Державне управління</t>
  </si>
  <si>
    <t>Органи місцевого самоврядування</t>
  </si>
  <si>
    <t>Інші  видатки на соціальний захист населення</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</si>
  <si>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</si>
  <si>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</si>
  <si>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Благоустрій   міст, сіл, селищ</t>
  </si>
  <si>
    <t>170703</t>
  </si>
  <si>
    <t>Інші видатки (міська програма морального і матеріального заохочення кращих трудових колективів і виробничників, суб'єктів підприємницької діяльності, громадян, які зробили значний внесок у соціально - економічний та культурний розвиток міста на 2013-2015 роки).</t>
  </si>
  <si>
    <t>10</t>
  </si>
  <si>
    <t>Управління  освіти виконавчого комітету Кузнецовської міської ради</t>
  </si>
  <si>
    <t xml:space="preserve">Освіта </t>
  </si>
  <si>
    <t>15</t>
  </si>
  <si>
    <t>Управління праці та соціального захисту населення виконавчого комітету Кузнецовської міської ради</t>
  </si>
  <si>
    <t>Пільги ветеранам війни, особам, на яких поширпюється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</si>
  <si>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Інші пільги  громадянам, які постраждали внаслідок Чорнобильської катастрофи, дружинам (чоловікам) та опікунам(на час опікунства)дітей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</si>
  <si>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</si>
  <si>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24</t>
  </si>
  <si>
    <t>Відділ  культури виконавчого комітету Кузнецовської міської ради</t>
  </si>
  <si>
    <t>110000</t>
  </si>
  <si>
    <t>Культура і  мистецтво</t>
  </si>
  <si>
    <t>75</t>
  </si>
  <si>
    <t>Фінансове управління виконавчого комітету Кузнецовської міської ради</t>
  </si>
  <si>
    <t>76</t>
  </si>
  <si>
    <t>250102</t>
  </si>
  <si>
    <t xml:space="preserve">Резервний фонд </t>
  </si>
  <si>
    <t>ВСЬОГО ВИДАТКІВ</t>
  </si>
  <si>
    <t xml:space="preserve">Міська програма підтримки молоді на 2010-2015 роки   </t>
  </si>
  <si>
    <t>Програма розвитку та реалізації питань містобудування у м.Кузнецовськ на 2011-2015 роки</t>
  </si>
  <si>
    <t>210106</t>
  </si>
  <si>
    <t>Заходи у сфері захисту населення і територій від надзвичайних ситуацій техногенного та природного характеру</t>
  </si>
  <si>
    <t>Iншi  культурно-освiтнi заклади та заходи (парк культури та відпочинку)</t>
  </si>
  <si>
    <t>150118</t>
  </si>
  <si>
    <t>Міська програма соціального захисту та підтримки учасників антитерористичної операції та членів їх сімей - мешканців м.Кузнецовськ</t>
  </si>
  <si>
    <t>Міська програма підтримки діяльності громадського формування з охорони громадського порядку "Кузнецовська муніципальна варта" на 2014-2015 роки</t>
  </si>
  <si>
    <t>Разом загальний та спеціальний фонди</t>
  </si>
  <si>
    <t>090413</t>
  </si>
  <si>
    <t xml:space="preserve">Допомога на догляд за інвалідом І чи ІІ групи внаслідок психічного розладу </t>
  </si>
  <si>
    <t>Компенсація населенню додаткових витрат на оплату послуг газопостачання, централізованого опалення та централізованого постачання гарячої води</t>
  </si>
  <si>
    <t>080201</t>
  </si>
  <si>
    <t xml:space="preserve">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 </t>
  </si>
  <si>
    <t>0732</t>
  </si>
  <si>
    <t>0111</t>
  </si>
  <si>
    <t>0910</t>
  </si>
  <si>
    <t>0921</t>
  </si>
  <si>
    <t>0922</t>
  </si>
  <si>
    <t>0960</t>
  </si>
  <si>
    <t>0950</t>
  </si>
  <si>
    <t>0970</t>
  </si>
  <si>
    <t>0990</t>
  </si>
  <si>
    <t>0810</t>
  </si>
  <si>
    <t>Інші видатки (міська програма висвітлення діяльності органів місцевого самоврядування в засобах масової інформації на 2015 рік)</t>
  </si>
  <si>
    <t>Інші видатки (міська програма з впровадження системи управління якістю ISO 9001:2008 в Кузнецовській міській раді та виконавчих органах ради)</t>
  </si>
  <si>
    <t>Субвенція на утримання об"єктів спільного користування чи ліквідацію негативних наслідків діяльності об"єктів спільного користування</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</si>
  <si>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</si>
  <si>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1090</t>
  </si>
  <si>
    <t>1040</t>
  </si>
  <si>
    <t>0610</t>
  </si>
  <si>
    <t>0620</t>
  </si>
  <si>
    <t>1060</t>
  </si>
  <si>
    <t>0421</t>
  </si>
  <si>
    <t>0456</t>
  </si>
  <si>
    <t>0180</t>
  </si>
  <si>
    <t>0133</t>
  </si>
  <si>
    <t>0490</t>
  </si>
  <si>
    <t>1070</t>
  </si>
  <si>
    <t>1010</t>
  </si>
  <si>
    <t>1020</t>
  </si>
  <si>
    <t>0824</t>
  </si>
  <si>
    <t>0828</t>
  </si>
  <si>
    <t>0829</t>
  </si>
  <si>
    <t xml:space="preserve">                                         Додаток  № 1</t>
  </si>
  <si>
    <t xml:space="preserve">                           до рішення міської ради</t>
  </si>
  <si>
    <t>Доходи бюджету м. Кузнецовськ на 2015 рік</t>
  </si>
  <si>
    <t>Код</t>
  </si>
  <si>
    <t>Найменування  згідно                                                      з  класифікацією доходів бюджету</t>
  </si>
  <si>
    <t>в т.ч.                           бюджет розвитку</t>
  </si>
  <si>
    <t>3</t>
  </si>
  <si>
    <t xml:space="preserve">Податкові надходження </t>
  </si>
  <si>
    <t>Податки на доходи, податки на прибуток, податки на збільшення  ринкової вартості</t>
  </si>
  <si>
    <t>Податок та збір на доходи фізичних осіб</t>
  </si>
  <si>
    <t xml:space="preserve">Податок на доходи фізичних осіб, що сплачується податковими агентами, із доходів платника податку у вигляді заробітної плати             </t>
  </si>
  <si>
    <t xml:space="preserve">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               </t>
  </si>
  <si>
    <t>Податок на доходи фізичних осіб, що сплачується податковими агентами, із доходів платника податку інших ніж заробітна плата</t>
  </si>
  <si>
    <t xml:space="preserve">Податок на доходи фізичних осіб, що сплачується фізичними особами за результатами річного декларування </t>
  </si>
  <si>
    <t>Внутрішні податки на товари та послуги</t>
  </si>
  <si>
    <t>Акцизний податок з реалізації суб'єктами господарювання роздрібної торгівлі підакцизних товарів</t>
  </si>
  <si>
    <t xml:space="preserve">Місцеві податки </t>
  </si>
  <si>
    <t>Податок  на майно</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</si>
  <si>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</si>
  <si>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</si>
  <si>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</si>
  <si>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</si>
  <si>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 xml:space="preserve">Допомога до досягнення дитиною трирічного віку  </t>
  </si>
  <si>
    <t xml:space="preserve">Допомога до досягнення дитиною трирічного віку </t>
  </si>
  <si>
    <t>23 січня 2015    № 1841</t>
  </si>
  <si>
    <t xml:space="preserve"> 23 січня 2015    № 1841</t>
  </si>
</sst>
</file>

<file path=xl/styles.xml><?xml version="1.0" encoding="utf-8"?>
<styleSheet xmlns="http://schemas.openxmlformats.org/spreadsheetml/2006/main">
  <numFmts count="6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 &quot;грн.&quot;"/>
    <numFmt numFmtId="189" formatCode="#,##0.0"/>
    <numFmt numFmtId="190" formatCode="#,##0.000"/>
    <numFmt numFmtId="191" formatCode="#,##0.0000"/>
    <numFmt numFmtId="192" formatCode="000000"/>
    <numFmt numFmtId="193" formatCode="d/m"/>
    <numFmt numFmtId="194" formatCode="dd/mm"/>
    <numFmt numFmtId="195" formatCode="0.000000"/>
    <numFmt numFmtId="196" formatCode="_-* #,##0.0_р_._-;\-* #,##0.0_р_._-;_-* &quot;-&quot;_р_._-;_-@_-"/>
    <numFmt numFmtId="197" formatCode="&quot;ãðí.&quot;#,##0;\-&quot;ãðí.&quot;#,##0"/>
    <numFmt numFmtId="198" formatCode="&quot;ãðí.&quot;#,##0;[Red]\-&quot;ãðí.&quot;#,##0"/>
    <numFmt numFmtId="199" formatCode="&quot;ãðí.&quot;#,##0.00;\-&quot;ãðí.&quot;#,##0.00"/>
    <numFmt numFmtId="200" formatCode="&quot;ãðí.&quot;#,##0.00;[Red]\-&quot;ãðí.&quot;#,##0.00"/>
    <numFmt numFmtId="201" formatCode="_-&quot;ãðí.&quot;* #,##0_-;\-&quot;ãðí.&quot;* #,##0_-;_-&quot;ãðí.&quot;* &quot;-&quot;_-;_-@_-"/>
    <numFmt numFmtId="202" formatCode="_-* #,##0_-;\-* #,##0_-;_-* &quot;-&quot;_-;_-@_-"/>
    <numFmt numFmtId="203" formatCode="_-&quot;ãðí.&quot;* #,##0.00_-;\-&quot;ãðí.&quot;* #,##0.00_-;_-&quot;ãðí.&quot;* &quot;-&quot;??_-;_-@_-"/>
    <numFmt numFmtId="204" formatCode="_-* #,##0.00_-;\-* #,##0.00_-;_-* &quot;-&quot;??_-;_-@_-"/>
    <numFmt numFmtId="205" formatCode="&quot;£&quot;#,##0;\-&quot;£&quot;#,##0"/>
    <numFmt numFmtId="206" formatCode="&quot;£&quot;#,##0;[Red]\-&quot;£&quot;#,##0"/>
    <numFmt numFmtId="207" formatCode="&quot;£&quot;#,##0.00;\-&quot;£&quot;#,##0.00"/>
    <numFmt numFmtId="208" formatCode="&quot;£&quot;#,##0.00;[Red]\-&quot;£&quot;#,##0.00"/>
    <numFmt numFmtId="209" formatCode="_-&quot;£&quot;* #,##0_-;\-&quot;£&quot;* #,##0_-;_-&quot;£&quot;* &quot;-&quot;_-;_-@_-"/>
    <numFmt numFmtId="210" formatCode="_-&quot;£&quot;* #,##0.00_-;\-&quot;£&quot;* #,##0.00_-;_-&quot;£&quot;* &quot;-&quot;??_-;_-@_-"/>
    <numFmt numFmtId="211" formatCode="#,##0\ &quot;DM&quot;;\-#,##0\ &quot;DM&quot;"/>
    <numFmt numFmtId="212" formatCode="#,##0\ &quot;DM&quot;;[Red]\-#,##0\ &quot;DM&quot;"/>
    <numFmt numFmtId="213" formatCode="#,##0.00\ &quot;DM&quot;;\-#,##0.00\ &quot;DM&quot;"/>
    <numFmt numFmtId="214" formatCode="#,##0.00\ &quot;DM&quot;;[Red]\-#,##0.00\ &quot;DM&quot;"/>
    <numFmt numFmtId="215" formatCode="_-* #,##0\ &quot;DM&quot;_-;\-* #,##0\ &quot;DM&quot;_-;_-* &quot;-&quot;\ &quot;DM&quot;_-;_-@_-"/>
    <numFmt numFmtId="216" formatCode="_-* #,##0\ _D_M_-;\-* #,##0\ _D_M_-;_-* &quot;-&quot;\ _D_M_-;_-@_-"/>
    <numFmt numFmtId="217" formatCode="_-* #,##0.00\ &quot;DM&quot;_-;\-* #,##0.00\ &quot;DM&quot;_-;_-* &quot;-&quot;??\ &quot;DM&quot;_-;_-@_-"/>
    <numFmt numFmtId="218" formatCode="_-* #,##0.00\ _D_M_-;\-* #,##0.00\ _D_M_-;_-* &quot;-&quot;??\ _D_M_-;_-@_-"/>
    <numFmt numFmtId="219" formatCode="[$-FC19]d\ mmmm\ yyyy\ &quot;г.&quot;"/>
  </numFmts>
  <fonts count="113">
    <font>
      <sz val="10"/>
      <name val="Arial Cyr"/>
      <family val="0"/>
    </font>
    <font>
      <b/>
      <sz val="18"/>
      <name val="Times New Roman"/>
      <family val="1"/>
    </font>
    <font>
      <sz val="10"/>
      <name val="Times New Roman"/>
      <family val="1"/>
    </font>
    <font>
      <sz val="10"/>
      <color indexed="8"/>
      <name val="Times New Roman"/>
      <family val="1"/>
    </font>
    <font>
      <sz val="8"/>
      <name val="Arial Cyr"/>
      <family val="0"/>
    </font>
    <font>
      <b/>
      <sz val="18"/>
      <color indexed="8"/>
      <name val="Times New Roman"/>
      <family val="1"/>
    </font>
    <font>
      <u val="single"/>
      <sz val="10"/>
      <color indexed="12"/>
      <name val="Arial Cyr"/>
      <family val="0"/>
    </font>
    <font>
      <u val="single"/>
      <sz val="10"/>
      <color indexed="36"/>
      <name val="Arial Cyr"/>
      <family val="0"/>
    </font>
    <font>
      <b/>
      <sz val="10"/>
      <name val="Times New Roman"/>
      <family val="1"/>
    </font>
    <font>
      <sz val="11"/>
      <name val="Times New Roman"/>
      <family val="1"/>
    </font>
    <font>
      <b/>
      <sz val="9"/>
      <name val="Times New Roman"/>
      <family val="1"/>
    </font>
    <font>
      <b/>
      <sz val="12"/>
      <name val="Times New Roman"/>
      <family val="1"/>
    </font>
    <font>
      <sz val="8"/>
      <name val="Times New Roman"/>
      <family val="1"/>
    </font>
    <font>
      <i/>
      <sz val="10"/>
      <name val="Times New Roman"/>
      <family val="1"/>
    </font>
    <font>
      <sz val="9"/>
      <name val="Times New Roman"/>
      <family val="1"/>
    </font>
    <font>
      <b/>
      <i/>
      <sz val="10"/>
      <name val="Times New Roman"/>
      <family val="1"/>
    </font>
    <font>
      <sz val="12"/>
      <name val="Times New Roman"/>
      <family val="1"/>
    </font>
    <font>
      <sz val="9"/>
      <color indexed="8"/>
      <name val="Times New Roman"/>
      <family val="1"/>
    </font>
    <font>
      <sz val="9"/>
      <name val="Times New Roman CYR"/>
      <family val="1"/>
    </font>
    <font>
      <sz val="10"/>
      <name val="Times New Roman Cyr"/>
      <family val="1"/>
    </font>
    <font>
      <b/>
      <sz val="10"/>
      <name val="Times New Roman Cyr"/>
      <family val="1"/>
    </font>
    <font>
      <b/>
      <sz val="12"/>
      <name val="Times New Roman CYR"/>
      <family val="1"/>
    </font>
    <font>
      <sz val="12"/>
      <name val="Times New Roman Cyr"/>
      <family val="1"/>
    </font>
    <font>
      <b/>
      <sz val="9"/>
      <color indexed="8"/>
      <name val="Times New Roman"/>
      <family val="1"/>
    </font>
    <font>
      <sz val="18"/>
      <name val="Times New Roman"/>
      <family val="1"/>
    </font>
    <font>
      <sz val="14"/>
      <name val="Times New Roman"/>
      <family val="1"/>
    </font>
    <font>
      <b/>
      <sz val="8"/>
      <name val="Times New Roman"/>
      <family val="1"/>
    </font>
    <font>
      <b/>
      <i/>
      <sz val="10"/>
      <name val="Times New Roman CYR"/>
      <family val="0"/>
    </font>
    <font>
      <b/>
      <sz val="9"/>
      <name val="Times New Roman CYR"/>
      <family val="1"/>
    </font>
    <font>
      <sz val="10"/>
      <name val="Times New Roman CYR"/>
      <family val="0"/>
    </font>
    <font>
      <sz val="12"/>
      <name val="Times New Roman CYR"/>
      <family val="0"/>
    </font>
    <font>
      <b/>
      <sz val="11"/>
      <name val="Times New Roman"/>
      <family val="1"/>
    </font>
    <font>
      <b/>
      <sz val="12"/>
      <color indexed="8"/>
      <name val="Times New Roman Cyr"/>
      <family val="1"/>
    </font>
    <font>
      <sz val="10"/>
      <name val="Helv"/>
      <family val="0"/>
    </font>
    <font>
      <sz val="9"/>
      <name val="Arial Cyr"/>
      <family val="0"/>
    </font>
    <font>
      <b/>
      <sz val="10"/>
      <name val="Arial Cyr"/>
      <family val="0"/>
    </font>
    <font>
      <b/>
      <sz val="15"/>
      <color indexed="62"/>
      <name val="Calibri"/>
      <family val="2"/>
    </font>
    <font>
      <b/>
      <sz val="11"/>
      <color indexed="62"/>
      <name val="Calibri"/>
      <family val="2"/>
    </font>
    <font>
      <b/>
      <sz val="18"/>
      <color indexed="62"/>
      <name val="Cambria"/>
      <family val="2"/>
    </font>
    <font>
      <sz val="10"/>
      <color indexed="10"/>
      <name val="Arial Cyr"/>
      <family val="0"/>
    </font>
    <font>
      <b/>
      <sz val="11"/>
      <name val="Arial Cyr"/>
      <family val="2"/>
    </font>
    <font>
      <b/>
      <sz val="12"/>
      <name val="Arial Cyr"/>
      <family val="0"/>
    </font>
    <font>
      <sz val="16"/>
      <name val="Times New Roman"/>
      <family val="1"/>
    </font>
    <font>
      <b/>
      <sz val="16"/>
      <name val="Times New Roman"/>
      <family val="1"/>
    </font>
    <font>
      <i/>
      <sz val="11"/>
      <name val="Times New Roman"/>
      <family val="1"/>
    </font>
    <font>
      <sz val="10"/>
      <name val="Arial"/>
      <family val="2"/>
    </font>
    <font>
      <b/>
      <sz val="14"/>
      <name val="Times New Roman"/>
      <family val="1"/>
    </font>
    <font>
      <b/>
      <sz val="13"/>
      <name val="Times New Roman"/>
      <family val="1"/>
    </font>
    <font>
      <i/>
      <sz val="10"/>
      <name val="Arial"/>
      <family val="2"/>
    </font>
    <font>
      <b/>
      <sz val="12"/>
      <color indexed="8"/>
      <name val="Times New Roman"/>
      <family val="1"/>
    </font>
    <font>
      <sz val="12"/>
      <name val="Arial"/>
      <family val="2"/>
    </font>
    <font>
      <sz val="12"/>
      <color indexed="8"/>
      <name val="Times New Roman"/>
      <family val="1"/>
    </font>
    <font>
      <b/>
      <sz val="10"/>
      <name val="Arial"/>
      <family val="2"/>
    </font>
    <font>
      <b/>
      <sz val="12"/>
      <name val="Arial"/>
      <family val="2"/>
    </font>
    <font>
      <b/>
      <sz val="14"/>
      <color indexed="8"/>
      <name val="Arial"/>
      <family val="2"/>
    </font>
    <font>
      <b/>
      <sz val="8"/>
      <name val="Tahoma"/>
      <family val="0"/>
    </font>
    <font>
      <sz val="8"/>
      <name val="Tahoma"/>
      <family val="0"/>
    </font>
    <font>
      <sz val="12"/>
      <name val="Arial Cyr"/>
      <family val="0"/>
    </font>
    <font>
      <sz val="11"/>
      <name val="Arial Cyr"/>
      <family val="0"/>
    </font>
    <font>
      <b/>
      <sz val="14"/>
      <name val="Times New Roman Cyr"/>
      <family val="1"/>
    </font>
    <font>
      <sz val="14"/>
      <name val="Times New Roman Cyr"/>
      <family val="1"/>
    </font>
    <font>
      <sz val="14"/>
      <color indexed="8"/>
      <name val="Times New Roman"/>
      <family val="1"/>
    </font>
    <font>
      <sz val="14"/>
      <name val="Arial Cyr"/>
      <family val="2"/>
    </font>
    <font>
      <sz val="16"/>
      <name val="Arial Cyr"/>
      <family val="2"/>
    </font>
    <font>
      <b/>
      <sz val="7"/>
      <name val="Times New Roman"/>
      <family val="1"/>
    </font>
    <font>
      <b/>
      <sz val="12"/>
      <color indexed="10"/>
      <name val="Times New Roman"/>
      <family val="1"/>
    </font>
    <font>
      <sz val="13"/>
      <name val="Arial Cyr"/>
      <family val="0"/>
    </font>
    <font>
      <sz val="12"/>
      <color indexed="10"/>
      <name val="Times New Roman"/>
      <family val="1"/>
    </font>
    <font>
      <sz val="14"/>
      <color indexed="10"/>
      <name val="Times New Roman"/>
      <family val="1"/>
    </font>
    <font>
      <sz val="20"/>
      <name val="Times New Roman"/>
      <family val="1"/>
    </font>
    <font>
      <sz val="20"/>
      <name val="Arial Cyr"/>
      <family val="0"/>
    </font>
    <font>
      <b/>
      <sz val="26"/>
      <color indexed="8"/>
      <name val="Times New Roman"/>
      <family val="1"/>
    </font>
    <font>
      <b/>
      <sz val="16"/>
      <color indexed="8"/>
      <name val="Times New Roman"/>
      <family val="1"/>
    </font>
    <font>
      <b/>
      <sz val="21"/>
      <name val="Times New Roman"/>
      <family val="1"/>
    </font>
    <font>
      <sz val="21"/>
      <name val="Times New Roman"/>
      <family val="1"/>
    </font>
    <font>
      <sz val="21"/>
      <name val="Arial Cyr"/>
      <family val="0"/>
    </font>
    <font>
      <b/>
      <sz val="22"/>
      <name val="Times New Roman"/>
      <family val="1"/>
    </font>
    <font>
      <b/>
      <sz val="14"/>
      <color indexed="8"/>
      <name val="Times New Roman"/>
      <family val="1"/>
    </font>
    <font>
      <b/>
      <sz val="20"/>
      <color indexed="8"/>
      <name val="Times New Roman"/>
      <family val="1"/>
    </font>
    <font>
      <b/>
      <sz val="19"/>
      <color indexed="8"/>
      <name val="Times New Roman"/>
      <family val="1"/>
    </font>
    <font>
      <sz val="18"/>
      <color indexed="8"/>
      <name val="Times New Roman"/>
      <family val="1"/>
    </font>
    <font>
      <sz val="19"/>
      <name val="Times New Roman"/>
      <family val="1"/>
    </font>
    <font>
      <sz val="19"/>
      <color indexed="8"/>
      <name val="Times New Roman"/>
      <family val="1"/>
    </font>
    <font>
      <b/>
      <sz val="20"/>
      <name val="Times New Roman"/>
      <family val="1"/>
    </font>
    <font>
      <sz val="20"/>
      <color indexed="8"/>
      <name val="Times New Roman"/>
      <family val="1"/>
    </font>
    <font>
      <b/>
      <sz val="19"/>
      <name val="Times New Roman"/>
      <family val="1"/>
    </font>
    <font>
      <b/>
      <sz val="8"/>
      <color indexed="8"/>
      <name val="Times New Roman"/>
      <family val="1"/>
    </font>
    <font>
      <sz val="24"/>
      <color indexed="8"/>
      <name val="Times New Roman"/>
      <family val="1"/>
    </font>
    <font>
      <sz val="18"/>
      <name val="Arial Cyr"/>
      <family val="0"/>
    </font>
    <font>
      <sz val="7"/>
      <name val="Times New Roman"/>
      <family val="1"/>
    </font>
    <font>
      <i/>
      <sz val="9"/>
      <name val="Times New Roman"/>
      <family val="1"/>
    </font>
    <font>
      <b/>
      <sz val="11"/>
      <color indexed="8"/>
      <name val="Times New Roman"/>
      <family val="1"/>
    </font>
    <font>
      <sz val="10"/>
      <color indexed="10"/>
      <name val="Times New Roman"/>
      <family val="1"/>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8"/>
      <name val="Times New Roman"/>
      <family val="0"/>
    </font>
    <font>
      <sz val="10"/>
      <color indexed="8"/>
      <name val="Arial Cyr"/>
      <family val="0"/>
    </font>
    <font>
      <sz val="14"/>
      <color indexed="8"/>
      <name val="Arial Cyr"/>
      <family val="0"/>
    </font>
    <font>
      <b/>
      <sz val="17"/>
      <color indexed="8"/>
      <name val="Times New Roman"/>
      <family val="0"/>
    </font>
    <font>
      <b/>
      <sz val="8"/>
      <name val="Arial Cyr"/>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gray0625"/>
    </fill>
    <fill>
      <patternFill patternType="gray0625">
        <bgColor indexed="9"/>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hair"/>
      <top style="thin"/>
      <bottom style="hair"/>
    </border>
    <border>
      <left style="hair"/>
      <right style="hair"/>
      <top style="thin"/>
      <bottom style="hair"/>
    </border>
    <border>
      <left style="hair"/>
      <right style="hair"/>
      <top style="hair"/>
      <bottom style="hair"/>
    </border>
    <border>
      <left style="hair"/>
      <right style="thin"/>
      <top style="thin"/>
      <bottom style="hair"/>
    </border>
    <border>
      <left style="thin"/>
      <right style="hair"/>
      <top style="hair"/>
      <bottom style="hair"/>
    </border>
    <border>
      <left style="hair"/>
      <right style="thin"/>
      <top style="hair"/>
      <bottom style="hair"/>
    </border>
    <border>
      <left style="hair"/>
      <right>
        <color indexed="63"/>
      </right>
      <top style="hair"/>
      <bottom style="hair"/>
    </border>
    <border>
      <left>
        <color indexed="63"/>
      </left>
      <right>
        <color indexed="63"/>
      </right>
      <top style="hair"/>
      <bottom style="hair"/>
    </border>
    <border>
      <left style="thin"/>
      <right style="hair"/>
      <top>
        <color indexed="63"/>
      </top>
      <bottom style="hair"/>
    </border>
    <border>
      <left style="thin"/>
      <right>
        <color indexed="63"/>
      </right>
      <top style="hair"/>
      <bottom style="hair">
        <color indexed="8"/>
      </bottom>
    </border>
    <border>
      <left style="hair">
        <color indexed="8"/>
      </left>
      <right style="hair">
        <color indexed="8"/>
      </right>
      <top style="hair"/>
      <bottom style="hair">
        <color indexed="8"/>
      </bottom>
    </border>
    <border>
      <left style="thin"/>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thin"/>
      <right>
        <color indexed="63"/>
      </right>
      <top>
        <color indexed="63"/>
      </top>
      <bottom style="hair">
        <color indexed="8"/>
      </bottom>
    </border>
    <border>
      <left style="hair">
        <color indexed="8"/>
      </left>
      <right style="hair">
        <color indexed="8"/>
      </right>
      <top>
        <color indexed="63"/>
      </top>
      <bottom style="hair">
        <color indexed="8"/>
      </bottom>
    </border>
    <border>
      <left style="hair"/>
      <right style="hair"/>
      <top>
        <color indexed="63"/>
      </top>
      <bottom style="hair"/>
    </border>
    <border>
      <left style="thin"/>
      <right>
        <color indexed="63"/>
      </right>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hair"/>
      <right style="hair"/>
      <top style="hair"/>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medium"/>
      <top style="medium"/>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2" borderId="0" applyNumberFormat="0" applyBorder="0" applyAlignment="0" applyProtection="0"/>
    <xf numFmtId="0" fontId="94" fillId="5" borderId="0" applyNumberFormat="0" applyBorder="0" applyAlignment="0" applyProtection="0"/>
    <xf numFmtId="0" fontId="94" fillId="3"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6" borderId="0" applyNumberFormat="0" applyBorder="0" applyAlignment="0" applyProtection="0"/>
    <xf numFmtId="0" fontId="94" fillId="9" borderId="0" applyNumberFormat="0" applyBorder="0" applyAlignment="0" applyProtection="0"/>
    <xf numFmtId="0" fontId="94" fillId="3" borderId="0" applyNumberFormat="0" applyBorder="0" applyAlignment="0" applyProtection="0"/>
    <xf numFmtId="0" fontId="95" fillId="10"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6" borderId="0" applyNumberFormat="0" applyBorder="0" applyAlignment="0" applyProtection="0"/>
    <xf numFmtId="0" fontId="95" fillId="10" borderId="0" applyNumberFormat="0" applyBorder="0" applyAlignment="0" applyProtection="0"/>
    <xf numFmtId="0" fontId="95" fillId="3"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5" fillId="10" borderId="0" applyNumberFormat="0" applyBorder="0" applyAlignment="0" applyProtection="0"/>
    <xf numFmtId="0" fontId="95" fillId="14" borderId="0" applyNumberFormat="0" applyBorder="0" applyAlignment="0" applyProtection="0"/>
    <xf numFmtId="0" fontId="96" fillId="3" borderId="1" applyNumberFormat="0" applyAlignment="0" applyProtection="0"/>
    <xf numFmtId="0" fontId="97" fillId="2" borderId="2" applyNumberFormat="0" applyAlignment="0" applyProtection="0"/>
    <xf numFmtId="0" fontId="98" fillId="2" borderId="1" applyNumberFormat="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3" applyNumberFormat="0" applyFill="0" applyAlignment="0" applyProtection="0"/>
    <xf numFmtId="0" fontId="99"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00" fillId="0" borderId="6" applyNumberFormat="0" applyFill="0" applyAlignment="0" applyProtection="0"/>
    <xf numFmtId="0" fontId="101" fillId="15" borderId="7" applyNumberFormat="0" applyAlignment="0" applyProtection="0"/>
    <xf numFmtId="0" fontId="38" fillId="0" borderId="0" applyNumberFormat="0" applyFill="0" applyBorder="0" applyAlignment="0" applyProtection="0"/>
    <xf numFmtId="0" fontId="102" fillId="8"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33" fillId="0" borderId="0">
      <alignment/>
      <protection/>
    </xf>
    <xf numFmtId="0" fontId="0" fillId="0" borderId="0">
      <alignment/>
      <protection/>
    </xf>
    <xf numFmtId="0" fontId="22" fillId="0" borderId="0">
      <alignment/>
      <protection/>
    </xf>
    <xf numFmtId="0" fontId="7" fillId="0" borderId="0" applyNumberFormat="0" applyFill="0" applyBorder="0" applyAlignment="0" applyProtection="0"/>
    <xf numFmtId="0" fontId="103" fillId="16" borderId="0" applyNumberFormat="0" applyBorder="0" applyAlignment="0" applyProtection="0"/>
    <xf numFmtId="0" fontId="104"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7" fillId="17" borderId="0" applyNumberFormat="0" applyBorder="0" applyAlignment="0" applyProtection="0"/>
  </cellStyleXfs>
  <cellXfs count="579">
    <xf numFmtId="0" fontId="0" fillId="0" borderId="0" xfId="0" applyAlignment="1">
      <alignment/>
    </xf>
    <xf numFmtId="0" fontId="0" fillId="0" borderId="0" xfId="0" applyFill="1" applyBorder="1" applyAlignment="1">
      <alignment/>
    </xf>
    <xf numFmtId="0" fontId="14" fillId="0" borderId="10" xfId="0" applyFont="1" applyBorder="1" applyAlignment="1">
      <alignment horizontal="left" vertical="center" wrapText="1"/>
    </xf>
    <xf numFmtId="0" fontId="2" fillId="0" borderId="10" xfId="0" applyFont="1" applyBorder="1" applyAlignment="1">
      <alignment wrapText="1"/>
    </xf>
    <xf numFmtId="0" fontId="3" fillId="0" borderId="10" xfId="0" applyFont="1" applyBorder="1" applyAlignment="1">
      <alignment/>
    </xf>
    <xf numFmtId="49" fontId="19" fillId="0" borderId="10" xfId="0" applyNumberFormat="1" applyFont="1" applyFill="1" applyBorder="1" applyAlignment="1" applyProtection="1">
      <alignment vertical="top" wrapText="1"/>
      <protection locked="0"/>
    </xf>
    <xf numFmtId="49" fontId="3" fillId="0" borderId="10" xfId="54" applyNumberFormat="1" applyFont="1" applyFill="1" applyBorder="1" applyAlignment="1">
      <alignment wrapText="1"/>
      <protection/>
    </xf>
    <xf numFmtId="49" fontId="3" fillId="0" borderId="10" xfId="0" applyNumberFormat="1" applyFont="1" applyFill="1" applyBorder="1" applyAlignment="1">
      <alignment vertical="top" wrapText="1"/>
    </xf>
    <xf numFmtId="49" fontId="0" fillId="0" borderId="0" xfId="0" applyNumberFormat="1" applyBorder="1" applyAlignment="1" applyProtection="1">
      <alignment vertical="top"/>
      <protection locked="0"/>
    </xf>
    <xf numFmtId="0" fontId="8" fillId="0" borderId="0" xfId="0" applyFont="1" applyAlignment="1">
      <alignment/>
    </xf>
    <xf numFmtId="49" fontId="21" fillId="6" borderId="10" xfId="0" applyNumberFormat="1" applyFont="1" applyFill="1" applyBorder="1" applyAlignment="1" applyProtection="1">
      <alignment vertical="top" wrapText="1"/>
      <protection locked="0"/>
    </xf>
    <xf numFmtId="0" fontId="21" fillId="0" borderId="0" xfId="0" applyFont="1" applyAlignment="1">
      <alignment/>
    </xf>
    <xf numFmtId="0" fontId="21" fillId="0" borderId="0" xfId="0" applyFont="1" applyFill="1" applyAlignment="1">
      <alignment/>
    </xf>
    <xf numFmtId="49" fontId="21" fillId="0" borderId="10" xfId="0" applyNumberFormat="1" applyFont="1" applyFill="1" applyBorder="1" applyAlignment="1" applyProtection="1">
      <alignment vertical="center" wrapText="1"/>
      <protection locked="0"/>
    </xf>
    <xf numFmtId="49" fontId="3" fillId="2" borderId="10" xfId="0" applyNumberFormat="1" applyFont="1" applyFill="1" applyBorder="1" applyAlignment="1">
      <alignment vertical="top" wrapText="1"/>
    </xf>
    <xf numFmtId="0" fontId="21" fillId="0" borderId="0" xfId="0" applyFont="1" applyBorder="1" applyAlignment="1">
      <alignment/>
    </xf>
    <xf numFmtId="0" fontId="2" fillId="0" borderId="10" xfId="0" applyFont="1" applyBorder="1" applyAlignment="1">
      <alignment horizontal="left" vertical="center" wrapText="1"/>
    </xf>
    <xf numFmtId="0" fontId="2" fillId="0" borderId="10" xfId="0" applyFont="1" applyBorder="1" applyAlignment="1">
      <alignment horizontal="left" wrapText="1"/>
    </xf>
    <xf numFmtId="49" fontId="3" fillId="0" borderId="10" xfId="0" applyNumberFormat="1" applyFont="1" applyBorder="1" applyAlignment="1" applyProtection="1">
      <alignment vertical="top" wrapText="1"/>
      <protection locked="0"/>
    </xf>
    <xf numFmtId="49" fontId="21" fillId="6" borderId="10" xfId="0" applyNumberFormat="1" applyFont="1" applyFill="1" applyBorder="1" applyAlignment="1" applyProtection="1">
      <alignment horizontal="left" vertical="top" wrapText="1"/>
      <protection locked="0"/>
    </xf>
    <xf numFmtId="49" fontId="0" fillId="0" borderId="0" xfId="0" applyNumberFormat="1" applyAlignment="1" applyProtection="1">
      <alignment vertical="top"/>
      <protection locked="0"/>
    </xf>
    <xf numFmtId="0" fontId="8" fillId="0" borderId="0" xfId="0" applyFont="1" applyAlignment="1">
      <alignment horizontal="left" vertical="center"/>
    </xf>
    <xf numFmtId="0" fontId="0" fillId="0" borderId="0" xfId="0" applyAlignment="1">
      <alignment horizontal="left" vertical="center"/>
    </xf>
    <xf numFmtId="49" fontId="2" fillId="0" borderId="0" xfId="0" applyNumberFormat="1" applyFont="1" applyAlignment="1">
      <alignment horizontal="center" vertical="center"/>
    </xf>
    <xf numFmtId="49" fontId="24" fillId="0" borderId="0" xfId="0" applyNumberFormat="1" applyFont="1" applyAlignment="1" applyProtection="1">
      <alignment vertical="top"/>
      <protection locked="0"/>
    </xf>
    <xf numFmtId="0" fontId="24" fillId="0" borderId="0" xfId="0" applyFont="1" applyAlignment="1">
      <alignment/>
    </xf>
    <xf numFmtId="0" fontId="24" fillId="0" borderId="0" xfId="0" applyFont="1" applyAlignment="1">
      <alignment horizontal="left" vertical="center"/>
    </xf>
    <xf numFmtId="0" fontId="15" fillId="0" borderId="10" xfId="0" applyFont="1" applyBorder="1" applyAlignment="1">
      <alignment horizontal="center" vertical="center" wrapText="1"/>
    </xf>
    <xf numFmtId="49" fontId="18" fillId="0" borderId="10" xfId="0" applyNumberFormat="1" applyFont="1" applyBorder="1" applyAlignment="1">
      <alignment horizontal="center" vertical="center" wrapText="1"/>
    </xf>
    <xf numFmtId="49" fontId="18" fillId="0" borderId="10" xfId="0" applyNumberFormat="1" applyFont="1" applyFill="1" applyBorder="1" applyAlignment="1">
      <alignment horizontal="center" vertical="center" wrapText="1"/>
    </xf>
    <xf numFmtId="49" fontId="19" fillId="0" borderId="10" xfId="0" applyNumberFormat="1" applyFont="1" applyFill="1" applyBorder="1" applyAlignment="1" applyProtection="1">
      <alignment vertical="center" wrapText="1"/>
      <protection locked="0"/>
    </xf>
    <xf numFmtId="49" fontId="3" fillId="0" borderId="10" xfId="53" applyNumberFormat="1" applyFont="1" applyFill="1" applyBorder="1" applyAlignment="1">
      <alignment vertical="top" wrapText="1"/>
      <protection/>
    </xf>
    <xf numFmtId="192" fontId="14" fillId="0" borderId="10" xfId="0" applyNumberFormat="1" applyFont="1" applyBorder="1" applyAlignment="1">
      <alignment horizontal="center" vertical="center"/>
    </xf>
    <xf numFmtId="49" fontId="17"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49" fontId="17" fillId="0" borderId="10" xfId="0" applyNumberFormat="1" applyFont="1" applyFill="1" applyBorder="1" applyAlignment="1">
      <alignment horizontal="center" vertical="top" wrapText="1"/>
    </xf>
    <xf numFmtId="49" fontId="2" fillId="0" borderId="10" xfId="0" applyNumberFormat="1" applyFont="1" applyBorder="1" applyAlignment="1" applyProtection="1">
      <alignment vertical="top" wrapText="1"/>
      <protection locked="0"/>
    </xf>
    <xf numFmtId="49" fontId="2" fillId="0" borderId="10" xfId="0" applyNumberFormat="1" applyFont="1" applyBorder="1" applyAlignment="1" applyProtection="1">
      <alignment horizontal="left" vertical="top" wrapText="1"/>
      <protection locked="0"/>
    </xf>
    <xf numFmtId="49" fontId="17" fillId="2" borderId="10" xfId="0" applyNumberFormat="1" applyFont="1" applyFill="1" applyBorder="1" applyAlignment="1">
      <alignment horizontal="center" vertical="center" wrapText="1"/>
    </xf>
    <xf numFmtId="49" fontId="3" fillId="0" borderId="10" xfId="54" applyNumberFormat="1" applyFont="1" applyFill="1" applyBorder="1" applyAlignment="1">
      <alignment horizontal="left" vertical="center" wrapText="1"/>
      <protection/>
    </xf>
    <xf numFmtId="0" fontId="11" fillId="0" borderId="10" xfId="0" applyFont="1" applyBorder="1" applyAlignment="1">
      <alignment horizontal="center" vertical="center"/>
    </xf>
    <xf numFmtId="49" fontId="0" fillId="0" borderId="0" xfId="0" applyNumberFormat="1" applyBorder="1" applyAlignment="1" applyProtection="1">
      <alignment horizontal="center" vertical="top"/>
      <protection locked="0"/>
    </xf>
    <xf numFmtId="0" fontId="8"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xf>
    <xf numFmtId="0" fontId="9" fillId="0" borderId="0" xfId="0" applyFont="1" applyBorder="1" applyAlignment="1">
      <alignment horizontal="center"/>
    </xf>
    <xf numFmtId="49" fontId="27" fillId="0" borderId="10" xfId="0" applyNumberFormat="1" applyFont="1" applyBorder="1" applyAlignment="1">
      <alignment horizontal="center" vertical="center" wrapText="1"/>
    </xf>
    <xf numFmtId="0" fontId="15" fillId="0" borderId="10" xfId="0" applyFont="1" applyBorder="1" applyAlignment="1">
      <alignment horizontal="center" vertical="center" wrapText="1"/>
    </xf>
    <xf numFmtId="49" fontId="28" fillId="6" borderId="10" xfId="0" applyNumberFormat="1"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49" fontId="17" fillId="0" borderId="10" xfId="54" applyNumberFormat="1" applyFont="1" applyFill="1" applyBorder="1" applyAlignment="1">
      <alignment horizontal="center" wrapText="1"/>
      <protection/>
    </xf>
    <xf numFmtId="49" fontId="17" fillId="2" borderId="10" xfId="0" applyNumberFormat="1" applyFont="1" applyFill="1" applyBorder="1" applyAlignment="1">
      <alignment horizontal="center" vertical="top" wrapText="1"/>
    </xf>
    <xf numFmtId="2" fontId="3" fillId="0" borderId="10" xfId="54" applyNumberFormat="1" applyFont="1" applyFill="1" applyBorder="1" applyAlignment="1">
      <alignment horizontal="left" vertical="center" wrapText="1"/>
      <protection/>
    </xf>
    <xf numFmtId="49" fontId="20" fillId="0" borderId="10" xfId="0" applyNumberFormat="1" applyFont="1" applyFill="1" applyBorder="1" applyAlignment="1" applyProtection="1">
      <alignment vertical="top" wrapText="1"/>
      <protection locked="0"/>
    </xf>
    <xf numFmtId="49" fontId="32" fillId="6" borderId="10" xfId="0" applyNumberFormat="1" applyFont="1" applyFill="1" applyBorder="1" applyAlignment="1" applyProtection="1">
      <alignment vertical="top" wrapText="1"/>
      <protection locked="0"/>
    </xf>
    <xf numFmtId="49" fontId="23" fillId="0" borderId="10" xfId="0" applyNumberFormat="1" applyFont="1" applyFill="1" applyBorder="1" applyAlignment="1" applyProtection="1">
      <alignment vertical="center" wrapText="1"/>
      <protection locked="0"/>
    </xf>
    <xf numFmtId="49" fontId="28" fillId="6" borderId="10" xfId="0" applyNumberFormat="1" applyFont="1" applyFill="1" applyBorder="1" applyAlignment="1">
      <alignment horizontal="center" vertical="top" wrapText="1"/>
    </xf>
    <xf numFmtId="49" fontId="2" fillId="0" borderId="10" xfId="0" applyNumberFormat="1" applyFont="1" applyBorder="1" applyAlignment="1" applyProtection="1">
      <alignment horizontal="left" vertical="center" wrapText="1"/>
      <protection locked="0"/>
    </xf>
    <xf numFmtId="49" fontId="18" fillId="6" borderId="10" xfId="0" applyNumberFormat="1" applyFont="1" applyFill="1" applyBorder="1" applyAlignment="1" applyProtection="1">
      <alignment horizontal="center" vertical="center" wrapText="1"/>
      <protection locked="0"/>
    </xf>
    <xf numFmtId="49" fontId="21" fillId="6" borderId="10" xfId="42" applyNumberFormat="1" applyFont="1" applyFill="1" applyBorder="1" applyAlignment="1" applyProtection="1">
      <alignment vertical="top" wrapText="1"/>
      <protection locked="0"/>
    </xf>
    <xf numFmtId="49" fontId="17" fillId="0" borderId="10" xfId="53" applyNumberFormat="1" applyFont="1" applyFill="1" applyBorder="1" applyAlignment="1">
      <alignment horizontal="center" vertical="center" wrapText="1"/>
      <protection/>
    </xf>
    <xf numFmtId="189" fontId="40" fillId="0" borderId="0" xfId="0" applyNumberFormat="1" applyFont="1" applyBorder="1" applyAlignment="1">
      <alignment vertical="center"/>
    </xf>
    <xf numFmtId="2" fontId="40" fillId="0" borderId="0" xfId="0" applyNumberFormat="1" applyFont="1" applyBorder="1" applyAlignment="1">
      <alignment vertical="center"/>
    </xf>
    <xf numFmtId="3" fontId="8" fillId="0" borderId="10" xfId="0" applyNumberFormat="1" applyFont="1" applyBorder="1" applyAlignment="1">
      <alignment horizontal="center" wrapText="1"/>
    </xf>
    <xf numFmtId="0" fontId="42" fillId="0" borderId="0" xfId="0" applyFont="1" applyAlignment="1">
      <alignment/>
    </xf>
    <xf numFmtId="0" fontId="11" fillId="0" borderId="10" xfId="0" applyFont="1" applyBorder="1" applyAlignment="1">
      <alignment horizontal="center" vertical="center" wrapText="1"/>
    </xf>
    <xf numFmtId="1" fontId="2" fillId="0" borderId="0" xfId="55" applyNumberFormat="1" applyFont="1" applyFill="1" applyBorder="1" applyAlignment="1">
      <alignment vertical="top" wrapText="1"/>
      <protection/>
    </xf>
    <xf numFmtId="49" fontId="2" fillId="0" borderId="0" xfId="55" applyNumberFormat="1" applyFont="1" applyFill="1" applyBorder="1" applyAlignment="1">
      <alignment vertical="top" wrapText="1"/>
      <protection/>
    </xf>
    <xf numFmtId="0" fontId="44" fillId="0" borderId="0" xfId="55" applyFont="1" applyAlignment="1">
      <alignment/>
      <protection/>
    </xf>
    <xf numFmtId="0" fontId="45" fillId="0" borderId="0" xfId="55" applyFont="1" applyFill="1" applyBorder="1">
      <alignment/>
      <protection/>
    </xf>
    <xf numFmtId="0" fontId="47" fillId="0" borderId="10" xfId="55" applyFont="1" applyFill="1" applyBorder="1" applyAlignment="1">
      <alignment horizontal="center" vertical="center" wrapText="1"/>
      <protection/>
    </xf>
    <xf numFmtId="0" fontId="8" fillId="0" borderId="0" xfId="55" applyFont="1" applyFill="1" applyBorder="1">
      <alignment/>
      <protection/>
    </xf>
    <xf numFmtId="0" fontId="9" fillId="0" borderId="0" xfId="55" applyFont="1" applyFill="1" applyBorder="1" applyAlignment="1">
      <alignment horizontal="center"/>
      <protection/>
    </xf>
    <xf numFmtId="0" fontId="47" fillId="0" borderId="10" xfId="55" applyFont="1" applyFill="1" applyBorder="1" applyAlignment="1">
      <alignment horizontal="center" vertical="center"/>
      <protection/>
    </xf>
    <xf numFmtId="49" fontId="13" fillId="0" borderId="11" xfId="55" applyNumberFormat="1" applyFont="1" applyFill="1" applyBorder="1" applyAlignment="1">
      <alignment horizontal="center" vertical="top" wrapText="1"/>
      <protection/>
    </xf>
    <xf numFmtId="49" fontId="13" fillId="0" borderId="10" xfId="55" applyNumberFormat="1" applyFont="1" applyFill="1" applyBorder="1" applyAlignment="1">
      <alignment horizontal="center" vertical="top" wrapText="1"/>
      <protection/>
    </xf>
    <xf numFmtId="0" fontId="13" fillId="0" borderId="10" xfId="55" applyFont="1" applyFill="1" applyBorder="1" applyAlignment="1">
      <alignment horizontal="center" vertical="center" wrapText="1"/>
      <protection/>
    </xf>
    <xf numFmtId="0" fontId="13" fillId="0" borderId="12" xfId="55" applyFont="1" applyFill="1" applyBorder="1" applyAlignment="1">
      <alignment horizontal="center" vertical="center" wrapText="1"/>
      <protection/>
    </xf>
    <xf numFmtId="0" fontId="48" fillId="0" borderId="0" xfId="55" applyFont="1" applyFill="1" applyBorder="1">
      <alignment/>
      <protection/>
    </xf>
    <xf numFmtId="49" fontId="49" fillId="18" borderId="11" xfId="55" applyNumberFormat="1" applyFont="1" applyFill="1" applyBorder="1" applyAlignment="1">
      <alignment horizontal="center" vertical="top" wrapText="1"/>
      <protection/>
    </xf>
    <xf numFmtId="49" fontId="49" fillId="18" borderId="10" xfId="55" applyNumberFormat="1" applyFont="1" applyFill="1" applyBorder="1" applyAlignment="1">
      <alignment vertical="top" wrapText="1"/>
      <protection/>
    </xf>
    <xf numFmtId="4" fontId="11" fillId="18" borderId="10" xfId="55" applyNumberFormat="1" applyFont="1" applyFill="1" applyBorder="1" applyAlignment="1">
      <alignment horizontal="center" vertical="top" wrapText="1"/>
      <protection/>
    </xf>
    <xf numFmtId="4" fontId="11" fillId="18" borderId="12" xfId="55" applyNumberFormat="1" applyFont="1" applyFill="1" applyBorder="1" applyAlignment="1">
      <alignment horizontal="center" vertical="top" wrapText="1"/>
      <protection/>
    </xf>
    <xf numFmtId="0" fontId="50" fillId="2" borderId="0" xfId="55" applyFont="1" applyFill="1" applyBorder="1">
      <alignment/>
      <protection/>
    </xf>
    <xf numFmtId="49" fontId="51" fillId="0" borderId="11" xfId="55" applyNumberFormat="1" applyFont="1" applyFill="1" applyBorder="1" applyAlignment="1">
      <alignment horizontal="center" vertical="top" wrapText="1"/>
      <protection/>
    </xf>
    <xf numFmtId="49" fontId="51" fillId="0" borderId="10" xfId="55" applyNumberFormat="1" applyFont="1" applyFill="1" applyBorder="1" applyAlignment="1">
      <alignment horizontal="left" vertical="top" wrapText="1"/>
      <protection/>
    </xf>
    <xf numFmtId="4" fontId="51" fillId="0" borderId="10" xfId="55" applyNumberFormat="1" applyFont="1" applyFill="1" applyBorder="1" applyAlignment="1">
      <alignment horizontal="center" vertical="top" wrapText="1"/>
      <protection/>
    </xf>
    <xf numFmtId="4" fontId="16" fillId="0" borderId="10" xfId="55" applyNumberFormat="1" applyFont="1" applyFill="1" applyBorder="1" applyAlignment="1">
      <alignment horizontal="center" vertical="top" wrapText="1"/>
      <protection/>
    </xf>
    <xf numFmtId="4" fontId="16" fillId="0" borderId="12" xfId="55" applyNumberFormat="1" applyFont="1" applyFill="1" applyBorder="1" applyAlignment="1">
      <alignment horizontal="center" vertical="top" wrapText="1"/>
      <protection/>
    </xf>
    <xf numFmtId="49" fontId="51" fillId="0" borderId="10" xfId="55" applyNumberFormat="1" applyFont="1" applyFill="1" applyBorder="1" applyAlignment="1">
      <alignment vertical="top" wrapText="1"/>
      <protection/>
    </xf>
    <xf numFmtId="4" fontId="16" fillId="0" borderId="10" xfId="55" applyNumberFormat="1" applyFont="1" applyFill="1" applyBorder="1" applyAlignment="1">
      <alignment horizontal="center" vertical="top"/>
      <protection/>
    </xf>
    <xf numFmtId="0" fontId="45" fillId="2" borderId="0" xfId="55" applyFont="1" applyFill="1" applyBorder="1">
      <alignment/>
      <protection/>
    </xf>
    <xf numFmtId="49" fontId="49" fillId="0" borderId="11" xfId="55" applyNumberFormat="1" applyFont="1" applyFill="1" applyBorder="1" applyAlignment="1">
      <alignment horizontal="center" vertical="top" wrapText="1"/>
      <protection/>
    </xf>
    <xf numFmtId="49" fontId="49" fillId="0" borderId="10" xfId="55" applyNumberFormat="1" applyFont="1" applyFill="1" applyBorder="1" applyAlignment="1">
      <alignment horizontal="left" vertical="top" wrapText="1"/>
      <protection/>
    </xf>
    <xf numFmtId="4" fontId="49" fillId="0" borderId="10" xfId="55" applyNumberFormat="1" applyFont="1" applyFill="1" applyBorder="1" applyAlignment="1">
      <alignment horizontal="center" vertical="top" wrapText="1"/>
      <protection/>
    </xf>
    <xf numFmtId="4" fontId="11" fillId="0" borderId="10" xfId="55" applyNumberFormat="1" applyFont="1" applyFill="1" applyBorder="1" applyAlignment="1">
      <alignment horizontal="center" vertical="top" wrapText="1"/>
      <protection/>
    </xf>
    <xf numFmtId="4" fontId="11" fillId="0" borderId="12" xfId="55" applyNumberFormat="1" applyFont="1" applyFill="1" applyBorder="1" applyAlignment="1">
      <alignment horizontal="center" vertical="top" wrapText="1"/>
      <protection/>
    </xf>
    <xf numFmtId="3" fontId="11" fillId="0" borderId="13" xfId="55" applyNumberFormat="1" applyFont="1" applyFill="1" applyBorder="1" applyAlignment="1">
      <alignment horizontal="center" vertical="top" wrapText="1"/>
      <protection/>
    </xf>
    <xf numFmtId="3" fontId="11" fillId="0" borderId="14" xfId="55" applyNumberFormat="1" applyFont="1" applyFill="1" applyBorder="1" applyAlignment="1">
      <alignment horizontal="left" vertical="top" wrapText="1"/>
      <protection/>
    </xf>
    <xf numFmtId="4" fontId="11" fillId="0" borderId="14" xfId="55" applyNumberFormat="1" applyFont="1" applyFill="1" applyBorder="1" applyAlignment="1">
      <alignment horizontal="center" vertical="top" wrapText="1"/>
      <protection/>
    </xf>
    <xf numFmtId="4" fontId="11" fillId="0" borderId="15" xfId="55" applyNumberFormat="1" applyFont="1" applyFill="1" applyBorder="1" applyAlignment="1">
      <alignment horizontal="center" vertical="top" wrapText="1"/>
      <protection/>
    </xf>
    <xf numFmtId="49" fontId="45" fillId="0" borderId="0" xfId="55" applyNumberFormat="1" applyFont="1" applyFill="1" applyBorder="1" applyAlignment="1">
      <alignment vertical="top" wrapText="1"/>
      <protection/>
    </xf>
    <xf numFmtId="0" fontId="52" fillId="0" borderId="0" xfId="55" applyFont="1" applyFill="1" applyBorder="1">
      <alignment/>
      <protection/>
    </xf>
    <xf numFmtId="0" fontId="53" fillId="0" borderId="0" xfId="55" applyFont="1" applyFill="1" applyBorder="1">
      <alignment/>
      <protection/>
    </xf>
    <xf numFmtId="0" fontId="50" fillId="0" borderId="0" xfId="55" applyFont="1" applyFill="1" applyBorder="1">
      <alignment/>
      <protection/>
    </xf>
    <xf numFmtId="0" fontId="50" fillId="0" borderId="0" xfId="58" applyFont="1" applyFill="1" applyBorder="1" applyAlignment="1" applyProtection="1">
      <alignment vertical="center" wrapText="1"/>
      <protection/>
    </xf>
    <xf numFmtId="180" fontId="52" fillId="0" borderId="0" xfId="55" applyNumberFormat="1" applyFont="1" applyFill="1" applyBorder="1">
      <alignment/>
      <protection/>
    </xf>
    <xf numFmtId="3" fontId="52" fillId="0" borderId="0" xfId="55" applyNumberFormat="1" applyFont="1" applyFill="1" applyBorder="1">
      <alignment/>
      <protection/>
    </xf>
    <xf numFmtId="1" fontId="45" fillId="0" borderId="0" xfId="55" applyNumberFormat="1" applyFont="1" applyFill="1" applyBorder="1" applyAlignment="1">
      <alignment vertical="top" wrapText="1"/>
      <protection/>
    </xf>
    <xf numFmtId="49" fontId="2" fillId="0" borderId="0" xfId="0" applyNumberFormat="1" applyFont="1" applyBorder="1" applyAlignment="1">
      <alignment/>
    </xf>
    <xf numFmtId="0" fontId="8" fillId="0" borderId="0" xfId="0" applyFont="1" applyAlignment="1">
      <alignment/>
    </xf>
    <xf numFmtId="0" fontId="8" fillId="0" borderId="0" xfId="0" applyFont="1" applyBorder="1" applyAlignment="1">
      <alignment horizontal="center"/>
    </xf>
    <xf numFmtId="3" fontId="21" fillId="6" borderId="10" xfId="0" applyNumberFormat="1" applyFont="1" applyFill="1" applyBorder="1" applyAlignment="1">
      <alignment horizontal="center" vertical="top" wrapText="1"/>
    </xf>
    <xf numFmtId="3" fontId="20" fillId="0" borderId="10" xfId="0" applyNumberFormat="1" applyFont="1" applyFill="1" applyBorder="1" applyAlignment="1">
      <alignment horizontal="center" vertical="top" wrapText="1"/>
    </xf>
    <xf numFmtId="3" fontId="29" fillId="0" borderId="10" xfId="0" applyNumberFormat="1" applyFont="1" applyFill="1" applyBorder="1" applyAlignment="1">
      <alignment horizontal="center" vertical="top" wrapText="1"/>
    </xf>
    <xf numFmtId="3" fontId="19" fillId="0" borderId="10" xfId="0" applyNumberFormat="1" applyFont="1" applyFill="1" applyBorder="1" applyAlignment="1">
      <alignment horizontal="center" vertical="top" wrapText="1"/>
    </xf>
    <xf numFmtId="3" fontId="21" fillId="0" borderId="10" xfId="0" applyNumberFormat="1" applyFont="1" applyFill="1" applyBorder="1" applyAlignment="1">
      <alignment horizontal="center" vertical="top" wrapText="1"/>
    </xf>
    <xf numFmtId="3" fontId="30" fillId="0" borderId="10" xfId="0" applyNumberFormat="1" applyFont="1" applyFill="1" applyBorder="1" applyAlignment="1">
      <alignment horizontal="center" vertical="top" wrapText="1"/>
    </xf>
    <xf numFmtId="3" fontId="19" fillId="0" borderId="10" xfId="0" applyNumberFormat="1" applyFont="1" applyFill="1" applyBorder="1" applyAlignment="1">
      <alignment horizontal="center" vertical="center" wrapText="1"/>
    </xf>
    <xf numFmtId="3" fontId="8" fillId="0" borderId="10" xfId="0" applyNumberFormat="1" applyFont="1" applyBorder="1" applyAlignment="1">
      <alignment horizontal="center" vertical="center" wrapText="1"/>
    </xf>
    <xf numFmtId="3" fontId="2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pplyProtection="1">
      <alignment horizontal="center" vertical="center" wrapText="1"/>
      <protection locked="0"/>
    </xf>
    <xf numFmtId="3" fontId="8" fillId="0" borderId="10" xfId="0" applyNumberFormat="1" applyFont="1" applyFill="1" applyBorder="1" applyAlignment="1">
      <alignment horizontal="center" vertical="center" wrapText="1"/>
    </xf>
    <xf numFmtId="3" fontId="2" fillId="0" borderId="10" xfId="0" applyNumberFormat="1" applyFont="1" applyFill="1" applyBorder="1" applyAlignment="1" applyProtection="1">
      <alignment horizontal="center" vertical="center"/>
      <protection locked="0"/>
    </xf>
    <xf numFmtId="3" fontId="2" fillId="0" borderId="10" xfId="0" applyNumberFormat="1" applyFont="1" applyFill="1" applyBorder="1" applyAlignment="1">
      <alignment horizontal="center" vertical="center"/>
    </xf>
    <xf numFmtId="3" fontId="9" fillId="0" borderId="10" xfId="0" applyNumberFormat="1" applyFont="1" applyFill="1" applyBorder="1" applyAlignment="1">
      <alignment horizontal="center" vertical="center" wrapText="1"/>
    </xf>
    <xf numFmtId="3" fontId="31" fillId="0" borderId="10" xfId="0" applyNumberFormat="1" applyFont="1" applyFill="1" applyBorder="1" applyAlignment="1">
      <alignment horizontal="center" vertical="center" wrapText="1"/>
    </xf>
    <xf numFmtId="3" fontId="2" fillId="0" borderId="10" xfId="0" applyNumberFormat="1" applyFont="1" applyFill="1" applyBorder="1" applyAlignment="1" applyProtection="1">
      <alignment horizontal="center" vertical="center"/>
      <protection locked="0"/>
    </xf>
    <xf numFmtId="3" fontId="21" fillId="0" borderId="10" xfId="0" applyNumberFormat="1" applyFont="1" applyFill="1" applyBorder="1" applyAlignment="1">
      <alignment horizontal="center" vertical="center" wrapText="1"/>
    </xf>
    <xf numFmtId="3" fontId="21" fillId="6" borderId="10" xfId="0" applyNumberFormat="1" applyFont="1" applyFill="1" applyBorder="1" applyAlignment="1">
      <alignment horizontal="center" vertical="center" wrapText="1"/>
    </xf>
    <xf numFmtId="192" fontId="14" fillId="0" borderId="10" xfId="0" applyNumberFormat="1" applyFont="1" applyBorder="1" applyAlignment="1">
      <alignment horizontal="center" vertical="center"/>
    </xf>
    <xf numFmtId="3" fontId="20" fillId="0" borderId="10" xfId="0" applyNumberFormat="1" applyFont="1" applyFill="1" applyBorder="1" applyAlignment="1">
      <alignment horizontal="center" vertical="center" wrapText="1"/>
    </xf>
    <xf numFmtId="3" fontId="8" fillId="0" borderId="10" xfId="0" applyNumberFormat="1" applyFont="1" applyFill="1" applyBorder="1" applyAlignment="1" applyProtection="1">
      <alignment horizontal="center" vertical="center" wrapText="1"/>
      <protection locked="0"/>
    </xf>
    <xf numFmtId="192" fontId="2" fillId="0" borderId="10" xfId="0" applyNumberFormat="1" applyFont="1" applyBorder="1" applyAlignment="1">
      <alignment wrapText="1"/>
    </xf>
    <xf numFmtId="3" fontId="8" fillId="0" borderId="10" xfId="0" applyNumberFormat="1" applyFont="1" applyBorder="1" applyAlignment="1">
      <alignment horizontal="center" vertical="center" wrapText="1"/>
    </xf>
    <xf numFmtId="3" fontId="8"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top" wrapText="1"/>
    </xf>
    <xf numFmtId="3" fontId="8" fillId="0" borderId="10" xfId="0" applyNumberFormat="1" applyFont="1" applyFill="1" applyBorder="1" applyAlignment="1">
      <alignment horizontal="center" vertical="top" wrapText="1"/>
    </xf>
    <xf numFmtId="3" fontId="31" fillId="6" borderId="10" xfId="0" applyNumberFormat="1" applyFont="1" applyFill="1" applyBorder="1" applyAlignment="1">
      <alignment horizontal="center" vertical="top" wrapText="1"/>
    </xf>
    <xf numFmtId="3" fontId="13" fillId="0" borderId="10" xfId="0" applyNumberFormat="1" applyFont="1" applyBorder="1" applyAlignment="1">
      <alignment horizontal="center" vertical="center" wrapText="1"/>
    </xf>
    <xf numFmtId="49" fontId="2" fillId="0" borderId="0" xfId="0" applyNumberFormat="1" applyFont="1" applyAlignment="1">
      <alignment horizontal="center" vertical="center"/>
    </xf>
    <xf numFmtId="0" fontId="8" fillId="0" borderId="0" xfId="0" applyFont="1" applyAlignment="1">
      <alignment horizontal="left" vertical="center"/>
    </xf>
    <xf numFmtId="49" fontId="2" fillId="0" borderId="0" xfId="0" applyNumberFormat="1" applyFont="1" applyAlignment="1">
      <alignment/>
    </xf>
    <xf numFmtId="0" fontId="33" fillId="0" borderId="0" xfId="0" applyFont="1" applyAlignment="1">
      <alignment/>
    </xf>
    <xf numFmtId="0" fontId="33" fillId="0" borderId="0" xfId="0" applyFont="1" applyAlignment="1">
      <alignment horizontal="center"/>
    </xf>
    <xf numFmtId="0" fontId="33" fillId="0" borderId="10" xfId="0" applyFont="1" applyBorder="1" applyAlignment="1">
      <alignment/>
    </xf>
    <xf numFmtId="0" fontId="31" fillId="0" borderId="10" xfId="0" applyFont="1" applyBorder="1" applyAlignment="1">
      <alignment horizontal="center" vertical="center" wrapText="1"/>
    </xf>
    <xf numFmtId="0" fontId="8" fillId="0" borderId="10" xfId="0" applyFont="1" applyBorder="1" applyAlignment="1">
      <alignment horizontal="center" wrapText="1"/>
    </xf>
    <xf numFmtId="3" fontId="31" fillId="0" borderId="10" xfId="0" applyNumberFormat="1" applyFont="1" applyBorder="1" applyAlignment="1">
      <alignment horizontal="center" wrapText="1"/>
    </xf>
    <xf numFmtId="0" fontId="11" fillId="0" borderId="10" xfId="0" applyFont="1" applyBorder="1" applyAlignment="1">
      <alignment horizontal="justify" wrapText="1"/>
    </xf>
    <xf numFmtId="3" fontId="31" fillId="0" borderId="10" xfId="0" applyNumberFormat="1" applyFont="1" applyBorder="1" applyAlignment="1">
      <alignment horizontal="center" wrapText="1"/>
    </xf>
    <xf numFmtId="0" fontId="16" fillId="0" borderId="0" xfId="57" applyFont="1">
      <alignment/>
      <protection/>
    </xf>
    <xf numFmtId="0" fontId="57" fillId="0" borderId="0" xfId="57" applyFont="1">
      <alignment/>
      <protection/>
    </xf>
    <xf numFmtId="0" fontId="25" fillId="0" borderId="0" xfId="57" applyFont="1">
      <alignment/>
      <protection/>
    </xf>
    <xf numFmtId="0" fontId="43" fillId="0" borderId="0" xfId="57" applyFont="1" applyAlignment="1">
      <alignment horizontal="center"/>
      <protection/>
    </xf>
    <xf numFmtId="0" fontId="9" fillId="0" borderId="16" xfId="57" applyFont="1" applyBorder="1" applyAlignment="1">
      <alignment horizontal="center" vertical="center" wrapText="1"/>
      <protection/>
    </xf>
    <xf numFmtId="0" fontId="9" fillId="0" borderId="17" xfId="57" applyFont="1" applyBorder="1" applyAlignment="1">
      <alignment horizontal="center" vertical="center" wrapText="1"/>
      <protection/>
    </xf>
    <xf numFmtId="0" fontId="57" fillId="0" borderId="0" xfId="57" applyFont="1" applyAlignment="1">
      <alignment horizontal="center" vertical="center" wrapText="1"/>
      <protection/>
    </xf>
    <xf numFmtId="0" fontId="9" fillId="0" borderId="18" xfId="57" applyFont="1" applyBorder="1" applyAlignment="1">
      <alignment horizontal="center" vertical="center" wrapText="1"/>
      <protection/>
    </xf>
    <xf numFmtId="0" fontId="9" fillId="0" borderId="19" xfId="57" applyFont="1" applyBorder="1" applyAlignment="1">
      <alignment horizontal="center" vertical="center" wrapText="1"/>
      <protection/>
    </xf>
    <xf numFmtId="0" fontId="2" fillId="0" borderId="11" xfId="57" applyFont="1" applyBorder="1" applyAlignment="1">
      <alignment horizontal="center" vertical="center" wrapText="1"/>
      <protection/>
    </xf>
    <xf numFmtId="0" fontId="2" fillId="0" borderId="10"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2" fillId="0" borderId="12" xfId="57" applyFont="1" applyBorder="1" applyAlignment="1">
      <alignment horizontal="center" vertical="center" wrapText="1"/>
      <protection/>
    </xf>
    <xf numFmtId="49" fontId="59" fillId="6" borderId="18" xfId="57" applyNumberFormat="1" applyFont="1" applyFill="1" applyBorder="1" applyAlignment="1">
      <alignment horizontal="center" vertical="center" wrapText="1"/>
      <protection/>
    </xf>
    <xf numFmtId="49" fontId="21" fillId="6" borderId="10" xfId="57" applyNumberFormat="1" applyFont="1" applyFill="1" applyBorder="1" applyAlignment="1" applyProtection="1">
      <alignment horizontal="left" vertical="top" wrapText="1"/>
      <protection locked="0"/>
    </xf>
    <xf numFmtId="0" fontId="25" fillId="6" borderId="10" xfId="57" applyFont="1" applyFill="1" applyBorder="1" applyAlignment="1">
      <alignment horizontal="center" vertical="center" wrapText="1"/>
      <protection/>
    </xf>
    <xf numFmtId="3" fontId="11" fillId="6" borderId="10" xfId="57" applyNumberFormat="1" applyFont="1" applyFill="1" applyBorder="1" applyAlignment="1">
      <alignment horizontal="center" vertical="center" wrapText="1"/>
      <protection/>
    </xf>
    <xf numFmtId="3" fontId="16" fillId="6" borderId="12" xfId="57" applyNumberFormat="1" applyFont="1" applyFill="1" applyBorder="1" applyAlignment="1">
      <alignment horizontal="center" vertical="center" wrapText="1"/>
      <protection/>
    </xf>
    <xf numFmtId="49" fontId="25" fillId="0" borderId="11" xfId="57" applyNumberFormat="1" applyFont="1" applyBorder="1" applyAlignment="1">
      <alignment horizontal="center" vertical="center" wrapText="1"/>
      <protection/>
    </xf>
    <xf numFmtId="0" fontId="16" fillId="0" borderId="10" xfId="57" applyFont="1" applyBorder="1" applyAlignment="1">
      <alignment vertical="center" wrapText="1"/>
      <protection/>
    </xf>
    <xf numFmtId="3" fontId="16" fillId="0" borderId="10" xfId="57" applyNumberFormat="1" applyFont="1" applyBorder="1" applyAlignment="1">
      <alignment horizontal="center" vertical="center" wrapText="1"/>
      <protection/>
    </xf>
    <xf numFmtId="49" fontId="25" fillId="0" borderId="10" xfId="57" applyNumberFormat="1" applyFont="1" applyBorder="1" applyAlignment="1">
      <alignment horizontal="center" vertical="center" wrapText="1"/>
      <protection/>
    </xf>
    <xf numFmtId="49" fontId="59" fillId="6" borderId="10" xfId="57" applyNumberFormat="1" applyFont="1" applyFill="1" applyBorder="1" applyAlignment="1">
      <alignment horizontal="center" vertical="center" wrapText="1"/>
      <protection/>
    </xf>
    <xf numFmtId="3" fontId="16" fillId="0" borderId="20" xfId="57" applyNumberFormat="1" applyFont="1" applyBorder="1" applyAlignment="1">
      <alignment wrapText="1"/>
      <protection/>
    </xf>
    <xf numFmtId="0" fontId="57" fillId="0" borderId="0" xfId="57" applyFont="1" applyAlignment="1">
      <alignment wrapText="1"/>
      <protection/>
    </xf>
    <xf numFmtId="49" fontId="21" fillId="6" borderId="18" xfId="57" applyNumberFormat="1" applyFont="1" applyFill="1" applyBorder="1" applyAlignment="1">
      <alignment horizontal="center" vertical="center" wrapText="1"/>
      <protection/>
    </xf>
    <xf numFmtId="49" fontId="21" fillId="6" borderId="10" xfId="57" applyNumberFormat="1" applyFont="1" applyFill="1" applyBorder="1" applyAlignment="1" applyProtection="1">
      <alignment horizontal="center" vertical="top" wrapText="1"/>
      <protection locked="0"/>
    </xf>
    <xf numFmtId="3" fontId="21" fillId="6" borderId="10" xfId="57" applyNumberFormat="1" applyFont="1" applyFill="1" applyBorder="1" applyAlignment="1" applyProtection="1">
      <alignment horizontal="center" vertical="top" wrapText="1"/>
      <protection locked="0"/>
    </xf>
    <xf numFmtId="49" fontId="60" fillId="0" borderId="18" xfId="57" applyNumberFormat="1" applyFont="1" applyFill="1" applyBorder="1" applyAlignment="1">
      <alignment horizontal="center" vertical="center" wrapText="1"/>
      <protection/>
    </xf>
    <xf numFmtId="49" fontId="22" fillId="0" borderId="10" xfId="57" applyNumberFormat="1" applyFont="1" applyFill="1" applyBorder="1" applyAlignment="1" applyProtection="1">
      <alignment vertical="top" wrapText="1"/>
      <protection locked="0"/>
    </xf>
    <xf numFmtId="4" fontId="16" fillId="0" borderId="10" xfId="57" applyNumberFormat="1" applyFont="1" applyBorder="1" applyAlignment="1">
      <alignment horizontal="center" vertical="center" wrapText="1"/>
      <protection/>
    </xf>
    <xf numFmtId="49" fontId="22" fillId="0" borderId="10" xfId="57" applyNumberFormat="1" applyFont="1" applyFill="1" applyBorder="1" applyAlignment="1" applyProtection="1">
      <alignment horizontal="left" vertical="top" wrapText="1"/>
      <protection locked="0"/>
    </xf>
    <xf numFmtId="3" fontId="16" fillId="0" borderId="21" xfId="57" applyNumberFormat="1" applyFont="1" applyBorder="1" applyAlignment="1">
      <alignment horizontal="center" vertical="center" wrapText="1"/>
      <protection/>
    </xf>
    <xf numFmtId="49" fontId="61" fillId="0" borderId="18" xfId="57" applyNumberFormat="1" applyFont="1" applyFill="1" applyBorder="1" applyAlignment="1">
      <alignment horizontal="center" vertical="center" wrapText="1"/>
      <protection/>
    </xf>
    <xf numFmtId="49" fontId="51" fillId="0" borderId="10" xfId="57" applyNumberFormat="1" applyFont="1" applyFill="1" applyBorder="1" applyAlignment="1">
      <alignment vertical="top" wrapText="1"/>
      <protection/>
    </xf>
    <xf numFmtId="3" fontId="16" fillId="0" borderId="21" xfId="57" applyNumberFormat="1" applyFont="1" applyFill="1" applyBorder="1" applyAlignment="1" applyProtection="1">
      <alignment horizontal="center" vertical="center" wrapText="1"/>
      <protection locked="0"/>
    </xf>
    <xf numFmtId="49" fontId="22" fillId="0" borderId="19" xfId="57" applyNumberFormat="1" applyFont="1" applyFill="1" applyBorder="1" applyAlignment="1" applyProtection="1">
      <alignment vertical="top" wrapText="1"/>
      <protection locked="0"/>
    </xf>
    <xf numFmtId="4" fontId="22" fillId="0" borderId="21" xfId="57" applyNumberFormat="1" applyFont="1" applyFill="1" applyBorder="1" applyAlignment="1">
      <alignment horizontal="center" vertical="center" wrapText="1"/>
      <protection/>
    </xf>
    <xf numFmtId="0" fontId="51" fillId="0" borderId="10" xfId="57" applyFont="1" applyBorder="1" applyAlignment="1">
      <alignment wrapText="1"/>
      <protection/>
    </xf>
    <xf numFmtId="49" fontId="21" fillId="6" borderId="22" xfId="57" applyNumberFormat="1" applyFont="1" applyFill="1" applyBorder="1" applyAlignment="1" applyProtection="1">
      <alignment horizontal="left" vertical="top" wrapText="1"/>
      <protection locked="0"/>
    </xf>
    <xf numFmtId="49" fontId="60" fillId="0" borderId="10" xfId="57" applyNumberFormat="1" applyFont="1" applyBorder="1" applyAlignment="1">
      <alignment horizontal="center" vertical="center" wrapText="1"/>
      <protection/>
    </xf>
    <xf numFmtId="49" fontId="16" fillId="0" borderId="10" xfId="57" applyNumberFormat="1" applyFont="1" applyBorder="1" applyAlignment="1" applyProtection="1">
      <alignment vertical="top" wrapText="1"/>
      <protection locked="0"/>
    </xf>
    <xf numFmtId="49" fontId="16" fillId="0" borderId="10" xfId="57" applyNumberFormat="1" applyFont="1" applyBorder="1" applyAlignment="1" applyProtection="1">
      <alignment horizontal="left" vertical="top" wrapText="1"/>
      <protection locked="0"/>
    </xf>
    <xf numFmtId="3" fontId="22" fillId="0" borderId="10" xfId="57" applyNumberFormat="1" applyFont="1" applyFill="1" applyBorder="1" applyAlignment="1">
      <alignment horizontal="center" vertical="center" wrapText="1"/>
      <protection/>
    </xf>
    <xf numFmtId="49" fontId="22" fillId="0" borderId="22" xfId="57" applyNumberFormat="1" applyFont="1" applyFill="1" applyBorder="1" applyAlignment="1" applyProtection="1">
      <alignment vertical="top" wrapText="1"/>
      <protection locked="0"/>
    </xf>
    <xf numFmtId="49" fontId="32" fillId="6" borderId="22" xfId="57" applyNumberFormat="1" applyFont="1" applyFill="1" applyBorder="1" applyAlignment="1" applyProtection="1">
      <alignment horizontal="left" vertical="top" wrapText="1"/>
      <protection locked="0"/>
    </xf>
    <xf numFmtId="49" fontId="60" fillId="0" borderId="11" xfId="57" applyNumberFormat="1" applyFont="1" applyBorder="1" applyAlignment="1">
      <alignment horizontal="center" vertical="center" wrapText="1"/>
      <protection/>
    </xf>
    <xf numFmtId="49" fontId="60" fillId="0" borderId="18" xfId="57" applyNumberFormat="1" applyFont="1" applyBorder="1" applyAlignment="1">
      <alignment horizontal="center" vertical="center" wrapText="1"/>
      <protection/>
    </xf>
    <xf numFmtId="49" fontId="51" fillId="0" borderId="22" xfId="57" applyNumberFormat="1" applyFont="1" applyFill="1" applyBorder="1" applyAlignment="1">
      <alignment vertical="top" wrapText="1"/>
      <protection/>
    </xf>
    <xf numFmtId="49" fontId="21" fillId="6" borderId="11" xfId="57" applyNumberFormat="1" applyFont="1" applyFill="1" applyBorder="1" applyAlignment="1">
      <alignment horizontal="center" vertical="top" wrapText="1"/>
      <protection/>
    </xf>
    <xf numFmtId="49" fontId="59" fillId="6" borderId="11" xfId="57" applyNumberFormat="1" applyFont="1" applyFill="1" applyBorder="1" applyAlignment="1">
      <alignment horizontal="center" vertical="top" wrapText="1"/>
      <protection/>
    </xf>
    <xf numFmtId="49" fontId="59" fillId="6" borderId="10" xfId="57" applyNumberFormat="1" applyFont="1" applyFill="1" applyBorder="1" applyAlignment="1" applyProtection="1">
      <alignment horizontal="center" vertical="top" wrapText="1"/>
      <protection locked="0"/>
    </xf>
    <xf numFmtId="49" fontId="25" fillId="0" borderId="0" xfId="57" applyNumberFormat="1" applyFont="1">
      <alignment/>
      <protection/>
    </xf>
    <xf numFmtId="0" fontId="62" fillId="0" borderId="0" xfId="57" applyFont="1">
      <alignment/>
      <protection/>
    </xf>
    <xf numFmtId="49" fontId="57" fillId="0" borderId="0" xfId="57" applyNumberFormat="1" applyFont="1">
      <alignment/>
      <protection/>
    </xf>
    <xf numFmtId="0" fontId="63" fillId="0" borderId="0" xfId="57" applyFont="1">
      <alignment/>
      <protection/>
    </xf>
    <xf numFmtId="49" fontId="20" fillId="0" borderId="0" xfId="57" applyNumberFormat="1" applyFont="1" applyFill="1" applyBorder="1" applyAlignment="1">
      <alignment horizontal="center" vertical="center" wrapText="1"/>
      <protection/>
    </xf>
    <xf numFmtId="49" fontId="21" fillId="0" borderId="0" xfId="57" applyNumberFormat="1" applyFont="1" applyFill="1" applyBorder="1" applyAlignment="1" applyProtection="1">
      <alignment vertical="top" wrapText="1"/>
      <protection locked="0"/>
    </xf>
    <xf numFmtId="0" fontId="57" fillId="0" borderId="0" xfId="57" applyFont="1" applyBorder="1">
      <alignment/>
      <protection/>
    </xf>
    <xf numFmtId="49" fontId="20" fillId="0" borderId="0" xfId="57" applyNumberFormat="1" applyFont="1" applyFill="1" applyBorder="1" applyAlignment="1" applyProtection="1">
      <alignment vertical="top" wrapText="1"/>
      <protection locked="0"/>
    </xf>
    <xf numFmtId="0" fontId="2" fillId="0" borderId="23" xfId="57" applyFont="1" applyBorder="1" applyAlignment="1">
      <alignment horizontal="center" vertical="center" wrapText="1"/>
      <protection/>
    </xf>
    <xf numFmtId="49" fontId="59" fillId="6" borderId="21" xfId="57" applyNumberFormat="1" applyFont="1" applyFill="1" applyBorder="1" applyAlignment="1">
      <alignment horizontal="center" vertical="center" wrapText="1"/>
      <protection/>
    </xf>
    <xf numFmtId="49" fontId="25" fillId="0" borderId="23" xfId="57" applyNumberFormat="1" applyFont="1" applyBorder="1" applyAlignment="1">
      <alignment horizontal="center" vertical="center" wrapText="1"/>
      <protection/>
    </xf>
    <xf numFmtId="49" fontId="60" fillId="0" borderId="21" xfId="57" applyNumberFormat="1" applyFont="1" applyFill="1" applyBorder="1" applyAlignment="1">
      <alignment horizontal="center" vertical="center" wrapText="1"/>
      <protection/>
    </xf>
    <xf numFmtId="49" fontId="61" fillId="0" borderId="21" xfId="57" applyNumberFormat="1" applyFont="1" applyFill="1" applyBorder="1" applyAlignment="1">
      <alignment horizontal="center" vertical="center" wrapText="1"/>
      <protection/>
    </xf>
    <xf numFmtId="49" fontId="21" fillId="6" borderId="24" xfId="57" applyNumberFormat="1" applyFont="1" applyFill="1" applyBorder="1" applyAlignment="1">
      <alignment horizontal="center" vertical="center" wrapText="1"/>
      <protection/>
    </xf>
    <xf numFmtId="49" fontId="60" fillId="0" borderId="24" xfId="57" applyNumberFormat="1" applyFont="1" applyFill="1" applyBorder="1" applyAlignment="1">
      <alignment horizontal="center" vertical="center" wrapText="1"/>
      <protection/>
    </xf>
    <xf numFmtId="49" fontId="60" fillId="0" borderId="23" xfId="57" applyNumberFormat="1" applyFont="1" applyBorder="1" applyAlignment="1">
      <alignment horizontal="center" vertical="center" wrapText="1"/>
      <protection/>
    </xf>
    <xf numFmtId="49" fontId="60" fillId="0" borderId="24" xfId="57" applyNumberFormat="1" applyFont="1" applyBorder="1" applyAlignment="1">
      <alignment horizontal="center" vertical="center" wrapText="1"/>
      <protection/>
    </xf>
    <xf numFmtId="49" fontId="21" fillId="6" borderId="23" xfId="57" applyNumberFormat="1" applyFont="1" applyFill="1" applyBorder="1" applyAlignment="1">
      <alignment horizontal="center" vertical="top" wrapText="1"/>
      <protection/>
    </xf>
    <xf numFmtId="49" fontId="59" fillId="6" borderId="23" xfId="57" applyNumberFormat="1" applyFont="1" applyFill="1" applyBorder="1" applyAlignment="1">
      <alignment horizontal="center" vertical="top" wrapText="1"/>
      <protection/>
    </xf>
    <xf numFmtId="0" fontId="0" fillId="0" borderId="0" xfId="0" applyFont="1" applyAlignment="1">
      <alignment/>
    </xf>
    <xf numFmtId="0" fontId="46" fillId="0" borderId="0" xfId="0" applyFont="1" applyAlignment="1">
      <alignment horizontal="left"/>
    </xf>
    <xf numFmtId="0" fontId="46" fillId="0" borderId="0" xfId="0" applyFont="1" applyAlignment="1">
      <alignment/>
    </xf>
    <xf numFmtId="0" fontId="35" fillId="0" borderId="0" xfId="0" applyFont="1" applyAlignment="1">
      <alignment/>
    </xf>
    <xf numFmtId="0" fontId="34" fillId="0" borderId="0" xfId="0" applyFont="1" applyAlignment="1">
      <alignment horizontal="center"/>
    </xf>
    <xf numFmtId="0" fontId="64" fillId="0" borderId="10" xfId="0" applyFont="1" applyBorder="1" applyAlignment="1">
      <alignment horizontal="center" wrapText="1"/>
    </xf>
    <xf numFmtId="0" fontId="64" fillId="0" borderId="10" xfId="0" applyFont="1" applyBorder="1" applyAlignment="1">
      <alignment horizontal="center"/>
    </xf>
    <xf numFmtId="49" fontId="11" fillId="0" borderId="10" xfId="0" applyNumberFormat="1" applyFont="1" applyBorder="1" applyAlignment="1">
      <alignment horizontal="center"/>
    </xf>
    <xf numFmtId="0" fontId="11" fillId="0" borderId="10" xfId="0" applyFont="1" applyBorder="1" applyAlignment="1">
      <alignment wrapText="1"/>
    </xf>
    <xf numFmtId="0" fontId="65" fillId="0" borderId="10" xfId="0" applyFont="1" applyBorder="1" applyAlignment="1">
      <alignment/>
    </xf>
    <xf numFmtId="3" fontId="11" fillId="0" borderId="10" xfId="0" applyNumberFormat="1" applyFont="1" applyBorder="1" applyAlignment="1">
      <alignment/>
    </xf>
    <xf numFmtId="0" fontId="66" fillId="0" borderId="0" xfId="0" applyFont="1" applyAlignment="1">
      <alignment/>
    </xf>
    <xf numFmtId="49" fontId="16" fillId="0" borderId="10" xfId="0" applyNumberFormat="1" applyFont="1" applyBorder="1" applyAlignment="1">
      <alignment horizontal="center"/>
    </xf>
    <xf numFmtId="0" fontId="16" fillId="0" borderId="10" xfId="0" applyFont="1" applyBorder="1" applyAlignment="1">
      <alignment horizontal="justify" wrapText="1"/>
    </xf>
    <xf numFmtId="0" fontId="16" fillId="0" borderId="10" xfId="0" applyFont="1" applyBorder="1" applyAlignment="1">
      <alignment wrapText="1"/>
    </xf>
    <xf numFmtId="3" fontId="16" fillId="0" borderId="10" xfId="0" applyNumberFormat="1" applyFont="1" applyBorder="1" applyAlignment="1">
      <alignment/>
    </xf>
    <xf numFmtId="0" fontId="16" fillId="0" borderId="10" xfId="0" applyFont="1" applyBorder="1" applyAlignment="1">
      <alignment wrapText="1"/>
    </xf>
    <xf numFmtId="0" fontId="16" fillId="0" borderId="10" xfId="0" applyFont="1" applyFill="1" applyBorder="1" applyAlignment="1">
      <alignment wrapText="1"/>
    </xf>
    <xf numFmtId="3" fontId="16" fillId="0" borderId="10" xfId="0" applyNumberFormat="1" applyFont="1" applyBorder="1" applyAlignment="1">
      <alignment/>
    </xf>
    <xf numFmtId="3" fontId="11" fillId="0" borderId="10" xfId="0" applyNumberFormat="1" applyFont="1" applyBorder="1" applyAlignment="1">
      <alignment/>
    </xf>
    <xf numFmtId="0" fontId="16" fillId="0" borderId="10" xfId="0" applyFont="1" applyFill="1" applyBorder="1" applyAlignment="1">
      <alignment wrapText="1"/>
    </xf>
    <xf numFmtId="3" fontId="67" fillId="0" borderId="10" xfId="0" applyNumberFormat="1" applyFont="1" applyBorder="1" applyAlignment="1">
      <alignment/>
    </xf>
    <xf numFmtId="49" fontId="16" fillId="0" borderId="10" xfId="56" applyNumberFormat="1" applyFont="1" applyBorder="1" applyAlignment="1">
      <alignment horizontal="center"/>
      <protection/>
    </xf>
    <xf numFmtId="0" fontId="16" fillId="0" borderId="10" xfId="56" applyNumberFormat="1" applyFont="1" applyFill="1" applyBorder="1" applyAlignment="1">
      <alignment horizontal="justify" wrapText="1"/>
      <protection/>
    </xf>
    <xf numFmtId="0" fontId="16" fillId="0" borderId="10" xfId="56" applyFont="1" applyFill="1" applyBorder="1" applyAlignment="1">
      <alignment horizontal="justify" wrapText="1"/>
      <protection/>
    </xf>
    <xf numFmtId="3" fontId="67" fillId="0" borderId="10" xfId="0" applyNumberFormat="1" applyFont="1" applyBorder="1" applyAlignment="1">
      <alignment/>
    </xf>
    <xf numFmtId="0" fontId="16" fillId="0" borderId="10" xfId="0" applyFont="1" applyFill="1" applyBorder="1" applyAlignment="1">
      <alignment horizontal="justify" wrapText="1"/>
    </xf>
    <xf numFmtId="49" fontId="22" fillId="0" borderId="10" xfId="0" applyNumberFormat="1" applyFont="1" applyFill="1" applyBorder="1" applyAlignment="1">
      <alignment horizontal="center" wrapText="1"/>
    </xf>
    <xf numFmtId="49" fontId="22" fillId="0" borderId="10" xfId="0" applyNumberFormat="1" applyFont="1" applyFill="1" applyBorder="1" applyAlignment="1" applyProtection="1">
      <alignment wrapText="1"/>
      <protection locked="0"/>
    </xf>
    <xf numFmtId="0" fontId="67" fillId="0" borderId="10" xfId="0" applyFont="1" applyBorder="1" applyAlignment="1">
      <alignment wrapText="1"/>
    </xf>
    <xf numFmtId="49" fontId="16" fillId="0" borderId="10" xfId="0" applyNumberFormat="1" applyFont="1" applyFill="1" applyBorder="1" applyAlignment="1">
      <alignment horizontal="center" wrapText="1"/>
    </xf>
    <xf numFmtId="49" fontId="16" fillId="0" borderId="10" xfId="0" applyNumberFormat="1" applyFont="1" applyFill="1" applyBorder="1" applyAlignment="1">
      <alignment wrapText="1"/>
    </xf>
    <xf numFmtId="49" fontId="11" fillId="0" borderId="10" xfId="0" applyNumberFormat="1" applyFont="1" applyBorder="1" applyAlignment="1">
      <alignment horizontal="center"/>
    </xf>
    <xf numFmtId="49" fontId="21" fillId="0" borderId="10" xfId="0" applyNumberFormat="1" applyFont="1" applyFill="1" applyBorder="1" applyAlignment="1" applyProtection="1">
      <alignment wrapText="1"/>
      <protection locked="0"/>
    </xf>
    <xf numFmtId="0" fontId="11" fillId="0" borderId="10" xfId="0" applyFont="1" applyBorder="1" applyAlignment="1">
      <alignment wrapText="1"/>
    </xf>
    <xf numFmtId="49" fontId="21" fillId="0" borderId="10" xfId="0" applyNumberFormat="1" applyFont="1" applyFill="1" applyBorder="1" applyAlignment="1">
      <alignment horizontal="center" vertical="center" wrapText="1"/>
    </xf>
    <xf numFmtId="0" fontId="57" fillId="0" borderId="10" xfId="0" applyFont="1" applyBorder="1" applyAlignment="1">
      <alignment/>
    </xf>
    <xf numFmtId="3" fontId="47" fillId="0" borderId="10" xfId="0" applyNumberFormat="1" applyFont="1" applyBorder="1" applyAlignment="1">
      <alignment/>
    </xf>
    <xf numFmtId="0" fontId="68" fillId="0" borderId="0" xfId="0" applyFont="1" applyAlignment="1">
      <alignment/>
    </xf>
    <xf numFmtId="0" fontId="25" fillId="0" borderId="0" xfId="0" applyFont="1" applyAlignment="1">
      <alignment/>
    </xf>
    <xf numFmtId="0" fontId="39" fillId="0" borderId="0" xfId="0" applyFont="1" applyAlignment="1">
      <alignment/>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11" fillId="6" borderId="10" xfId="0" applyNumberFormat="1" applyFont="1" applyFill="1" applyBorder="1" applyAlignment="1">
      <alignment horizontal="center" vertical="top" wrapText="1"/>
    </xf>
    <xf numFmtId="3" fontId="8" fillId="0" borderId="10" xfId="0" applyNumberFormat="1" applyFont="1" applyBorder="1" applyAlignment="1">
      <alignment horizontal="center" vertical="top" wrapText="1"/>
    </xf>
    <xf numFmtId="3" fontId="31" fillId="6" borderId="10" xfId="0" applyNumberFormat="1" applyFont="1" applyFill="1" applyBorder="1" applyAlignment="1">
      <alignment horizontal="center" vertical="center" wrapText="1"/>
    </xf>
    <xf numFmtId="3" fontId="11" fillId="6" borderId="10" xfId="0" applyNumberFormat="1" applyFont="1" applyFill="1" applyBorder="1" applyAlignment="1">
      <alignment horizontal="center" vertical="center" wrapText="1"/>
    </xf>
    <xf numFmtId="49" fontId="18" fillId="0" borderId="25" xfId="0" applyNumberFormat="1" applyFont="1" applyBorder="1" applyAlignment="1">
      <alignment horizontal="center" vertical="center" wrapText="1"/>
    </xf>
    <xf numFmtId="49" fontId="18" fillId="0" borderId="0" xfId="0" applyNumberFormat="1" applyFont="1" applyBorder="1" applyAlignment="1">
      <alignment horizontal="center" vertical="center" wrapText="1"/>
    </xf>
    <xf numFmtId="49" fontId="3" fillId="0" borderId="0" xfId="0" applyNumberFormat="1" applyFont="1" applyFill="1" applyBorder="1" applyAlignment="1">
      <alignment vertical="top" wrapText="1"/>
    </xf>
    <xf numFmtId="3" fontId="8" fillId="0" borderId="0" xfId="0" applyNumberFormat="1" applyFont="1" applyBorder="1" applyAlignment="1">
      <alignment horizontal="center" vertical="center" wrapText="1"/>
    </xf>
    <xf numFmtId="3" fontId="8" fillId="0"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wrapText="1"/>
    </xf>
    <xf numFmtId="3" fontId="8" fillId="0" borderId="0" xfId="0" applyNumberFormat="1" applyFont="1" applyFill="1" applyBorder="1" applyAlignment="1">
      <alignment horizontal="center" vertical="center" wrapText="1"/>
    </xf>
    <xf numFmtId="3" fontId="8" fillId="0" borderId="0" xfId="0" applyNumberFormat="1" applyFont="1" applyBorder="1" applyAlignment="1">
      <alignment horizontal="center" vertical="center" wrapText="1"/>
    </xf>
    <xf numFmtId="0" fontId="14" fillId="0" borderId="10" xfId="0" applyFont="1" applyBorder="1" applyAlignment="1">
      <alignment horizontal="center" vertical="center" wrapText="1"/>
    </xf>
    <xf numFmtId="3" fontId="2" fillId="0" borderId="10" xfId="0" applyNumberFormat="1" applyFont="1" applyFill="1" applyBorder="1" applyAlignment="1">
      <alignment horizontal="center" vertical="top" wrapText="1"/>
    </xf>
    <xf numFmtId="0" fontId="24" fillId="0" borderId="0" xfId="0" applyFont="1" applyAlignment="1">
      <alignment/>
    </xf>
    <xf numFmtId="0" fontId="69" fillId="0" borderId="0" xfId="0" applyFont="1" applyAlignment="1">
      <alignment/>
    </xf>
    <xf numFmtId="0" fontId="69" fillId="0" borderId="0" xfId="0" applyFont="1" applyAlignment="1">
      <alignment/>
    </xf>
    <xf numFmtId="49" fontId="72" fillId="0" borderId="0" xfId="0" applyNumberFormat="1" applyFont="1" applyBorder="1" applyAlignment="1" applyProtection="1">
      <alignment horizontal="center" vertical="top"/>
      <protection locked="0"/>
    </xf>
    <xf numFmtId="0" fontId="3" fillId="0" borderId="0" xfId="0" applyFont="1" applyBorder="1" applyAlignment="1">
      <alignment horizontal="center"/>
    </xf>
    <xf numFmtId="49" fontId="3" fillId="0" borderId="0" xfId="0" applyNumberFormat="1" applyFont="1" applyBorder="1" applyAlignment="1" applyProtection="1">
      <alignment vertical="top"/>
      <protection locked="0"/>
    </xf>
    <xf numFmtId="0" fontId="3" fillId="0" borderId="0" xfId="0" applyFont="1" applyBorder="1" applyAlignment="1">
      <alignment/>
    </xf>
    <xf numFmtId="0" fontId="76" fillId="0" borderId="10" xfId="0" applyFont="1" applyBorder="1" applyAlignment="1">
      <alignment horizontal="center" vertical="center" wrapText="1"/>
    </xf>
    <xf numFmtId="0" fontId="43" fillId="0" borderId="23" xfId="0" applyFont="1" applyBorder="1" applyAlignment="1">
      <alignment horizontal="center" vertical="center" wrapText="1"/>
    </xf>
    <xf numFmtId="0" fontId="3" fillId="0" borderId="19" xfId="0" applyFont="1" applyBorder="1" applyAlignment="1">
      <alignment horizontal="center" vertical="center" wrapText="1"/>
    </xf>
    <xf numFmtId="49" fontId="3" fillId="0" borderId="21" xfId="0" applyNumberFormat="1" applyFont="1" applyBorder="1" applyAlignment="1" applyProtection="1">
      <alignment horizontal="center" vertical="center" wrapText="1"/>
      <protection locked="0"/>
    </xf>
    <xf numFmtId="0" fontId="3" fillId="0" borderId="10" xfId="0" applyFont="1" applyBorder="1" applyAlignment="1">
      <alignment horizontal="center" vertical="center" wrapText="1"/>
    </xf>
    <xf numFmtId="0" fontId="3" fillId="0" borderId="21" xfId="0" applyFont="1" applyBorder="1" applyAlignment="1">
      <alignment horizontal="center" vertical="center" wrapText="1"/>
    </xf>
    <xf numFmtId="0" fontId="77" fillId="0" borderId="26" xfId="0" applyFont="1" applyBorder="1" applyAlignment="1">
      <alignment horizontal="left" wrapText="1"/>
    </xf>
    <xf numFmtId="49" fontId="78" fillId="0" borderId="27" xfId="0" applyNumberFormat="1" applyFont="1" applyBorder="1" applyAlignment="1" applyProtection="1">
      <alignment horizontal="left" wrapText="1"/>
      <protection locked="0"/>
    </xf>
    <xf numFmtId="3" fontId="79" fillId="0" borderId="28" xfId="0" applyNumberFormat="1" applyFont="1" applyBorder="1" applyAlignment="1" applyProtection="1">
      <alignment wrapText="1"/>
      <protection locked="0"/>
    </xf>
    <xf numFmtId="3" fontId="79" fillId="0" borderId="27" xfId="0" applyNumberFormat="1" applyFont="1" applyBorder="1" applyAlignment="1">
      <alignment wrapText="1"/>
    </xf>
    <xf numFmtId="3" fontId="5" fillId="0" borderId="27" xfId="0" applyNumberFormat="1" applyFont="1" applyBorder="1" applyAlignment="1">
      <alignment horizontal="right" wrapText="1"/>
    </xf>
    <xf numFmtId="3" fontId="5" fillId="0" borderId="29" xfId="0" applyNumberFormat="1" applyFont="1" applyBorder="1" applyAlignment="1">
      <alignment horizontal="right" wrapText="1"/>
    </xf>
    <xf numFmtId="0" fontId="77" fillId="0" borderId="30" xfId="0" applyFont="1" applyBorder="1" applyAlignment="1">
      <alignment horizontal="left" wrapText="1"/>
    </xf>
    <xf numFmtId="49" fontId="78" fillId="0" borderId="28" xfId="0" applyNumberFormat="1" applyFont="1" applyBorder="1" applyAlignment="1" applyProtection="1">
      <alignment horizontal="left" wrapText="1"/>
      <protection locked="0"/>
    </xf>
    <xf numFmtId="3" fontId="79" fillId="0" borderId="28" xfId="0" applyNumberFormat="1" applyFont="1" applyBorder="1" applyAlignment="1">
      <alignment wrapText="1"/>
    </xf>
    <xf numFmtId="4" fontId="80" fillId="0" borderId="28" xfId="0" applyNumberFormat="1" applyFont="1" applyBorder="1" applyAlignment="1">
      <alignment horizontal="center" wrapText="1"/>
    </xf>
    <xf numFmtId="4" fontId="80" fillId="0" borderId="31" xfId="0" applyNumberFormat="1" applyFont="1" applyBorder="1" applyAlignment="1">
      <alignment horizontal="center" wrapText="1"/>
    </xf>
    <xf numFmtId="0" fontId="61" fillId="0" borderId="30" xfId="0" applyFont="1" applyBorder="1" applyAlignment="1">
      <alignment horizontal="left" wrapText="1"/>
    </xf>
    <xf numFmtId="0" fontId="69" fillId="0" borderId="28" xfId="0" applyFont="1" applyBorder="1" applyAlignment="1">
      <alignment horizontal="left" wrapText="1"/>
    </xf>
    <xf numFmtId="3" fontId="81" fillId="0" borderId="28" xfId="0" applyNumberFormat="1" applyFont="1" applyBorder="1" applyAlignment="1">
      <alignment horizontal="right" wrapText="1"/>
    </xf>
    <xf numFmtId="3" fontId="82" fillId="0" borderId="28" xfId="0" applyNumberFormat="1" applyFont="1" applyBorder="1" applyAlignment="1">
      <alignment horizontal="right" wrapText="1"/>
    </xf>
    <xf numFmtId="4" fontId="82" fillId="0" borderId="28" xfId="0" applyNumberFormat="1" applyFont="1" applyBorder="1" applyAlignment="1">
      <alignment horizontal="center" wrapText="1"/>
    </xf>
    <xf numFmtId="0" fontId="83" fillId="0" borderId="28" xfId="0" applyFont="1" applyBorder="1" applyAlignment="1">
      <alignment horizontal="left" wrapText="1"/>
    </xf>
    <xf numFmtId="3" fontId="79" fillId="0" borderId="28" xfId="0" applyNumberFormat="1" applyFont="1" applyBorder="1" applyAlignment="1" applyProtection="1">
      <alignment horizontal="right" wrapText="1"/>
      <protection locked="0"/>
    </xf>
    <xf numFmtId="3" fontId="79" fillId="0" borderId="28" xfId="0" applyNumberFormat="1" applyFont="1" applyBorder="1" applyAlignment="1">
      <alignment horizontal="right" wrapText="1"/>
    </xf>
    <xf numFmtId="3" fontId="80" fillId="0" borderId="31" xfId="0" applyNumberFormat="1" applyFont="1" applyBorder="1" applyAlignment="1">
      <alignment horizontal="center" wrapText="1"/>
    </xf>
    <xf numFmtId="0" fontId="69" fillId="0" borderId="0" xfId="0" applyFont="1" applyBorder="1" applyAlignment="1">
      <alignment horizontal="left" wrapText="1"/>
    </xf>
    <xf numFmtId="3" fontId="5" fillId="0" borderId="31" xfId="0" applyNumberFormat="1" applyFont="1" applyBorder="1" applyAlignment="1">
      <alignment horizontal="right" wrapText="1"/>
    </xf>
    <xf numFmtId="0" fontId="83" fillId="0" borderId="28" xfId="0" applyFont="1" applyFill="1" applyBorder="1" applyAlignment="1" applyProtection="1">
      <alignment horizontal="left" wrapText="1"/>
      <protection/>
    </xf>
    <xf numFmtId="49" fontId="69" fillId="0" borderId="32" xfId="0" applyNumberFormat="1" applyFont="1" applyBorder="1" applyAlignment="1">
      <alignment horizontal="left" wrapText="1"/>
    </xf>
    <xf numFmtId="3" fontId="80" fillId="0" borderId="31" xfId="0" applyNumberFormat="1" applyFont="1" applyBorder="1" applyAlignment="1">
      <alignment horizontal="right" wrapText="1"/>
    </xf>
    <xf numFmtId="49" fontId="69" fillId="0" borderId="33" xfId="0" applyNumberFormat="1" applyFont="1" applyBorder="1" applyAlignment="1">
      <alignment horizontal="left" wrapText="1"/>
    </xf>
    <xf numFmtId="0" fontId="61" fillId="0" borderId="34" xfId="0" applyFont="1" applyBorder="1" applyAlignment="1">
      <alignment horizontal="left" wrapText="1"/>
    </xf>
    <xf numFmtId="49" fontId="84" fillId="0" borderId="28" xfId="0" applyNumberFormat="1" applyFont="1" applyBorder="1" applyAlignment="1" applyProtection="1">
      <alignment horizontal="left" wrapText="1"/>
      <protection locked="0"/>
    </xf>
    <xf numFmtId="3" fontId="82" fillId="0" borderId="28" xfId="0" applyNumberFormat="1" applyFont="1" applyBorder="1" applyAlignment="1">
      <alignment horizontal="center" wrapText="1"/>
    </xf>
    <xf numFmtId="0" fontId="46" fillId="0" borderId="35" xfId="0" applyFont="1" applyBorder="1" applyAlignment="1">
      <alignment horizontal="left" wrapText="1"/>
    </xf>
    <xf numFmtId="0" fontId="83" fillId="0" borderId="36" xfId="0" applyFont="1" applyBorder="1" applyAlignment="1">
      <alignment horizontal="left" wrapText="1"/>
    </xf>
    <xf numFmtId="3" fontId="85" fillId="0" borderId="28" xfId="0" applyNumberFormat="1" applyFont="1" applyBorder="1" applyAlignment="1">
      <alignment wrapText="1"/>
    </xf>
    <xf numFmtId="0" fontId="25" fillId="0" borderId="37" xfId="0" applyFont="1" applyBorder="1" applyAlignment="1">
      <alignment horizontal="left" wrapText="1"/>
    </xf>
    <xf numFmtId="0" fontId="69" fillId="0" borderId="38" xfId="0" applyFont="1" applyBorder="1" applyAlignment="1">
      <alignment horizontal="left" wrapText="1"/>
    </xf>
    <xf numFmtId="0" fontId="25" fillId="0" borderId="39" xfId="0" applyFont="1" applyBorder="1" applyAlignment="1">
      <alignment horizontal="left" wrapText="1"/>
    </xf>
    <xf numFmtId="0" fontId="69" fillId="0" borderId="40" xfId="0" applyFont="1" applyBorder="1" applyAlignment="1">
      <alignment horizontal="left" wrapText="1"/>
    </xf>
    <xf numFmtId="0" fontId="69" fillId="0" borderId="28" xfId="0" applyFont="1" applyBorder="1" applyAlignment="1">
      <alignment horizontal="left"/>
    </xf>
    <xf numFmtId="3" fontId="81" fillId="0" borderId="28" xfId="0" applyNumberFormat="1" applyFont="1" applyBorder="1" applyAlignment="1">
      <alignment wrapText="1"/>
    </xf>
    <xf numFmtId="0" fontId="83" fillId="0" borderId="28" xfId="0" applyFont="1" applyBorder="1" applyAlignment="1">
      <alignment horizontal="left"/>
    </xf>
    <xf numFmtId="0" fontId="69" fillId="0" borderId="41" xfId="0" applyFont="1" applyBorder="1" applyAlignment="1">
      <alignment horizontal="left" wrapText="1"/>
    </xf>
    <xf numFmtId="49" fontId="69" fillId="0" borderId="28" xfId="0" applyNumberFormat="1" applyFont="1" applyBorder="1" applyAlignment="1">
      <alignment horizontal="left" wrapText="1"/>
    </xf>
    <xf numFmtId="0" fontId="33" fillId="0" borderId="0" xfId="0" applyFont="1" applyAlignment="1">
      <alignment wrapText="1"/>
    </xf>
    <xf numFmtId="3" fontId="79" fillId="0" borderId="28" xfId="0" applyNumberFormat="1" applyFont="1" applyBorder="1" applyAlignment="1">
      <alignment horizontal="center" wrapText="1"/>
    </xf>
    <xf numFmtId="3" fontId="5" fillId="0" borderId="31" xfId="0" applyNumberFormat="1" applyFont="1" applyBorder="1" applyAlignment="1">
      <alignment horizontal="center" wrapText="1"/>
    </xf>
    <xf numFmtId="0" fontId="83" fillId="0" borderId="0" xfId="0" applyFont="1" applyBorder="1" applyAlignment="1">
      <alignment horizontal="left" wrapText="1"/>
    </xf>
    <xf numFmtId="3" fontId="85" fillId="0" borderId="28" xfId="0" applyNumberFormat="1" applyFont="1" applyBorder="1" applyAlignment="1">
      <alignment horizontal="right" wrapText="1"/>
    </xf>
    <xf numFmtId="0" fontId="82" fillId="0" borderId="28" xfId="0" applyFont="1" applyBorder="1" applyAlignment="1">
      <alignment horizontal="center" wrapText="1"/>
    </xf>
    <xf numFmtId="3" fontId="82" fillId="0" borderId="28" xfId="0" applyNumberFormat="1" applyFont="1" applyFill="1" applyBorder="1" applyAlignment="1">
      <alignment horizontal="right" wrapText="1"/>
    </xf>
    <xf numFmtId="3" fontId="80" fillId="0" borderId="31" xfId="0" applyNumberFormat="1" applyFont="1" applyFill="1" applyBorder="1" applyAlignment="1">
      <alignment horizontal="center" wrapText="1"/>
    </xf>
    <xf numFmtId="49" fontId="82" fillId="0" borderId="28" xfId="0" applyNumberFormat="1" applyFont="1" applyBorder="1" applyAlignment="1" applyProtection="1">
      <alignment horizontal="left" wrapText="1"/>
      <protection locked="0"/>
    </xf>
    <xf numFmtId="0" fontId="82" fillId="0" borderId="28" xfId="0" applyFont="1" applyBorder="1" applyAlignment="1">
      <alignment horizontal="right" wrapText="1"/>
    </xf>
    <xf numFmtId="3" fontId="79" fillId="0" borderId="28" xfId="0" applyNumberFormat="1" applyFont="1" applyBorder="1" applyAlignment="1">
      <alignment horizontal="right" vertical="center" wrapText="1"/>
    </xf>
    <xf numFmtId="3" fontId="80" fillId="0" borderId="31" xfId="0" applyNumberFormat="1" applyFont="1" applyBorder="1" applyAlignment="1">
      <alignment horizontal="center" vertical="center" wrapText="1"/>
    </xf>
    <xf numFmtId="0" fontId="25" fillId="0" borderId="30" xfId="0" applyFont="1" applyBorder="1" applyAlignment="1">
      <alignment horizontal="left"/>
    </xf>
    <xf numFmtId="0" fontId="80" fillId="0" borderId="31" xfId="0" applyFont="1" applyBorder="1" applyAlignment="1">
      <alignment horizontal="center" wrapText="1"/>
    </xf>
    <xf numFmtId="0" fontId="25" fillId="0" borderId="42" xfId="0" applyFont="1" applyBorder="1" applyAlignment="1">
      <alignment horizontal="left"/>
    </xf>
    <xf numFmtId="0" fontId="62" fillId="0" borderId="43" xfId="0" applyFont="1" applyBorder="1" applyAlignment="1">
      <alignment horizontal="left"/>
    </xf>
    <xf numFmtId="0" fontId="78" fillId="0" borderId="44" xfId="0" applyFont="1" applyBorder="1" applyAlignment="1">
      <alignment horizontal="left" wrapText="1"/>
    </xf>
    <xf numFmtId="3" fontId="79" fillId="0" borderId="44" xfId="0" applyNumberFormat="1" applyFont="1" applyBorder="1" applyAlignment="1">
      <alignment horizontal="right" wrapText="1"/>
    </xf>
    <xf numFmtId="3" fontId="5" fillId="0" borderId="45" xfId="0" applyNumberFormat="1" applyFont="1" applyBorder="1" applyAlignment="1">
      <alignment horizontal="right" wrapText="1"/>
    </xf>
    <xf numFmtId="3" fontId="33" fillId="0" borderId="0" xfId="0" applyNumberFormat="1" applyFont="1" applyAlignment="1">
      <alignment/>
    </xf>
    <xf numFmtId="0" fontId="62" fillId="0" borderId="0" xfId="0" applyFont="1" applyBorder="1" applyAlignment="1">
      <alignment horizontal="left"/>
    </xf>
    <xf numFmtId="0" fontId="78" fillId="0" borderId="0" xfId="0" applyFont="1" applyBorder="1" applyAlignment="1">
      <alignment horizontal="left" wrapText="1"/>
    </xf>
    <xf numFmtId="0" fontId="79" fillId="0" borderId="0" xfId="0" applyFont="1" applyBorder="1" applyAlignment="1">
      <alignment horizontal="justify" wrapText="1"/>
    </xf>
    <xf numFmtId="3" fontId="79" fillId="0" borderId="0" xfId="0" applyNumberFormat="1" applyFont="1" applyBorder="1" applyAlignment="1">
      <alignment horizontal="right" wrapText="1"/>
    </xf>
    <xf numFmtId="3" fontId="5" fillId="0" borderId="0" xfId="0" applyNumberFormat="1" applyFont="1" applyBorder="1" applyAlignment="1">
      <alignment horizontal="right" wrapText="1"/>
    </xf>
    <xf numFmtId="0" fontId="24" fillId="0" borderId="0" xfId="0" applyFont="1" applyBorder="1" applyAlignment="1">
      <alignment horizontal="center"/>
    </xf>
    <xf numFmtId="0" fontId="24" fillId="0" borderId="0" xfId="0" applyNumberFormat="1" applyFont="1" applyBorder="1" applyAlignment="1" applyProtection="1">
      <alignment horizontal="left" vertical="center" wrapText="1"/>
      <protection/>
    </xf>
    <xf numFmtId="180" fontId="80" fillId="0" borderId="0" xfId="0" applyNumberFormat="1" applyFont="1" applyBorder="1" applyAlignment="1">
      <alignment horizontal="right" wrapText="1"/>
    </xf>
    <xf numFmtId="0" fontId="80" fillId="0" borderId="0" xfId="0" applyFont="1" applyFill="1" applyBorder="1" applyAlignment="1">
      <alignment horizontal="center" vertical="top" wrapText="1"/>
    </xf>
    <xf numFmtId="49" fontId="5" fillId="0" borderId="0" xfId="0" applyNumberFormat="1" applyFont="1" applyFill="1" applyBorder="1" applyAlignment="1" applyProtection="1">
      <alignment wrapText="1"/>
      <protection locked="0"/>
    </xf>
    <xf numFmtId="180" fontId="5" fillId="0" borderId="0" xfId="0" applyNumberFormat="1" applyFont="1" applyFill="1" applyBorder="1" applyAlignment="1">
      <alignment horizontal="right" wrapText="1"/>
    </xf>
    <xf numFmtId="0" fontId="88" fillId="0" borderId="0" xfId="0" applyFont="1" applyAlignment="1">
      <alignment/>
    </xf>
    <xf numFmtId="0" fontId="80" fillId="0" borderId="0" xfId="0" applyFont="1" applyBorder="1" applyAlignment="1" applyProtection="1">
      <alignment horizontal="center" vertical="top" wrapText="1"/>
      <protection/>
    </xf>
    <xf numFmtId="0" fontId="80" fillId="0" borderId="0" xfId="0" applyFont="1" applyBorder="1" applyAlignment="1" applyProtection="1">
      <alignment vertical="top" wrapText="1"/>
      <protection/>
    </xf>
    <xf numFmtId="0" fontId="51" fillId="0" borderId="0" xfId="0" applyFont="1" applyBorder="1" applyAlignment="1">
      <alignment/>
    </xf>
    <xf numFmtId="0" fontId="2" fillId="0" borderId="19" xfId="0" applyNumberFormat="1" applyFont="1" applyBorder="1" applyAlignment="1">
      <alignment horizontal="left" vertical="top" wrapText="1"/>
    </xf>
    <xf numFmtId="0" fontId="2" fillId="0" borderId="46" xfId="0" applyFont="1" applyBorder="1" applyAlignment="1">
      <alignment horizontal="left" vertical="top" wrapText="1"/>
    </xf>
    <xf numFmtId="3" fontId="22" fillId="0" borderId="21" xfId="57" applyNumberFormat="1" applyFont="1" applyFill="1" applyBorder="1" applyAlignment="1">
      <alignment horizontal="center" vertical="center" wrapText="1"/>
      <protection/>
    </xf>
    <xf numFmtId="3" fontId="59" fillId="6" borderId="10" xfId="57" applyNumberFormat="1" applyFont="1" applyFill="1" applyBorder="1" applyAlignment="1" applyProtection="1">
      <alignment horizontal="center" vertical="top" wrapText="1"/>
      <protection locked="0"/>
    </xf>
    <xf numFmtId="1" fontId="2" fillId="0" borderId="0" xfId="0" applyNumberFormat="1" applyFont="1" applyFill="1" applyBorder="1" applyAlignment="1">
      <alignment vertical="top" wrapText="1"/>
    </xf>
    <xf numFmtId="49" fontId="2" fillId="0" borderId="0" xfId="0" applyNumberFormat="1" applyFont="1" applyFill="1" applyBorder="1" applyAlignment="1">
      <alignment vertical="top" wrapText="1"/>
    </xf>
    <xf numFmtId="0" fontId="8" fillId="0" borderId="0" xfId="0" applyFont="1" applyFill="1" applyBorder="1" applyAlignment="1">
      <alignment/>
    </xf>
    <xf numFmtId="0" fontId="2" fillId="0" borderId="0" xfId="0" applyFont="1" applyFill="1" applyBorder="1" applyAlignment="1">
      <alignment/>
    </xf>
    <xf numFmtId="0" fontId="33" fillId="0" borderId="0" xfId="0" applyFont="1" applyFill="1" applyBorder="1" applyAlignment="1">
      <alignment/>
    </xf>
    <xf numFmtId="1" fontId="1" fillId="0" borderId="0" xfId="0" applyNumberFormat="1" applyFont="1" applyFill="1" applyBorder="1" applyAlignment="1">
      <alignment horizontal="center" vertical="top"/>
    </xf>
    <xf numFmtId="1" fontId="9" fillId="0" borderId="0" xfId="0" applyNumberFormat="1" applyFont="1" applyFill="1" applyBorder="1" applyAlignment="1">
      <alignment vertical="center" wrapText="1"/>
    </xf>
    <xf numFmtId="0" fontId="9" fillId="0" borderId="0" xfId="0" applyFont="1" applyBorder="1" applyAlignment="1">
      <alignment wrapText="1"/>
    </xf>
    <xf numFmtId="1" fontId="2" fillId="0" borderId="0" xfId="0" applyNumberFormat="1" applyFont="1" applyFill="1" applyBorder="1" applyAlignment="1">
      <alignment horizontal="center"/>
    </xf>
    <xf numFmtId="0" fontId="11"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89" fillId="0" borderId="10" xfId="0" applyFont="1" applyFill="1" applyBorder="1" applyAlignment="1">
      <alignment horizontal="center" vertical="center" wrapText="1"/>
    </xf>
    <xf numFmtId="49" fontId="90"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3" fillId="0" borderId="0" xfId="0" applyFont="1" applyFill="1" applyBorder="1" applyAlignment="1">
      <alignment/>
    </xf>
    <xf numFmtId="49" fontId="91" fillId="19" borderId="10" xfId="0" applyNumberFormat="1" applyFont="1" applyFill="1" applyBorder="1" applyAlignment="1">
      <alignment horizontal="center" vertical="top" wrapText="1"/>
    </xf>
    <xf numFmtId="49" fontId="91" fillId="19" borderId="10" xfId="0" applyNumberFormat="1" applyFont="1" applyFill="1" applyBorder="1" applyAlignment="1">
      <alignment vertical="top" wrapText="1"/>
    </xf>
    <xf numFmtId="0" fontId="16" fillId="0" borderId="0" xfId="0" applyFont="1" applyFill="1" applyBorder="1" applyAlignment="1">
      <alignment/>
    </xf>
    <xf numFmtId="49" fontId="91" fillId="20" borderId="10" xfId="0" applyNumberFormat="1" applyFont="1" applyFill="1" applyBorder="1" applyAlignment="1">
      <alignment horizontal="center" vertical="top" wrapText="1"/>
    </xf>
    <xf numFmtId="49" fontId="91" fillId="20" borderId="10" xfId="0" applyNumberFormat="1" applyFont="1" applyFill="1" applyBorder="1" applyAlignment="1">
      <alignment vertical="top" wrapText="1"/>
    </xf>
    <xf numFmtId="0" fontId="11" fillId="0" borderId="0" xfId="0" applyFont="1" applyFill="1" applyBorder="1" applyAlignment="1">
      <alignment/>
    </xf>
    <xf numFmtId="0" fontId="14" fillId="0" borderId="10" xfId="0" applyFont="1" applyBorder="1" applyAlignment="1">
      <alignment wrapText="1"/>
    </xf>
    <xf numFmtId="192" fontId="14" fillId="0" borderId="10" xfId="0" applyNumberFormat="1" applyFont="1" applyBorder="1" applyAlignment="1">
      <alignment horizontal="center" vertical="center"/>
    </xf>
    <xf numFmtId="0" fontId="14" fillId="0" borderId="10" xfId="0" applyNumberFormat="1" applyFont="1" applyBorder="1" applyAlignment="1">
      <alignment horizontal="left" wrapText="1"/>
    </xf>
    <xf numFmtId="0" fontId="14" fillId="0" borderId="10" xfId="0" applyFont="1" applyBorder="1" applyAlignment="1">
      <alignment horizontal="left" wrapText="1"/>
    </xf>
    <xf numFmtId="0" fontId="2" fillId="0" borderId="10" xfId="0" applyFont="1" applyBorder="1" applyAlignment="1">
      <alignment vertical="center" wrapText="1"/>
    </xf>
    <xf numFmtId="49" fontId="91" fillId="20" borderId="10" xfId="0" applyNumberFormat="1" applyFont="1" applyFill="1" applyBorder="1" applyAlignment="1">
      <alignment horizontal="center" vertical="center" wrapText="1"/>
    </xf>
    <xf numFmtId="0" fontId="2" fillId="0" borderId="10" xfId="0" applyNumberFormat="1" applyFont="1" applyFill="1" applyBorder="1" applyAlignment="1" applyProtection="1">
      <alignment vertical="top" wrapText="1"/>
      <protection locked="0"/>
    </xf>
    <xf numFmtId="49" fontId="91" fillId="20" borderId="10" xfId="0" applyNumberFormat="1" applyFont="1" applyFill="1" applyBorder="1" applyAlignment="1">
      <alignment horizontal="left" vertical="top" wrapText="1"/>
    </xf>
    <xf numFmtId="49" fontId="23" fillId="20" borderId="10" xfId="0" applyNumberFormat="1" applyFont="1" applyFill="1" applyBorder="1" applyAlignment="1">
      <alignment horizontal="center" vertical="top" wrapText="1"/>
    </xf>
    <xf numFmtId="49" fontId="14" fillId="0" borderId="10" xfId="0" applyNumberFormat="1" applyFont="1" applyBorder="1" applyAlignment="1">
      <alignment horizontal="center" vertical="center" wrapText="1"/>
    </xf>
    <xf numFmtId="49" fontId="23" fillId="20" borderId="10" xfId="0" applyNumberFormat="1" applyFont="1" applyFill="1" applyBorder="1" applyAlignment="1">
      <alignment horizontal="center" vertical="center" wrapText="1"/>
    </xf>
    <xf numFmtId="49" fontId="93" fillId="20" borderId="10" xfId="0" applyNumberFormat="1" applyFont="1" applyFill="1" applyBorder="1" applyAlignment="1">
      <alignment horizontal="left" vertical="center" wrapText="1"/>
    </xf>
    <xf numFmtId="49" fontId="3" fillId="0" borderId="10" xfId="0" applyNumberFormat="1" applyFont="1" applyFill="1" applyBorder="1" applyAlignment="1">
      <alignment horizontal="left" vertical="center" wrapText="1"/>
    </xf>
    <xf numFmtId="49" fontId="49" fillId="20" borderId="10" xfId="0" applyNumberFormat="1" applyFont="1" applyFill="1" applyBorder="1" applyAlignment="1">
      <alignment horizontal="left" vertical="center" wrapText="1"/>
    </xf>
    <xf numFmtId="49" fontId="3" fillId="0" borderId="10" xfId="53" applyNumberFormat="1" applyFont="1" applyFill="1" applyBorder="1" applyAlignment="1">
      <alignment horizontal="center" vertical="center" wrapText="1"/>
      <protection/>
    </xf>
    <xf numFmtId="49" fontId="91" fillId="19" borderId="10" xfId="0" applyNumberFormat="1" applyFont="1" applyFill="1" applyBorder="1" applyAlignment="1">
      <alignment horizontal="center" vertical="center" wrapText="1"/>
    </xf>
    <xf numFmtId="49" fontId="91" fillId="19" borderId="10" xfId="0" applyNumberFormat="1" applyFont="1" applyFill="1" applyBorder="1" applyAlignment="1">
      <alignment horizontal="left" vertical="center" wrapText="1"/>
    </xf>
    <xf numFmtId="49" fontId="91" fillId="20" borderId="10" xfId="0" applyNumberFormat="1" applyFont="1" applyFill="1" applyBorder="1" applyAlignment="1">
      <alignment horizontal="left" vertical="center" wrapText="1"/>
    </xf>
    <xf numFmtId="0" fontId="3" fillId="0" borderId="10" xfId="0" applyFont="1" applyBorder="1" applyAlignment="1">
      <alignment wrapText="1"/>
    </xf>
    <xf numFmtId="11" fontId="3" fillId="0" borderId="10" xfId="0" applyNumberFormat="1" applyFont="1" applyFill="1" applyBorder="1" applyAlignment="1">
      <alignment horizontal="left" vertical="center" wrapText="1"/>
    </xf>
    <xf numFmtId="49" fontId="47" fillId="0" borderId="10" xfId="0" applyNumberFormat="1" applyFont="1" applyFill="1" applyBorder="1" applyAlignment="1">
      <alignment vertical="top" wrapText="1"/>
    </xf>
    <xf numFmtId="49" fontId="47" fillId="0" borderId="10" xfId="0" applyNumberFormat="1" applyFont="1" applyFill="1" applyBorder="1" applyAlignment="1">
      <alignment wrapText="1"/>
    </xf>
    <xf numFmtId="49" fontId="24" fillId="0" borderId="0" xfId="0" applyNumberFormat="1" applyFont="1" applyFill="1" applyBorder="1" applyAlignment="1">
      <alignment horizontal="center" vertical="top" wrapText="1"/>
    </xf>
    <xf numFmtId="0" fontId="24" fillId="0" borderId="0" xfId="0" applyFont="1" applyFill="1" applyBorder="1" applyAlignment="1">
      <alignment/>
    </xf>
    <xf numFmtId="0" fontId="25" fillId="0" borderId="0" xfId="0" applyFont="1" applyFill="1" applyBorder="1" applyAlignment="1">
      <alignment/>
    </xf>
    <xf numFmtId="49" fontId="24" fillId="0" borderId="0" xfId="0" applyNumberFormat="1" applyFont="1" applyFill="1" applyBorder="1" applyAlignment="1">
      <alignment horizontal="center" vertical="top"/>
    </xf>
    <xf numFmtId="3" fontId="11" fillId="19" borderId="10" xfId="0" applyNumberFormat="1" applyFont="1" applyFill="1" applyBorder="1" applyAlignment="1">
      <alignment horizontal="center" vertical="top" wrapText="1"/>
    </xf>
    <xf numFmtId="3" fontId="2" fillId="0" borderId="10" xfId="0" applyNumberFormat="1" applyFont="1" applyBorder="1" applyAlignment="1">
      <alignment horizontal="center" vertical="top" wrapText="1"/>
    </xf>
    <xf numFmtId="3" fontId="11" fillId="20" borderId="10" xfId="0" applyNumberFormat="1" applyFont="1" applyFill="1" applyBorder="1" applyAlignment="1">
      <alignment horizontal="center" vertical="center" wrapText="1"/>
    </xf>
    <xf numFmtId="3" fontId="92" fillId="0" borderId="10" xfId="0" applyNumberFormat="1" applyFont="1" applyBorder="1" applyAlignment="1">
      <alignment horizontal="center" vertical="center" wrapText="1"/>
    </xf>
    <xf numFmtId="3" fontId="11" fillId="20" borderId="10" xfId="0" applyNumberFormat="1" applyFont="1" applyFill="1" applyBorder="1" applyAlignment="1" applyProtection="1">
      <alignment horizontal="center" vertical="top"/>
      <protection locked="0"/>
    </xf>
    <xf numFmtId="3" fontId="11" fillId="20" borderId="10" xfId="0" applyNumberFormat="1" applyFont="1" applyFill="1" applyBorder="1" applyAlignment="1">
      <alignment horizontal="center" vertical="top" wrapText="1"/>
    </xf>
    <xf numFmtId="3" fontId="11" fillId="20" borderId="10" xfId="0" applyNumberFormat="1" applyFont="1" applyFill="1" applyBorder="1" applyAlignment="1">
      <alignment horizontal="center" vertical="top"/>
    </xf>
    <xf numFmtId="3" fontId="11" fillId="20" borderId="10" xfId="0" applyNumberFormat="1" applyFont="1" applyFill="1" applyBorder="1" applyAlignment="1">
      <alignment horizontal="center" vertical="center"/>
    </xf>
    <xf numFmtId="3" fontId="8" fillId="20" borderId="10" xfId="0" applyNumberFormat="1" applyFont="1" applyFill="1" applyBorder="1" applyAlignment="1">
      <alignment horizontal="center" vertical="center"/>
    </xf>
    <xf numFmtId="3" fontId="2" fillId="0" borderId="10" xfId="0" applyNumberFormat="1" applyFont="1" applyFill="1" applyBorder="1" applyAlignment="1">
      <alignment horizontal="center" vertical="center"/>
    </xf>
    <xf numFmtId="3" fontId="8" fillId="0" borderId="10" xfId="0" applyNumberFormat="1" applyFont="1" applyFill="1" applyBorder="1" applyAlignment="1" applyProtection="1">
      <alignment horizontal="center" vertical="center"/>
      <protection locked="0"/>
    </xf>
    <xf numFmtId="3" fontId="11" fillId="0" borderId="10" xfId="0" applyNumberFormat="1" applyFont="1" applyFill="1" applyBorder="1" applyAlignment="1">
      <alignment horizontal="center"/>
    </xf>
    <xf numFmtId="3" fontId="14" fillId="0" borderId="46" xfId="0" applyNumberFormat="1" applyFont="1" applyFill="1" applyBorder="1" applyAlignment="1" applyProtection="1">
      <alignment horizontal="left" vertical="center" wrapText="1"/>
      <protection locked="0"/>
    </xf>
    <xf numFmtId="3" fontId="14" fillId="0" borderId="19" xfId="0" applyNumberFormat="1" applyFont="1" applyFill="1" applyBorder="1" applyAlignment="1" applyProtection="1">
      <alignment horizontal="left" vertical="center" wrapText="1"/>
      <protection locked="0"/>
    </xf>
    <xf numFmtId="49" fontId="17"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0" fontId="24" fillId="0" borderId="0" xfId="55" applyFont="1" applyFill="1" applyBorder="1" applyAlignment="1">
      <alignment vertical="top"/>
      <protection/>
    </xf>
    <xf numFmtId="1" fontId="14" fillId="0" borderId="10" xfId="0" applyNumberFormat="1" applyFont="1" applyBorder="1" applyAlignment="1">
      <alignment horizontal="center" vertical="center"/>
    </xf>
    <xf numFmtId="1" fontId="14" fillId="0" borderId="10" xfId="0" applyNumberFormat="1" applyFont="1" applyBorder="1" applyAlignment="1">
      <alignment horizontal="center" vertical="center"/>
    </xf>
    <xf numFmtId="1" fontId="17" fillId="0" borderId="10" xfId="0" applyNumberFormat="1" applyFont="1" applyFill="1" applyBorder="1" applyAlignment="1">
      <alignment horizontal="center" vertical="center" wrapText="1"/>
    </xf>
    <xf numFmtId="1" fontId="18" fillId="0" borderId="10" xfId="0" applyNumberFormat="1" applyFont="1" applyBorder="1" applyAlignment="1">
      <alignment horizontal="center" vertical="center" wrapText="1"/>
    </xf>
    <xf numFmtId="1" fontId="17" fillId="0" borderId="10" xfId="54" applyNumberFormat="1" applyFont="1" applyFill="1" applyBorder="1" applyAlignment="1">
      <alignment horizontal="center" wrapText="1"/>
      <protection/>
    </xf>
    <xf numFmtId="3" fontId="86" fillId="0" borderId="0" xfId="0" applyNumberFormat="1" applyFont="1" applyBorder="1" applyAlignment="1">
      <alignment horizontal="justify" wrapText="1"/>
    </xf>
    <xf numFmtId="49" fontId="8" fillId="0" borderId="10" xfId="0" applyNumberFormat="1" applyFont="1" applyBorder="1" applyAlignment="1">
      <alignment horizontal="center" vertical="center" wrapText="1"/>
    </xf>
    <xf numFmtId="3" fontId="8" fillId="0" borderId="46" xfId="0" applyNumberFormat="1" applyFont="1" applyFill="1" applyBorder="1" applyAlignment="1" applyProtection="1">
      <alignment horizontal="center" vertical="center" wrapText="1"/>
      <protection locked="0"/>
    </xf>
    <xf numFmtId="3" fontId="8" fillId="0" borderId="19" xfId="0" applyNumberFormat="1" applyFont="1" applyFill="1" applyBorder="1" applyAlignment="1" applyProtection="1">
      <alignment horizontal="center" vertical="center" wrapText="1"/>
      <protection locked="0"/>
    </xf>
    <xf numFmtId="3" fontId="2" fillId="0" borderId="46" xfId="0" applyNumberFormat="1" applyFont="1" applyFill="1" applyBorder="1" applyAlignment="1">
      <alignment horizontal="center" vertical="center" wrapText="1"/>
    </xf>
    <xf numFmtId="3" fontId="2" fillId="0" borderId="19" xfId="0" applyNumberFormat="1" applyFont="1" applyFill="1" applyBorder="1" applyAlignment="1">
      <alignment horizontal="center" vertical="center" wrapText="1"/>
    </xf>
    <xf numFmtId="192" fontId="14" fillId="0" borderId="46" xfId="0" applyNumberFormat="1" applyFont="1" applyBorder="1" applyAlignment="1">
      <alignment horizontal="center" vertical="center"/>
    </xf>
    <xf numFmtId="0" fontId="2" fillId="0" borderId="10" xfId="0" applyFont="1" applyBorder="1" applyAlignment="1">
      <alignment wrapText="1"/>
    </xf>
    <xf numFmtId="0" fontId="24" fillId="0" borderId="0" xfId="0" applyFont="1" applyFill="1" applyBorder="1" applyAlignment="1">
      <alignment horizontal="center" vertical="top"/>
    </xf>
    <xf numFmtId="0" fontId="2" fillId="0" borderId="10" xfId="0" applyFont="1" applyBorder="1" applyAlignment="1">
      <alignment horizontal="center" vertical="center"/>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10" fillId="0" borderId="10" xfId="0" applyFont="1" applyBorder="1" applyAlignment="1">
      <alignment horizontal="center" vertical="center" wrapText="1"/>
    </xf>
    <xf numFmtId="49" fontId="71" fillId="0" borderId="0" xfId="0" applyNumberFormat="1" applyFont="1" applyBorder="1" applyAlignment="1" applyProtection="1">
      <alignment horizontal="center" vertical="top"/>
      <protection locked="0"/>
    </xf>
    <xf numFmtId="49" fontId="73" fillId="0" borderId="46" xfId="0" applyNumberFormat="1" applyFont="1" applyBorder="1" applyAlignment="1">
      <alignment horizontal="center" vertical="center"/>
    </xf>
    <xf numFmtId="0" fontId="74" fillId="0" borderId="19" xfId="0" applyFont="1" applyBorder="1" applyAlignment="1">
      <alignment horizontal="center" vertical="center"/>
    </xf>
    <xf numFmtId="49" fontId="73" fillId="0" borderId="46" xfId="0" applyNumberFormat="1" applyFont="1" applyBorder="1" applyAlignment="1">
      <alignment horizontal="center" vertical="center" wrapText="1"/>
    </xf>
    <xf numFmtId="0" fontId="74" fillId="0" borderId="19" xfId="0" applyFont="1" applyBorder="1" applyAlignment="1">
      <alignment horizontal="center" vertical="center" wrapText="1"/>
    </xf>
    <xf numFmtId="0" fontId="75" fillId="0" borderId="19" xfId="0" applyFont="1" applyBorder="1" applyAlignment="1">
      <alignment horizontal="center" vertical="center" wrapText="1"/>
    </xf>
    <xf numFmtId="49" fontId="73" fillId="0" borderId="47" xfId="0" applyNumberFormat="1" applyFont="1" applyBorder="1" applyAlignment="1">
      <alignment horizontal="center" vertical="center" wrapText="1"/>
    </xf>
    <xf numFmtId="0" fontId="74" fillId="0" borderId="48" xfId="0" applyFont="1" applyBorder="1" applyAlignment="1">
      <alignment horizontal="center" vertical="center" wrapText="1"/>
    </xf>
    <xf numFmtId="0" fontId="69" fillId="0" borderId="0" xfId="0" applyFont="1" applyAlignment="1">
      <alignment/>
    </xf>
    <xf numFmtId="0" fontId="70" fillId="0" borderId="0" xfId="0" applyFont="1" applyAlignment="1">
      <alignment/>
    </xf>
    <xf numFmtId="49" fontId="5" fillId="0" borderId="0" xfId="0" applyNumberFormat="1" applyFont="1" applyBorder="1" applyAlignment="1" applyProtection="1">
      <alignment horizontal="center" vertical="top"/>
      <protection locked="0"/>
    </xf>
    <xf numFmtId="49" fontId="87" fillId="0" borderId="0" xfId="0" applyNumberFormat="1" applyFont="1" applyBorder="1" applyAlignment="1" applyProtection="1">
      <alignment horizontal="center"/>
      <protection locked="0"/>
    </xf>
    <xf numFmtId="0" fontId="61" fillId="0" borderId="30" xfId="0" applyFont="1" applyBorder="1" applyAlignment="1">
      <alignment horizontal="left" wrapText="1"/>
    </xf>
    <xf numFmtId="0" fontId="62" fillId="0" borderId="30" xfId="0" applyFont="1" applyBorder="1" applyAlignment="1">
      <alignment horizontal="left" wrapText="1"/>
    </xf>
    <xf numFmtId="0" fontId="69" fillId="0" borderId="28" xfId="0" applyFont="1" applyBorder="1" applyAlignment="1">
      <alignment horizontal="left" wrapText="1"/>
    </xf>
    <xf numFmtId="3" fontId="81" fillId="0" borderId="49" xfId="0" applyNumberFormat="1" applyFont="1" applyBorder="1" applyAlignment="1">
      <alignment wrapText="1"/>
    </xf>
    <xf numFmtId="3" fontId="81" fillId="0" borderId="41" xfId="0" applyNumberFormat="1" applyFont="1" applyBorder="1" applyAlignment="1">
      <alignment wrapText="1"/>
    </xf>
    <xf numFmtId="3" fontId="82" fillId="0" borderId="28" xfId="0" applyNumberFormat="1" applyFont="1" applyBorder="1" applyAlignment="1">
      <alignment horizontal="right" wrapText="1"/>
    </xf>
    <xf numFmtId="3" fontId="82" fillId="0" borderId="28" xfId="0" applyNumberFormat="1" applyFont="1" applyBorder="1" applyAlignment="1">
      <alignment horizontal="center" wrapText="1"/>
    </xf>
    <xf numFmtId="3" fontId="80" fillId="0" borderId="31" xfId="0" applyNumberFormat="1" applyFont="1" applyBorder="1" applyAlignment="1">
      <alignment horizontal="center" wrapText="1"/>
    </xf>
    <xf numFmtId="0" fontId="10"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33" fillId="0" borderId="10" xfId="0" applyFont="1" applyBorder="1" applyAlignment="1">
      <alignment horizontal="center" vertical="center" wrapText="1"/>
    </xf>
    <xf numFmtId="0" fontId="11" fillId="0" borderId="10" xfId="0" applyFont="1" applyFill="1" applyBorder="1" applyAlignment="1">
      <alignment horizontal="center" vertical="center"/>
    </xf>
    <xf numFmtId="0" fontId="33" fillId="0" borderId="10" xfId="0" applyFont="1" applyBorder="1" applyAlignment="1">
      <alignment horizontal="center" vertical="center"/>
    </xf>
    <xf numFmtId="0" fontId="14" fillId="0" borderId="10" xfId="0" applyFont="1" applyFill="1" applyBorder="1" applyAlignment="1">
      <alignment horizontal="center" vertical="center" wrapText="1"/>
    </xf>
    <xf numFmtId="192" fontId="14" fillId="0" borderId="19" xfId="0" applyNumberFormat="1" applyFont="1" applyBorder="1" applyAlignment="1">
      <alignment horizontal="center" vertical="center"/>
    </xf>
    <xf numFmtId="1" fontId="14" fillId="0" borderId="46" xfId="0" applyNumberFormat="1" applyFont="1" applyBorder="1" applyAlignment="1">
      <alignment horizontal="center" vertical="center"/>
    </xf>
    <xf numFmtId="1" fontId="14" fillId="0" borderId="19" xfId="0" applyNumberFormat="1" applyFont="1" applyBorder="1" applyAlignment="1">
      <alignment horizontal="center" vertical="center"/>
    </xf>
    <xf numFmtId="3" fontId="8" fillId="0" borderId="46" xfId="0" applyNumberFormat="1" applyFont="1" applyFill="1" applyBorder="1" applyAlignment="1">
      <alignment horizontal="center" vertical="center" wrapText="1"/>
    </xf>
    <xf numFmtId="3" fontId="8" fillId="0" borderId="19" xfId="0" applyNumberFormat="1" applyFont="1" applyFill="1" applyBorder="1" applyAlignment="1">
      <alignment horizontal="center" vertical="center" wrapText="1"/>
    </xf>
    <xf numFmtId="0" fontId="11" fillId="0" borderId="10" xfId="0" applyFont="1" applyFill="1" applyBorder="1" applyAlignment="1">
      <alignment horizontal="center" vertical="center" textRotation="255"/>
    </xf>
    <xf numFmtId="0" fontId="8" fillId="0" borderId="10" xfId="0" applyFont="1" applyFill="1" applyBorder="1" applyAlignment="1">
      <alignment textRotation="255"/>
    </xf>
    <xf numFmtId="0" fontId="11" fillId="0" borderId="10" xfId="0" applyFont="1" applyFill="1" applyBorder="1" applyAlignment="1">
      <alignment horizontal="center" vertical="top"/>
    </xf>
    <xf numFmtId="0" fontId="33" fillId="0" borderId="10" xfId="0" applyFont="1" applyBorder="1" applyAlignment="1">
      <alignment horizontal="center"/>
    </xf>
    <xf numFmtId="0" fontId="33" fillId="0" borderId="10" xfId="0" applyFont="1" applyBorder="1" applyAlignment="1">
      <alignment/>
    </xf>
    <xf numFmtId="0" fontId="11" fillId="0" borderId="50" xfId="0" applyFont="1" applyFill="1" applyBorder="1" applyAlignment="1">
      <alignment horizontal="center" vertical="center"/>
    </xf>
    <xf numFmtId="0" fontId="11" fillId="0" borderId="51" xfId="0" applyFont="1" applyFill="1" applyBorder="1" applyAlignment="1">
      <alignment horizontal="center" vertical="center"/>
    </xf>
    <xf numFmtId="0" fontId="0" fillId="0" borderId="23" xfId="0" applyBorder="1" applyAlignment="1">
      <alignment horizontal="center" vertical="center"/>
    </xf>
    <xf numFmtId="3" fontId="2" fillId="0" borderId="46" xfId="0" applyNumberFormat="1" applyFont="1" applyFill="1" applyBorder="1" applyAlignment="1" applyProtection="1">
      <alignment horizontal="center" vertical="center" wrapText="1"/>
      <protection locked="0"/>
    </xf>
    <xf numFmtId="3" fontId="2" fillId="0" borderId="19" xfId="0" applyNumberFormat="1" applyFont="1" applyFill="1" applyBorder="1" applyAlignment="1" applyProtection="1">
      <alignment horizontal="center" vertical="center" wrapText="1"/>
      <protection locked="0"/>
    </xf>
    <xf numFmtId="0" fontId="11" fillId="0" borderId="46" xfId="0" applyFont="1" applyBorder="1" applyAlignment="1">
      <alignment horizontal="center" vertical="center"/>
    </xf>
    <xf numFmtId="0" fontId="11" fillId="0" borderId="52" xfId="0" applyFont="1" applyBorder="1" applyAlignment="1">
      <alignment horizontal="center" vertical="center"/>
    </xf>
    <xf numFmtId="0" fontId="11" fillId="0" borderId="19" xfId="0" applyFont="1" applyBorder="1" applyAlignment="1">
      <alignment horizontal="center" vertical="center"/>
    </xf>
    <xf numFmtId="0" fontId="26" fillId="0" borderId="53" xfId="0" applyFont="1" applyBorder="1" applyAlignment="1">
      <alignment horizontal="center" wrapText="1"/>
    </xf>
    <xf numFmtId="0" fontId="4" fillId="0" borderId="21" xfId="0" applyFont="1" applyBorder="1" applyAlignment="1">
      <alignment/>
    </xf>
    <xf numFmtId="0" fontId="26" fillId="0" borderId="48" xfId="0" applyFont="1" applyBorder="1" applyAlignment="1">
      <alignment horizontal="center" vertical="center" wrapText="1"/>
    </xf>
    <xf numFmtId="0" fontId="4" fillId="0" borderId="53" xfId="0" applyFont="1" applyBorder="1" applyAlignment="1">
      <alignment/>
    </xf>
    <xf numFmtId="3" fontId="8" fillId="0" borderId="46" xfId="0" applyNumberFormat="1" applyFont="1" applyBorder="1" applyAlignment="1">
      <alignment horizontal="center" vertical="center" wrapText="1"/>
    </xf>
    <xf numFmtId="3" fontId="8" fillId="0" borderId="19" xfId="0" applyNumberFormat="1" applyFont="1" applyBorder="1" applyAlignment="1">
      <alignment horizontal="center" vertical="center" wrapText="1"/>
    </xf>
    <xf numFmtId="3" fontId="20" fillId="0" borderId="46" xfId="0" applyNumberFormat="1" applyFont="1" applyFill="1" applyBorder="1" applyAlignment="1">
      <alignment horizontal="center" vertical="center" wrapText="1"/>
    </xf>
    <xf numFmtId="3" fontId="20" fillId="0" borderId="19" xfId="0" applyNumberFormat="1" applyFont="1" applyFill="1" applyBorder="1" applyAlignment="1">
      <alignment horizontal="center" vertical="center" wrapText="1"/>
    </xf>
    <xf numFmtId="3" fontId="21" fillId="0" borderId="46" xfId="0" applyNumberFormat="1" applyFont="1" applyFill="1" applyBorder="1" applyAlignment="1">
      <alignment horizontal="center" vertical="center" wrapText="1"/>
    </xf>
    <xf numFmtId="3" fontId="21" fillId="0" borderId="19" xfId="0" applyNumberFormat="1" applyFont="1" applyFill="1" applyBorder="1" applyAlignment="1">
      <alignment horizontal="center" vertical="center" wrapText="1"/>
    </xf>
    <xf numFmtId="192" fontId="14" fillId="0" borderId="46" xfId="0" applyNumberFormat="1" applyFont="1" applyBorder="1" applyAlignment="1">
      <alignment horizontal="center" vertical="center"/>
    </xf>
    <xf numFmtId="192" fontId="14" fillId="0" borderId="19" xfId="0" applyNumberFormat="1" applyFont="1" applyBorder="1" applyAlignment="1">
      <alignment horizontal="center" vertical="center"/>
    </xf>
    <xf numFmtId="0" fontId="26" fillId="0" borderId="46" xfId="0" applyFont="1" applyBorder="1" applyAlignment="1">
      <alignment horizontal="center" vertical="center" wrapText="1"/>
    </xf>
    <xf numFmtId="0" fontId="4" fillId="0" borderId="52" xfId="0" applyFont="1" applyBorder="1" applyAlignment="1">
      <alignment horizontal="center" wrapText="1"/>
    </xf>
    <xf numFmtId="0" fontId="4" fillId="0" borderId="19" xfId="0" applyFont="1" applyBorder="1" applyAlignment="1">
      <alignment horizontal="center" wrapText="1"/>
    </xf>
    <xf numFmtId="3" fontId="8" fillId="0" borderId="46" xfId="0" applyNumberFormat="1" applyFont="1" applyBorder="1" applyAlignment="1">
      <alignment horizontal="center" vertical="center" wrapText="1"/>
    </xf>
    <xf numFmtId="3" fontId="0" fillId="0" borderId="19" xfId="0" applyNumberFormat="1" applyBorder="1" applyAlignment="1">
      <alignment horizontal="center" vertical="center" wrapText="1"/>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26" fillId="0" borderId="46" xfId="0" applyFont="1" applyBorder="1" applyAlignment="1">
      <alignment horizontal="center" vertical="center" wrapText="1"/>
    </xf>
    <xf numFmtId="0" fontId="26" fillId="0" borderId="19" xfId="0" applyFont="1" applyBorder="1" applyAlignment="1">
      <alignment horizontal="center" vertical="center" wrapText="1"/>
    </xf>
    <xf numFmtId="49" fontId="18" fillId="0" borderId="46" xfId="0" applyNumberFormat="1" applyFont="1" applyBorder="1" applyAlignment="1">
      <alignment horizontal="center" vertical="center" wrapText="1"/>
    </xf>
    <xf numFmtId="0" fontId="0" fillId="0" borderId="19" xfId="0" applyBorder="1" applyAlignment="1">
      <alignment horizontal="center" vertical="center" wrapText="1"/>
    </xf>
    <xf numFmtId="3" fontId="2" fillId="0" borderId="46" xfId="0" applyNumberFormat="1" applyFont="1" applyBorder="1" applyAlignment="1">
      <alignment horizontal="center" vertical="center" wrapText="1"/>
    </xf>
    <xf numFmtId="3" fontId="0" fillId="0" borderId="19" xfId="0" applyNumberFormat="1" applyFont="1" applyBorder="1" applyAlignment="1">
      <alignment horizontal="center" vertical="center" wrapText="1"/>
    </xf>
    <xf numFmtId="3" fontId="19" fillId="0" borderId="46" xfId="0" applyNumberFormat="1" applyFont="1" applyFill="1" applyBorder="1" applyAlignment="1">
      <alignment horizontal="center" vertical="center" wrapText="1"/>
    </xf>
    <xf numFmtId="3" fontId="19" fillId="0" borderId="19" xfId="0" applyNumberFormat="1" applyFont="1" applyFill="1" applyBorder="1" applyAlignment="1">
      <alignment horizontal="center" vertical="center" wrapText="1"/>
    </xf>
    <xf numFmtId="0" fontId="11" fillId="0" borderId="23" xfId="0" applyFont="1" applyBorder="1" applyAlignment="1">
      <alignment horizontal="center" vertical="center"/>
    </xf>
    <xf numFmtId="0" fontId="10" fillId="0" borderId="46" xfId="0" applyFont="1" applyBorder="1" applyAlignment="1">
      <alignment horizontal="center" vertical="center" wrapText="1"/>
    </xf>
    <xf numFmtId="0" fontId="10" fillId="0" borderId="19"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46" xfId="0" applyFont="1" applyBorder="1" applyAlignment="1">
      <alignment horizontal="center" vertical="center" textRotation="255"/>
    </xf>
    <xf numFmtId="0" fontId="11" fillId="0" borderId="52" xfId="0" applyFont="1" applyBorder="1" applyAlignment="1">
      <alignment horizontal="center" vertical="center" textRotation="255"/>
    </xf>
    <xf numFmtId="0" fontId="11" fillId="0" borderId="19" xfId="0" applyFont="1" applyBorder="1" applyAlignment="1">
      <alignment horizontal="center" vertical="center" textRotation="255"/>
    </xf>
    <xf numFmtId="49" fontId="8" fillId="0" borderId="46" xfId="0" applyNumberFormat="1" applyFont="1" applyBorder="1" applyAlignment="1">
      <alignment horizontal="center" vertical="center" wrapText="1"/>
    </xf>
    <xf numFmtId="49" fontId="8" fillId="0" borderId="52" xfId="0" applyNumberFormat="1" applyFont="1" applyBorder="1" applyAlignment="1">
      <alignment horizontal="center" vertical="center" wrapText="1"/>
    </xf>
    <xf numFmtId="49" fontId="8" fillId="0" borderId="19"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33" fillId="0" borderId="10" xfId="0" applyFont="1" applyBorder="1" applyAlignment="1">
      <alignment wrapText="1"/>
    </xf>
    <xf numFmtId="0" fontId="8" fillId="0" borderId="10" xfId="0" applyFont="1" applyBorder="1" applyAlignment="1">
      <alignment horizontal="justify" wrapText="1"/>
    </xf>
    <xf numFmtId="0" fontId="0" fillId="0" borderId="10" xfId="0" applyBorder="1" applyAlignment="1">
      <alignment/>
    </xf>
    <xf numFmtId="0" fontId="41"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0" fillId="0" borderId="10" xfId="0" applyBorder="1" applyAlignment="1">
      <alignment horizontal="center" vertical="center" wrapText="1"/>
    </xf>
    <xf numFmtId="0" fontId="41" fillId="0" borderId="10" xfId="0" applyFont="1" applyBorder="1" applyAlignment="1">
      <alignment wrapText="1"/>
    </xf>
    <xf numFmtId="0" fontId="0" fillId="0" borderId="10" xfId="0" applyBorder="1" applyAlignment="1">
      <alignment wrapText="1"/>
    </xf>
    <xf numFmtId="0" fontId="11" fillId="0" borderId="10" xfId="0" applyFont="1" applyBorder="1" applyAlignment="1">
      <alignment horizontal="justify" wrapText="1"/>
    </xf>
    <xf numFmtId="0" fontId="8" fillId="0" borderId="10" xfId="0" applyFont="1" applyBorder="1" applyAlignment="1">
      <alignment horizontal="center" vertical="center" wrapText="1"/>
    </xf>
    <xf numFmtId="49" fontId="54" fillId="0" borderId="0" xfId="55" applyNumberFormat="1" applyFont="1" applyFill="1" applyBorder="1" applyAlignment="1" applyProtection="1">
      <alignment horizontal="left" vertical="top" wrapText="1"/>
      <protection locked="0"/>
    </xf>
    <xf numFmtId="0" fontId="47" fillId="0" borderId="54" xfId="55" applyFont="1" applyFill="1" applyBorder="1" applyAlignment="1">
      <alignment horizontal="center" vertical="center"/>
      <protection/>
    </xf>
    <xf numFmtId="0" fontId="47" fillId="0" borderId="12" xfId="55" applyFont="1" applyFill="1" applyBorder="1" applyAlignment="1">
      <alignment horizontal="center" vertical="center"/>
      <protection/>
    </xf>
    <xf numFmtId="0" fontId="11" fillId="0" borderId="16" xfId="55" applyFont="1" applyFill="1" applyBorder="1" applyAlignment="1">
      <alignment horizontal="center" vertical="center" wrapText="1"/>
      <protection/>
    </xf>
    <xf numFmtId="0" fontId="11" fillId="0" borderId="11" xfId="55" applyFont="1" applyFill="1" applyBorder="1" applyAlignment="1">
      <alignment horizontal="center" vertical="center" wrapText="1"/>
      <protection/>
    </xf>
    <xf numFmtId="49" fontId="47" fillId="0" borderId="17" xfId="55" applyNumberFormat="1" applyFont="1" applyFill="1" applyBorder="1" applyAlignment="1">
      <alignment horizontal="center" vertical="center" wrapText="1"/>
      <protection/>
    </xf>
    <xf numFmtId="49" fontId="47" fillId="0" borderId="10" xfId="55" applyNumberFormat="1" applyFont="1" applyFill="1" applyBorder="1" applyAlignment="1">
      <alignment horizontal="center" vertical="center" wrapText="1"/>
      <protection/>
    </xf>
    <xf numFmtId="0" fontId="47" fillId="0" borderId="17" xfId="55" applyFont="1" applyFill="1" applyBorder="1" applyAlignment="1">
      <alignment horizontal="center" vertical="center" wrapText="1"/>
      <protection/>
    </xf>
    <xf numFmtId="0" fontId="47" fillId="0" borderId="10" xfId="55" applyFont="1" applyFill="1" applyBorder="1" applyAlignment="1">
      <alignment horizontal="center" vertical="center" wrapText="1"/>
      <protection/>
    </xf>
    <xf numFmtId="0" fontId="47" fillId="0" borderId="17" xfId="55" applyFont="1" applyFill="1" applyBorder="1" applyAlignment="1">
      <alignment horizontal="center" vertical="center"/>
      <protection/>
    </xf>
    <xf numFmtId="49" fontId="80" fillId="0" borderId="0" xfId="55" applyNumberFormat="1" applyFont="1" applyFill="1" applyBorder="1" applyAlignment="1" applyProtection="1">
      <alignment horizontal="left" vertical="top" wrapText="1"/>
      <protection locked="0"/>
    </xf>
    <xf numFmtId="0" fontId="25" fillId="0" borderId="0" xfId="55" applyFont="1" applyAlignment="1">
      <alignment horizontal="center"/>
      <protection/>
    </xf>
    <xf numFmtId="0" fontId="25" fillId="0" borderId="0" xfId="55" applyFont="1" applyAlignment="1">
      <alignment horizontal="right"/>
      <protection/>
    </xf>
    <xf numFmtId="1" fontId="1" fillId="0" borderId="0" xfId="55" applyNumberFormat="1" applyFont="1" applyFill="1" applyBorder="1" applyAlignment="1">
      <alignment horizontal="center" vertical="top" wrapText="1"/>
      <protection/>
    </xf>
    <xf numFmtId="0" fontId="43" fillId="0" borderId="0" xfId="57" applyFont="1" applyAlignment="1">
      <alignment horizontal="center"/>
      <protection/>
    </xf>
    <xf numFmtId="0" fontId="9" fillId="0" borderId="55" xfId="57" applyFont="1" applyBorder="1" applyAlignment="1">
      <alignment horizontal="center" vertical="center" wrapText="1"/>
      <protection/>
    </xf>
    <xf numFmtId="0" fontId="58" fillId="0" borderId="19" xfId="57" applyFont="1" applyBorder="1" applyAlignment="1">
      <alignment horizontal="center" vertical="center" wrapText="1"/>
      <protection/>
    </xf>
    <xf numFmtId="0" fontId="9" fillId="0" borderId="56" xfId="57" applyFont="1" applyBorder="1" applyAlignment="1">
      <alignment horizontal="center" vertical="center" wrapText="1"/>
      <protection/>
    </xf>
    <xf numFmtId="0" fontId="0" fillId="0" borderId="57" xfId="57" applyBorder="1" applyAlignment="1">
      <alignment horizontal="center" vertical="center" wrapText="1"/>
      <protection/>
    </xf>
    <xf numFmtId="0" fontId="34" fillId="0" borderId="19" xfId="0" applyFont="1" applyBorder="1" applyAlignment="1">
      <alignment horizontal="center" vertical="center" wrapText="1"/>
    </xf>
    <xf numFmtId="0" fontId="8" fillId="0" borderId="46" xfId="0" applyFont="1" applyBorder="1" applyAlignment="1">
      <alignment horizontal="center" vertical="center" wrapText="1"/>
    </xf>
    <xf numFmtId="0" fontId="46" fillId="0" borderId="0" xfId="0" applyFont="1" applyAlignment="1">
      <alignment horizontal="center"/>
    </xf>
    <xf numFmtId="0" fontId="46" fillId="0" borderId="0" xfId="0" applyFont="1" applyAlignment="1">
      <alignment horizontal="left"/>
    </xf>
    <xf numFmtId="0" fontId="11" fillId="0" borderId="46" xfId="0" applyFont="1" applyBorder="1" applyAlignment="1">
      <alignment horizontal="center" vertical="center" wrapText="1"/>
    </xf>
    <xf numFmtId="0" fontId="57" fillId="0" borderId="19" xfId="0" applyFont="1" applyBorder="1" applyAlignment="1">
      <alignment horizontal="center" vertical="center" wrapText="1"/>
    </xf>
    <xf numFmtId="0" fontId="47" fillId="0" borderId="10" xfId="0" applyFont="1" applyBorder="1" applyAlignment="1">
      <alignment wrapText="1"/>
    </xf>
    <xf numFmtId="0" fontId="66" fillId="0" borderId="10" xfId="0" applyFont="1" applyBorder="1" applyAlignment="1">
      <alignment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d1" xfId="53"/>
    <cellStyle name="Обычный_Dod2" xfId="54"/>
    <cellStyle name="Обычный_Dod5" xfId="55"/>
    <cellStyle name="Обычный_Dod5 " xfId="56"/>
    <cellStyle name="Обычный_Dod6" xfId="57"/>
    <cellStyle name="Обычный_ZV1PIV98"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dxfs count="1">
    <dxf>
      <font>
        <b/>
        <i/>
        <color indexed="1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8</xdr:row>
      <xdr:rowOff>390525</xdr:rowOff>
    </xdr:from>
    <xdr:to>
      <xdr:col>6</xdr:col>
      <xdr:colOff>0</xdr:colOff>
      <xdr:row>8</xdr:row>
      <xdr:rowOff>438150</xdr:rowOff>
    </xdr:to>
    <xdr:sp>
      <xdr:nvSpPr>
        <xdr:cNvPr id="1" name="Text Box 1"/>
        <xdr:cNvSpPr txBox="1">
          <a:spLocks noChangeArrowheads="1"/>
        </xdr:cNvSpPr>
      </xdr:nvSpPr>
      <xdr:spPr>
        <a:xfrm>
          <a:off x="1419225" y="2333625"/>
          <a:ext cx="1184910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2" name="Text Box 2"/>
        <xdr:cNvSpPr txBox="1">
          <a:spLocks noChangeArrowheads="1"/>
        </xdr:cNvSpPr>
      </xdr:nvSpPr>
      <xdr:spPr>
        <a:xfrm>
          <a:off x="138017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8</xdr:row>
      <xdr:rowOff>390525</xdr:rowOff>
    </xdr:from>
    <xdr:to>
      <xdr:col>6</xdr:col>
      <xdr:colOff>0</xdr:colOff>
      <xdr:row>8</xdr:row>
      <xdr:rowOff>438150</xdr:rowOff>
    </xdr:to>
    <xdr:sp>
      <xdr:nvSpPr>
        <xdr:cNvPr id="3" name="Text Box 3"/>
        <xdr:cNvSpPr txBox="1">
          <a:spLocks noChangeArrowheads="1"/>
        </xdr:cNvSpPr>
      </xdr:nvSpPr>
      <xdr:spPr>
        <a:xfrm>
          <a:off x="1419225" y="2333625"/>
          <a:ext cx="1184910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4" name="Text Box 4"/>
        <xdr:cNvSpPr txBox="1">
          <a:spLocks noChangeArrowheads="1"/>
        </xdr:cNvSpPr>
      </xdr:nvSpPr>
      <xdr:spPr>
        <a:xfrm>
          <a:off x="138017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8</xdr:row>
      <xdr:rowOff>390525</xdr:rowOff>
    </xdr:from>
    <xdr:to>
      <xdr:col>6</xdr:col>
      <xdr:colOff>0</xdr:colOff>
      <xdr:row>8</xdr:row>
      <xdr:rowOff>438150</xdr:rowOff>
    </xdr:to>
    <xdr:sp>
      <xdr:nvSpPr>
        <xdr:cNvPr id="5" name="Text Box 5"/>
        <xdr:cNvSpPr txBox="1">
          <a:spLocks noChangeArrowheads="1"/>
        </xdr:cNvSpPr>
      </xdr:nvSpPr>
      <xdr:spPr>
        <a:xfrm>
          <a:off x="1419225" y="2333625"/>
          <a:ext cx="1184910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6" name="Text Box 6"/>
        <xdr:cNvSpPr txBox="1">
          <a:spLocks noChangeArrowheads="1"/>
        </xdr:cNvSpPr>
      </xdr:nvSpPr>
      <xdr:spPr>
        <a:xfrm>
          <a:off x="138017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8</xdr:row>
      <xdr:rowOff>390525</xdr:rowOff>
    </xdr:from>
    <xdr:to>
      <xdr:col>6</xdr:col>
      <xdr:colOff>0</xdr:colOff>
      <xdr:row>8</xdr:row>
      <xdr:rowOff>438150</xdr:rowOff>
    </xdr:to>
    <xdr:sp>
      <xdr:nvSpPr>
        <xdr:cNvPr id="7" name="Text Box 7"/>
        <xdr:cNvSpPr txBox="1">
          <a:spLocks noChangeArrowheads="1"/>
        </xdr:cNvSpPr>
      </xdr:nvSpPr>
      <xdr:spPr>
        <a:xfrm>
          <a:off x="1419225" y="2333625"/>
          <a:ext cx="1184910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8" name="Text Box 8"/>
        <xdr:cNvSpPr txBox="1">
          <a:spLocks noChangeArrowheads="1"/>
        </xdr:cNvSpPr>
      </xdr:nvSpPr>
      <xdr:spPr>
        <a:xfrm>
          <a:off x="138017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8</xdr:row>
      <xdr:rowOff>390525</xdr:rowOff>
    </xdr:from>
    <xdr:to>
      <xdr:col>6</xdr:col>
      <xdr:colOff>0</xdr:colOff>
      <xdr:row>8</xdr:row>
      <xdr:rowOff>438150</xdr:rowOff>
    </xdr:to>
    <xdr:sp>
      <xdr:nvSpPr>
        <xdr:cNvPr id="9" name="Text Box 9"/>
        <xdr:cNvSpPr txBox="1">
          <a:spLocks noChangeArrowheads="1"/>
        </xdr:cNvSpPr>
      </xdr:nvSpPr>
      <xdr:spPr>
        <a:xfrm>
          <a:off x="1419225" y="2333625"/>
          <a:ext cx="1184910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10" name="Text Box 10"/>
        <xdr:cNvSpPr txBox="1">
          <a:spLocks noChangeArrowheads="1"/>
        </xdr:cNvSpPr>
      </xdr:nvSpPr>
      <xdr:spPr>
        <a:xfrm>
          <a:off x="138017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8</xdr:row>
      <xdr:rowOff>390525</xdr:rowOff>
    </xdr:from>
    <xdr:to>
      <xdr:col>6</xdr:col>
      <xdr:colOff>0</xdr:colOff>
      <xdr:row>8</xdr:row>
      <xdr:rowOff>438150</xdr:rowOff>
    </xdr:to>
    <xdr:sp>
      <xdr:nvSpPr>
        <xdr:cNvPr id="11" name="Text Box 11"/>
        <xdr:cNvSpPr txBox="1">
          <a:spLocks noChangeArrowheads="1"/>
        </xdr:cNvSpPr>
      </xdr:nvSpPr>
      <xdr:spPr>
        <a:xfrm>
          <a:off x="1419225" y="2333625"/>
          <a:ext cx="1184910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12" name="Text Box 12"/>
        <xdr:cNvSpPr txBox="1">
          <a:spLocks noChangeArrowheads="1"/>
        </xdr:cNvSpPr>
      </xdr:nvSpPr>
      <xdr:spPr>
        <a:xfrm>
          <a:off x="138017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8</xdr:row>
      <xdr:rowOff>390525</xdr:rowOff>
    </xdr:from>
    <xdr:to>
      <xdr:col>6</xdr:col>
      <xdr:colOff>0</xdr:colOff>
      <xdr:row>8</xdr:row>
      <xdr:rowOff>438150</xdr:rowOff>
    </xdr:to>
    <xdr:sp>
      <xdr:nvSpPr>
        <xdr:cNvPr id="13" name="Text Box 13"/>
        <xdr:cNvSpPr txBox="1">
          <a:spLocks noChangeArrowheads="1"/>
        </xdr:cNvSpPr>
      </xdr:nvSpPr>
      <xdr:spPr>
        <a:xfrm>
          <a:off x="1419225" y="2333625"/>
          <a:ext cx="1184910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14" name="Text Box 14"/>
        <xdr:cNvSpPr txBox="1">
          <a:spLocks noChangeArrowheads="1"/>
        </xdr:cNvSpPr>
      </xdr:nvSpPr>
      <xdr:spPr>
        <a:xfrm>
          <a:off x="138017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8</xdr:row>
      <xdr:rowOff>390525</xdr:rowOff>
    </xdr:from>
    <xdr:to>
      <xdr:col>6</xdr:col>
      <xdr:colOff>0</xdr:colOff>
      <xdr:row>8</xdr:row>
      <xdr:rowOff>438150</xdr:rowOff>
    </xdr:to>
    <xdr:sp>
      <xdr:nvSpPr>
        <xdr:cNvPr id="15" name="Text Box 15"/>
        <xdr:cNvSpPr txBox="1">
          <a:spLocks noChangeArrowheads="1"/>
        </xdr:cNvSpPr>
      </xdr:nvSpPr>
      <xdr:spPr>
        <a:xfrm>
          <a:off x="1419225" y="2333625"/>
          <a:ext cx="1184910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16" name="Text Box 16"/>
        <xdr:cNvSpPr txBox="1">
          <a:spLocks noChangeArrowheads="1"/>
        </xdr:cNvSpPr>
      </xdr:nvSpPr>
      <xdr:spPr>
        <a:xfrm>
          <a:off x="138017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8</xdr:row>
      <xdr:rowOff>390525</xdr:rowOff>
    </xdr:from>
    <xdr:to>
      <xdr:col>6</xdr:col>
      <xdr:colOff>0</xdr:colOff>
      <xdr:row>8</xdr:row>
      <xdr:rowOff>438150</xdr:rowOff>
    </xdr:to>
    <xdr:sp>
      <xdr:nvSpPr>
        <xdr:cNvPr id="17" name="Text Box 17"/>
        <xdr:cNvSpPr txBox="1">
          <a:spLocks noChangeArrowheads="1"/>
        </xdr:cNvSpPr>
      </xdr:nvSpPr>
      <xdr:spPr>
        <a:xfrm>
          <a:off x="1419225" y="2333625"/>
          <a:ext cx="1184910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18" name="Text Box 18"/>
        <xdr:cNvSpPr txBox="1">
          <a:spLocks noChangeArrowheads="1"/>
        </xdr:cNvSpPr>
      </xdr:nvSpPr>
      <xdr:spPr>
        <a:xfrm>
          <a:off x="138017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8</xdr:row>
      <xdr:rowOff>390525</xdr:rowOff>
    </xdr:from>
    <xdr:to>
      <xdr:col>6</xdr:col>
      <xdr:colOff>0</xdr:colOff>
      <xdr:row>8</xdr:row>
      <xdr:rowOff>438150</xdr:rowOff>
    </xdr:to>
    <xdr:sp>
      <xdr:nvSpPr>
        <xdr:cNvPr id="19" name="Text Box 19"/>
        <xdr:cNvSpPr txBox="1">
          <a:spLocks noChangeArrowheads="1"/>
        </xdr:cNvSpPr>
      </xdr:nvSpPr>
      <xdr:spPr>
        <a:xfrm>
          <a:off x="1419225" y="2333625"/>
          <a:ext cx="1184910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20" name="Text Box 20"/>
        <xdr:cNvSpPr txBox="1">
          <a:spLocks noChangeArrowheads="1"/>
        </xdr:cNvSpPr>
      </xdr:nvSpPr>
      <xdr:spPr>
        <a:xfrm>
          <a:off x="138017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8</xdr:row>
      <xdr:rowOff>390525</xdr:rowOff>
    </xdr:from>
    <xdr:to>
      <xdr:col>6</xdr:col>
      <xdr:colOff>0</xdr:colOff>
      <xdr:row>8</xdr:row>
      <xdr:rowOff>438150</xdr:rowOff>
    </xdr:to>
    <xdr:sp>
      <xdr:nvSpPr>
        <xdr:cNvPr id="21" name="Text Box 21"/>
        <xdr:cNvSpPr txBox="1">
          <a:spLocks noChangeArrowheads="1"/>
        </xdr:cNvSpPr>
      </xdr:nvSpPr>
      <xdr:spPr>
        <a:xfrm>
          <a:off x="1419225" y="2333625"/>
          <a:ext cx="1184910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22" name="Text Box 22"/>
        <xdr:cNvSpPr txBox="1">
          <a:spLocks noChangeArrowheads="1"/>
        </xdr:cNvSpPr>
      </xdr:nvSpPr>
      <xdr:spPr>
        <a:xfrm>
          <a:off x="138017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8</xdr:row>
      <xdr:rowOff>390525</xdr:rowOff>
    </xdr:from>
    <xdr:to>
      <xdr:col>6</xdr:col>
      <xdr:colOff>0</xdr:colOff>
      <xdr:row>8</xdr:row>
      <xdr:rowOff>438150</xdr:rowOff>
    </xdr:to>
    <xdr:sp>
      <xdr:nvSpPr>
        <xdr:cNvPr id="23" name="Text Box 23"/>
        <xdr:cNvSpPr txBox="1">
          <a:spLocks noChangeArrowheads="1"/>
        </xdr:cNvSpPr>
      </xdr:nvSpPr>
      <xdr:spPr>
        <a:xfrm>
          <a:off x="1419225" y="2333625"/>
          <a:ext cx="1184910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24" name="Text Box 24"/>
        <xdr:cNvSpPr txBox="1">
          <a:spLocks noChangeArrowheads="1"/>
        </xdr:cNvSpPr>
      </xdr:nvSpPr>
      <xdr:spPr>
        <a:xfrm>
          <a:off x="138017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8</xdr:row>
      <xdr:rowOff>390525</xdr:rowOff>
    </xdr:from>
    <xdr:to>
      <xdr:col>6</xdr:col>
      <xdr:colOff>0</xdr:colOff>
      <xdr:row>8</xdr:row>
      <xdr:rowOff>438150</xdr:rowOff>
    </xdr:to>
    <xdr:sp>
      <xdr:nvSpPr>
        <xdr:cNvPr id="25" name="Text Box 25"/>
        <xdr:cNvSpPr txBox="1">
          <a:spLocks noChangeArrowheads="1"/>
        </xdr:cNvSpPr>
      </xdr:nvSpPr>
      <xdr:spPr>
        <a:xfrm>
          <a:off x="1419225" y="2333625"/>
          <a:ext cx="1184910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26" name="Text Box 26"/>
        <xdr:cNvSpPr txBox="1">
          <a:spLocks noChangeArrowheads="1"/>
        </xdr:cNvSpPr>
      </xdr:nvSpPr>
      <xdr:spPr>
        <a:xfrm>
          <a:off x="138017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8</xdr:row>
      <xdr:rowOff>390525</xdr:rowOff>
    </xdr:from>
    <xdr:to>
      <xdr:col>6</xdr:col>
      <xdr:colOff>0</xdr:colOff>
      <xdr:row>8</xdr:row>
      <xdr:rowOff>438150</xdr:rowOff>
    </xdr:to>
    <xdr:sp>
      <xdr:nvSpPr>
        <xdr:cNvPr id="27" name="Text Box 27"/>
        <xdr:cNvSpPr txBox="1">
          <a:spLocks noChangeArrowheads="1"/>
        </xdr:cNvSpPr>
      </xdr:nvSpPr>
      <xdr:spPr>
        <a:xfrm>
          <a:off x="1419225" y="2333625"/>
          <a:ext cx="1184910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28" name="Text Box 28"/>
        <xdr:cNvSpPr txBox="1">
          <a:spLocks noChangeArrowheads="1"/>
        </xdr:cNvSpPr>
      </xdr:nvSpPr>
      <xdr:spPr>
        <a:xfrm>
          <a:off x="138017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8</xdr:row>
      <xdr:rowOff>390525</xdr:rowOff>
    </xdr:from>
    <xdr:to>
      <xdr:col>6</xdr:col>
      <xdr:colOff>0</xdr:colOff>
      <xdr:row>8</xdr:row>
      <xdr:rowOff>438150</xdr:rowOff>
    </xdr:to>
    <xdr:sp>
      <xdr:nvSpPr>
        <xdr:cNvPr id="29" name="Text Box 29"/>
        <xdr:cNvSpPr txBox="1">
          <a:spLocks noChangeArrowheads="1"/>
        </xdr:cNvSpPr>
      </xdr:nvSpPr>
      <xdr:spPr>
        <a:xfrm>
          <a:off x="1419225" y="2333625"/>
          <a:ext cx="1184910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30" name="Text Box 30"/>
        <xdr:cNvSpPr txBox="1">
          <a:spLocks noChangeArrowheads="1"/>
        </xdr:cNvSpPr>
      </xdr:nvSpPr>
      <xdr:spPr>
        <a:xfrm>
          <a:off x="138017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8</xdr:row>
      <xdr:rowOff>390525</xdr:rowOff>
    </xdr:from>
    <xdr:to>
      <xdr:col>6</xdr:col>
      <xdr:colOff>0</xdr:colOff>
      <xdr:row>8</xdr:row>
      <xdr:rowOff>438150</xdr:rowOff>
    </xdr:to>
    <xdr:sp>
      <xdr:nvSpPr>
        <xdr:cNvPr id="31" name="Text Box 31"/>
        <xdr:cNvSpPr txBox="1">
          <a:spLocks noChangeArrowheads="1"/>
        </xdr:cNvSpPr>
      </xdr:nvSpPr>
      <xdr:spPr>
        <a:xfrm>
          <a:off x="1419225" y="2333625"/>
          <a:ext cx="1184910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32" name="Text Box 32"/>
        <xdr:cNvSpPr txBox="1">
          <a:spLocks noChangeArrowheads="1"/>
        </xdr:cNvSpPr>
      </xdr:nvSpPr>
      <xdr:spPr>
        <a:xfrm>
          <a:off x="138017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8</xdr:row>
      <xdr:rowOff>390525</xdr:rowOff>
    </xdr:from>
    <xdr:to>
      <xdr:col>6</xdr:col>
      <xdr:colOff>0</xdr:colOff>
      <xdr:row>8</xdr:row>
      <xdr:rowOff>438150</xdr:rowOff>
    </xdr:to>
    <xdr:sp>
      <xdr:nvSpPr>
        <xdr:cNvPr id="33" name="Text Box 33"/>
        <xdr:cNvSpPr txBox="1">
          <a:spLocks noChangeArrowheads="1"/>
        </xdr:cNvSpPr>
      </xdr:nvSpPr>
      <xdr:spPr>
        <a:xfrm>
          <a:off x="1419225" y="2333625"/>
          <a:ext cx="1184910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34" name="Text Box 34"/>
        <xdr:cNvSpPr txBox="1">
          <a:spLocks noChangeArrowheads="1"/>
        </xdr:cNvSpPr>
      </xdr:nvSpPr>
      <xdr:spPr>
        <a:xfrm>
          <a:off x="138017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8</xdr:row>
      <xdr:rowOff>390525</xdr:rowOff>
    </xdr:from>
    <xdr:to>
      <xdr:col>6</xdr:col>
      <xdr:colOff>0</xdr:colOff>
      <xdr:row>8</xdr:row>
      <xdr:rowOff>438150</xdr:rowOff>
    </xdr:to>
    <xdr:sp>
      <xdr:nvSpPr>
        <xdr:cNvPr id="35" name="Text Box 35"/>
        <xdr:cNvSpPr txBox="1">
          <a:spLocks noChangeArrowheads="1"/>
        </xdr:cNvSpPr>
      </xdr:nvSpPr>
      <xdr:spPr>
        <a:xfrm>
          <a:off x="1419225" y="2333625"/>
          <a:ext cx="1184910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36" name="Text Box 36"/>
        <xdr:cNvSpPr txBox="1">
          <a:spLocks noChangeArrowheads="1"/>
        </xdr:cNvSpPr>
      </xdr:nvSpPr>
      <xdr:spPr>
        <a:xfrm>
          <a:off x="138017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342900</xdr:colOff>
      <xdr:row>3</xdr:row>
      <xdr:rowOff>0</xdr:rowOff>
    </xdr:from>
    <xdr:to>
      <xdr:col>15</xdr:col>
      <xdr:colOff>476250</xdr:colOff>
      <xdr:row>4</xdr:row>
      <xdr:rowOff>38100</xdr:rowOff>
    </xdr:to>
    <xdr:sp fLocksText="0">
      <xdr:nvSpPr>
        <xdr:cNvPr id="1" name="Text Box 1"/>
        <xdr:cNvSpPr txBox="1">
          <a:spLocks noChangeArrowheads="1"/>
        </xdr:cNvSpPr>
      </xdr:nvSpPr>
      <xdr:spPr>
        <a:xfrm flipH="1">
          <a:off x="16049625" y="485775"/>
          <a:ext cx="133350" cy="323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495300</xdr:colOff>
      <xdr:row>5</xdr:row>
      <xdr:rowOff>0</xdr:rowOff>
    </xdr:from>
    <xdr:to>
      <xdr:col>13</xdr:col>
      <xdr:colOff>352425</xdr:colOff>
      <xdr:row>5</xdr:row>
      <xdr:rowOff>0</xdr:rowOff>
    </xdr:to>
    <xdr:sp>
      <xdr:nvSpPr>
        <xdr:cNvPr id="2" name="Text Box 2"/>
        <xdr:cNvSpPr txBox="1">
          <a:spLocks noChangeArrowheads="1"/>
        </xdr:cNvSpPr>
      </xdr:nvSpPr>
      <xdr:spPr>
        <a:xfrm>
          <a:off x="2000250" y="1609725"/>
          <a:ext cx="12230100" cy="0"/>
        </a:xfrm>
        <a:prstGeom prst="rect">
          <a:avLst/>
        </a:prstGeom>
        <a:noFill/>
        <a:ln w="9525" cmpd="sng">
          <a:noFill/>
        </a:ln>
      </xdr:spPr>
      <xdr:txBody>
        <a:bodyPr vertOverflow="clip" wrap="square" lIns="36576" tIns="32004" rIns="0" bIns="0"/>
        <a:p>
          <a:pPr algn="l">
            <a:defRPr/>
          </a:pPr>
          <a:r>
            <a:rPr lang="en-US" cap="none" sz="1400" b="1" i="0" u="none" baseline="0">
              <a:solidFill>
                <a:srgbClr val="000000"/>
              </a:solidFill>
            </a:rPr>
            <a:t>Видатки обласного бюджету на 2002 рік за функціональною структурою</a:t>
          </a:r>
        </a:p>
      </xdr:txBody>
    </xdr:sp>
    <xdr:clientData/>
  </xdr:twoCellAnchor>
  <xdr:oneCellAnchor>
    <xdr:from>
      <xdr:col>12</xdr:col>
      <xdr:colOff>276225</xdr:colOff>
      <xdr:row>0</xdr:row>
      <xdr:rowOff>38100</xdr:rowOff>
    </xdr:from>
    <xdr:ext cx="3733800" cy="838200"/>
    <xdr:sp>
      <xdr:nvSpPr>
        <xdr:cNvPr id="3" name="Text Box 3"/>
        <xdr:cNvSpPr txBox="1">
          <a:spLocks noChangeArrowheads="1"/>
        </xdr:cNvSpPr>
      </xdr:nvSpPr>
      <xdr:spPr>
        <a:xfrm>
          <a:off x="13239750" y="38100"/>
          <a:ext cx="3733800" cy="8382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Додаток 2 
   до рішення міської ради 
      23 січня 2015    № 1841</a:t>
          </a:r>
          <a:r>
            <a:rPr lang="en-US" cap="none" sz="1600" b="1" i="0" u="none" baseline="0">
              <a:solidFill>
                <a:srgbClr val="000000"/>
              </a:solidFill>
              <a:latin typeface="Times New Roman"/>
              <a:ea typeface="Times New Roman"/>
              <a:cs typeface="Times New Roman"/>
            </a:rPr>
            <a:t>
</a:t>
          </a:r>
        </a:p>
      </xdr:txBody>
    </xdr:sp>
    <xdr:clientData/>
  </xdr:oneCellAnchor>
  <xdr:twoCellAnchor>
    <xdr:from>
      <xdr:col>2</xdr:col>
      <xdr:colOff>104775</xdr:colOff>
      <xdr:row>3</xdr:row>
      <xdr:rowOff>76200</xdr:rowOff>
    </xdr:from>
    <xdr:to>
      <xdr:col>12</xdr:col>
      <xdr:colOff>533400</xdr:colOff>
      <xdr:row>4</xdr:row>
      <xdr:rowOff>457200</xdr:rowOff>
    </xdr:to>
    <xdr:sp>
      <xdr:nvSpPr>
        <xdr:cNvPr id="4" name="Rectangle 4"/>
        <xdr:cNvSpPr>
          <a:spLocks/>
        </xdr:cNvSpPr>
      </xdr:nvSpPr>
      <xdr:spPr>
        <a:xfrm>
          <a:off x="1609725" y="561975"/>
          <a:ext cx="11887200" cy="666750"/>
        </a:xfrm>
        <a:prstGeom prst="rect">
          <a:avLst/>
        </a:prstGeom>
        <a:solidFill>
          <a:srgbClr val="FFFFFF"/>
        </a:solidFill>
        <a:ln w="9525" cmpd="sng">
          <a:noFill/>
        </a:ln>
      </xdr:spPr>
      <xdr:txBody>
        <a:bodyPr vertOverflow="clip" wrap="square" lIns="36576" tIns="32004" rIns="0" bIns="0"/>
        <a:p>
          <a:pPr algn="l">
            <a:defRPr/>
          </a:pPr>
          <a:r>
            <a:rPr lang="en-US" cap="none" sz="1800" b="1" i="0" u="none" baseline="0">
              <a:solidFill>
                <a:srgbClr val="000000"/>
              </a:solidFill>
            </a:rPr>
            <a:t>        Видатки  міського бюджету на 2015 рік за тимчасовою
</a:t>
          </a:r>
          <a:r>
            <a:rPr lang="en-US" cap="none" sz="1800" b="1" i="0" u="none" baseline="0">
              <a:solidFill>
                <a:srgbClr val="000000"/>
              </a:solidFill>
            </a:rPr>
            <a:t>           класифікацією видатків та кредитування місцевих бюджетів</a:t>
          </a:r>
        </a:p>
      </xdr:txBody>
    </xdr:sp>
    <xdr:clientData/>
  </xdr:twoCellAnchor>
  <xdr:twoCellAnchor>
    <xdr:from>
      <xdr:col>2</xdr:col>
      <xdr:colOff>1857375</xdr:colOff>
      <xdr:row>113</xdr:row>
      <xdr:rowOff>161925</xdr:rowOff>
    </xdr:from>
    <xdr:to>
      <xdr:col>12</xdr:col>
      <xdr:colOff>180975</xdr:colOff>
      <xdr:row>115</xdr:row>
      <xdr:rowOff>38100</xdr:rowOff>
    </xdr:to>
    <xdr:sp>
      <xdr:nvSpPr>
        <xdr:cNvPr id="5" name="Rectangle 5"/>
        <xdr:cNvSpPr>
          <a:spLocks/>
        </xdr:cNvSpPr>
      </xdr:nvSpPr>
      <xdr:spPr>
        <a:xfrm>
          <a:off x="3362325" y="40862250"/>
          <a:ext cx="9782175" cy="409575"/>
        </a:xfrm>
        <a:prstGeom prst="rect">
          <a:avLst/>
        </a:prstGeom>
        <a:solidFill>
          <a:srgbClr val="FFFFFF"/>
        </a:solidFill>
        <a:ln w="9525" cmpd="sng">
          <a:noFill/>
        </a:ln>
      </xdr:spPr>
      <xdr:txBody>
        <a:bodyPr vertOverflow="clip" wrap="square" lIns="27432" tIns="27432" rIns="0" bIns="0"/>
        <a:p>
          <a:pPr algn="l">
            <a:defRPr/>
          </a:pPr>
          <a:r>
            <a:rPr lang="en-US" cap="none" sz="1800" b="0" i="0" u="none" baseline="0">
              <a:solidFill>
                <a:srgbClr val="000000"/>
              </a:solidFill>
            </a:rPr>
            <a:t>Секретар міської ради                                                   І.Куц</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342900</xdr:colOff>
      <xdr:row>0</xdr:row>
      <xdr:rowOff>57150</xdr:rowOff>
    </xdr:from>
    <xdr:ext cx="3619500" cy="790575"/>
    <xdr:sp>
      <xdr:nvSpPr>
        <xdr:cNvPr id="1" name="Text Box 1"/>
        <xdr:cNvSpPr txBox="1">
          <a:spLocks noChangeArrowheads="1"/>
        </xdr:cNvSpPr>
      </xdr:nvSpPr>
      <xdr:spPr>
        <a:xfrm>
          <a:off x="14125575" y="57150"/>
          <a:ext cx="3619500" cy="7905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Додаток 3
     до рішення міської ради 
      23 січня 2015    № 1841</a:t>
          </a:r>
          <a:r>
            <a:rPr lang="en-US" cap="none" sz="1600" b="0" i="0" u="none" baseline="0">
              <a:solidFill>
                <a:srgbClr val="000000"/>
              </a:solidFill>
              <a:latin typeface="Times New Roman"/>
              <a:ea typeface="Times New Roman"/>
              <a:cs typeface="Times New Roman"/>
            </a:rPr>
            <a:t>
</a:t>
          </a:r>
        </a:p>
      </xdr:txBody>
    </xdr:sp>
    <xdr:clientData/>
  </xdr:oneCellAnchor>
  <xdr:twoCellAnchor>
    <xdr:from>
      <xdr:col>2</xdr:col>
      <xdr:colOff>933450</xdr:colOff>
      <xdr:row>0</xdr:row>
      <xdr:rowOff>161925</xdr:rowOff>
    </xdr:from>
    <xdr:to>
      <xdr:col>11</xdr:col>
      <xdr:colOff>314325</xdr:colOff>
      <xdr:row>0</xdr:row>
      <xdr:rowOff>161925</xdr:rowOff>
    </xdr:to>
    <xdr:sp>
      <xdr:nvSpPr>
        <xdr:cNvPr id="2" name="Text Box 2"/>
        <xdr:cNvSpPr txBox="1">
          <a:spLocks noChangeArrowheads="1"/>
        </xdr:cNvSpPr>
      </xdr:nvSpPr>
      <xdr:spPr>
        <a:xfrm>
          <a:off x="2552700" y="161925"/>
          <a:ext cx="10810875" cy="0"/>
        </a:xfrm>
        <a:prstGeom prst="rect">
          <a:avLst/>
        </a:prstGeom>
        <a:noFill/>
        <a:ln w="9525" cmpd="sng">
          <a:noFill/>
        </a:ln>
      </xdr:spPr>
      <xdr:txBody>
        <a:bodyPr vertOverflow="clip" wrap="square" lIns="36576" tIns="32004" rIns="36576" bIns="0"/>
        <a:p>
          <a:pPr algn="ctr">
            <a:defRPr/>
          </a:pPr>
          <a:r>
            <a:rPr lang="en-US" cap="none" sz="1600" b="1" i="0" u="none" baseline="0">
              <a:solidFill>
                <a:srgbClr val="000000"/>
              </a:solidFill>
              <a:latin typeface="Times New Roman"/>
              <a:ea typeface="Times New Roman"/>
              <a:cs typeface="Times New Roman"/>
            </a:rPr>
            <a:t>Розподіл видатків ____________бюджету на 2002 рік
</a:t>
          </a:r>
          <a:r>
            <a:rPr lang="en-US" cap="none" sz="1600" b="1" i="0" u="none" baseline="0">
              <a:solidFill>
                <a:srgbClr val="000000"/>
              </a:solidFill>
              <a:latin typeface="Times New Roman"/>
              <a:ea typeface="Times New Roman"/>
              <a:cs typeface="Times New Roman"/>
            </a:rPr>
            <a:t>за головними розпорядниками коштів
</a:t>
          </a:r>
        </a:p>
      </xdr:txBody>
    </xdr:sp>
    <xdr:clientData/>
  </xdr:twoCellAnchor>
  <xdr:twoCellAnchor>
    <xdr:from>
      <xdr:col>2</xdr:col>
      <xdr:colOff>333375</xdr:colOff>
      <xdr:row>3</xdr:row>
      <xdr:rowOff>9525</xdr:rowOff>
    </xdr:from>
    <xdr:to>
      <xdr:col>10</xdr:col>
      <xdr:colOff>47625</xdr:colOff>
      <xdr:row>4</xdr:row>
      <xdr:rowOff>390525</xdr:rowOff>
    </xdr:to>
    <xdr:sp>
      <xdr:nvSpPr>
        <xdr:cNvPr id="3" name="Text Box 3"/>
        <xdr:cNvSpPr txBox="1">
          <a:spLocks noChangeArrowheads="1"/>
        </xdr:cNvSpPr>
      </xdr:nvSpPr>
      <xdr:spPr>
        <a:xfrm>
          <a:off x="1952625" y="495300"/>
          <a:ext cx="10429875" cy="64770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latin typeface="Times New Roman"/>
              <a:ea typeface="Times New Roman"/>
              <a:cs typeface="Times New Roman"/>
            </a:rPr>
            <a:t>Розподіл видатків міського бюджету на 2015 рік
</a:t>
          </a:r>
          <a:r>
            <a:rPr lang="en-US" cap="none" sz="1800" b="1" i="0" u="none" baseline="0">
              <a:solidFill>
                <a:srgbClr val="000000"/>
              </a:solidFill>
              <a:latin typeface="Times New Roman"/>
              <a:ea typeface="Times New Roman"/>
              <a:cs typeface="Times New Roman"/>
            </a:rPr>
            <a:t>за головними розпорядниками коштів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p>
      </xdr:txBody>
    </xdr:sp>
    <xdr:clientData/>
  </xdr:twoCellAnchor>
  <xdr:twoCellAnchor>
    <xdr:from>
      <xdr:col>2</xdr:col>
      <xdr:colOff>2038350</xdr:colOff>
      <xdr:row>111</xdr:row>
      <xdr:rowOff>104775</xdr:rowOff>
    </xdr:from>
    <xdr:to>
      <xdr:col>11</xdr:col>
      <xdr:colOff>381000</xdr:colOff>
      <xdr:row>115</xdr:row>
      <xdr:rowOff>152400</xdr:rowOff>
    </xdr:to>
    <xdr:sp>
      <xdr:nvSpPr>
        <xdr:cNvPr id="4" name="Rectangle 4"/>
        <xdr:cNvSpPr>
          <a:spLocks/>
        </xdr:cNvSpPr>
      </xdr:nvSpPr>
      <xdr:spPr>
        <a:xfrm>
          <a:off x="3657600" y="45015150"/>
          <a:ext cx="9772650" cy="733425"/>
        </a:xfrm>
        <a:prstGeom prst="rect">
          <a:avLst/>
        </a:prstGeom>
        <a:solidFill>
          <a:srgbClr val="FFFFFF"/>
        </a:solidFill>
        <a:ln w="9525" cmpd="sng">
          <a:noFill/>
        </a:ln>
      </xdr:spPr>
      <xdr:txBody>
        <a:bodyPr vertOverflow="clip" wrap="square" lIns="36576" tIns="32004" rIns="0" bIns="0"/>
        <a:p>
          <a:pPr algn="l">
            <a:defRPr/>
          </a:pPr>
          <a:r>
            <a:rPr lang="en-US" cap="none" sz="1800" b="1" i="0" u="none" baseline="0">
              <a:solidFill>
                <a:srgbClr val="000000"/>
              </a:solidFill>
            </a:rPr>
            <a:t>
</a:t>
          </a:r>
          <a:r>
            <a:rPr lang="en-US" cap="none" sz="1800" b="1" i="0" u="none" baseline="0">
              <a:solidFill>
                <a:srgbClr val="000000"/>
              </a:solidFill>
            </a:rPr>
            <a:t>Секретар міської ради                                             І.Куц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1600200</xdr:colOff>
      <xdr:row>0</xdr:row>
      <xdr:rowOff>47625</xdr:rowOff>
    </xdr:from>
    <xdr:to>
      <xdr:col>6</xdr:col>
      <xdr:colOff>1952625</xdr:colOff>
      <xdr:row>4</xdr:row>
      <xdr:rowOff>123825</xdr:rowOff>
    </xdr:to>
    <xdr:sp>
      <xdr:nvSpPr>
        <xdr:cNvPr id="1" name="Rectangle 1"/>
        <xdr:cNvSpPr>
          <a:spLocks/>
        </xdr:cNvSpPr>
      </xdr:nvSpPr>
      <xdr:spPr>
        <a:xfrm flipV="1">
          <a:off x="11115675" y="47625"/>
          <a:ext cx="2952750" cy="7524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   </a:t>
          </a:r>
          <a:r>
            <a:rPr lang="en-US" cap="none" sz="1400" b="0" i="0" u="none" baseline="0">
              <a:solidFill>
                <a:srgbClr val="000000"/>
              </a:solidFill>
            </a:rPr>
            <a:t>             Додаток 4 
    до рішення міської ради
    23 січня 2015    № 1841
</a:t>
          </a:r>
        </a:p>
      </xdr:txBody>
    </xdr:sp>
    <xdr:clientData/>
  </xdr:twoCellAnchor>
  <xdr:twoCellAnchor>
    <xdr:from>
      <xdr:col>0</xdr:col>
      <xdr:colOff>523875</xdr:colOff>
      <xdr:row>2</xdr:row>
      <xdr:rowOff>152400</xdr:rowOff>
    </xdr:from>
    <xdr:to>
      <xdr:col>5</xdr:col>
      <xdr:colOff>1123950</xdr:colOff>
      <xdr:row>7</xdr:row>
      <xdr:rowOff>85725</xdr:rowOff>
    </xdr:to>
    <xdr:sp>
      <xdr:nvSpPr>
        <xdr:cNvPr id="2" name="Rectangle 2"/>
        <xdr:cNvSpPr>
          <a:spLocks/>
        </xdr:cNvSpPr>
      </xdr:nvSpPr>
      <xdr:spPr>
        <a:xfrm>
          <a:off x="523875" y="476250"/>
          <a:ext cx="10115550" cy="771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                                      </a:t>
          </a:r>
          <a:r>
            <a:rPr lang="en-US" cap="none" sz="1400" b="0" i="0" u="none" baseline="0">
              <a:solidFill>
                <a:srgbClr val="000000"/>
              </a:solidFill>
            </a:rPr>
            <a:t>         </a:t>
          </a:r>
          <a:r>
            <a:rPr lang="en-US" cap="none" sz="14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Міжбюджетні трансферти з бюджету м. Кузнецовськ місцевим/державному                                                                                                                                                                                                                                                                                                                                                                                                                                          
</a:t>
          </a:r>
          <a:r>
            <a:rPr lang="en-US" cap="none" sz="1600" b="1" i="0" u="none" baseline="0">
              <a:solidFill>
                <a:srgbClr val="000000"/>
              </a:solidFill>
            </a:rPr>
            <a:t>                                                  бюджетам на 2015 рік </a:t>
          </a:r>
        </a:p>
      </xdr:txBody>
    </xdr:sp>
    <xdr:clientData/>
  </xdr:twoCellAnchor>
  <xdr:twoCellAnchor>
    <xdr:from>
      <xdr:col>1</xdr:col>
      <xdr:colOff>495300</xdr:colOff>
      <xdr:row>21</xdr:row>
      <xdr:rowOff>66675</xdr:rowOff>
    </xdr:from>
    <xdr:to>
      <xdr:col>6</xdr:col>
      <xdr:colOff>28575</xdr:colOff>
      <xdr:row>23</xdr:row>
      <xdr:rowOff>0</xdr:rowOff>
    </xdr:to>
    <xdr:sp>
      <xdr:nvSpPr>
        <xdr:cNvPr id="3" name="Rectangle 3"/>
        <xdr:cNvSpPr>
          <a:spLocks/>
        </xdr:cNvSpPr>
      </xdr:nvSpPr>
      <xdr:spPr>
        <a:xfrm>
          <a:off x="2066925" y="7534275"/>
          <a:ext cx="10077450" cy="447675"/>
        </a:xfrm>
        <a:prstGeom prst="rect">
          <a:avLst/>
        </a:prstGeom>
        <a:solidFill>
          <a:srgbClr val="FFFFFF"/>
        </a:solidFill>
        <a:ln w="9525" cmpd="sng">
          <a:noFill/>
        </a:ln>
      </xdr:spPr>
      <xdr:txBody>
        <a:bodyPr vertOverflow="clip" wrap="square" lIns="36576" tIns="32004" rIns="0" bIns="0"/>
        <a:p>
          <a:pPr algn="l">
            <a:defRPr/>
          </a:pPr>
          <a:r>
            <a:rPr lang="en-US" cap="none" sz="1600" b="0" i="0" u="none" baseline="0">
              <a:solidFill>
                <a:srgbClr val="000000"/>
              </a:solidFill>
            </a:rPr>
            <a:t>Секретар міської ради                                                І.Куц</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0</xdr:row>
      <xdr:rowOff>28575</xdr:rowOff>
    </xdr:from>
    <xdr:to>
      <xdr:col>7</xdr:col>
      <xdr:colOff>1466850</xdr:colOff>
      <xdr:row>5</xdr:row>
      <xdr:rowOff>152400</xdr:rowOff>
    </xdr:to>
    <xdr:sp>
      <xdr:nvSpPr>
        <xdr:cNvPr id="1" name="Rectangle 1"/>
        <xdr:cNvSpPr>
          <a:spLocks/>
        </xdr:cNvSpPr>
      </xdr:nvSpPr>
      <xdr:spPr>
        <a:xfrm>
          <a:off x="16430625" y="28575"/>
          <a:ext cx="3838575" cy="1228725"/>
        </a:xfrm>
        <a:prstGeom prst="rect">
          <a:avLst/>
        </a:prstGeom>
        <a:noFill/>
        <a:ln w="9525" cmpd="sng">
          <a:noFill/>
        </a:ln>
      </xdr:spPr>
      <xdr:txBody>
        <a:bodyPr vertOverflow="clip" wrap="square" lIns="18288" tIns="18288" rIns="0" bIns="0"/>
        <a:p>
          <a:pPr algn="l">
            <a:defRPr/>
          </a:pPr>
          <a:r>
            <a:rPr lang="en-US" cap="none" sz="1000" b="0" i="0" u="none" baseline="0">
              <a:solidFill>
                <a:srgbClr val="000000"/>
              </a:solidFill>
              <a:latin typeface="Arial Cyr"/>
              <a:ea typeface="Arial Cyr"/>
              <a:cs typeface="Arial Cyr"/>
            </a:rPr>
            <a:t>   
    </a:t>
          </a:r>
          <a:r>
            <a:rPr lang="en-US" cap="none" sz="1400" b="0" i="0" u="none" baseline="0">
              <a:solidFill>
                <a:srgbClr val="000000"/>
              </a:solidFill>
              <a:latin typeface="Arial Cyr"/>
              <a:ea typeface="Arial Cyr"/>
              <a:cs typeface="Arial Cyr"/>
            </a:rPr>
            <a:t>            </a:t>
          </a:r>
          <a:r>
            <a:rPr lang="en-US" cap="none" sz="1400" b="0" i="0" u="none" baseline="0">
              <a:solidFill>
                <a:srgbClr val="000000"/>
              </a:solidFill>
            </a:rPr>
            <a:t> </a:t>
          </a:r>
          <a:r>
            <a:rPr lang="en-US" cap="none" sz="1800" b="0" i="0" u="none" baseline="0">
              <a:solidFill>
                <a:srgbClr val="000000"/>
              </a:solidFill>
            </a:rPr>
            <a:t>Додаток 6
      до рішення міської ради
        23 січня 2015    № 1841</a:t>
          </a:r>
        </a:p>
      </xdr:txBody>
    </xdr:sp>
    <xdr:clientData/>
  </xdr:twoCellAnchor>
  <xdr:twoCellAnchor>
    <xdr:from>
      <xdr:col>0</xdr:col>
      <xdr:colOff>314325</xdr:colOff>
      <xdr:row>4</xdr:row>
      <xdr:rowOff>76200</xdr:rowOff>
    </xdr:from>
    <xdr:to>
      <xdr:col>5</xdr:col>
      <xdr:colOff>904875</xdr:colOff>
      <xdr:row>8</xdr:row>
      <xdr:rowOff>0</xdr:rowOff>
    </xdr:to>
    <xdr:sp>
      <xdr:nvSpPr>
        <xdr:cNvPr id="2" name="Rectangle 2"/>
        <xdr:cNvSpPr>
          <a:spLocks/>
        </xdr:cNvSpPr>
      </xdr:nvSpPr>
      <xdr:spPr>
        <a:xfrm>
          <a:off x="314325" y="914400"/>
          <a:ext cx="16687800" cy="619125"/>
        </a:xfrm>
        <a:prstGeom prst="rect">
          <a:avLst/>
        </a:prstGeom>
        <a:solidFill>
          <a:srgbClr val="FFFFFF"/>
        </a:solidFill>
        <a:ln w="9525" cmpd="sng">
          <a:noFill/>
        </a:ln>
      </xdr:spPr>
      <xdr:txBody>
        <a:bodyPr vertOverflow="clip" wrap="square" lIns="36576" tIns="32004" rIns="36576" bIns="0"/>
        <a:p>
          <a:pPr algn="ctr">
            <a:defRPr/>
          </a:pPr>
          <a:r>
            <a:rPr lang="en-US" cap="none" sz="1800" b="1" i="0" u="none" baseline="0">
              <a:solidFill>
                <a:srgbClr val="000000"/>
              </a:solidFill>
            </a:rPr>
            <a:t>Перелік об'єктів, видатки на які у 2015 році будуть проводитися за рахунок коштів бюджету розвитку</a:t>
          </a:r>
        </a:p>
      </xdr:txBody>
    </xdr:sp>
    <xdr:clientData/>
  </xdr:twoCellAnchor>
  <xdr:twoCellAnchor>
    <xdr:from>
      <xdr:col>2</xdr:col>
      <xdr:colOff>419100</xdr:colOff>
      <xdr:row>56</xdr:row>
      <xdr:rowOff>66675</xdr:rowOff>
    </xdr:from>
    <xdr:to>
      <xdr:col>6</xdr:col>
      <xdr:colOff>0</xdr:colOff>
      <xdr:row>59</xdr:row>
      <xdr:rowOff>66675</xdr:rowOff>
    </xdr:to>
    <xdr:sp>
      <xdr:nvSpPr>
        <xdr:cNvPr id="3" name="Rectangle 3"/>
        <xdr:cNvSpPr>
          <a:spLocks/>
        </xdr:cNvSpPr>
      </xdr:nvSpPr>
      <xdr:spPr>
        <a:xfrm>
          <a:off x="4352925" y="12344400"/>
          <a:ext cx="13049250" cy="714375"/>
        </a:xfrm>
        <a:prstGeom prst="rect">
          <a:avLst/>
        </a:prstGeom>
        <a:solidFill>
          <a:srgbClr val="FFFFFF"/>
        </a:solidFill>
        <a:ln w="9525" cmpd="sng">
          <a:noFill/>
        </a:ln>
      </xdr:spPr>
      <xdr:txBody>
        <a:bodyPr vertOverflow="clip" wrap="square" lIns="36576" tIns="32004" rIns="0" bIns="0"/>
        <a:p>
          <a:pPr algn="l">
            <a:defRPr/>
          </a:pPr>
          <a:r>
            <a:rPr lang="en-US" cap="none" sz="1600" b="1" i="0" u="none" baseline="0">
              <a:solidFill>
                <a:srgbClr val="000000"/>
              </a:solidFill>
            </a:rPr>
            <a:t>
</a:t>
          </a:r>
          <a:r>
            <a:rPr lang="en-US" cap="none" sz="1600" b="1" i="0" u="none" baseline="0">
              <a:solidFill>
                <a:srgbClr val="000000"/>
              </a:solidFill>
            </a:rPr>
            <a:t>Секретар міської ради                                                                 І.Куц</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2085975</xdr:colOff>
      <xdr:row>0</xdr:row>
      <xdr:rowOff>0</xdr:rowOff>
    </xdr:from>
    <xdr:to>
      <xdr:col>6</xdr:col>
      <xdr:colOff>809625</xdr:colOff>
      <xdr:row>6</xdr:row>
      <xdr:rowOff>66675</xdr:rowOff>
    </xdr:to>
    <xdr:sp>
      <xdr:nvSpPr>
        <xdr:cNvPr id="1" name="Rectangle 1"/>
        <xdr:cNvSpPr>
          <a:spLocks/>
        </xdr:cNvSpPr>
      </xdr:nvSpPr>
      <xdr:spPr>
        <a:xfrm>
          <a:off x="6267450" y="0"/>
          <a:ext cx="3838575" cy="990600"/>
        </a:xfrm>
        <a:prstGeom prst="rect">
          <a:avLst/>
        </a:prstGeom>
        <a:solidFill>
          <a:srgbClr val="FFFFFF"/>
        </a:solidFill>
        <a:ln w="9525" cmpd="sng">
          <a:noFill/>
        </a:ln>
      </xdr:spPr>
      <xdr:txBody>
        <a:bodyPr vertOverflow="clip" wrap="square" lIns="36576" tIns="32004" rIns="0" bIns="0"/>
        <a:p>
          <a:pPr algn="l">
            <a:defRPr/>
          </a:pPr>
          <a:r>
            <a:rPr lang="en-US" cap="none" sz="1400" b="0" i="0" u="none" baseline="0">
              <a:solidFill>
                <a:srgbClr val="000000"/>
              </a:solidFill>
            </a:rPr>
            <a:t>              </a:t>
          </a:r>
          <a:r>
            <a:rPr lang="en-US" cap="none" sz="1600" b="0" i="0" u="none" baseline="0">
              <a:solidFill>
                <a:srgbClr val="000000"/>
              </a:solidFill>
            </a:rPr>
            <a:t>        Додаток 7
      до  рішення  міської ради                                          
        23 січня 2015    № 1841</a:t>
          </a:r>
        </a:p>
      </xdr:txBody>
    </xdr:sp>
    <xdr:clientData/>
  </xdr:twoCellAnchor>
  <xdr:twoCellAnchor>
    <xdr:from>
      <xdr:col>0</xdr:col>
      <xdr:colOff>647700</xdr:colOff>
      <xdr:row>7</xdr:row>
      <xdr:rowOff>28575</xdr:rowOff>
    </xdr:from>
    <xdr:to>
      <xdr:col>5</xdr:col>
      <xdr:colOff>314325</xdr:colOff>
      <xdr:row>10</xdr:row>
      <xdr:rowOff>209550</xdr:rowOff>
    </xdr:to>
    <xdr:sp>
      <xdr:nvSpPr>
        <xdr:cNvPr id="2" name="Rectangle 2"/>
        <xdr:cNvSpPr>
          <a:spLocks/>
        </xdr:cNvSpPr>
      </xdr:nvSpPr>
      <xdr:spPr>
        <a:xfrm>
          <a:off x="647700" y="1066800"/>
          <a:ext cx="7962900" cy="962025"/>
        </a:xfrm>
        <a:prstGeom prst="rect">
          <a:avLst/>
        </a:prstGeom>
        <a:solidFill>
          <a:srgbClr val="FFFFFF"/>
        </a:solidFill>
        <a:ln w="9525" cmpd="sng">
          <a:noFill/>
        </a:ln>
      </xdr:spPr>
      <xdr:txBody>
        <a:bodyPr vertOverflow="clip" wrap="square" lIns="36576" tIns="32004" rIns="36576" bIns="0"/>
        <a:p>
          <a:pPr algn="ctr">
            <a:defRPr/>
          </a:pPr>
          <a:r>
            <a:rPr lang="en-US" cap="none" sz="1700" b="1" i="0" u="none" baseline="0">
              <a:solidFill>
                <a:srgbClr val="000000"/>
              </a:solidFill>
            </a:rPr>
            <a:t>Перелік
</a:t>
          </a:r>
          <a:r>
            <a:rPr lang="en-US" cap="none" sz="1700" b="1" i="0" u="none" baseline="0">
              <a:solidFill>
                <a:srgbClr val="000000"/>
              </a:solidFill>
            </a:rPr>
            <a:t>    місцевих (регіональних) програм, які фінансуватимуться за рахунок коштів бюджету  м.Кузнецовськ у 2015 році</a:t>
          </a:r>
        </a:p>
      </xdr:txBody>
    </xdr:sp>
    <xdr:clientData/>
  </xdr:twoCellAnchor>
  <xdr:twoCellAnchor>
    <xdr:from>
      <xdr:col>0</xdr:col>
      <xdr:colOff>695325</xdr:colOff>
      <xdr:row>55</xdr:row>
      <xdr:rowOff>57150</xdr:rowOff>
    </xdr:from>
    <xdr:to>
      <xdr:col>6</xdr:col>
      <xdr:colOff>371475</xdr:colOff>
      <xdr:row>56</xdr:row>
      <xdr:rowOff>152400</xdr:rowOff>
    </xdr:to>
    <xdr:sp>
      <xdr:nvSpPr>
        <xdr:cNvPr id="3" name="Rectangle 3"/>
        <xdr:cNvSpPr>
          <a:spLocks/>
        </xdr:cNvSpPr>
      </xdr:nvSpPr>
      <xdr:spPr>
        <a:xfrm>
          <a:off x="695325" y="26622375"/>
          <a:ext cx="8972550" cy="333375"/>
        </a:xfrm>
        <a:prstGeom prst="rect">
          <a:avLst/>
        </a:prstGeom>
        <a:solidFill>
          <a:srgbClr val="FFFFFF"/>
        </a:solidFill>
        <a:ln w="9525" cmpd="sng">
          <a:noFill/>
        </a:ln>
      </xdr:spPr>
      <xdr:txBody>
        <a:bodyPr vertOverflow="clip" wrap="square" lIns="27432" tIns="27432" rIns="0" bIns="0"/>
        <a:p>
          <a:pPr algn="l">
            <a:defRPr/>
          </a:pPr>
          <a:r>
            <a:rPr lang="en-US" cap="none" sz="1800" b="0" i="0" u="none" baseline="0">
              <a:solidFill>
                <a:srgbClr val="000000"/>
              </a:solidFill>
            </a:rPr>
            <a:t>                  Секретар міської ради                                               І.Куц</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124"/>
  <sheetViews>
    <sheetView zoomScalePageLayoutView="0" workbookViewId="0" topLeftCell="A1">
      <selection activeCell="D3" sqref="D3:F3"/>
    </sheetView>
  </sheetViews>
  <sheetFormatPr defaultColWidth="9.00390625" defaultRowHeight="12.75"/>
  <cols>
    <col min="1" max="1" width="14.75390625" style="145" customWidth="1"/>
    <col min="2" max="2" width="83.75390625" style="145" customWidth="1"/>
    <col min="3" max="3" width="21.375" style="145" customWidth="1"/>
    <col min="4" max="4" width="22.25390625" style="145" customWidth="1"/>
    <col min="5" max="5" width="17.25390625" style="145" customWidth="1"/>
    <col min="6" max="6" width="14.75390625" style="145" customWidth="1"/>
    <col min="7" max="7" width="11.00390625" style="145" customWidth="1"/>
    <col min="8" max="16384" width="9.125" style="145" customWidth="1"/>
  </cols>
  <sheetData>
    <row r="1" spans="1:6" ht="26.25">
      <c r="A1" s="281"/>
      <c r="B1" s="282"/>
      <c r="C1" s="467" t="s">
        <v>391</v>
      </c>
      <c r="D1" s="468"/>
      <c r="E1" s="468"/>
      <c r="F1" s="468"/>
    </row>
    <row r="2" spans="1:6" ht="26.25">
      <c r="A2" s="281"/>
      <c r="B2" s="282"/>
      <c r="C2" s="467" t="s">
        <v>392</v>
      </c>
      <c r="D2" s="468"/>
      <c r="E2" s="468"/>
      <c r="F2" s="468"/>
    </row>
    <row r="3" spans="1:6" ht="26.25">
      <c r="A3" s="281"/>
      <c r="B3" s="283"/>
      <c r="C3" s="283"/>
      <c r="D3" s="467" t="s">
        <v>415</v>
      </c>
      <c r="E3" s="467"/>
      <c r="F3" s="467"/>
    </row>
    <row r="4" spans="1:6" ht="18" customHeight="1">
      <c r="A4" s="281"/>
      <c r="B4" s="281"/>
      <c r="C4" s="281"/>
      <c r="D4" s="281"/>
      <c r="E4" s="281"/>
      <c r="F4" s="281"/>
    </row>
    <row r="5" spans="1:6" ht="8.25" customHeight="1">
      <c r="A5" s="281"/>
      <c r="B5" s="281"/>
      <c r="C5" s="281"/>
      <c r="D5" s="281"/>
      <c r="E5" s="281"/>
      <c r="F5" s="281"/>
    </row>
    <row r="6" spans="1:6" ht="18" customHeight="1">
      <c r="A6" s="469"/>
      <c r="B6" s="469"/>
      <c r="C6" s="469"/>
      <c r="D6" s="469"/>
      <c r="E6" s="469"/>
      <c r="F6" s="469"/>
    </row>
    <row r="7" spans="1:6" ht="30" customHeight="1">
      <c r="A7" s="459" t="s">
        <v>393</v>
      </c>
      <c r="B7" s="459"/>
      <c r="C7" s="459"/>
      <c r="D7" s="459"/>
      <c r="E7" s="459"/>
      <c r="F7" s="459"/>
    </row>
    <row r="8" spans="1:6" ht="27.75" customHeight="1" hidden="1">
      <c r="A8" s="284"/>
      <c r="B8" s="284"/>
      <c r="C8" s="284"/>
      <c r="D8" s="284"/>
      <c r="E8" s="284"/>
      <c r="F8" s="284"/>
    </row>
    <row r="9" spans="1:6" ht="34.5" customHeight="1">
      <c r="A9" s="285"/>
      <c r="B9" s="286"/>
      <c r="C9" s="286"/>
      <c r="D9" s="287"/>
      <c r="E9" s="287"/>
      <c r="F9" s="369" t="s">
        <v>312</v>
      </c>
    </row>
    <row r="10" spans="1:6" ht="56.25" customHeight="1">
      <c r="A10" s="460" t="s">
        <v>394</v>
      </c>
      <c r="B10" s="462" t="s">
        <v>395</v>
      </c>
      <c r="C10" s="462" t="s">
        <v>184</v>
      </c>
      <c r="D10" s="462" t="s">
        <v>124</v>
      </c>
      <c r="E10" s="465" t="s">
        <v>125</v>
      </c>
      <c r="F10" s="466"/>
    </row>
    <row r="11" spans="1:6" ht="63.75" customHeight="1">
      <c r="A11" s="461"/>
      <c r="B11" s="463"/>
      <c r="C11" s="464"/>
      <c r="D11" s="463"/>
      <c r="E11" s="288" t="s">
        <v>184</v>
      </c>
      <c r="F11" s="289" t="s">
        <v>396</v>
      </c>
    </row>
    <row r="12" spans="1:6" ht="21.75" customHeight="1">
      <c r="A12" s="290">
        <v>1</v>
      </c>
      <c r="B12" s="291">
        <v>2</v>
      </c>
      <c r="C12" s="291" t="s">
        <v>397</v>
      </c>
      <c r="D12" s="292">
        <v>4</v>
      </c>
      <c r="E12" s="293">
        <v>5</v>
      </c>
      <c r="F12" s="290">
        <v>6</v>
      </c>
    </row>
    <row r="13" spans="1:6" ht="30" customHeight="1">
      <c r="A13" s="294">
        <v>10000000</v>
      </c>
      <c r="B13" s="295" t="s">
        <v>398</v>
      </c>
      <c r="C13" s="296">
        <f aca="true" t="shared" si="0" ref="C13:C19">SUM(D13)</f>
        <v>135825500</v>
      </c>
      <c r="D13" s="297">
        <f>SUM(D40,D22,D20,D14)</f>
        <v>135825500</v>
      </c>
      <c r="E13" s="298"/>
      <c r="F13" s="299"/>
    </row>
    <row r="14" spans="1:6" ht="48" customHeight="1">
      <c r="A14" s="300">
        <v>11000000</v>
      </c>
      <c r="B14" s="301" t="s">
        <v>399</v>
      </c>
      <c r="C14" s="296">
        <f t="shared" si="0"/>
        <v>115970000</v>
      </c>
      <c r="D14" s="302">
        <f>SUM(D15)</f>
        <v>115970000</v>
      </c>
      <c r="E14" s="303"/>
      <c r="F14" s="304"/>
    </row>
    <row r="15" spans="1:6" ht="30" customHeight="1">
      <c r="A15" s="300">
        <v>11010000</v>
      </c>
      <c r="B15" s="301" t="s">
        <v>400</v>
      </c>
      <c r="C15" s="296">
        <f t="shared" si="0"/>
        <v>115970000</v>
      </c>
      <c r="D15" s="302">
        <f>SUM(D16:D19)</f>
        <v>115970000</v>
      </c>
      <c r="E15" s="303"/>
      <c r="F15" s="304"/>
    </row>
    <row r="16" spans="1:6" ht="73.5" customHeight="1">
      <c r="A16" s="305">
        <v>11010100</v>
      </c>
      <c r="B16" s="306" t="s">
        <v>401</v>
      </c>
      <c r="C16" s="307">
        <f t="shared" si="0"/>
        <v>111000000</v>
      </c>
      <c r="D16" s="308">
        <v>111000000</v>
      </c>
      <c r="E16" s="309"/>
      <c r="F16" s="304"/>
    </row>
    <row r="17" spans="1:6" ht="126.75" customHeight="1">
      <c r="A17" s="305">
        <v>11010200</v>
      </c>
      <c r="B17" s="306" t="s">
        <v>402</v>
      </c>
      <c r="C17" s="307">
        <f t="shared" si="0"/>
        <v>2500000</v>
      </c>
      <c r="D17" s="308">
        <v>2500000</v>
      </c>
      <c r="E17" s="309"/>
      <c r="F17" s="304"/>
    </row>
    <row r="18" spans="1:6" ht="75.75" customHeight="1">
      <c r="A18" s="305">
        <v>11010400</v>
      </c>
      <c r="B18" s="306" t="s">
        <v>403</v>
      </c>
      <c r="C18" s="307">
        <f t="shared" si="0"/>
        <v>2180000</v>
      </c>
      <c r="D18" s="308">
        <v>2180000</v>
      </c>
      <c r="E18" s="309"/>
      <c r="F18" s="304"/>
    </row>
    <row r="19" spans="1:6" ht="74.25" customHeight="1">
      <c r="A19" s="305">
        <v>11010500</v>
      </c>
      <c r="B19" s="306" t="s">
        <v>404</v>
      </c>
      <c r="C19" s="307">
        <f t="shared" si="0"/>
        <v>290000</v>
      </c>
      <c r="D19" s="308">
        <v>290000</v>
      </c>
      <c r="E19" s="309"/>
      <c r="F19" s="304"/>
    </row>
    <row r="20" spans="1:6" ht="30" customHeight="1">
      <c r="A20" s="300">
        <v>14000000</v>
      </c>
      <c r="B20" s="310" t="s">
        <v>405</v>
      </c>
      <c r="C20" s="311">
        <f aca="true" t="shared" si="1" ref="C20:C28">SUM(D20)</f>
        <v>1500000</v>
      </c>
      <c r="D20" s="312">
        <f>SUM(D21)</f>
        <v>1500000</v>
      </c>
      <c r="E20" s="308"/>
      <c r="F20" s="313"/>
    </row>
    <row r="21" spans="1:6" ht="73.5" customHeight="1">
      <c r="A21" s="305">
        <v>14040000</v>
      </c>
      <c r="B21" s="314" t="s">
        <v>406</v>
      </c>
      <c r="C21" s="307">
        <f t="shared" si="1"/>
        <v>1500000</v>
      </c>
      <c r="D21" s="308">
        <v>1500000</v>
      </c>
      <c r="E21" s="308"/>
      <c r="F21" s="313"/>
    </row>
    <row r="22" spans="1:6" ht="30" customHeight="1">
      <c r="A22" s="300">
        <v>18000000</v>
      </c>
      <c r="B22" s="301" t="s">
        <v>407</v>
      </c>
      <c r="C22" s="311">
        <f t="shared" si="1"/>
        <v>18155000</v>
      </c>
      <c r="D22" s="312">
        <f>SUM(D37,D34,D23)</f>
        <v>18155000</v>
      </c>
      <c r="E22" s="312"/>
      <c r="F22" s="315"/>
    </row>
    <row r="23" spans="1:6" ht="30" customHeight="1">
      <c r="A23" s="300">
        <v>18010000</v>
      </c>
      <c r="B23" s="316" t="s">
        <v>408</v>
      </c>
      <c r="C23" s="311">
        <f t="shared" si="1"/>
        <v>15010000</v>
      </c>
      <c r="D23" s="312">
        <f>SUM(D24:D33)</f>
        <v>15010000</v>
      </c>
      <c r="E23" s="312"/>
      <c r="F23" s="315"/>
    </row>
    <row r="24" spans="1:6" ht="99.75" customHeight="1">
      <c r="A24" s="305">
        <v>18010100</v>
      </c>
      <c r="B24" s="317" t="s">
        <v>409</v>
      </c>
      <c r="C24" s="307">
        <f t="shared" si="1"/>
        <v>5000</v>
      </c>
      <c r="D24" s="308">
        <v>5000</v>
      </c>
      <c r="E24" s="308"/>
      <c r="F24" s="318"/>
    </row>
    <row r="25" spans="1:6" ht="104.25" customHeight="1">
      <c r="A25" s="305">
        <v>18010200</v>
      </c>
      <c r="B25" s="319" t="s">
        <v>410</v>
      </c>
      <c r="C25" s="307">
        <f t="shared" si="1"/>
        <v>30000</v>
      </c>
      <c r="D25" s="308">
        <v>30000</v>
      </c>
      <c r="E25" s="308"/>
      <c r="F25" s="318"/>
    </row>
    <row r="26" spans="1:6" ht="102" customHeight="1">
      <c r="A26" s="320">
        <v>18010300</v>
      </c>
      <c r="B26" s="317" t="s">
        <v>411</v>
      </c>
      <c r="C26" s="307">
        <f t="shared" si="1"/>
        <v>100000</v>
      </c>
      <c r="D26" s="308">
        <v>100000</v>
      </c>
      <c r="E26" s="308"/>
      <c r="F26" s="318"/>
    </row>
    <row r="27" spans="1:6" ht="105.75" customHeight="1">
      <c r="A27" s="305">
        <v>18010400</v>
      </c>
      <c r="B27" s="317" t="s">
        <v>412</v>
      </c>
      <c r="C27" s="307">
        <f t="shared" si="1"/>
        <v>650000</v>
      </c>
      <c r="D27" s="308">
        <v>650000</v>
      </c>
      <c r="E27" s="308"/>
      <c r="F27" s="318"/>
    </row>
    <row r="28" spans="1:6" ht="30" customHeight="1">
      <c r="A28" s="305">
        <v>18010500</v>
      </c>
      <c r="B28" s="321" t="s">
        <v>0</v>
      </c>
      <c r="C28" s="307">
        <f t="shared" si="1"/>
        <v>11970000</v>
      </c>
      <c r="D28" s="308">
        <v>11970000</v>
      </c>
      <c r="E28" s="322"/>
      <c r="F28" s="313"/>
    </row>
    <row r="29" spans="1:6" ht="30" customHeight="1">
      <c r="A29" s="305">
        <v>18010600</v>
      </c>
      <c r="B29" s="321" t="s">
        <v>1</v>
      </c>
      <c r="C29" s="307">
        <f aca="true" t="shared" si="2" ref="C29:C36">SUM(D29)</f>
        <v>1190000</v>
      </c>
      <c r="D29" s="308">
        <v>1190000</v>
      </c>
      <c r="E29" s="322"/>
      <c r="F29" s="313"/>
    </row>
    <row r="30" spans="1:6" ht="30" customHeight="1">
      <c r="A30" s="305">
        <v>18010700</v>
      </c>
      <c r="B30" s="321" t="s">
        <v>2</v>
      </c>
      <c r="C30" s="307">
        <f t="shared" si="2"/>
        <v>60000</v>
      </c>
      <c r="D30" s="308">
        <v>60000</v>
      </c>
      <c r="E30" s="322"/>
      <c r="F30" s="313"/>
    </row>
    <row r="31" spans="1:6" ht="30" customHeight="1">
      <c r="A31" s="305">
        <v>18010900</v>
      </c>
      <c r="B31" s="321" t="s">
        <v>3</v>
      </c>
      <c r="C31" s="307">
        <f t="shared" si="2"/>
        <v>880000</v>
      </c>
      <c r="D31" s="308">
        <v>880000</v>
      </c>
      <c r="E31" s="322"/>
      <c r="F31" s="313"/>
    </row>
    <row r="32" spans="1:6" ht="30" customHeight="1">
      <c r="A32" s="305">
        <v>18011000</v>
      </c>
      <c r="B32" s="321" t="s">
        <v>4</v>
      </c>
      <c r="C32" s="331">
        <f t="shared" si="2"/>
        <v>100000</v>
      </c>
      <c r="D32" s="308">
        <v>100000</v>
      </c>
      <c r="E32" s="322"/>
      <c r="F32" s="313"/>
    </row>
    <row r="33" spans="1:6" ht="30" customHeight="1">
      <c r="A33" s="305">
        <v>18011100</v>
      </c>
      <c r="B33" s="321" t="s">
        <v>5</v>
      </c>
      <c r="C33" s="331">
        <f t="shared" si="2"/>
        <v>25000</v>
      </c>
      <c r="D33" s="308">
        <v>25000</v>
      </c>
      <c r="E33" s="322"/>
      <c r="F33" s="313"/>
    </row>
    <row r="34" spans="1:6" ht="30" customHeight="1">
      <c r="A34" s="323">
        <v>18030000</v>
      </c>
      <c r="B34" s="324" t="s">
        <v>6</v>
      </c>
      <c r="C34" s="325">
        <f>SUM(D34)</f>
        <v>10000</v>
      </c>
      <c r="D34" s="312">
        <f>SUM(D35:D36)</f>
        <v>10000</v>
      </c>
      <c r="E34" s="322"/>
      <c r="F34" s="313"/>
    </row>
    <row r="35" spans="1:6" ht="51" customHeight="1">
      <c r="A35" s="326" t="s">
        <v>7</v>
      </c>
      <c r="B35" s="327" t="s">
        <v>8</v>
      </c>
      <c r="C35" s="331">
        <f t="shared" si="2"/>
        <v>5000</v>
      </c>
      <c r="D35" s="308">
        <v>5000</v>
      </c>
      <c r="E35" s="322"/>
      <c r="F35" s="313"/>
    </row>
    <row r="36" spans="1:6" ht="48.75" customHeight="1">
      <c r="A36" s="328" t="s">
        <v>9</v>
      </c>
      <c r="B36" s="329" t="s">
        <v>10</v>
      </c>
      <c r="C36" s="331">
        <f t="shared" si="2"/>
        <v>5000</v>
      </c>
      <c r="D36" s="308">
        <v>5000</v>
      </c>
      <c r="E36" s="322"/>
      <c r="F36" s="313"/>
    </row>
    <row r="37" spans="1:6" ht="24.75" customHeight="1">
      <c r="A37" s="300">
        <v>18050000</v>
      </c>
      <c r="B37" s="301" t="s">
        <v>11</v>
      </c>
      <c r="C37" s="325">
        <f aca="true" t="shared" si="3" ref="C37:C44">SUM(D37)</f>
        <v>3135000</v>
      </c>
      <c r="D37" s="312">
        <f>SUM(D38:D39)</f>
        <v>3135000</v>
      </c>
      <c r="E37" s="312"/>
      <c r="F37" s="315"/>
    </row>
    <row r="38" spans="1:6" ht="30" customHeight="1">
      <c r="A38" s="305">
        <v>18050300</v>
      </c>
      <c r="B38" s="330" t="s">
        <v>12</v>
      </c>
      <c r="C38" s="331">
        <f t="shared" si="3"/>
        <v>480000</v>
      </c>
      <c r="D38" s="308">
        <v>480000</v>
      </c>
      <c r="E38" s="308"/>
      <c r="F38" s="318"/>
    </row>
    <row r="39" spans="1:6" ht="30" customHeight="1">
      <c r="A39" s="305">
        <v>18050400</v>
      </c>
      <c r="B39" s="330" t="s">
        <v>13</v>
      </c>
      <c r="C39" s="331">
        <f t="shared" si="3"/>
        <v>2655000</v>
      </c>
      <c r="D39" s="308">
        <v>2655000</v>
      </c>
      <c r="E39" s="308"/>
      <c r="F39" s="318"/>
    </row>
    <row r="40" spans="1:6" ht="30" customHeight="1">
      <c r="A40" s="300">
        <v>19000000</v>
      </c>
      <c r="B40" s="332" t="s">
        <v>14</v>
      </c>
      <c r="C40" s="325">
        <f t="shared" si="3"/>
        <v>200500</v>
      </c>
      <c r="D40" s="312">
        <f>SUM(D41)</f>
        <v>200500</v>
      </c>
      <c r="E40" s="312"/>
      <c r="F40" s="315"/>
    </row>
    <row r="41" spans="1:6" ht="30" customHeight="1">
      <c r="A41" s="300">
        <v>19010000</v>
      </c>
      <c r="B41" s="332" t="s">
        <v>15</v>
      </c>
      <c r="C41" s="325">
        <f t="shared" si="3"/>
        <v>200500</v>
      </c>
      <c r="D41" s="312">
        <f>SUM(D42:D44)</f>
        <v>200500</v>
      </c>
      <c r="E41" s="312"/>
      <c r="F41" s="315"/>
    </row>
    <row r="42" spans="1:6" ht="74.25" customHeight="1">
      <c r="A42" s="305">
        <v>19010100</v>
      </c>
      <c r="B42" s="333" t="s">
        <v>16</v>
      </c>
      <c r="C42" s="331">
        <f t="shared" si="3"/>
        <v>5100</v>
      </c>
      <c r="D42" s="308">
        <v>5100</v>
      </c>
      <c r="E42" s="308"/>
      <c r="F42" s="318"/>
    </row>
    <row r="43" spans="1:6" ht="50.25" customHeight="1">
      <c r="A43" s="305">
        <v>19010200</v>
      </c>
      <c r="B43" s="306" t="s">
        <v>17</v>
      </c>
      <c r="C43" s="331">
        <f t="shared" si="3"/>
        <v>149600</v>
      </c>
      <c r="D43" s="308">
        <v>149600</v>
      </c>
      <c r="E43" s="308"/>
      <c r="F43" s="318"/>
    </row>
    <row r="44" spans="1:6" ht="101.25" customHeight="1">
      <c r="A44" s="305">
        <v>19010300</v>
      </c>
      <c r="B44" s="334" t="s">
        <v>18</v>
      </c>
      <c r="C44" s="331">
        <f t="shared" si="3"/>
        <v>45800</v>
      </c>
      <c r="D44" s="308">
        <v>45800</v>
      </c>
      <c r="E44" s="308"/>
      <c r="F44" s="318"/>
    </row>
    <row r="45" spans="1:6" ht="30" customHeight="1">
      <c r="A45" s="300">
        <v>20000000</v>
      </c>
      <c r="B45" s="301" t="s">
        <v>19</v>
      </c>
      <c r="C45" s="311">
        <f>SUM(D45,E45)</f>
        <v>4756127</v>
      </c>
      <c r="D45" s="312">
        <f>SUM(D58,D50,D46)</f>
        <v>451800</v>
      </c>
      <c r="E45" s="312">
        <f>SUM(E58,E61)</f>
        <v>4304327</v>
      </c>
      <c r="F45" s="313"/>
    </row>
    <row r="46" spans="1:6" ht="51.75" customHeight="1">
      <c r="A46" s="300">
        <v>21000000</v>
      </c>
      <c r="B46" s="301" t="s">
        <v>20</v>
      </c>
      <c r="C46" s="311">
        <f aca="true" t="shared" si="4" ref="C46:C51">SUM(D46)</f>
        <v>66000</v>
      </c>
      <c r="D46" s="312">
        <f>SUM(D47:D48)</f>
        <v>66000</v>
      </c>
      <c r="E46" s="322"/>
      <c r="F46" s="313"/>
    </row>
    <row r="47" spans="1:6" s="335" customFormat="1" ht="84.75" customHeight="1">
      <c r="A47" s="305">
        <v>21010300</v>
      </c>
      <c r="B47" s="321" t="s">
        <v>21</v>
      </c>
      <c r="C47" s="307">
        <f t="shared" si="4"/>
        <v>55000</v>
      </c>
      <c r="D47" s="308">
        <v>55000</v>
      </c>
      <c r="E47" s="322"/>
      <c r="F47" s="313"/>
    </row>
    <row r="48" spans="1:6" ht="30" customHeight="1">
      <c r="A48" s="300">
        <v>21080000</v>
      </c>
      <c r="B48" s="301" t="s">
        <v>22</v>
      </c>
      <c r="C48" s="311">
        <f t="shared" si="4"/>
        <v>11000</v>
      </c>
      <c r="D48" s="312">
        <f>SUM(D49:D49)</f>
        <v>11000</v>
      </c>
      <c r="E48" s="336"/>
      <c r="F48" s="337"/>
    </row>
    <row r="49" spans="1:6" ht="30" customHeight="1">
      <c r="A49" s="305">
        <v>21081100</v>
      </c>
      <c r="B49" s="321" t="s">
        <v>23</v>
      </c>
      <c r="C49" s="307">
        <f t="shared" si="4"/>
        <v>11000</v>
      </c>
      <c r="D49" s="308">
        <v>11000</v>
      </c>
      <c r="E49" s="322"/>
      <c r="F49" s="313"/>
    </row>
    <row r="50" spans="1:6" ht="54.75" customHeight="1">
      <c r="A50" s="300">
        <v>22000000</v>
      </c>
      <c r="B50" s="301" t="s">
        <v>29</v>
      </c>
      <c r="C50" s="311">
        <f t="shared" si="4"/>
        <v>335800</v>
      </c>
      <c r="D50" s="312">
        <f>SUM(D55,D53,D51)</f>
        <v>335800</v>
      </c>
      <c r="E50" s="322"/>
      <c r="F50" s="313"/>
    </row>
    <row r="51" spans="1:6" ht="30" customHeight="1">
      <c r="A51" s="300">
        <v>22010000</v>
      </c>
      <c r="B51" s="301" t="s">
        <v>30</v>
      </c>
      <c r="C51" s="311">
        <f t="shared" si="4"/>
        <v>10000</v>
      </c>
      <c r="D51" s="312">
        <f>SUM(D52:D52)</f>
        <v>10000</v>
      </c>
      <c r="E51" s="322"/>
      <c r="F51" s="313"/>
    </row>
    <row r="52" spans="1:6" ht="43.5" customHeight="1">
      <c r="A52" s="305">
        <v>22012500</v>
      </c>
      <c r="B52" s="321" t="s">
        <v>31</v>
      </c>
      <c r="C52" s="307">
        <f aca="true" t="shared" si="5" ref="C52:C57">SUM(D52)</f>
        <v>10000</v>
      </c>
      <c r="D52" s="308">
        <v>10000</v>
      </c>
      <c r="E52" s="322"/>
      <c r="F52" s="313"/>
    </row>
    <row r="53" spans="1:6" ht="72" customHeight="1">
      <c r="A53" s="300">
        <v>22080000</v>
      </c>
      <c r="B53" s="338" t="s">
        <v>32</v>
      </c>
      <c r="C53" s="311">
        <f>SUM(D53)</f>
        <v>300000</v>
      </c>
      <c r="D53" s="312">
        <f>SUM(D54)</f>
        <v>300000</v>
      </c>
      <c r="E53" s="336"/>
      <c r="F53" s="337"/>
    </row>
    <row r="54" spans="1:6" ht="84" customHeight="1">
      <c r="A54" s="305">
        <v>22080400</v>
      </c>
      <c r="B54" s="321" t="s">
        <v>33</v>
      </c>
      <c r="C54" s="307">
        <f t="shared" si="5"/>
        <v>300000</v>
      </c>
      <c r="D54" s="308">
        <v>300000</v>
      </c>
      <c r="E54" s="322"/>
      <c r="F54" s="313"/>
    </row>
    <row r="55" spans="1:6" ht="25.5" customHeight="1">
      <c r="A55" s="300">
        <v>22090000</v>
      </c>
      <c r="B55" s="301" t="s">
        <v>34</v>
      </c>
      <c r="C55" s="311">
        <f>SUM(D55)</f>
        <v>25800</v>
      </c>
      <c r="D55" s="312">
        <f>SUM(D56:D57)</f>
        <v>25800</v>
      </c>
      <c r="E55" s="336"/>
      <c r="F55" s="337"/>
    </row>
    <row r="56" spans="1:6" ht="99.75" customHeight="1">
      <c r="A56" s="305">
        <v>22090100</v>
      </c>
      <c r="B56" s="321" t="s">
        <v>35</v>
      </c>
      <c r="C56" s="307">
        <f t="shared" si="5"/>
        <v>18800</v>
      </c>
      <c r="D56" s="308">
        <v>18800</v>
      </c>
      <c r="E56" s="322"/>
      <c r="F56" s="313"/>
    </row>
    <row r="57" spans="1:6" ht="76.5" customHeight="1">
      <c r="A57" s="305">
        <v>22090400</v>
      </c>
      <c r="B57" s="321" t="s">
        <v>36</v>
      </c>
      <c r="C57" s="307">
        <f t="shared" si="5"/>
        <v>7000</v>
      </c>
      <c r="D57" s="308">
        <v>7000</v>
      </c>
      <c r="E57" s="322"/>
      <c r="F57" s="313"/>
    </row>
    <row r="58" spans="1:6" ht="25.5" customHeight="1">
      <c r="A58" s="300">
        <v>24000000</v>
      </c>
      <c r="B58" s="301" t="s">
        <v>37</v>
      </c>
      <c r="C58" s="311">
        <f>SUM(D58)</f>
        <v>50000</v>
      </c>
      <c r="D58" s="312">
        <f>SUM(D59)</f>
        <v>50000</v>
      </c>
      <c r="E58" s="312"/>
      <c r="F58" s="313"/>
    </row>
    <row r="59" spans="1:6" ht="25.5">
      <c r="A59" s="300">
        <v>24060000</v>
      </c>
      <c r="B59" s="301" t="s">
        <v>38</v>
      </c>
      <c r="C59" s="311">
        <f>SUM(D59)</f>
        <v>50000</v>
      </c>
      <c r="D59" s="312">
        <f>SUM(D60)</f>
        <v>50000</v>
      </c>
      <c r="E59" s="312"/>
      <c r="F59" s="313"/>
    </row>
    <row r="60" spans="1:6" ht="26.25">
      <c r="A60" s="305">
        <v>24060300</v>
      </c>
      <c r="B60" s="321" t="s">
        <v>38</v>
      </c>
      <c r="C60" s="307">
        <f>SUM(D60)</f>
        <v>50000</v>
      </c>
      <c r="D60" s="308">
        <v>50000</v>
      </c>
      <c r="E60" s="322"/>
      <c r="F60" s="313" t="s">
        <v>39</v>
      </c>
    </row>
    <row r="61" spans="1:6" ht="25.5">
      <c r="A61" s="300">
        <v>25000000</v>
      </c>
      <c r="B61" s="301" t="s">
        <v>40</v>
      </c>
      <c r="C61" s="339">
        <f>SUM(E61)</f>
        <v>4304327</v>
      </c>
      <c r="D61" s="322"/>
      <c r="E61" s="312">
        <f>SUM(E62)</f>
        <v>4304327</v>
      </c>
      <c r="F61" s="313"/>
    </row>
    <row r="62" spans="1:6" ht="72" customHeight="1">
      <c r="A62" s="300">
        <v>25010000</v>
      </c>
      <c r="B62" s="301" t="s">
        <v>41</v>
      </c>
      <c r="C62" s="339">
        <f>SUM(E62)</f>
        <v>4304327</v>
      </c>
      <c r="D62" s="340"/>
      <c r="E62" s="312">
        <f>SUM(E63:E64)</f>
        <v>4304327</v>
      </c>
      <c r="F62" s="313"/>
    </row>
    <row r="63" spans="1:6" ht="51" customHeight="1">
      <c r="A63" s="305">
        <v>25010100</v>
      </c>
      <c r="B63" s="321" t="s">
        <v>42</v>
      </c>
      <c r="C63" s="307">
        <f>SUM(E63)</f>
        <v>4130797</v>
      </c>
      <c r="D63" s="340"/>
      <c r="E63" s="341">
        <v>4130797</v>
      </c>
      <c r="F63" s="342"/>
    </row>
    <row r="64" spans="1:6" ht="27" customHeight="1">
      <c r="A64" s="305">
        <v>25010300</v>
      </c>
      <c r="B64" s="321" t="s">
        <v>43</v>
      </c>
      <c r="C64" s="307">
        <f>SUM(E64)</f>
        <v>173530</v>
      </c>
      <c r="D64" s="340"/>
      <c r="E64" s="341">
        <v>173530</v>
      </c>
      <c r="F64" s="342"/>
    </row>
    <row r="65" spans="1:6" ht="37.5" customHeight="1" hidden="1">
      <c r="A65" s="305">
        <v>31000000</v>
      </c>
      <c r="B65" s="321" t="s">
        <v>44</v>
      </c>
      <c r="C65" s="343"/>
      <c r="D65" s="344"/>
      <c r="E65" s="308"/>
      <c r="F65" s="318"/>
    </row>
    <row r="66" spans="1:7" ht="30" customHeight="1">
      <c r="A66" s="305"/>
      <c r="B66" s="301" t="s">
        <v>45</v>
      </c>
      <c r="C66" s="312">
        <f>SUM(C13,C45)</f>
        <v>140581627</v>
      </c>
      <c r="D66" s="312">
        <f>SUM(D13,D45)</f>
        <v>136277300</v>
      </c>
      <c r="E66" s="312">
        <f>SUM(E13,E45)</f>
        <v>4304327</v>
      </c>
      <c r="F66" s="315"/>
      <c r="G66" s="445"/>
    </row>
    <row r="67" spans="1:6" ht="30" customHeight="1">
      <c r="A67" s="300">
        <v>40000000</v>
      </c>
      <c r="B67" s="301" t="s">
        <v>46</v>
      </c>
      <c r="C67" s="311">
        <f>SUM(D67)</f>
        <v>118309742</v>
      </c>
      <c r="D67" s="345">
        <f>SUM(D68)</f>
        <v>118309742</v>
      </c>
      <c r="E67" s="345"/>
      <c r="F67" s="346"/>
    </row>
    <row r="68" spans="1:6" ht="30" customHeight="1">
      <c r="A68" s="300">
        <v>41000000</v>
      </c>
      <c r="B68" s="301" t="s">
        <v>47</v>
      </c>
      <c r="C68" s="311">
        <f>SUM(D68)</f>
        <v>118309742</v>
      </c>
      <c r="D68" s="345">
        <f>SUM(D69)</f>
        <v>118309742</v>
      </c>
      <c r="E68" s="345"/>
      <c r="F68" s="346"/>
    </row>
    <row r="69" spans="1:6" ht="30" customHeight="1">
      <c r="A69" s="300">
        <v>41030000</v>
      </c>
      <c r="B69" s="301" t="s">
        <v>48</v>
      </c>
      <c r="C69" s="311">
        <f>SUM(D69)</f>
        <v>118309742</v>
      </c>
      <c r="D69" s="345">
        <f>SUM(D70:D77)</f>
        <v>118309742</v>
      </c>
      <c r="E69" s="345"/>
      <c r="F69" s="346"/>
    </row>
    <row r="70" spans="1:6" ht="46.5" customHeight="1">
      <c r="A70" s="471">
        <v>41030600</v>
      </c>
      <c r="B70" s="473" t="s">
        <v>49</v>
      </c>
      <c r="C70" s="474">
        <f>SUM(D70)</f>
        <v>41609000</v>
      </c>
      <c r="D70" s="476">
        <v>41609000</v>
      </c>
      <c r="E70" s="477"/>
      <c r="F70" s="478"/>
    </row>
    <row r="71" spans="1:6" ht="111" customHeight="1">
      <c r="A71" s="472"/>
      <c r="B71" s="473"/>
      <c r="C71" s="475"/>
      <c r="D71" s="476"/>
      <c r="E71" s="477"/>
      <c r="F71" s="478"/>
    </row>
    <row r="72" spans="1:6" ht="189" customHeight="1">
      <c r="A72" s="347">
        <v>41030800</v>
      </c>
      <c r="B72" s="306" t="s">
        <v>50</v>
      </c>
      <c r="C72" s="307">
        <f aca="true" t="shared" si="6" ref="C72:C77">SUM(D72)</f>
        <v>10588700</v>
      </c>
      <c r="D72" s="308">
        <v>10588700</v>
      </c>
      <c r="E72" s="340"/>
      <c r="F72" s="348"/>
    </row>
    <row r="73" spans="1:6" ht="409.5" customHeight="1">
      <c r="A73" s="347">
        <v>41030900</v>
      </c>
      <c r="B73" s="306" t="s">
        <v>51</v>
      </c>
      <c r="C73" s="307">
        <f t="shared" si="6"/>
        <v>885042</v>
      </c>
      <c r="D73" s="308">
        <v>885042</v>
      </c>
      <c r="E73" s="340"/>
      <c r="F73" s="348"/>
    </row>
    <row r="74" spans="1:6" ht="106.5" customHeight="1">
      <c r="A74" s="347">
        <v>41031000</v>
      </c>
      <c r="B74" s="306" t="s">
        <v>56</v>
      </c>
      <c r="C74" s="307">
        <f t="shared" si="6"/>
        <v>17100</v>
      </c>
      <c r="D74" s="308">
        <v>17100</v>
      </c>
      <c r="E74" s="340"/>
      <c r="F74" s="348"/>
    </row>
    <row r="75" spans="1:6" ht="48.75" customHeight="1">
      <c r="A75" s="349">
        <v>41033900</v>
      </c>
      <c r="B75" s="306" t="s">
        <v>57</v>
      </c>
      <c r="C75" s="307">
        <f t="shared" si="6"/>
        <v>38483300</v>
      </c>
      <c r="D75" s="308">
        <v>38483300</v>
      </c>
      <c r="E75" s="340"/>
      <c r="F75" s="348"/>
    </row>
    <row r="76" spans="1:6" ht="51.75" customHeight="1">
      <c r="A76" s="349">
        <v>41034200</v>
      </c>
      <c r="B76" s="306" t="s">
        <v>58</v>
      </c>
      <c r="C76" s="307">
        <f t="shared" si="6"/>
        <v>25518500</v>
      </c>
      <c r="D76" s="308">
        <v>25518500</v>
      </c>
      <c r="E76" s="340"/>
      <c r="F76" s="348"/>
    </row>
    <row r="77" spans="1:6" ht="30" customHeight="1">
      <c r="A77" s="349">
        <v>41035000</v>
      </c>
      <c r="B77" s="306" t="s">
        <v>311</v>
      </c>
      <c r="C77" s="307">
        <f t="shared" si="6"/>
        <v>1208100</v>
      </c>
      <c r="D77" s="308">
        <v>1208100</v>
      </c>
      <c r="E77" s="308"/>
      <c r="F77" s="348"/>
    </row>
    <row r="78" spans="1:7" ht="34.5" customHeight="1">
      <c r="A78" s="350"/>
      <c r="B78" s="351" t="s">
        <v>45</v>
      </c>
      <c r="C78" s="352">
        <f>SUM(D78:E78)</f>
        <v>258891369</v>
      </c>
      <c r="D78" s="352">
        <f>SUM(D66:D67)</f>
        <v>254587042</v>
      </c>
      <c r="E78" s="352">
        <f>SUM(E66:E67)</f>
        <v>4304327</v>
      </c>
      <c r="F78" s="353"/>
      <c r="G78" s="354"/>
    </row>
    <row r="79" spans="1:7" ht="34.5" customHeight="1">
      <c r="A79" s="355"/>
      <c r="B79" s="356"/>
      <c r="C79" s="357"/>
      <c r="D79" s="358"/>
      <c r="E79" s="358"/>
      <c r="F79" s="359"/>
      <c r="G79" s="354"/>
    </row>
    <row r="80" spans="1:7" ht="64.5" customHeight="1">
      <c r="A80" s="470" t="s">
        <v>59</v>
      </c>
      <c r="B80" s="470"/>
      <c r="C80" s="470"/>
      <c r="D80" s="470"/>
      <c r="E80" s="470"/>
      <c r="F80" s="470"/>
      <c r="G80" s="354"/>
    </row>
    <row r="81" spans="1:6" ht="33.75" customHeight="1">
      <c r="A81" s="360"/>
      <c r="B81" s="361"/>
      <c r="C81" s="361"/>
      <c r="D81" s="362"/>
      <c r="E81" s="362"/>
      <c r="F81" s="362"/>
    </row>
    <row r="82" spans="1:6" ht="24.75" customHeight="1">
      <c r="A82" s="363"/>
      <c r="B82" s="364"/>
      <c r="C82" s="364"/>
      <c r="D82" s="365"/>
      <c r="E82" s="365"/>
      <c r="F82" s="365"/>
    </row>
    <row r="83" spans="1:6" ht="23.25">
      <c r="A83" s="366"/>
      <c r="B83" s="366"/>
      <c r="C83" s="366"/>
      <c r="D83" s="366"/>
      <c r="E83" s="366"/>
      <c r="F83" s="366"/>
    </row>
    <row r="84" spans="1:6" ht="23.25">
      <c r="A84" s="367"/>
      <c r="B84" s="368"/>
      <c r="C84" s="368"/>
      <c r="D84" s="362"/>
      <c r="E84" s="362"/>
      <c r="F84" s="362"/>
    </row>
    <row r="85" spans="1:6" ht="21.75" customHeight="1">
      <c r="A85" s="366"/>
      <c r="B85" s="366"/>
      <c r="C85" s="366"/>
      <c r="D85" s="366"/>
      <c r="E85" s="366"/>
      <c r="F85" s="366"/>
    </row>
    <row r="86" spans="1:6" ht="23.25">
      <c r="A86" s="281"/>
      <c r="B86" s="281"/>
      <c r="C86" s="281"/>
      <c r="D86" s="281"/>
      <c r="E86" s="281"/>
      <c r="F86" s="281"/>
    </row>
    <row r="87" spans="1:6" ht="23.25">
      <c r="A87" s="366"/>
      <c r="B87" s="366"/>
      <c r="C87" s="366"/>
      <c r="D87" s="366"/>
      <c r="E87" s="366"/>
      <c r="F87" s="366"/>
    </row>
    <row r="88" spans="1:6" ht="23.25">
      <c r="A88" s="281"/>
      <c r="B88" s="281"/>
      <c r="C88" s="281"/>
      <c r="D88" s="281"/>
      <c r="E88" s="281"/>
      <c r="F88" s="281"/>
    </row>
    <row r="89" spans="1:6" ht="23.25">
      <c r="A89" s="281"/>
      <c r="B89" s="281"/>
      <c r="C89" s="281"/>
      <c r="D89" s="281"/>
      <c r="E89" s="281"/>
      <c r="F89" s="281"/>
    </row>
    <row r="90" spans="1:6" ht="23.25">
      <c r="A90" s="281"/>
      <c r="B90" s="281"/>
      <c r="C90" s="281"/>
      <c r="D90" s="281"/>
      <c r="E90" s="281"/>
      <c r="F90" s="281"/>
    </row>
    <row r="91" spans="1:6" ht="23.25">
      <c r="A91" s="281"/>
      <c r="B91" s="281"/>
      <c r="C91" s="281"/>
      <c r="D91" s="281"/>
      <c r="E91" s="281"/>
      <c r="F91" s="281"/>
    </row>
    <row r="92" spans="1:6" ht="23.25">
      <c r="A92" s="281"/>
      <c r="B92" s="281"/>
      <c r="C92" s="281"/>
      <c r="D92" s="281"/>
      <c r="E92" s="281"/>
      <c r="F92" s="281"/>
    </row>
    <row r="93" spans="1:6" ht="23.25">
      <c r="A93" s="281"/>
      <c r="B93" s="281"/>
      <c r="C93" s="281"/>
      <c r="D93" s="281"/>
      <c r="E93" s="281"/>
      <c r="F93" s="281"/>
    </row>
    <row r="94" spans="1:6" ht="23.25">
      <c r="A94" s="281"/>
      <c r="B94" s="281"/>
      <c r="C94" s="281"/>
      <c r="D94" s="281"/>
      <c r="E94" s="281"/>
      <c r="F94" s="281"/>
    </row>
    <row r="95" spans="1:6" ht="23.25">
      <c r="A95" s="281"/>
      <c r="B95" s="281"/>
      <c r="C95" s="281"/>
      <c r="D95" s="281"/>
      <c r="E95" s="281"/>
      <c r="F95" s="281"/>
    </row>
    <row r="96" spans="1:6" ht="23.25">
      <c r="A96" s="281"/>
      <c r="B96" s="281"/>
      <c r="C96" s="281"/>
      <c r="D96" s="281"/>
      <c r="E96" s="281"/>
      <c r="F96" s="281"/>
    </row>
    <row r="97" spans="1:6" ht="23.25">
      <c r="A97" s="281"/>
      <c r="B97" s="281"/>
      <c r="C97" s="281"/>
      <c r="D97" s="281"/>
      <c r="E97" s="281"/>
      <c r="F97" s="281"/>
    </row>
    <row r="98" spans="1:6" ht="23.25">
      <c r="A98" s="281"/>
      <c r="B98" s="281"/>
      <c r="C98" s="281"/>
      <c r="D98" s="281"/>
      <c r="E98" s="281"/>
      <c r="F98" s="281"/>
    </row>
    <row r="99" spans="1:6" ht="23.25">
      <c r="A99" s="366"/>
      <c r="B99" s="366"/>
      <c r="C99" s="366"/>
      <c r="D99" s="366"/>
      <c r="E99" s="366"/>
      <c r="F99" s="366"/>
    </row>
    <row r="100" spans="1:6" ht="23.25">
      <c r="A100" s="366"/>
      <c r="B100" s="366"/>
      <c r="C100" s="366"/>
      <c r="D100" s="366"/>
      <c r="E100" s="366"/>
      <c r="F100" s="366"/>
    </row>
    <row r="101" spans="1:6" ht="23.25">
      <c r="A101" s="366"/>
      <c r="B101" s="366"/>
      <c r="C101" s="366"/>
      <c r="D101" s="366"/>
      <c r="E101" s="366"/>
      <c r="F101" s="366"/>
    </row>
    <row r="102" spans="1:6" ht="23.25">
      <c r="A102" s="366"/>
      <c r="B102" s="366"/>
      <c r="C102" s="366"/>
      <c r="D102" s="366"/>
      <c r="E102" s="366"/>
      <c r="F102" s="366"/>
    </row>
    <row r="103" spans="1:6" ht="23.25">
      <c r="A103" s="366"/>
      <c r="B103" s="366"/>
      <c r="C103" s="366"/>
      <c r="D103" s="366"/>
      <c r="E103" s="366"/>
      <c r="F103" s="366"/>
    </row>
    <row r="104" spans="1:6" ht="23.25">
      <c r="A104" s="366"/>
      <c r="B104" s="366"/>
      <c r="C104" s="366"/>
      <c r="D104" s="366"/>
      <c r="E104" s="366"/>
      <c r="F104" s="366"/>
    </row>
    <row r="105" spans="1:6" ht="23.25">
      <c r="A105" s="366"/>
      <c r="B105" s="366"/>
      <c r="C105" s="366"/>
      <c r="D105" s="366"/>
      <c r="E105" s="366"/>
      <c r="F105" s="366"/>
    </row>
    <row r="106" spans="1:6" ht="23.25">
      <c r="A106" s="366"/>
      <c r="B106" s="366"/>
      <c r="C106" s="366"/>
      <c r="D106" s="366"/>
      <c r="E106" s="366"/>
      <c r="F106" s="366"/>
    </row>
    <row r="107" spans="1:6" ht="23.25">
      <c r="A107" s="366"/>
      <c r="B107" s="366"/>
      <c r="C107" s="366"/>
      <c r="D107" s="366"/>
      <c r="E107" s="366"/>
      <c r="F107" s="366"/>
    </row>
    <row r="108" spans="1:6" ht="23.25">
      <c r="A108" s="366"/>
      <c r="B108" s="366"/>
      <c r="C108" s="366"/>
      <c r="D108" s="366"/>
      <c r="E108" s="366"/>
      <c r="F108" s="366"/>
    </row>
    <row r="109" spans="1:6" ht="23.25">
      <c r="A109" s="366"/>
      <c r="B109" s="366"/>
      <c r="C109" s="366"/>
      <c r="D109" s="366"/>
      <c r="E109" s="366"/>
      <c r="F109" s="366"/>
    </row>
    <row r="110" spans="1:6" ht="23.25">
      <c r="A110" s="366"/>
      <c r="B110" s="366"/>
      <c r="C110" s="366"/>
      <c r="D110" s="366"/>
      <c r="E110" s="366"/>
      <c r="F110" s="366"/>
    </row>
    <row r="111" spans="1:6" ht="23.25">
      <c r="A111" s="366"/>
      <c r="B111" s="366"/>
      <c r="C111" s="366"/>
      <c r="D111" s="366"/>
      <c r="E111" s="366"/>
      <c r="F111" s="366"/>
    </row>
    <row r="112" spans="1:6" ht="23.25">
      <c r="A112" s="366"/>
      <c r="B112" s="366"/>
      <c r="C112" s="366"/>
      <c r="D112" s="366"/>
      <c r="E112" s="366"/>
      <c r="F112" s="366"/>
    </row>
    <row r="113" spans="1:6" ht="23.25">
      <c r="A113" s="366"/>
      <c r="B113" s="366"/>
      <c r="C113" s="366"/>
      <c r="D113" s="366"/>
      <c r="E113" s="366"/>
      <c r="F113" s="366"/>
    </row>
    <row r="114" spans="1:6" ht="23.25">
      <c r="A114" s="366"/>
      <c r="B114" s="366"/>
      <c r="C114" s="366"/>
      <c r="D114" s="366"/>
      <c r="E114" s="366"/>
      <c r="F114" s="366"/>
    </row>
    <row r="115" spans="1:6" ht="23.25">
      <c r="A115" s="366"/>
      <c r="B115" s="366"/>
      <c r="C115" s="366"/>
      <c r="D115" s="366"/>
      <c r="E115" s="366"/>
      <c r="F115" s="366"/>
    </row>
    <row r="116" spans="1:6" ht="23.25">
      <c r="A116" s="366"/>
      <c r="B116" s="366"/>
      <c r="C116" s="366"/>
      <c r="D116" s="366"/>
      <c r="E116" s="366"/>
      <c r="F116" s="366"/>
    </row>
    <row r="117" spans="1:6" ht="23.25">
      <c r="A117" s="366"/>
      <c r="B117" s="366"/>
      <c r="C117" s="366"/>
      <c r="D117" s="366"/>
      <c r="E117" s="366"/>
      <c r="F117" s="366"/>
    </row>
    <row r="118" spans="1:6" ht="23.25">
      <c r="A118" s="366"/>
      <c r="B118" s="366"/>
      <c r="C118" s="366"/>
      <c r="D118" s="366"/>
      <c r="E118" s="366"/>
      <c r="F118" s="366"/>
    </row>
    <row r="119" spans="1:6" ht="23.25">
      <c r="A119" s="366"/>
      <c r="B119" s="366"/>
      <c r="C119" s="366"/>
      <c r="D119" s="366"/>
      <c r="E119" s="366"/>
      <c r="F119" s="366"/>
    </row>
    <row r="120" spans="1:6" ht="23.25">
      <c r="A120" s="366"/>
      <c r="B120" s="366"/>
      <c r="C120" s="366"/>
      <c r="D120" s="366"/>
      <c r="E120" s="366"/>
      <c r="F120" s="366"/>
    </row>
    <row r="121" spans="1:6" ht="23.25">
      <c r="A121" s="366"/>
      <c r="B121" s="366"/>
      <c r="C121" s="366"/>
      <c r="D121" s="366"/>
      <c r="E121" s="366"/>
      <c r="F121" s="366"/>
    </row>
    <row r="122" spans="1:6" ht="23.25">
      <c r="A122" s="366"/>
      <c r="B122" s="366"/>
      <c r="C122" s="366"/>
      <c r="D122" s="366"/>
      <c r="E122" s="366"/>
      <c r="F122" s="366"/>
    </row>
    <row r="123" spans="1:6" ht="23.25">
      <c r="A123" s="366"/>
      <c r="B123" s="366"/>
      <c r="C123" s="366"/>
      <c r="D123" s="366"/>
      <c r="E123" s="366"/>
      <c r="F123" s="366"/>
    </row>
    <row r="124" spans="1:6" ht="23.25">
      <c r="A124" s="366"/>
      <c r="B124" s="366"/>
      <c r="C124" s="366"/>
      <c r="D124" s="366"/>
      <c r="E124" s="366"/>
      <c r="F124" s="366"/>
    </row>
  </sheetData>
  <sheetProtection/>
  <mergeCells count="17">
    <mergeCell ref="A80:F80"/>
    <mergeCell ref="A70:A71"/>
    <mergeCell ref="B70:B71"/>
    <mergeCell ref="C70:C71"/>
    <mergeCell ref="D70:D71"/>
    <mergeCell ref="E70:E71"/>
    <mergeCell ref="F70:F71"/>
    <mergeCell ref="C1:F1"/>
    <mergeCell ref="C2:F2"/>
    <mergeCell ref="D3:F3"/>
    <mergeCell ref="A6:F6"/>
    <mergeCell ref="A7:F7"/>
    <mergeCell ref="A10:A11"/>
    <mergeCell ref="B10:B11"/>
    <mergeCell ref="C10:C11"/>
    <mergeCell ref="D10:D11"/>
    <mergeCell ref="E10:F10"/>
  </mergeCells>
  <printOptions/>
  <pageMargins left="0.75" right="0.75" top="1" bottom="1" header="0.5" footer="0.5"/>
  <pageSetup horizontalDpi="600" verticalDpi="600" orientation="portrait" paperSize="9" scale="50" r:id="rId2"/>
  <colBreaks count="1" manualBreakCount="1">
    <brk id="6" max="65535" man="1"/>
  </colBreaks>
  <drawing r:id="rId1"/>
</worksheet>
</file>

<file path=xl/worksheets/sheet2.xml><?xml version="1.0" encoding="utf-8"?>
<worksheet xmlns="http://schemas.openxmlformats.org/spreadsheetml/2006/main" xmlns:r="http://schemas.openxmlformats.org/officeDocument/2006/relationships">
  <dimension ref="A1:P121"/>
  <sheetViews>
    <sheetView view="pageBreakPreview" zoomScaleSheetLayoutView="100" zoomScalePageLayoutView="0" workbookViewId="0" topLeftCell="D1">
      <selection activeCell="O5" sqref="O5"/>
    </sheetView>
  </sheetViews>
  <sheetFormatPr defaultColWidth="9.00390625" defaultRowHeight="12.75"/>
  <cols>
    <col min="1" max="2" width="9.875" style="374" customWidth="1"/>
    <col min="3" max="3" width="48.25390625" style="375" customWidth="1"/>
    <col min="4" max="4" width="14.375" style="376" customWidth="1"/>
    <col min="5" max="5" width="13.625" style="376" customWidth="1"/>
    <col min="6" max="6" width="11.00390625" style="378" customWidth="1"/>
    <col min="7" max="8" width="10.875" style="378" customWidth="1"/>
    <col min="9" max="9" width="12.00390625" style="376" customWidth="1"/>
    <col min="10" max="10" width="12.00390625" style="378" customWidth="1"/>
    <col min="11" max="11" width="8.625" style="378" customWidth="1"/>
    <col min="12" max="12" width="8.75390625" style="378" customWidth="1"/>
    <col min="13" max="13" width="12.00390625" style="378" customWidth="1"/>
    <col min="14" max="14" width="11.625" style="378" customWidth="1"/>
    <col min="15" max="15" width="12.375" style="378" customWidth="1"/>
    <col min="16" max="16" width="13.25390625" style="376" customWidth="1"/>
    <col min="17" max="16384" width="9.125" style="378" customWidth="1"/>
  </cols>
  <sheetData>
    <row r="1" spans="6:15" ht="12.75">
      <c r="F1" s="377"/>
      <c r="G1" s="377"/>
      <c r="H1" s="377"/>
      <c r="J1" s="377"/>
      <c r="K1" s="377"/>
      <c r="L1" s="377"/>
      <c r="M1" s="377"/>
      <c r="N1" s="377"/>
      <c r="O1" s="377"/>
    </row>
    <row r="2" spans="6:15" ht="12.75">
      <c r="F2" s="377"/>
      <c r="G2" s="377"/>
      <c r="H2" s="377"/>
      <c r="J2" s="377"/>
      <c r="K2" s="377"/>
      <c r="L2" s="377"/>
      <c r="M2" s="377"/>
      <c r="N2" s="377"/>
      <c r="O2" s="377"/>
    </row>
    <row r="3" spans="6:15" ht="12.75">
      <c r="F3" s="377"/>
      <c r="G3" s="377"/>
      <c r="H3" s="377"/>
      <c r="J3" s="377"/>
      <c r="K3" s="377"/>
      <c r="L3" s="377"/>
      <c r="M3" s="377"/>
      <c r="N3" s="377"/>
      <c r="O3" s="377"/>
    </row>
    <row r="4" spans="1:16" ht="22.5">
      <c r="A4" s="379"/>
      <c r="B4" s="379"/>
      <c r="C4" s="379"/>
      <c r="D4" s="379"/>
      <c r="E4" s="379"/>
      <c r="F4" s="379"/>
      <c r="G4" s="379"/>
      <c r="H4" s="379"/>
      <c r="I4" s="379"/>
      <c r="J4" s="379"/>
      <c r="K4" s="379"/>
      <c r="L4" s="379"/>
      <c r="M4" s="379"/>
      <c r="N4" s="379"/>
      <c r="O4" s="379"/>
      <c r="P4" s="379"/>
    </row>
    <row r="5" spans="1:16" ht="66" customHeight="1">
      <c r="A5" s="379"/>
      <c r="B5" s="379"/>
      <c r="C5" s="379"/>
      <c r="D5" s="379"/>
      <c r="E5" s="379"/>
      <c r="F5" s="379"/>
      <c r="G5" s="379"/>
      <c r="H5" s="379"/>
      <c r="I5" s="379"/>
      <c r="J5" s="379"/>
      <c r="K5" s="379"/>
      <c r="L5" s="379"/>
      <c r="M5" s="380"/>
      <c r="N5" s="381"/>
      <c r="O5" s="381"/>
      <c r="P5" s="382" t="s">
        <v>74</v>
      </c>
    </row>
    <row r="6" spans="1:16" ht="22.5" customHeight="1">
      <c r="A6" s="479" t="s">
        <v>119</v>
      </c>
      <c r="B6" s="479" t="s">
        <v>118</v>
      </c>
      <c r="C6" s="480" t="s">
        <v>120</v>
      </c>
      <c r="D6" s="495" t="s">
        <v>124</v>
      </c>
      <c r="E6" s="496"/>
      <c r="F6" s="496"/>
      <c r="G6" s="496"/>
      <c r="H6" s="497"/>
      <c r="I6" s="482" t="s">
        <v>125</v>
      </c>
      <c r="J6" s="482"/>
      <c r="K6" s="482"/>
      <c r="L6" s="482"/>
      <c r="M6" s="482"/>
      <c r="N6" s="482"/>
      <c r="O6" s="483"/>
      <c r="P6" s="490" t="s">
        <v>183</v>
      </c>
    </row>
    <row r="7" spans="1:16" ht="16.5" customHeight="1" hidden="1">
      <c r="A7" s="479"/>
      <c r="B7" s="479"/>
      <c r="C7" s="480"/>
      <c r="D7" s="383"/>
      <c r="E7" s="383"/>
      <c r="F7" s="482"/>
      <c r="G7" s="482"/>
      <c r="H7" s="383"/>
      <c r="I7" s="383"/>
      <c r="J7" s="482" t="s">
        <v>75</v>
      </c>
      <c r="K7" s="482"/>
      <c r="L7" s="482"/>
      <c r="M7" s="482"/>
      <c r="N7" s="383"/>
      <c r="O7" s="383"/>
      <c r="P7" s="490"/>
    </row>
    <row r="8" spans="1:16" ht="17.25" customHeight="1">
      <c r="A8" s="479"/>
      <c r="B8" s="479"/>
      <c r="C8" s="480"/>
      <c r="D8" s="500" t="s">
        <v>184</v>
      </c>
      <c r="E8" s="458" t="s">
        <v>235</v>
      </c>
      <c r="F8" s="482" t="s">
        <v>185</v>
      </c>
      <c r="G8" s="482"/>
      <c r="H8" s="458" t="s">
        <v>236</v>
      </c>
      <c r="I8" s="492" t="s">
        <v>184</v>
      </c>
      <c r="J8" s="458" t="s">
        <v>235</v>
      </c>
      <c r="K8" s="482" t="s">
        <v>185</v>
      </c>
      <c r="L8" s="494"/>
      <c r="M8" s="458" t="s">
        <v>236</v>
      </c>
      <c r="N8" s="482" t="s">
        <v>185</v>
      </c>
      <c r="O8" s="483"/>
      <c r="P8" s="490"/>
    </row>
    <row r="9" spans="1:16" ht="13.5" customHeight="1">
      <c r="A9" s="479"/>
      <c r="B9" s="479"/>
      <c r="C9" s="481"/>
      <c r="D9" s="501"/>
      <c r="E9" s="452"/>
      <c r="F9" s="484" t="s">
        <v>77</v>
      </c>
      <c r="G9" s="455" t="s">
        <v>78</v>
      </c>
      <c r="H9" s="454"/>
      <c r="I9" s="493"/>
      <c r="J9" s="452"/>
      <c r="K9" s="484" t="s">
        <v>79</v>
      </c>
      <c r="L9" s="455" t="s">
        <v>78</v>
      </c>
      <c r="M9" s="454"/>
      <c r="N9" s="456" t="s">
        <v>186</v>
      </c>
      <c r="O9" s="384" t="s">
        <v>185</v>
      </c>
      <c r="P9" s="490"/>
    </row>
    <row r="10" spans="1:16" ht="78" customHeight="1">
      <c r="A10" s="479"/>
      <c r="B10" s="479"/>
      <c r="C10" s="481"/>
      <c r="D10" s="502"/>
      <c r="E10" s="452"/>
      <c r="F10" s="454"/>
      <c r="G10" s="454"/>
      <c r="H10" s="454"/>
      <c r="I10" s="493"/>
      <c r="J10" s="452"/>
      <c r="K10" s="454"/>
      <c r="L10" s="454"/>
      <c r="M10" s="454"/>
      <c r="N10" s="457"/>
      <c r="O10" s="385" t="s">
        <v>187</v>
      </c>
      <c r="P10" s="491"/>
    </row>
    <row r="11" spans="1:16" s="390" customFormat="1" ht="19.5" customHeight="1">
      <c r="A11" s="386">
        <v>1</v>
      </c>
      <c r="B11" s="386" t="s">
        <v>121</v>
      </c>
      <c r="C11" s="387" t="s">
        <v>397</v>
      </c>
      <c r="D11" s="388">
        <v>4</v>
      </c>
      <c r="E11" s="388">
        <v>5</v>
      </c>
      <c r="F11" s="388">
        <v>6</v>
      </c>
      <c r="G11" s="388">
        <v>7</v>
      </c>
      <c r="H11" s="388">
        <v>8</v>
      </c>
      <c r="I11" s="388">
        <v>9</v>
      </c>
      <c r="J11" s="279">
        <v>10</v>
      </c>
      <c r="K11" s="388">
        <v>11</v>
      </c>
      <c r="L11" s="388">
        <v>12</v>
      </c>
      <c r="M11" s="279">
        <v>13</v>
      </c>
      <c r="N11" s="388">
        <v>14</v>
      </c>
      <c r="O11" s="388">
        <v>15</v>
      </c>
      <c r="P11" s="389" t="s">
        <v>122</v>
      </c>
    </row>
    <row r="12" spans="1:16" s="393" customFormat="1" ht="20.25" customHeight="1">
      <c r="A12" s="391" t="s">
        <v>188</v>
      </c>
      <c r="B12" s="391"/>
      <c r="C12" s="392" t="s">
        <v>80</v>
      </c>
      <c r="D12" s="423">
        <f aca="true" t="shared" si="0" ref="D12:P12">SUM(D13)</f>
        <v>16705029</v>
      </c>
      <c r="E12" s="423">
        <f t="shared" si="0"/>
        <v>16705029</v>
      </c>
      <c r="F12" s="423">
        <f t="shared" si="0"/>
        <v>11289180</v>
      </c>
      <c r="G12" s="423">
        <f t="shared" si="0"/>
        <v>194513</v>
      </c>
      <c r="H12" s="423">
        <f t="shared" si="0"/>
        <v>0</v>
      </c>
      <c r="I12" s="423">
        <f t="shared" si="0"/>
        <v>110500</v>
      </c>
      <c r="J12" s="423">
        <f t="shared" si="0"/>
        <v>0</v>
      </c>
      <c r="K12" s="423">
        <f t="shared" si="0"/>
        <v>0</v>
      </c>
      <c r="L12" s="423">
        <f t="shared" si="0"/>
        <v>0</v>
      </c>
      <c r="M12" s="423">
        <f t="shared" si="0"/>
        <v>110500</v>
      </c>
      <c r="N12" s="423">
        <f t="shared" si="0"/>
        <v>110500</v>
      </c>
      <c r="O12" s="423">
        <f t="shared" si="0"/>
        <v>110500</v>
      </c>
      <c r="P12" s="423">
        <f t="shared" si="0"/>
        <v>16815529</v>
      </c>
    </row>
    <row r="13" spans="1:16" ht="18.75" customHeight="1">
      <c r="A13" s="35" t="s">
        <v>189</v>
      </c>
      <c r="B13" s="35" t="s">
        <v>362</v>
      </c>
      <c r="C13" s="7" t="s">
        <v>81</v>
      </c>
      <c r="D13" s="266">
        <f>SUM(E13,H13)</f>
        <v>16705029</v>
      </c>
      <c r="E13" s="266">
        <v>16705029</v>
      </c>
      <c r="F13" s="266">
        <v>11289180</v>
      </c>
      <c r="G13" s="266">
        <v>194513</v>
      </c>
      <c r="H13" s="114"/>
      <c r="I13" s="424">
        <f>SUM(J13,M13)</f>
        <v>110500</v>
      </c>
      <c r="J13" s="115"/>
      <c r="K13" s="116"/>
      <c r="L13" s="116"/>
      <c r="M13" s="114">
        <v>110500</v>
      </c>
      <c r="N13" s="114">
        <v>110500</v>
      </c>
      <c r="O13" s="114">
        <v>110500</v>
      </c>
      <c r="P13" s="268">
        <f>SUM(D13,I13)</f>
        <v>16815529</v>
      </c>
    </row>
    <row r="14" spans="1:16" s="396" customFormat="1" ht="18" customHeight="1">
      <c r="A14" s="394" t="s">
        <v>190</v>
      </c>
      <c r="B14" s="394"/>
      <c r="C14" s="395" t="s">
        <v>82</v>
      </c>
      <c r="D14" s="425">
        <f>SUM(D15:D25)</f>
        <v>81001020</v>
      </c>
      <c r="E14" s="425">
        <f>SUM(E15:E25)</f>
        <v>81001020</v>
      </c>
      <c r="F14" s="425">
        <f>SUM(F15:F25)</f>
        <v>52410500</v>
      </c>
      <c r="G14" s="425">
        <f>SUM(G15:G25)</f>
        <v>3206139</v>
      </c>
      <c r="H14" s="425">
        <f>SUM(H15:H25)</f>
        <v>0</v>
      </c>
      <c r="I14" s="425">
        <f>SUM(M14,J14)</f>
        <v>4457082</v>
      </c>
      <c r="J14" s="425">
        <f aca="true" t="shared" si="1" ref="J14:P14">SUM(J15:J25)</f>
        <v>3942602</v>
      </c>
      <c r="K14" s="425">
        <f t="shared" si="1"/>
        <v>0</v>
      </c>
      <c r="L14" s="425">
        <f t="shared" si="1"/>
        <v>0</v>
      </c>
      <c r="M14" s="425">
        <f t="shared" si="1"/>
        <v>514480</v>
      </c>
      <c r="N14" s="425">
        <f t="shared" si="1"/>
        <v>514480</v>
      </c>
      <c r="O14" s="425">
        <f t="shared" si="1"/>
        <v>514480</v>
      </c>
      <c r="P14" s="425">
        <f t="shared" si="1"/>
        <v>85458102</v>
      </c>
    </row>
    <row r="15" spans="1:16" s="396" customFormat="1" ht="18.75" customHeight="1">
      <c r="A15" s="28" t="s">
        <v>191</v>
      </c>
      <c r="B15" s="28" t="s">
        <v>363</v>
      </c>
      <c r="C15" s="36" t="s">
        <v>192</v>
      </c>
      <c r="D15" s="266">
        <f aca="true" t="shared" si="2" ref="D15:D25">SUM(E15,H15)</f>
        <v>30087877</v>
      </c>
      <c r="E15" s="265">
        <v>30087877</v>
      </c>
      <c r="F15" s="121">
        <v>18176750</v>
      </c>
      <c r="G15" s="121">
        <v>1835267</v>
      </c>
      <c r="H15" s="121"/>
      <c r="I15" s="265">
        <f>SUM(J15,M15)</f>
        <v>3454027</v>
      </c>
      <c r="J15" s="121">
        <v>3306027</v>
      </c>
      <c r="K15" s="121"/>
      <c r="L15" s="121"/>
      <c r="M15" s="121">
        <v>148000</v>
      </c>
      <c r="N15" s="121">
        <v>148000</v>
      </c>
      <c r="O15" s="121">
        <v>148000</v>
      </c>
      <c r="P15" s="119">
        <f>SUM(D15,I15)</f>
        <v>33541904</v>
      </c>
    </row>
    <row r="16" spans="1:16" s="396" customFormat="1" ht="30" customHeight="1">
      <c r="A16" s="28" t="s">
        <v>193</v>
      </c>
      <c r="B16" s="28" t="s">
        <v>364</v>
      </c>
      <c r="C16" s="36" t="s">
        <v>194</v>
      </c>
      <c r="D16" s="266">
        <f t="shared" si="2"/>
        <v>45573125</v>
      </c>
      <c r="E16" s="265">
        <v>45573125</v>
      </c>
      <c r="F16" s="121">
        <v>30750060</v>
      </c>
      <c r="G16" s="121">
        <v>1265514</v>
      </c>
      <c r="H16" s="121"/>
      <c r="I16" s="265">
        <f>SUM(J16,M16)</f>
        <v>1003055</v>
      </c>
      <c r="J16" s="121">
        <v>636575</v>
      </c>
      <c r="K16" s="121"/>
      <c r="L16" s="121"/>
      <c r="M16" s="121">
        <v>366480</v>
      </c>
      <c r="N16" s="121">
        <v>366480</v>
      </c>
      <c r="O16" s="121">
        <v>366480</v>
      </c>
      <c r="P16" s="119">
        <f>SUM(D16,I16)</f>
        <v>46576180</v>
      </c>
    </row>
    <row r="17" spans="1:16" s="396" customFormat="1" ht="42" customHeight="1">
      <c r="A17" s="28" t="s">
        <v>195</v>
      </c>
      <c r="B17" s="28" t="s">
        <v>365</v>
      </c>
      <c r="C17" s="36" t="s">
        <v>196</v>
      </c>
      <c r="D17" s="266">
        <f t="shared" si="2"/>
        <v>417620</v>
      </c>
      <c r="E17" s="121">
        <v>417620</v>
      </c>
      <c r="F17" s="121">
        <v>291100</v>
      </c>
      <c r="G17" s="121"/>
      <c r="H17" s="121"/>
      <c r="I17" s="265">
        <f aca="true" t="shared" si="3" ref="I17:I23">SUM(J17,M17)</f>
        <v>0</v>
      </c>
      <c r="J17" s="121"/>
      <c r="K17" s="121"/>
      <c r="L17" s="121"/>
      <c r="M17" s="121"/>
      <c r="N17" s="121"/>
      <c r="O17" s="121"/>
      <c r="P17" s="119">
        <f aca="true" t="shared" si="4" ref="P17:P25">SUM(D17,I17)</f>
        <v>417620</v>
      </c>
    </row>
    <row r="18" spans="1:16" s="396" customFormat="1" ht="28.5" customHeight="1">
      <c r="A18" s="28" t="s">
        <v>197</v>
      </c>
      <c r="B18" s="28" t="s">
        <v>366</v>
      </c>
      <c r="C18" s="36" t="s">
        <v>198</v>
      </c>
      <c r="D18" s="266">
        <f t="shared" si="2"/>
        <v>1673355</v>
      </c>
      <c r="E18" s="121">
        <v>1673355</v>
      </c>
      <c r="F18" s="121">
        <v>1114330</v>
      </c>
      <c r="G18" s="121">
        <v>55835</v>
      </c>
      <c r="H18" s="121"/>
      <c r="I18" s="265">
        <f t="shared" si="3"/>
        <v>0</v>
      </c>
      <c r="J18" s="121"/>
      <c r="K18" s="121"/>
      <c r="L18" s="121"/>
      <c r="M18" s="121"/>
      <c r="N18" s="121"/>
      <c r="O18" s="121"/>
      <c r="P18" s="119">
        <f t="shared" si="4"/>
        <v>1673355</v>
      </c>
    </row>
    <row r="19" spans="1:16" s="396" customFormat="1" ht="20.25" customHeight="1">
      <c r="A19" s="28" t="s">
        <v>199</v>
      </c>
      <c r="B19" s="28" t="s">
        <v>367</v>
      </c>
      <c r="C19" s="36" t="s">
        <v>200</v>
      </c>
      <c r="D19" s="266">
        <f t="shared" si="2"/>
        <v>153000</v>
      </c>
      <c r="E19" s="121">
        <v>153000</v>
      </c>
      <c r="F19" s="121"/>
      <c r="G19" s="121"/>
      <c r="H19" s="121"/>
      <c r="I19" s="265">
        <f t="shared" si="3"/>
        <v>0</v>
      </c>
      <c r="J19" s="121"/>
      <c r="K19" s="121"/>
      <c r="L19" s="121"/>
      <c r="M19" s="121"/>
      <c r="N19" s="121"/>
      <c r="O19" s="121"/>
      <c r="P19" s="119">
        <f t="shared" si="4"/>
        <v>153000</v>
      </c>
    </row>
    <row r="20" spans="1:16" s="396" customFormat="1" ht="18" customHeight="1">
      <c r="A20" s="28" t="s">
        <v>201</v>
      </c>
      <c r="B20" s="28" t="s">
        <v>368</v>
      </c>
      <c r="C20" s="36" t="s">
        <v>202</v>
      </c>
      <c r="D20" s="266">
        <f t="shared" si="2"/>
        <v>21800</v>
      </c>
      <c r="E20" s="121">
        <v>21800</v>
      </c>
      <c r="F20" s="121"/>
      <c r="G20" s="121"/>
      <c r="H20" s="121"/>
      <c r="I20" s="265">
        <f t="shared" si="3"/>
        <v>0</v>
      </c>
      <c r="J20" s="121"/>
      <c r="K20" s="121"/>
      <c r="L20" s="121"/>
      <c r="M20" s="121"/>
      <c r="N20" s="121"/>
      <c r="O20" s="121"/>
      <c r="P20" s="119">
        <f t="shared" si="4"/>
        <v>21800</v>
      </c>
    </row>
    <row r="21" spans="1:16" s="396" customFormat="1" ht="20.25" customHeight="1">
      <c r="A21" s="28" t="s">
        <v>203</v>
      </c>
      <c r="B21" s="28" t="s">
        <v>369</v>
      </c>
      <c r="C21" s="36" t="s">
        <v>204</v>
      </c>
      <c r="D21" s="266">
        <f t="shared" si="2"/>
        <v>783800</v>
      </c>
      <c r="E21" s="121">
        <v>783800</v>
      </c>
      <c r="F21" s="121">
        <v>564600</v>
      </c>
      <c r="G21" s="121"/>
      <c r="H21" s="121"/>
      <c r="I21" s="265">
        <f t="shared" si="3"/>
        <v>0</v>
      </c>
      <c r="J21" s="121"/>
      <c r="K21" s="121"/>
      <c r="L21" s="121"/>
      <c r="M21" s="121"/>
      <c r="N21" s="121"/>
      <c r="O21" s="121"/>
      <c r="P21" s="119">
        <f t="shared" si="4"/>
        <v>783800</v>
      </c>
    </row>
    <row r="22" spans="1:16" s="396" customFormat="1" ht="27.75" customHeight="1">
      <c r="A22" s="28" t="s">
        <v>205</v>
      </c>
      <c r="B22" s="28" t="s">
        <v>369</v>
      </c>
      <c r="C22" s="36" t="s">
        <v>206</v>
      </c>
      <c r="D22" s="266">
        <f t="shared" si="2"/>
        <v>1500510</v>
      </c>
      <c r="E22" s="121">
        <v>1500510</v>
      </c>
      <c r="F22" s="121">
        <v>1053640</v>
      </c>
      <c r="G22" s="121"/>
      <c r="H22" s="121"/>
      <c r="I22" s="265">
        <f t="shared" si="3"/>
        <v>0</v>
      </c>
      <c r="J22" s="121"/>
      <c r="K22" s="121"/>
      <c r="L22" s="121"/>
      <c r="M22" s="121"/>
      <c r="N22" s="121"/>
      <c r="O22" s="121"/>
      <c r="P22" s="119">
        <f t="shared" si="4"/>
        <v>1500510</v>
      </c>
    </row>
    <row r="23" spans="1:16" s="396" customFormat="1" ht="21" customHeight="1">
      <c r="A23" s="28" t="s">
        <v>207</v>
      </c>
      <c r="B23" s="28" t="s">
        <v>369</v>
      </c>
      <c r="C23" s="36" t="s">
        <v>208</v>
      </c>
      <c r="D23" s="266">
        <f t="shared" si="2"/>
        <v>770023</v>
      </c>
      <c r="E23" s="121">
        <v>770023</v>
      </c>
      <c r="F23" s="121">
        <v>460020</v>
      </c>
      <c r="G23" s="121">
        <v>49523</v>
      </c>
      <c r="H23" s="121"/>
      <c r="I23" s="265">
        <f t="shared" si="3"/>
        <v>0</v>
      </c>
      <c r="J23" s="121"/>
      <c r="K23" s="121"/>
      <c r="L23" s="121"/>
      <c r="M23" s="121"/>
      <c r="N23" s="121"/>
      <c r="O23" s="121"/>
      <c r="P23" s="119">
        <f t="shared" si="4"/>
        <v>770023</v>
      </c>
    </row>
    <row r="24" spans="1:16" s="396" customFormat="1" ht="18" customHeight="1" hidden="1">
      <c r="A24" s="28" t="s">
        <v>209</v>
      </c>
      <c r="B24" s="28" t="s">
        <v>209</v>
      </c>
      <c r="C24" s="36" t="s">
        <v>210</v>
      </c>
      <c r="D24" s="266">
        <f t="shared" si="2"/>
        <v>0</v>
      </c>
      <c r="E24" s="121"/>
      <c r="F24" s="121"/>
      <c r="G24" s="121"/>
      <c r="H24" s="121"/>
      <c r="I24" s="265"/>
      <c r="J24" s="121"/>
      <c r="K24" s="121"/>
      <c r="L24" s="121"/>
      <c r="M24" s="121"/>
      <c r="N24" s="121"/>
      <c r="O24" s="121"/>
      <c r="P24" s="119">
        <f t="shared" si="4"/>
        <v>0</v>
      </c>
    </row>
    <row r="25" spans="1:16" s="396" customFormat="1" ht="27" customHeight="1">
      <c r="A25" s="28" t="s">
        <v>211</v>
      </c>
      <c r="B25" s="28" t="s">
        <v>369</v>
      </c>
      <c r="C25" s="36" t="s">
        <v>212</v>
      </c>
      <c r="D25" s="266">
        <f t="shared" si="2"/>
        <v>19910</v>
      </c>
      <c r="E25" s="121">
        <v>19910</v>
      </c>
      <c r="F25" s="426"/>
      <c r="G25" s="121"/>
      <c r="H25" s="121"/>
      <c r="I25" s="265">
        <f aca="true" t="shared" si="5" ref="I25:I32">SUM(J25,M25)</f>
        <v>0</v>
      </c>
      <c r="J25" s="121"/>
      <c r="K25" s="121"/>
      <c r="L25" s="121"/>
      <c r="M25" s="121"/>
      <c r="N25" s="121"/>
      <c r="O25" s="121"/>
      <c r="P25" s="119">
        <f t="shared" si="4"/>
        <v>19910</v>
      </c>
    </row>
    <row r="26" spans="1:16" s="396" customFormat="1" ht="21.75" customHeight="1">
      <c r="A26" s="391" t="s">
        <v>86</v>
      </c>
      <c r="B26" s="391"/>
      <c r="C26" s="392" t="s">
        <v>87</v>
      </c>
      <c r="D26" s="423">
        <f aca="true" t="shared" si="6" ref="D26:P26">SUM(D27)</f>
        <v>25518500</v>
      </c>
      <c r="E26" s="423">
        <f t="shared" si="6"/>
        <v>25518500</v>
      </c>
      <c r="F26" s="423">
        <f t="shared" si="6"/>
        <v>18722300</v>
      </c>
      <c r="G26" s="423">
        <f t="shared" si="6"/>
        <v>0</v>
      </c>
      <c r="H26" s="423">
        <f t="shared" si="6"/>
        <v>0</v>
      </c>
      <c r="I26" s="423">
        <f t="shared" si="6"/>
        <v>0</v>
      </c>
      <c r="J26" s="423">
        <f t="shared" si="6"/>
        <v>0</v>
      </c>
      <c r="K26" s="423">
        <f t="shared" si="6"/>
        <v>0</v>
      </c>
      <c r="L26" s="423">
        <f t="shared" si="6"/>
        <v>0</v>
      </c>
      <c r="M26" s="423">
        <f t="shared" si="6"/>
        <v>0</v>
      </c>
      <c r="N26" s="423">
        <f t="shared" si="6"/>
        <v>0</v>
      </c>
      <c r="O26" s="423">
        <f t="shared" si="6"/>
        <v>0</v>
      </c>
      <c r="P26" s="423">
        <f t="shared" si="6"/>
        <v>25518500</v>
      </c>
    </row>
    <row r="27" spans="1:16" s="396" customFormat="1" ht="54" customHeight="1">
      <c r="A27" s="29" t="s">
        <v>359</v>
      </c>
      <c r="B27" s="29" t="s">
        <v>361</v>
      </c>
      <c r="C27" s="7" t="s">
        <v>360</v>
      </c>
      <c r="D27" s="266">
        <f>SUM(E27,H27)</f>
        <v>25518500</v>
      </c>
      <c r="E27" s="266">
        <v>25518500</v>
      </c>
      <c r="F27" s="266">
        <v>18722300</v>
      </c>
      <c r="G27" s="266"/>
      <c r="H27" s="114"/>
      <c r="I27" s="424">
        <f>SUM(J27,M27)</f>
        <v>0</v>
      </c>
      <c r="J27" s="115"/>
      <c r="K27" s="116"/>
      <c r="L27" s="116"/>
      <c r="M27" s="114"/>
      <c r="N27" s="114"/>
      <c r="O27" s="117"/>
      <c r="P27" s="268">
        <f>SUM(D27,I27)</f>
        <v>25518500</v>
      </c>
    </row>
    <row r="28" spans="1:16" ht="21" customHeight="1">
      <c r="A28" s="394" t="s">
        <v>83</v>
      </c>
      <c r="B28" s="394"/>
      <c r="C28" s="395" t="s">
        <v>84</v>
      </c>
      <c r="D28" s="425">
        <f>SUM(D29:D67)</f>
        <v>61635882</v>
      </c>
      <c r="E28" s="425">
        <f>SUM(E29:E67)</f>
        <v>61635882</v>
      </c>
      <c r="F28" s="425">
        <f>SUM(F29:F67)</f>
        <v>4086500</v>
      </c>
      <c r="G28" s="425">
        <f>SUM(G29:G67)</f>
        <v>220490</v>
      </c>
      <c r="H28" s="425">
        <f>SUM(H29:H67)</f>
        <v>0</v>
      </c>
      <c r="I28" s="425">
        <f t="shared" si="5"/>
        <v>42800</v>
      </c>
      <c r="J28" s="425">
        <f aca="true" t="shared" si="7" ref="J28:P28">SUM(J29:J67)</f>
        <v>42800</v>
      </c>
      <c r="K28" s="425">
        <f t="shared" si="7"/>
        <v>0</v>
      </c>
      <c r="L28" s="425">
        <f t="shared" si="7"/>
        <v>0</v>
      </c>
      <c r="M28" s="425">
        <f t="shared" si="7"/>
        <v>0</v>
      </c>
      <c r="N28" s="425">
        <f t="shared" si="7"/>
        <v>0</v>
      </c>
      <c r="O28" s="425">
        <f t="shared" si="7"/>
        <v>0</v>
      </c>
      <c r="P28" s="425">
        <f t="shared" si="7"/>
        <v>61678682</v>
      </c>
    </row>
    <row r="29" spans="1:16" s="376" customFormat="1" ht="132.75" customHeight="1">
      <c r="A29" s="32">
        <v>90201</v>
      </c>
      <c r="B29" s="29">
        <v>1030</v>
      </c>
      <c r="C29" s="397" t="s">
        <v>54</v>
      </c>
      <c r="D29" s="266">
        <f aca="true" t="shared" si="8" ref="D29:D67">SUM(E29,H29)</f>
        <v>1800000</v>
      </c>
      <c r="E29" s="137">
        <v>1800000</v>
      </c>
      <c r="F29" s="133"/>
      <c r="G29" s="133"/>
      <c r="H29" s="133"/>
      <c r="I29" s="137">
        <f t="shared" si="5"/>
        <v>0</v>
      </c>
      <c r="J29" s="133"/>
      <c r="K29" s="133"/>
      <c r="L29" s="133"/>
      <c r="M29" s="133"/>
      <c r="N29" s="133"/>
      <c r="O29" s="133"/>
      <c r="P29" s="123">
        <f>SUM(I29,D29)</f>
        <v>1800000</v>
      </c>
    </row>
    <row r="30" spans="1:16" s="376" customFormat="1" ht="117" customHeight="1">
      <c r="A30" s="32">
        <v>90202</v>
      </c>
      <c r="B30" s="440">
        <v>1030</v>
      </c>
      <c r="C30" s="2" t="s">
        <v>24</v>
      </c>
      <c r="D30" s="266">
        <f t="shared" si="8"/>
        <v>2100</v>
      </c>
      <c r="E30" s="137">
        <v>2100</v>
      </c>
      <c r="F30" s="133"/>
      <c r="G30" s="133"/>
      <c r="H30" s="133"/>
      <c r="I30" s="137">
        <f t="shared" si="5"/>
        <v>0</v>
      </c>
      <c r="J30" s="133"/>
      <c r="K30" s="133"/>
      <c r="L30" s="133"/>
      <c r="M30" s="133"/>
      <c r="N30" s="133"/>
      <c r="O30" s="133"/>
      <c r="P30" s="123">
        <f>SUM(I30,D30)</f>
        <v>2100</v>
      </c>
    </row>
    <row r="31" spans="1:16" s="376" customFormat="1" ht="132" customHeight="1">
      <c r="A31" s="32">
        <v>90203</v>
      </c>
      <c r="B31" s="440">
        <v>1030</v>
      </c>
      <c r="C31" s="2" t="s">
        <v>239</v>
      </c>
      <c r="D31" s="266">
        <f t="shared" si="8"/>
        <v>27720</v>
      </c>
      <c r="E31" s="265">
        <v>27720</v>
      </c>
      <c r="F31" s="118"/>
      <c r="G31" s="118"/>
      <c r="H31" s="118"/>
      <c r="I31" s="265">
        <f t="shared" si="5"/>
        <v>0</v>
      </c>
      <c r="J31" s="132"/>
      <c r="K31" s="129"/>
      <c r="L31" s="129"/>
      <c r="M31" s="129"/>
      <c r="N31" s="129"/>
      <c r="O31" s="129"/>
      <c r="P31" s="119">
        <f>SUM(D31,I31)</f>
        <v>27720</v>
      </c>
    </row>
    <row r="32" spans="1:16" s="376" customFormat="1" ht="222.75" customHeight="1">
      <c r="A32" s="451">
        <v>90204</v>
      </c>
      <c r="B32" s="486">
        <v>1030</v>
      </c>
      <c r="C32" s="435" t="s">
        <v>25</v>
      </c>
      <c r="D32" s="498">
        <f t="shared" si="8"/>
        <v>420000</v>
      </c>
      <c r="E32" s="498">
        <v>420000</v>
      </c>
      <c r="F32" s="447"/>
      <c r="G32" s="447"/>
      <c r="H32" s="447"/>
      <c r="I32" s="449">
        <f t="shared" si="5"/>
        <v>0</v>
      </c>
      <c r="J32" s="447"/>
      <c r="K32" s="447"/>
      <c r="L32" s="447"/>
      <c r="M32" s="447"/>
      <c r="N32" s="447"/>
      <c r="O32" s="447"/>
      <c r="P32" s="488">
        <f>SUM(I32,D32)</f>
        <v>420000</v>
      </c>
    </row>
    <row r="33" spans="1:16" s="376" customFormat="1" ht="155.25" customHeight="1">
      <c r="A33" s="485"/>
      <c r="B33" s="487"/>
      <c r="C33" s="436" t="s">
        <v>26</v>
      </c>
      <c r="D33" s="499">
        <f t="shared" si="8"/>
        <v>0</v>
      </c>
      <c r="E33" s="499"/>
      <c r="F33" s="448"/>
      <c r="G33" s="448"/>
      <c r="H33" s="448"/>
      <c r="I33" s="450"/>
      <c r="J33" s="448"/>
      <c r="K33" s="448"/>
      <c r="L33" s="448"/>
      <c r="M33" s="448"/>
      <c r="N33" s="448"/>
      <c r="O33" s="448"/>
      <c r="P33" s="489"/>
    </row>
    <row r="34" spans="1:16" s="376" customFormat="1" ht="45.75" customHeight="1" hidden="1">
      <c r="A34" s="32">
        <v>90206</v>
      </c>
      <c r="B34" s="440"/>
      <c r="C34" s="2" t="s">
        <v>242</v>
      </c>
      <c r="D34" s="266">
        <f t="shared" si="8"/>
        <v>0</v>
      </c>
      <c r="E34" s="137"/>
      <c r="F34" s="133"/>
      <c r="G34" s="133"/>
      <c r="H34" s="133"/>
      <c r="I34" s="137">
        <f>SUM(J34,M34)</f>
        <v>0</v>
      </c>
      <c r="J34" s="133"/>
      <c r="K34" s="133"/>
      <c r="L34" s="133"/>
      <c r="M34" s="133"/>
      <c r="N34" s="133"/>
      <c r="O34" s="133"/>
      <c r="P34" s="123">
        <f>SUM(I34,D34)</f>
        <v>0</v>
      </c>
    </row>
    <row r="35" spans="1:16" s="376" customFormat="1" ht="67.5" customHeight="1">
      <c r="A35" s="32">
        <v>90207</v>
      </c>
      <c r="B35" s="440">
        <v>1070</v>
      </c>
      <c r="C35" s="17" t="s">
        <v>55</v>
      </c>
      <c r="D35" s="266">
        <f t="shared" si="8"/>
        <v>4200000</v>
      </c>
      <c r="E35" s="137">
        <v>4200000</v>
      </c>
      <c r="F35" s="133"/>
      <c r="G35" s="133"/>
      <c r="H35" s="133"/>
      <c r="I35" s="137">
        <f>SUM(J35,M35)</f>
        <v>0</v>
      </c>
      <c r="J35" s="133"/>
      <c r="K35" s="133"/>
      <c r="L35" s="133"/>
      <c r="M35" s="133"/>
      <c r="N35" s="133"/>
      <c r="O35" s="133"/>
      <c r="P35" s="123">
        <f>SUM(I35,D35)</f>
        <v>4200000</v>
      </c>
    </row>
    <row r="36" spans="1:16" s="376" customFormat="1" ht="52.5" customHeight="1">
      <c r="A36" s="32">
        <v>90208</v>
      </c>
      <c r="B36" s="440">
        <v>1070</v>
      </c>
      <c r="C36" s="2" t="s">
        <v>243</v>
      </c>
      <c r="D36" s="266">
        <f t="shared" si="8"/>
        <v>11400</v>
      </c>
      <c r="E36" s="137">
        <v>11400</v>
      </c>
      <c r="F36" s="133"/>
      <c r="G36" s="133"/>
      <c r="H36" s="133"/>
      <c r="I36" s="137">
        <f>SUM(J36,M36)</f>
        <v>0</v>
      </c>
      <c r="J36" s="133"/>
      <c r="K36" s="133"/>
      <c r="L36" s="133"/>
      <c r="M36" s="133"/>
      <c r="N36" s="133"/>
      <c r="O36" s="133"/>
      <c r="P36" s="123">
        <f>SUM(I36,D36)</f>
        <v>11400</v>
      </c>
    </row>
    <row r="37" spans="1:16" s="376" customFormat="1" ht="54" customHeight="1">
      <c r="A37" s="32">
        <v>90209</v>
      </c>
      <c r="B37" s="440">
        <v>1070</v>
      </c>
      <c r="C37" s="2" t="s">
        <v>85</v>
      </c>
      <c r="D37" s="266">
        <f t="shared" si="8"/>
        <v>68000</v>
      </c>
      <c r="E37" s="265">
        <v>68000</v>
      </c>
      <c r="F37" s="118"/>
      <c r="G37" s="118"/>
      <c r="H37" s="118"/>
      <c r="I37" s="119">
        <f>SUM(J37,M37)</f>
        <v>0</v>
      </c>
      <c r="J37" s="132"/>
      <c r="K37" s="129"/>
      <c r="L37" s="129"/>
      <c r="M37" s="129"/>
      <c r="N37" s="129"/>
      <c r="O37" s="129"/>
      <c r="P37" s="119">
        <f>SUM(D37,I37)</f>
        <v>68000</v>
      </c>
    </row>
    <row r="38" spans="1:16" s="376" customFormat="1" ht="17.25" customHeight="1" hidden="1">
      <c r="A38" s="398">
        <v>90210</v>
      </c>
      <c r="B38" s="441"/>
      <c r="C38" s="399" t="s">
        <v>88</v>
      </c>
      <c r="D38" s="266">
        <f t="shared" si="8"/>
        <v>0</v>
      </c>
      <c r="E38" s="265"/>
      <c r="F38" s="118"/>
      <c r="G38" s="118"/>
      <c r="H38" s="118"/>
      <c r="I38" s="121"/>
      <c r="J38" s="132"/>
      <c r="K38" s="129"/>
      <c r="L38" s="129"/>
      <c r="M38" s="129"/>
      <c r="N38" s="129"/>
      <c r="O38" s="129"/>
      <c r="P38" s="119">
        <f>SUM(D38,I38)</f>
        <v>0</v>
      </c>
    </row>
    <row r="39" spans="1:16" s="376" customFormat="1" ht="27.75" customHeight="1">
      <c r="A39" s="398">
        <v>90212</v>
      </c>
      <c r="B39" s="441">
        <v>1070</v>
      </c>
      <c r="C39" s="2" t="s">
        <v>244</v>
      </c>
      <c r="D39" s="266">
        <f t="shared" si="8"/>
        <v>1208100</v>
      </c>
      <c r="E39" s="265">
        <v>1208100</v>
      </c>
      <c r="F39" s="118"/>
      <c r="G39" s="118"/>
      <c r="H39" s="118"/>
      <c r="I39" s="137">
        <f>SUM(J39,M39)</f>
        <v>0</v>
      </c>
      <c r="J39" s="132"/>
      <c r="K39" s="129"/>
      <c r="L39" s="129"/>
      <c r="M39" s="129"/>
      <c r="N39" s="129"/>
      <c r="O39" s="129"/>
      <c r="P39" s="119">
        <f>SUM(D39,I39)</f>
        <v>1208100</v>
      </c>
    </row>
    <row r="40" spans="1:16" s="376" customFormat="1" ht="17.25" customHeight="1">
      <c r="A40" s="398">
        <v>90214</v>
      </c>
      <c r="B40" s="441">
        <v>1070</v>
      </c>
      <c r="C40" s="400" t="s">
        <v>245</v>
      </c>
      <c r="D40" s="266">
        <f t="shared" si="8"/>
        <v>391122</v>
      </c>
      <c r="E40" s="265">
        <v>391122</v>
      </c>
      <c r="F40" s="118"/>
      <c r="G40" s="118"/>
      <c r="H40" s="118"/>
      <c r="I40" s="137">
        <f>SUM(J40,M40)</f>
        <v>0</v>
      </c>
      <c r="J40" s="132"/>
      <c r="K40" s="129"/>
      <c r="L40" s="129"/>
      <c r="M40" s="129"/>
      <c r="N40" s="129"/>
      <c r="O40" s="129"/>
      <c r="P40" s="119">
        <f>SUM(D40,I40)</f>
        <v>391122</v>
      </c>
    </row>
    <row r="41" spans="1:16" s="376" customFormat="1" ht="72" customHeight="1">
      <c r="A41" s="32">
        <v>90215</v>
      </c>
      <c r="B41" s="440">
        <v>1070</v>
      </c>
      <c r="C41" s="397" t="s">
        <v>27</v>
      </c>
      <c r="D41" s="266">
        <f t="shared" si="8"/>
        <v>3468300</v>
      </c>
      <c r="E41" s="137">
        <v>3468300</v>
      </c>
      <c r="F41" s="133"/>
      <c r="G41" s="133"/>
      <c r="H41" s="133"/>
      <c r="I41" s="137">
        <f>SUM(J41,M41)</f>
        <v>0</v>
      </c>
      <c r="J41" s="133"/>
      <c r="K41" s="133"/>
      <c r="L41" s="133"/>
      <c r="M41" s="133"/>
      <c r="N41" s="133"/>
      <c r="O41" s="133"/>
      <c r="P41" s="123">
        <f>SUM(I41,D41)</f>
        <v>3468300</v>
      </c>
    </row>
    <row r="42" spans="1:16" s="376" customFormat="1" ht="17.25" customHeight="1">
      <c r="A42" s="32">
        <v>90302</v>
      </c>
      <c r="B42" s="28" t="s">
        <v>376</v>
      </c>
      <c r="C42" s="3" t="s">
        <v>28</v>
      </c>
      <c r="D42" s="266">
        <f t="shared" si="8"/>
        <v>540000</v>
      </c>
      <c r="E42" s="137">
        <v>540000</v>
      </c>
      <c r="F42" s="133"/>
      <c r="G42" s="133"/>
      <c r="H42" s="133"/>
      <c r="I42" s="137">
        <f aca="true" t="shared" si="9" ref="I42:I47">SUM(J42,M42)</f>
        <v>0</v>
      </c>
      <c r="J42" s="133"/>
      <c r="K42" s="133"/>
      <c r="L42" s="133"/>
      <c r="M42" s="133"/>
      <c r="N42" s="133"/>
      <c r="O42" s="133"/>
      <c r="P42" s="123">
        <f aca="true" t="shared" si="10" ref="P42:P67">SUM(I42,D42)</f>
        <v>540000</v>
      </c>
    </row>
    <row r="43" spans="1:16" s="376" customFormat="1" ht="17.25" customHeight="1">
      <c r="A43" s="32">
        <v>90303</v>
      </c>
      <c r="B43" s="28" t="s">
        <v>376</v>
      </c>
      <c r="C43" s="3" t="s">
        <v>414</v>
      </c>
      <c r="D43" s="266">
        <f t="shared" si="8"/>
        <v>358800</v>
      </c>
      <c r="E43" s="137">
        <v>358800</v>
      </c>
      <c r="F43" s="133"/>
      <c r="G43" s="133"/>
      <c r="H43" s="133"/>
      <c r="I43" s="137">
        <f t="shared" si="9"/>
        <v>0</v>
      </c>
      <c r="J43" s="133"/>
      <c r="K43" s="133"/>
      <c r="L43" s="133"/>
      <c r="M43" s="133"/>
      <c r="N43" s="133"/>
      <c r="O43" s="133"/>
      <c r="P43" s="123">
        <f t="shared" si="10"/>
        <v>358800</v>
      </c>
    </row>
    <row r="44" spans="1:16" s="376" customFormat="1" ht="17.25" customHeight="1">
      <c r="A44" s="32">
        <v>90304</v>
      </c>
      <c r="B44" s="28" t="s">
        <v>376</v>
      </c>
      <c r="C44" s="3" t="s">
        <v>248</v>
      </c>
      <c r="D44" s="266">
        <f t="shared" si="8"/>
        <v>25342200</v>
      </c>
      <c r="E44" s="137">
        <v>25342200</v>
      </c>
      <c r="F44" s="133"/>
      <c r="G44" s="133"/>
      <c r="H44" s="133"/>
      <c r="I44" s="137">
        <f t="shared" si="9"/>
        <v>0</v>
      </c>
      <c r="J44" s="133"/>
      <c r="K44" s="133"/>
      <c r="L44" s="133"/>
      <c r="M44" s="133"/>
      <c r="N44" s="133"/>
      <c r="O44" s="133"/>
      <c r="P44" s="123">
        <f t="shared" si="10"/>
        <v>25342200</v>
      </c>
    </row>
    <row r="45" spans="1:16" s="376" customFormat="1" ht="24" customHeight="1">
      <c r="A45" s="32">
        <v>90305</v>
      </c>
      <c r="B45" s="28" t="s">
        <v>376</v>
      </c>
      <c r="C45" s="3" t="s">
        <v>249</v>
      </c>
      <c r="D45" s="266">
        <f t="shared" si="8"/>
        <v>1560000</v>
      </c>
      <c r="E45" s="137">
        <v>1560000</v>
      </c>
      <c r="F45" s="133"/>
      <c r="G45" s="133"/>
      <c r="H45" s="133"/>
      <c r="I45" s="137">
        <f t="shared" si="9"/>
        <v>0</v>
      </c>
      <c r="J45" s="133"/>
      <c r="K45" s="133"/>
      <c r="L45" s="133"/>
      <c r="M45" s="133"/>
      <c r="N45" s="133"/>
      <c r="O45" s="133"/>
      <c r="P45" s="123">
        <f t="shared" si="10"/>
        <v>1560000</v>
      </c>
    </row>
    <row r="46" spans="1:16" s="376" customFormat="1" ht="17.25" customHeight="1">
      <c r="A46" s="32">
        <v>90306</v>
      </c>
      <c r="B46" s="28" t="s">
        <v>376</v>
      </c>
      <c r="C46" s="3" t="s">
        <v>250</v>
      </c>
      <c r="D46" s="266">
        <f t="shared" si="8"/>
        <v>2040000</v>
      </c>
      <c r="E46" s="137">
        <v>2040000</v>
      </c>
      <c r="F46" s="133"/>
      <c r="G46" s="133"/>
      <c r="H46" s="133"/>
      <c r="I46" s="137">
        <f t="shared" si="9"/>
        <v>0</v>
      </c>
      <c r="J46" s="133"/>
      <c r="K46" s="133"/>
      <c r="L46" s="133"/>
      <c r="M46" s="133"/>
      <c r="N46" s="133"/>
      <c r="O46" s="133"/>
      <c r="P46" s="123">
        <f t="shared" si="10"/>
        <v>2040000</v>
      </c>
    </row>
    <row r="47" spans="1:16" s="376" customFormat="1" ht="17.25" customHeight="1">
      <c r="A47" s="32">
        <v>90307</v>
      </c>
      <c r="B47" s="28">
        <v>1040</v>
      </c>
      <c r="C47" s="3" t="s">
        <v>251</v>
      </c>
      <c r="D47" s="266">
        <f t="shared" si="8"/>
        <v>660000</v>
      </c>
      <c r="E47" s="137">
        <v>660000</v>
      </c>
      <c r="F47" s="133"/>
      <c r="G47" s="133"/>
      <c r="H47" s="133"/>
      <c r="I47" s="137">
        <f t="shared" si="9"/>
        <v>0</v>
      </c>
      <c r="J47" s="133"/>
      <c r="K47" s="133"/>
      <c r="L47" s="133"/>
      <c r="M47" s="133"/>
      <c r="N47" s="133"/>
      <c r="O47" s="133"/>
      <c r="P47" s="123">
        <f t="shared" si="10"/>
        <v>660000</v>
      </c>
    </row>
    <row r="48" spans="1:16" s="376" customFormat="1" ht="17.25" customHeight="1">
      <c r="A48" s="32">
        <v>90308</v>
      </c>
      <c r="B48" s="28">
        <v>1040</v>
      </c>
      <c r="C48" s="4" t="s">
        <v>252</v>
      </c>
      <c r="D48" s="266">
        <f t="shared" si="8"/>
        <v>108000</v>
      </c>
      <c r="E48" s="137">
        <v>108000</v>
      </c>
      <c r="F48" s="133"/>
      <c r="G48" s="133"/>
      <c r="H48" s="133"/>
      <c r="I48" s="137">
        <f>SUM(J48,M48)</f>
        <v>0</v>
      </c>
      <c r="J48" s="133"/>
      <c r="K48" s="133"/>
      <c r="L48" s="133"/>
      <c r="M48" s="133"/>
      <c r="N48" s="133"/>
      <c r="O48" s="133"/>
      <c r="P48" s="123">
        <f t="shared" si="10"/>
        <v>108000</v>
      </c>
    </row>
    <row r="49" spans="1:16" s="376" customFormat="1" ht="17.25" customHeight="1">
      <c r="A49" s="32">
        <v>90401</v>
      </c>
      <c r="B49" s="28" t="s">
        <v>376</v>
      </c>
      <c r="C49" s="401" t="s">
        <v>253</v>
      </c>
      <c r="D49" s="266">
        <f t="shared" si="8"/>
        <v>5000000</v>
      </c>
      <c r="E49" s="137">
        <v>5000000</v>
      </c>
      <c r="F49" s="133"/>
      <c r="G49" s="133"/>
      <c r="H49" s="133"/>
      <c r="I49" s="137">
        <f>SUM(J49,M49)</f>
        <v>0</v>
      </c>
      <c r="J49" s="133"/>
      <c r="K49" s="133"/>
      <c r="L49" s="133"/>
      <c r="M49" s="133"/>
      <c r="N49" s="133"/>
      <c r="O49" s="133"/>
      <c r="P49" s="123">
        <f t="shared" si="10"/>
        <v>5000000</v>
      </c>
    </row>
    <row r="50" spans="1:16" s="376" customFormat="1" ht="24.75" customHeight="1">
      <c r="A50" s="32">
        <v>90405</v>
      </c>
      <c r="B50" s="440">
        <v>1060</v>
      </c>
      <c r="C50" s="3" t="s">
        <v>254</v>
      </c>
      <c r="D50" s="266">
        <f t="shared" si="8"/>
        <v>700000</v>
      </c>
      <c r="E50" s="137">
        <v>700000</v>
      </c>
      <c r="F50" s="133"/>
      <c r="G50" s="133"/>
      <c r="H50" s="133"/>
      <c r="I50" s="137">
        <f>SUM(J50,M50)</f>
        <v>0</v>
      </c>
      <c r="J50" s="133"/>
      <c r="K50" s="133"/>
      <c r="L50" s="133"/>
      <c r="M50" s="133"/>
      <c r="N50" s="133"/>
      <c r="O50" s="133"/>
      <c r="P50" s="123">
        <f t="shared" si="10"/>
        <v>700000</v>
      </c>
    </row>
    <row r="51" spans="1:16" s="376" customFormat="1" ht="39.75" customHeight="1">
      <c r="A51" s="32">
        <v>90407</v>
      </c>
      <c r="B51" s="440">
        <v>1060</v>
      </c>
      <c r="C51" s="3" t="s">
        <v>358</v>
      </c>
      <c r="D51" s="266">
        <f t="shared" si="8"/>
        <v>400</v>
      </c>
      <c r="E51" s="137">
        <v>400</v>
      </c>
      <c r="F51" s="133"/>
      <c r="G51" s="133"/>
      <c r="H51" s="133"/>
      <c r="I51" s="137">
        <f>SUM(J51,M51)</f>
        <v>0</v>
      </c>
      <c r="J51" s="133"/>
      <c r="K51" s="133"/>
      <c r="L51" s="133"/>
      <c r="M51" s="133"/>
      <c r="N51" s="133"/>
      <c r="O51" s="133"/>
      <c r="P51" s="123">
        <f>SUM(I51,D51)</f>
        <v>400</v>
      </c>
    </row>
    <row r="52" spans="1:16" s="376" customFormat="1" ht="17.25" customHeight="1">
      <c r="A52" s="33" t="s">
        <v>255</v>
      </c>
      <c r="B52" s="442">
        <v>1090</v>
      </c>
      <c r="C52" s="7" t="s">
        <v>89</v>
      </c>
      <c r="D52" s="266">
        <f t="shared" si="8"/>
        <v>1406000</v>
      </c>
      <c r="E52" s="137">
        <v>1406000</v>
      </c>
      <c r="F52" s="133"/>
      <c r="G52" s="133"/>
      <c r="H52" s="133"/>
      <c r="I52" s="137">
        <f aca="true" t="shared" si="11" ref="I52:I66">SUM(J52,M52)</f>
        <v>0</v>
      </c>
      <c r="J52" s="133"/>
      <c r="K52" s="133"/>
      <c r="L52" s="133"/>
      <c r="M52" s="133"/>
      <c r="N52" s="133"/>
      <c r="O52" s="133"/>
      <c r="P52" s="123">
        <f t="shared" si="10"/>
        <v>1406000</v>
      </c>
    </row>
    <row r="53" spans="1:16" s="376" customFormat="1" ht="26.25" customHeight="1">
      <c r="A53" s="29" t="s">
        <v>356</v>
      </c>
      <c r="B53" s="443" t="s">
        <v>386</v>
      </c>
      <c r="C53" s="30" t="s">
        <v>357</v>
      </c>
      <c r="D53" s="266">
        <f t="shared" si="8"/>
        <v>600000</v>
      </c>
      <c r="E53" s="137">
        <v>600000</v>
      </c>
      <c r="F53" s="133"/>
      <c r="G53" s="133"/>
      <c r="H53" s="133"/>
      <c r="I53" s="137">
        <f t="shared" si="11"/>
        <v>0</v>
      </c>
      <c r="J53" s="133"/>
      <c r="K53" s="133"/>
      <c r="L53" s="133"/>
      <c r="M53" s="133"/>
      <c r="N53" s="133"/>
      <c r="O53" s="133"/>
      <c r="P53" s="123">
        <f t="shared" si="10"/>
        <v>600000</v>
      </c>
    </row>
    <row r="54" spans="1:16" s="376" customFormat="1" ht="54.75" customHeight="1">
      <c r="A54" s="28" t="s">
        <v>256</v>
      </c>
      <c r="B54" s="443">
        <v>1060</v>
      </c>
      <c r="C54" s="18" t="s">
        <v>257</v>
      </c>
      <c r="D54" s="266">
        <f t="shared" si="8"/>
        <v>3600</v>
      </c>
      <c r="E54" s="121">
        <v>3600</v>
      </c>
      <c r="F54" s="133"/>
      <c r="G54" s="133"/>
      <c r="H54" s="133"/>
      <c r="I54" s="137">
        <f>SUM(J54,M54)</f>
        <v>0</v>
      </c>
      <c r="J54" s="133"/>
      <c r="K54" s="133"/>
      <c r="L54" s="133"/>
      <c r="M54" s="133"/>
      <c r="N54" s="133"/>
      <c r="O54" s="133"/>
      <c r="P54" s="123">
        <f t="shared" si="10"/>
        <v>3600</v>
      </c>
    </row>
    <row r="55" spans="1:16" s="376" customFormat="1" ht="17.25" customHeight="1">
      <c r="A55" s="33" t="s">
        <v>258</v>
      </c>
      <c r="B55" s="442">
        <v>1040</v>
      </c>
      <c r="C55" s="7" t="s">
        <v>259</v>
      </c>
      <c r="D55" s="266">
        <f t="shared" si="8"/>
        <v>10000</v>
      </c>
      <c r="E55" s="137">
        <v>10000</v>
      </c>
      <c r="F55" s="133"/>
      <c r="G55" s="133"/>
      <c r="H55" s="133"/>
      <c r="I55" s="137">
        <f t="shared" si="11"/>
        <v>0</v>
      </c>
      <c r="J55" s="133"/>
      <c r="K55" s="133"/>
      <c r="L55" s="133"/>
      <c r="M55" s="133"/>
      <c r="N55" s="133"/>
      <c r="O55" s="133"/>
      <c r="P55" s="123">
        <f t="shared" si="10"/>
        <v>10000</v>
      </c>
    </row>
    <row r="56" spans="1:16" s="376" customFormat="1" ht="28.5" customHeight="1">
      <c r="A56" s="33" t="s">
        <v>260</v>
      </c>
      <c r="B56" s="442">
        <v>1040</v>
      </c>
      <c r="C56" s="7" t="s">
        <v>261</v>
      </c>
      <c r="D56" s="266">
        <f t="shared" si="8"/>
        <v>765140</v>
      </c>
      <c r="E56" s="137">
        <v>765140</v>
      </c>
      <c r="F56" s="118">
        <v>533910</v>
      </c>
      <c r="G56" s="121">
        <v>5360</v>
      </c>
      <c r="H56" s="121"/>
      <c r="I56" s="137">
        <f t="shared" si="11"/>
        <v>0</v>
      </c>
      <c r="J56" s="137"/>
      <c r="K56" s="137"/>
      <c r="L56" s="137"/>
      <c r="M56" s="137"/>
      <c r="N56" s="122"/>
      <c r="O56" s="122"/>
      <c r="P56" s="123">
        <f t="shared" si="10"/>
        <v>765140</v>
      </c>
    </row>
    <row r="57" spans="1:16" s="376" customFormat="1" ht="27" customHeight="1">
      <c r="A57" s="33" t="s">
        <v>262</v>
      </c>
      <c r="B57" s="442">
        <v>1040</v>
      </c>
      <c r="C57" s="7" t="s">
        <v>263</v>
      </c>
      <c r="D57" s="266">
        <f t="shared" si="8"/>
        <v>7000</v>
      </c>
      <c r="E57" s="137">
        <v>7000</v>
      </c>
      <c r="F57" s="121"/>
      <c r="G57" s="121"/>
      <c r="H57" s="121"/>
      <c r="I57" s="137">
        <f t="shared" si="11"/>
        <v>0</v>
      </c>
      <c r="J57" s="122"/>
      <c r="K57" s="122"/>
      <c r="L57" s="122"/>
      <c r="M57" s="122"/>
      <c r="N57" s="122"/>
      <c r="O57" s="122"/>
      <c r="P57" s="123">
        <f t="shared" si="10"/>
        <v>7000</v>
      </c>
    </row>
    <row r="58" spans="1:16" s="376" customFormat="1" ht="25.5" customHeight="1">
      <c r="A58" s="33" t="s">
        <v>264</v>
      </c>
      <c r="B58" s="442">
        <v>1040</v>
      </c>
      <c r="C58" s="7" t="s">
        <v>90</v>
      </c>
      <c r="D58" s="266">
        <f t="shared" si="8"/>
        <v>70000</v>
      </c>
      <c r="E58" s="137">
        <v>70000</v>
      </c>
      <c r="F58" s="118"/>
      <c r="G58" s="118"/>
      <c r="H58" s="118"/>
      <c r="I58" s="137">
        <f t="shared" si="11"/>
        <v>0</v>
      </c>
      <c r="J58" s="122"/>
      <c r="K58" s="122"/>
      <c r="L58" s="122"/>
      <c r="M58" s="122"/>
      <c r="N58" s="122"/>
      <c r="O58" s="122"/>
      <c r="P58" s="123">
        <f t="shared" si="10"/>
        <v>70000</v>
      </c>
    </row>
    <row r="59" spans="1:16" s="376" customFormat="1" ht="30.75" customHeight="1">
      <c r="A59" s="29" t="s">
        <v>265</v>
      </c>
      <c r="B59" s="442">
        <v>1040</v>
      </c>
      <c r="C59" s="5" t="s">
        <v>91</v>
      </c>
      <c r="D59" s="266">
        <f t="shared" si="8"/>
        <v>5000</v>
      </c>
      <c r="E59" s="265">
        <v>5000</v>
      </c>
      <c r="F59" s="118"/>
      <c r="G59" s="118"/>
      <c r="H59" s="118"/>
      <c r="I59" s="137">
        <f>SUM(J59,M59)</f>
        <v>0</v>
      </c>
      <c r="J59" s="122"/>
      <c r="K59" s="122"/>
      <c r="L59" s="122"/>
      <c r="M59" s="122"/>
      <c r="N59" s="122"/>
      <c r="O59" s="122"/>
      <c r="P59" s="123">
        <f t="shared" si="10"/>
        <v>5000</v>
      </c>
    </row>
    <row r="60" spans="1:16" s="376" customFormat="1" ht="21" customHeight="1">
      <c r="A60" s="33" t="s">
        <v>266</v>
      </c>
      <c r="B60" s="442">
        <v>1040</v>
      </c>
      <c r="C60" s="7" t="s">
        <v>267</v>
      </c>
      <c r="D60" s="266">
        <f t="shared" si="8"/>
        <v>607800</v>
      </c>
      <c r="E60" s="137">
        <v>607800</v>
      </c>
      <c r="F60" s="118">
        <v>401530</v>
      </c>
      <c r="G60" s="118">
        <v>20900</v>
      </c>
      <c r="H60" s="118"/>
      <c r="I60" s="266">
        <f t="shared" si="11"/>
        <v>0</v>
      </c>
      <c r="J60" s="122"/>
      <c r="K60" s="122"/>
      <c r="L60" s="122"/>
      <c r="M60" s="122"/>
      <c r="N60" s="122"/>
      <c r="O60" s="122"/>
      <c r="P60" s="123">
        <f t="shared" si="10"/>
        <v>607800</v>
      </c>
    </row>
    <row r="61" spans="1:16" s="376" customFormat="1" ht="25.5" customHeight="1" hidden="1">
      <c r="A61" s="33" t="s">
        <v>92</v>
      </c>
      <c r="B61" s="442">
        <v>1040</v>
      </c>
      <c r="C61" s="7" t="s">
        <v>93</v>
      </c>
      <c r="D61" s="266">
        <f t="shared" si="8"/>
        <v>0</v>
      </c>
      <c r="E61" s="136"/>
      <c r="F61" s="122"/>
      <c r="G61" s="122"/>
      <c r="H61" s="122"/>
      <c r="I61" s="123">
        <f t="shared" si="11"/>
        <v>0</v>
      </c>
      <c r="J61" s="122"/>
      <c r="K61" s="122"/>
      <c r="L61" s="122"/>
      <c r="M61" s="122"/>
      <c r="N61" s="122"/>
      <c r="O61" s="122"/>
      <c r="P61" s="123">
        <f>SUM(I61,D61)</f>
        <v>0</v>
      </c>
    </row>
    <row r="62" spans="1:16" s="376" customFormat="1" ht="53.25" customHeight="1">
      <c r="A62" s="33" t="s">
        <v>268</v>
      </c>
      <c r="B62" s="442">
        <v>1040</v>
      </c>
      <c r="C62" s="6" t="s">
        <v>269</v>
      </c>
      <c r="D62" s="266">
        <f t="shared" si="8"/>
        <v>50000</v>
      </c>
      <c r="E62" s="137">
        <v>50000</v>
      </c>
      <c r="F62" s="118"/>
      <c r="G62" s="118"/>
      <c r="H62" s="118"/>
      <c r="I62" s="137">
        <f t="shared" si="11"/>
        <v>0</v>
      </c>
      <c r="J62" s="122"/>
      <c r="K62" s="122"/>
      <c r="L62" s="122"/>
      <c r="M62" s="122"/>
      <c r="N62" s="122"/>
      <c r="O62" s="122"/>
      <c r="P62" s="123">
        <f t="shared" si="10"/>
        <v>50000</v>
      </c>
    </row>
    <row r="63" spans="1:16" s="376" customFormat="1" ht="27" customHeight="1">
      <c r="A63" s="33" t="s">
        <v>270</v>
      </c>
      <c r="B63" s="442">
        <v>1020</v>
      </c>
      <c r="C63" s="7" t="s">
        <v>271</v>
      </c>
      <c r="D63" s="266">
        <f t="shared" si="8"/>
        <v>2049610</v>
      </c>
      <c r="E63" s="137">
        <v>2049610</v>
      </c>
      <c r="F63" s="122">
        <v>1441730</v>
      </c>
      <c r="G63" s="122">
        <v>31450</v>
      </c>
      <c r="H63" s="122"/>
      <c r="I63" s="266">
        <f t="shared" si="11"/>
        <v>42800</v>
      </c>
      <c r="J63" s="122">
        <v>42800</v>
      </c>
      <c r="K63" s="122"/>
      <c r="L63" s="122"/>
      <c r="M63" s="122"/>
      <c r="N63" s="122"/>
      <c r="O63" s="122"/>
      <c r="P63" s="123">
        <f t="shared" si="10"/>
        <v>2092410</v>
      </c>
    </row>
    <row r="64" spans="1:16" s="376" customFormat="1" ht="52.5" customHeight="1">
      <c r="A64" s="33" t="s">
        <v>272</v>
      </c>
      <c r="B64" s="442">
        <v>1010</v>
      </c>
      <c r="C64" s="7" t="s">
        <v>273</v>
      </c>
      <c r="D64" s="266">
        <f t="shared" si="8"/>
        <v>40030</v>
      </c>
      <c r="E64" s="137">
        <v>40030</v>
      </c>
      <c r="F64" s="122"/>
      <c r="G64" s="122"/>
      <c r="H64" s="122"/>
      <c r="I64" s="137">
        <f t="shared" si="11"/>
        <v>0</v>
      </c>
      <c r="J64" s="122"/>
      <c r="K64" s="122"/>
      <c r="L64" s="122"/>
      <c r="M64" s="122"/>
      <c r="N64" s="122"/>
      <c r="O64" s="122"/>
      <c r="P64" s="123">
        <f t="shared" si="10"/>
        <v>40030</v>
      </c>
    </row>
    <row r="65" spans="1:16" s="376" customFormat="1" ht="27" customHeight="1">
      <c r="A65" s="33" t="s">
        <v>274</v>
      </c>
      <c r="B65" s="442">
        <v>1010</v>
      </c>
      <c r="C65" s="7" t="s">
        <v>275</v>
      </c>
      <c r="D65" s="266">
        <f t="shared" si="8"/>
        <v>2715560</v>
      </c>
      <c r="E65" s="265">
        <v>2715560</v>
      </c>
      <c r="F65" s="121">
        <v>1709330</v>
      </c>
      <c r="G65" s="121">
        <v>162780</v>
      </c>
      <c r="H65" s="121"/>
      <c r="I65" s="265">
        <f t="shared" si="11"/>
        <v>0</v>
      </c>
      <c r="J65" s="121"/>
      <c r="K65" s="121"/>
      <c r="L65" s="121"/>
      <c r="M65" s="121"/>
      <c r="N65" s="121"/>
      <c r="O65" s="121"/>
      <c r="P65" s="119">
        <f>SUM(D65,I65)</f>
        <v>2715560</v>
      </c>
    </row>
    <row r="66" spans="1:16" s="376" customFormat="1" ht="29.25" customHeight="1" hidden="1">
      <c r="A66" s="50" t="s">
        <v>94</v>
      </c>
      <c r="B66" s="444"/>
      <c r="C66" s="6" t="s">
        <v>95</v>
      </c>
      <c r="D66" s="266">
        <f t="shared" si="8"/>
        <v>0</v>
      </c>
      <c r="E66" s="265"/>
      <c r="F66" s="121"/>
      <c r="G66" s="121"/>
      <c r="H66" s="121"/>
      <c r="I66" s="265">
        <f t="shared" si="11"/>
        <v>0</v>
      </c>
      <c r="J66" s="121"/>
      <c r="K66" s="121"/>
      <c r="L66" s="121"/>
      <c r="M66" s="121"/>
      <c r="N66" s="121"/>
      <c r="O66" s="121"/>
      <c r="P66" s="119">
        <f>SUM(D66,I66)</f>
        <v>0</v>
      </c>
    </row>
    <row r="67" spans="1:16" s="376" customFormat="1" ht="25.5" customHeight="1">
      <c r="A67" s="32">
        <v>91300</v>
      </c>
      <c r="B67" s="440">
        <v>1010</v>
      </c>
      <c r="C67" s="3" t="s">
        <v>276</v>
      </c>
      <c r="D67" s="266">
        <f t="shared" si="8"/>
        <v>5400000</v>
      </c>
      <c r="E67" s="137">
        <v>5400000</v>
      </c>
      <c r="F67" s="133"/>
      <c r="G67" s="133"/>
      <c r="H67" s="133"/>
      <c r="I67" s="137">
        <f>SUM(J67,M67)</f>
        <v>0</v>
      </c>
      <c r="J67" s="133"/>
      <c r="K67" s="133"/>
      <c r="L67" s="133"/>
      <c r="M67" s="133"/>
      <c r="N67" s="133"/>
      <c r="O67" s="133"/>
      <c r="P67" s="123">
        <f t="shared" si="10"/>
        <v>5400000</v>
      </c>
    </row>
    <row r="68" spans="1:16" ht="24" customHeight="1">
      <c r="A68" s="402" t="s">
        <v>96</v>
      </c>
      <c r="B68" s="402"/>
      <c r="C68" s="395" t="s">
        <v>97</v>
      </c>
      <c r="D68" s="423">
        <f>SUM(D69:D71)</f>
        <v>7500000</v>
      </c>
      <c r="E68" s="423">
        <f aca="true" t="shared" si="12" ref="E68:P68">SUM(E69:E71)</f>
        <v>7500000</v>
      </c>
      <c r="F68" s="423">
        <f t="shared" si="12"/>
        <v>0</v>
      </c>
      <c r="G68" s="423">
        <f t="shared" si="12"/>
        <v>0</v>
      </c>
      <c r="H68" s="423">
        <f t="shared" si="12"/>
        <v>0</v>
      </c>
      <c r="I68" s="423">
        <f t="shared" si="12"/>
        <v>6800000</v>
      </c>
      <c r="J68" s="423">
        <f t="shared" si="12"/>
        <v>0</v>
      </c>
      <c r="K68" s="423">
        <f t="shared" si="12"/>
        <v>0</v>
      </c>
      <c r="L68" s="423">
        <f t="shared" si="12"/>
        <v>0</v>
      </c>
      <c r="M68" s="423">
        <f t="shared" si="12"/>
        <v>6800000</v>
      </c>
      <c r="N68" s="423">
        <f t="shared" si="12"/>
        <v>6800000</v>
      </c>
      <c r="O68" s="423">
        <f t="shared" si="12"/>
        <v>6800000</v>
      </c>
      <c r="P68" s="423">
        <f t="shared" si="12"/>
        <v>14300000</v>
      </c>
    </row>
    <row r="69" spans="1:16" ht="28.5" customHeight="1">
      <c r="A69" s="35" t="s">
        <v>277</v>
      </c>
      <c r="B69" s="35" t="s">
        <v>377</v>
      </c>
      <c r="C69" s="7" t="s">
        <v>278</v>
      </c>
      <c r="D69" s="266">
        <f>SUM(E69,H69)</f>
        <v>0</v>
      </c>
      <c r="E69" s="136"/>
      <c r="F69" s="122"/>
      <c r="G69" s="122"/>
      <c r="H69" s="122"/>
      <c r="I69" s="266">
        <f>SUM(J69,M69)</f>
        <v>6300000</v>
      </c>
      <c r="J69" s="122"/>
      <c r="K69" s="122"/>
      <c r="L69" s="122"/>
      <c r="M69" s="122">
        <v>6300000</v>
      </c>
      <c r="N69" s="122">
        <v>6300000</v>
      </c>
      <c r="O69" s="122">
        <v>6300000</v>
      </c>
      <c r="P69" s="123">
        <f>SUM(I69,D69)</f>
        <v>6300000</v>
      </c>
    </row>
    <row r="70" spans="1:16" ht="21.75" customHeight="1">
      <c r="A70" s="35" t="s">
        <v>279</v>
      </c>
      <c r="B70" s="35" t="s">
        <v>378</v>
      </c>
      <c r="C70" s="7" t="s">
        <v>153</v>
      </c>
      <c r="D70" s="266">
        <f>SUM(E70,H70)</f>
        <v>7500000</v>
      </c>
      <c r="E70" s="137">
        <v>7500000</v>
      </c>
      <c r="F70" s="128"/>
      <c r="G70" s="128"/>
      <c r="H70" s="128"/>
      <c r="I70" s="137">
        <f>SUM(M70,J70)</f>
        <v>500000</v>
      </c>
      <c r="J70" s="128"/>
      <c r="K70" s="128"/>
      <c r="L70" s="128"/>
      <c r="M70" s="128">
        <v>500000</v>
      </c>
      <c r="N70" s="128">
        <v>500000</v>
      </c>
      <c r="O70" s="128">
        <v>500000</v>
      </c>
      <c r="P70" s="123">
        <f>SUM(I70,D70)</f>
        <v>8000000</v>
      </c>
    </row>
    <row r="71" spans="1:16" ht="119.25" customHeight="1" hidden="1">
      <c r="A71" s="29" t="s">
        <v>98</v>
      </c>
      <c r="B71" s="29"/>
      <c r="C71" s="403" t="s">
        <v>99</v>
      </c>
      <c r="D71" s="266">
        <f>SUM(E71,H71)</f>
        <v>0</v>
      </c>
      <c r="E71" s="137"/>
      <c r="F71" s="128"/>
      <c r="G71" s="128"/>
      <c r="H71" s="128"/>
      <c r="I71" s="137">
        <f>SUM(M71,J71)</f>
        <v>0</v>
      </c>
      <c r="J71" s="128"/>
      <c r="K71" s="128"/>
      <c r="L71" s="128"/>
      <c r="M71" s="128"/>
      <c r="N71" s="128"/>
      <c r="O71" s="128"/>
      <c r="P71" s="123">
        <f>SUM(I71,D71)</f>
        <v>0</v>
      </c>
    </row>
    <row r="72" spans="1:16" ht="18.75" customHeight="1">
      <c r="A72" s="394">
        <v>110000</v>
      </c>
      <c r="B72" s="394"/>
      <c r="C72" s="395" t="s">
        <v>100</v>
      </c>
      <c r="D72" s="423">
        <f>SUM(D73:D80)</f>
        <v>5505312</v>
      </c>
      <c r="E72" s="427">
        <f aca="true" t="shared" si="13" ref="E72:O72">SUM(E73:E80)</f>
        <v>5505312</v>
      </c>
      <c r="F72" s="427">
        <f t="shared" si="13"/>
        <v>3518411</v>
      </c>
      <c r="G72" s="427">
        <f t="shared" si="13"/>
        <v>137970</v>
      </c>
      <c r="H72" s="427">
        <f t="shared" si="13"/>
        <v>0</v>
      </c>
      <c r="I72" s="425">
        <f aca="true" t="shared" si="14" ref="I72:I97">SUM(J72,M72)</f>
        <v>491925</v>
      </c>
      <c r="J72" s="427">
        <f t="shared" si="13"/>
        <v>290331</v>
      </c>
      <c r="K72" s="427">
        <f t="shared" si="13"/>
        <v>179209</v>
      </c>
      <c r="L72" s="427">
        <f t="shared" si="13"/>
        <v>0</v>
      </c>
      <c r="M72" s="427">
        <f t="shared" si="13"/>
        <v>201594</v>
      </c>
      <c r="N72" s="427">
        <f t="shared" si="13"/>
        <v>187800</v>
      </c>
      <c r="O72" s="427">
        <f t="shared" si="13"/>
        <v>187800</v>
      </c>
      <c r="P72" s="427">
        <f>SUM(P73:P80)</f>
        <v>5997237</v>
      </c>
    </row>
    <row r="73" spans="1:16" ht="0.75" customHeight="1">
      <c r="A73" s="28" t="s">
        <v>280</v>
      </c>
      <c r="B73" s="28"/>
      <c r="C73" s="7" t="s">
        <v>281</v>
      </c>
      <c r="D73" s="137"/>
      <c r="E73" s="137"/>
      <c r="F73" s="121"/>
      <c r="G73" s="121"/>
      <c r="H73" s="121"/>
      <c r="I73" s="123">
        <f t="shared" si="14"/>
        <v>0</v>
      </c>
      <c r="J73" s="121"/>
      <c r="K73" s="121"/>
      <c r="L73" s="121"/>
      <c r="M73" s="121"/>
      <c r="N73" s="121"/>
      <c r="O73" s="121"/>
      <c r="P73" s="119">
        <f aca="true" t="shared" si="15" ref="P73:P83">SUM(I73,D73)</f>
        <v>0</v>
      </c>
    </row>
    <row r="74" spans="1:16" ht="18" customHeight="1">
      <c r="A74" s="28" t="s">
        <v>282</v>
      </c>
      <c r="B74" s="28" t="s">
        <v>388</v>
      </c>
      <c r="C74" s="7" t="s">
        <v>283</v>
      </c>
      <c r="D74" s="266">
        <f aca="true" t="shared" si="16" ref="D74:D80">SUM(E74,H74)</f>
        <v>1546960</v>
      </c>
      <c r="E74" s="137">
        <v>1546960</v>
      </c>
      <c r="F74" s="121">
        <v>1011543</v>
      </c>
      <c r="G74" s="121">
        <v>60575</v>
      </c>
      <c r="H74" s="121"/>
      <c r="I74" s="266">
        <f t="shared" si="14"/>
        <v>41000</v>
      </c>
      <c r="J74" s="121">
        <v>12206</v>
      </c>
      <c r="K74" s="121"/>
      <c r="L74" s="121"/>
      <c r="M74" s="121">
        <v>28794</v>
      </c>
      <c r="N74" s="121">
        <v>15000</v>
      </c>
      <c r="O74" s="121">
        <v>15000</v>
      </c>
      <c r="P74" s="119">
        <f t="shared" si="15"/>
        <v>1587960</v>
      </c>
    </row>
    <row r="75" spans="1:16" ht="15.75" customHeight="1" hidden="1">
      <c r="A75" s="28" t="s">
        <v>284</v>
      </c>
      <c r="B75" s="28" t="s">
        <v>284</v>
      </c>
      <c r="C75" s="7" t="s">
        <v>285</v>
      </c>
      <c r="D75" s="266">
        <f t="shared" si="16"/>
        <v>0</v>
      </c>
      <c r="E75" s="137"/>
      <c r="F75" s="121"/>
      <c r="G75" s="121"/>
      <c r="H75" s="121"/>
      <c r="I75" s="266"/>
      <c r="J75" s="121"/>
      <c r="K75" s="121"/>
      <c r="L75" s="121"/>
      <c r="M75" s="121"/>
      <c r="N75" s="121"/>
      <c r="O75" s="121"/>
      <c r="P75" s="119">
        <f t="shared" si="15"/>
        <v>0</v>
      </c>
    </row>
    <row r="76" spans="1:16" ht="26.25" customHeight="1">
      <c r="A76" s="28" t="s">
        <v>286</v>
      </c>
      <c r="B76" s="28" t="s">
        <v>389</v>
      </c>
      <c r="C76" s="7" t="s">
        <v>287</v>
      </c>
      <c r="D76" s="266">
        <f t="shared" si="16"/>
        <v>419795</v>
      </c>
      <c r="E76" s="266">
        <v>419795</v>
      </c>
      <c r="F76" s="121">
        <v>268140</v>
      </c>
      <c r="G76" s="121">
        <v>26685</v>
      </c>
      <c r="H76" s="121"/>
      <c r="I76" s="266">
        <f>SUM(J76,M76)</f>
        <v>206590</v>
      </c>
      <c r="J76" s="121">
        <v>93400</v>
      </c>
      <c r="K76" s="121">
        <v>41900</v>
      </c>
      <c r="L76" s="121"/>
      <c r="M76" s="121">
        <v>113190</v>
      </c>
      <c r="N76" s="121">
        <v>113190</v>
      </c>
      <c r="O76" s="121">
        <v>113190</v>
      </c>
      <c r="P76" s="119">
        <f t="shared" si="15"/>
        <v>626385</v>
      </c>
    </row>
    <row r="77" spans="1:16" ht="20.25" customHeight="1">
      <c r="A77" s="28" t="s">
        <v>288</v>
      </c>
      <c r="B77" s="28" t="s">
        <v>366</v>
      </c>
      <c r="C77" s="7" t="s">
        <v>289</v>
      </c>
      <c r="D77" s="266">
        <f t="shared" si="16"/>
        <v>2662885</v>
      </c>
      <c r="E77" s="137">
        <v>2662885</v>
      </c>
      <c r="F77" s="121">
        <v>1888485</v>
      </c>
      <c r="G77" s="121">
        <v>45540</v>
      </c>
      <c r="H77" s="121"/>
      <c r="I77" s="266">
        <f t="shared" si="14"/>
        <v>220035</v>
      </c>
      <c r="J77" s="121">
        <v>170325</v>
      </c>
      <c r="K77" s="121">
        <v>137309</v>
      </c>
      <c r="L77" s="121"/>
      <c r="M77" s="121">
        <v>49710</v>
      </c>
      <c r="N77" s="121">
        <v>49710</v>
      </c>
      <c r="O77" s="121">
        <v>49710</v>
      </c>
      <c r="P77" s="119">
        <f t="shared" si="15"/>
        <v>2882920</v>
      </c>
    </row>
    <row r="78" spans="1:16" ht="24.75" customHeight="1">
      <c r="A78" s="28" t="s">
        <v>290</v>
      </c>
      <c r="B78" s="28" t="s">
        <v>390</v>
      </c>
      <c r="C78" s="7" t="s">
        <v>291</v>
      </c>
      <c r="D78" s="266">
        <f t="shared" si="16"/>
        <v>257060</v>
      </c>
      <c r="E78" s="137">
        <v>257060</v>
      </c>
      <c r="F78" s="121">
        <v>176910</v>
      </c>
      <c r="G78" s="121">
        <v>3200</v>
      </c>
      <c r="H78" s="121"/>
      <c r="I78" s="137">
        <f>SUM(J78,M78)</f>
        <v>0</v>
      </c>
      <c r="J78" s="121"/>
      <c r="K78" s="121"/>
      <c r="L78" s="121"/>
      <c r="M78" s="121"/>
      <c r="N78" s="121"/>
      <c r="O78" s="121"/>
      <c r="P78" s="119">
        <f t="shared" si="15"/>
        <v>257060</v>
      </c>
    </row>
    <row r="79" spans="1:16" ht="29.25" customHeight="1">
      <c r="A79" s="28" t="s">
        <v>290</v>
      </c>
      <c r="B79" s="28" t="s">
        <v>390</v>
      </c>
      <c r="C79" s="7" t="s">
        <v>351</v>
      </c>
      <c r="D79" s="266">
        <f t="shared" si="16"/>
        <v>521912</v>
      </c>
      <c r="E79" s="137">
        <v>521912</v>
      </c>
      <c r="F79" s="121">
        <v>173333</v>
      </c>
      <c r="G79" s="121">
        <v>1970</v>
      </c>
      <c r="H79" s="121"/>
      <c r="I79" s="266">
        <f>SUM(J79,M79)</f>
        <v>24300</v>
      </c>
      <c r="J79" s="121">
        <v>14400</v>
      </c>
      <c r="K79" s="121"/>
      <c r="L79" s="121"/>
      <c r="M79" s="121">
        <v>9900</v>
      </c>
      <c r="N79" s="121">
        <v>9900</v>
      </c>
      <c r="O79" s="121">
        <v>9900</v>
      </c>
      <c r="P79" s="119">
        <f>SUM(I79,D79)</f>
        <v>546212</v>
      </c>
    </row>
    <row r="80" spans="1:16" ht="27" customHeight="1">
      <c r="A80" s="28" t="s">
        <v>290</v>
      </c>
      <c r="B80" s="28" t="s">
        <v>390</v>
      </c>
      <c r="C80" s="7" t="s">
        <v>292</v>
      </c>
      <c r="D80" s="266">
        <f t="shared" si="16"/>
        <v>96700</v>
      </c>
      <c r="E80" s="137">
        <v>96700</v>
      </c>
      <c r="F80" s="121"/>
      <c r="G80" s="121"/>
      <c r="H80" s="121"/>
      <c r="I80" s="266">
        <f t="shared" si="14"/>
        <v>0</v>
      </c>
      <c r="J80" s="121"/>
      <c r="K80" s="121"/>
      <c r="L80" s="121"/>
      <c r="M80" s="121"/>
      <c r="N80" s="121"/>
      <c r="O80" s="121"/>
      <c r="P80" s="119">
        <f t="shared" si="15"/>
        <v>96700</v>
      </c>
    </row>
    <row r="81" spans="1:16" ht="21" customHeight="1" hidden="1">
      <c r="A81" s="394" t="s">
        <v>101</v>
      </c>
      <c r="B81" s="394"/>
      <c r="C81" s="395" t="s">
        <v>102</v>
      </c>
      <c r="D81" s="423">
        <f>SUM(D82)</f>
        <v>0</v>
      </c>
      <c r="E81" s="423">
        <f>SUM(E82)</f>
        <v>0</v>
      </c>
      <c r="F81" s="423">
        <f>SUM(F82)</f>
        <v>0</v>
      </c>
      <c r="G81" s="423">
        <f>SUM(G82)</f>
        <v>0</v>
      </c>
      <c r="H81" s="423">
        <f>SUM(H82)</f>
        <v>0</v>
      </c>
      <c r="I81" s="425">
        <f t="shared" si="14"/>
        <v>0</v>
      </c>
      <c r="J81" s="427">
        <f aca="true" t="shared" si="17" ref="J81:O81">SUM(J82)</f>
        <v>0</v>
      </c>
      <c r="K81" s="427">
        <f t="shared" si="17"/>
        <v>0</v>
      </c>
      <c r="L81" s="427">
        <f t="shared" si="17"/>
        <v>0</v>
      </c>
      <c r="M81" s="427">
        <f t="shared" si="17"/>
        <v>0</v>
      </c>
      <c r="N81" s="427">
        <f t="shared" si="17"/>
        <v>0</v>
      </c>
      <c r="O81" s="427">
        <f t="shared" si="17"/>
        <v>0</v>
      </c>
      <c r="P81" s="428">
        <f t="shared" si="15"/>
        <v>0</v>
      </c>
    </row>
    <row r="82" spans="1:16" ht="17.25" customHeight="1" hidden="1">
      <c r="A82" s="28" t="s">
        <v>293</v>
      </c>
      <c r="B82" s="28"/>
      <c r="C82" s="7" t="s">
        <v>294</v>
      </c>
      <c r="D82" s="266">
        <f>SUM(E82,H82)</f>
        <v>0</v>
      </c>
      <c r="E82" s="137"/>
      <c r="F82" s="121"/>
      <c r="G82" s="121"/>
      <c r="H82" s="121"/>
      <c r="I82" s="266">
        <f>SUM(J82,M82)</f>
        <v>0</v>
      </c>
      <c r="J82" s="121"/>
      <c r="K82" s="121"/>
      <c r="L82" s="121"/>
      <c r="M82" s="121"/>
      <c r="N82" s="121"/>
      <c r="O82" s="121"/>
      <c r="P82" s="119">
        <f t="shared" si="15"/>
        <v>0</v>
      </c>
    </row>
    <row r="83" spans="1:16" ht="21" customHeight="1">
      <c r="A83" s="394">
        <v>130000</v>
      </c>
      <c r="B83" s="394"/>
      <c r="C83" s="404" t="s">
        <v>103</v>
      </c>
      <c r="D83" s="423">
        <f>SUM(D84:D85)</f>
        <v>960090</v>
      </c>
      <c r="E83" s="427">
        <f aca="true" t="shared" si="18" ref="E83:O83">SUM(E84:E85)</f>
        <v>960090</v>
      </c>
      <c r="F83" s="427">
        <f t="shared" si="18"/>
        <v>561950</v>
      </c>
      <c r="G83" s="427">
        <f t="shared" si="18"/>
        <v>42910</v>
      </c>
      <c r="H83" s="427">
        <f t="shared" si="18"/>
        <v>0</v>
      </c>
      <c r="I83" s="425">
        <f t="shared" si="18"/>
        <v>14800</v>
      </c>
      <c r="J83" s="425">
        <f t="shared" si="18"/>
        <v>14800</v>
      </c>
      <c r="K83" s="425">
        <f t="shared" si="18"/>
        <v>0</v>
      </c>
      <c r="L83" s="425">
        <f t="shared" si="18"/>
        <v>1007</v>
      </c>
      <c r="M83" s="425">
        <f t="shared" si="18"/>
        <v>0</v>
      </c>
      <c r="N83" s="425">
        <f t="shared" si="18"/>
        <v>0</v>
      </c>
      <c r="O83" s="425">
        <f t="shared" si="18"/>
        <v>0</v>
      </c>
      <c r="P83" s="428">
        <f t="shared" si="15"/>
        <v>974890</v>
      </c>
    </row>
    <row r="84" spans="1:16" ht="19.5" customHeight="1">
      <c r="A84" s="29" t="s">
        <v>295</v>
      </c>
      <c r="B84" s="29" t="s">
        <v>370</v>
      </c>
      <c r="C84" s="5" t="s">
        <v>296</v>
      </c>
      <c r="D84" s="266">
        <f>SUM(E84,H84)</f>
        <v>86000</v>
      </c>
      <c r="E84" s="265">
        <v>86000</v>
      </c>
      <c r="F84" s="118"/>
      <c r="G84" s="118"/>
      <c r="H84" s="118"/>
      <c r="I84" s="265">
        <f t="shared" si="14"/>
        <v>0</v>
      </c>
      <c r="J84" s="118"/>
      <c r="K84" s="120"/>
      <c r="L84" s="120"/>
      <c r="M84" s="120"/>
      <c r="N84" s="120"/>
      <c r="O84" s="120"/>
      <c r="P84" s="119">
        <f>SUM(D84,I84)</f>
        <v>86000</v>
      </c>
    </row>
    <row r="85" spans="1:16" ht="26.25" customHeight="1">
      <c r="A85" s="28" t="s">
        <v>297</v>
      </c>
      <c r="B85" s="28" t="s">
        <v>370</v>
      </c>
      <c r="C85" s="37" t="s">
        <v>298</v>
      </c>
      <c r="D85" s="266">
        <f>SUM(E85,H85)</f>
        <v>874090</v>
      </c>
      <c r="E85" s="121">
        <v>874090</v>
      </c>
      <c r="F85" s="121">
        <v>561950</v>
      </c>
      <c r="G85" s="121">
        <v>42910</v>
      </c>
      <c r="H85" s="121"/>
      <c r="I85" s="265">
        <f t="shared" si="14"/>
        <v>14800</v>
      </c>
      <c r="J85" s="121">
        <v>14800</v>
      </c>
      <c r="K85" s="121"/>
      <c r="L85" s="121">
        <v>1007</v>
      </c>
      <c r="M85" s="121"/>
      <c r="N85" s="121"/>
      <c r="O85" s="121"/>
      <c r="P85" s="119">
        <f>SUM(D85,I85)</f>
        <v>888890</v>
      </c>
    </row>
    <row r="86" spans="1:16" ht="20.25" customHeight="1">
      <c r="A86" s="394">
        <v>150000</v>
      </c>
      <c r="B86" s="405"/>
      <c r="C86" s="395" t="s">
        <v>104</v>
      </c>
      <c r="D86" s="429">
        <f>SUM(D87:D88)</f>
        <v>0</v>
      </c>
      <c r="E86" s="429">
        <f>SUM(E87:E88)</f>
        <v>0</v>
      </c>
      <c r="F86" s="429">
        <f>SUM(F87:F88)</f>
        <v>0</v>
      </c>
      <c r="G86" s="429">
        <f>SUM(G87:G88)</f>
        <v>0</v>
      </c>
      <c r="H86" s="429">
        <f>SUM(H87:H88)</f>
        <v>0</v>
      </c>
      <c r="I86" s="425">
        <f t="shared" si="14"/>
        <v>1290000</v>
      </c>
      <c r="J86" s="429">
        <f>SUM(J87:J87)</f>
        <v>0</v>
      </c>
      <c r="K86" s="429">
        <f>SUM(K87:K87)</f>
        <v>0</v>
      </c>
      <c r="L86" s="429">
        <f>SUM(L87:L87)</f>
        <v>0</v>
      </c>
      <c r="M86" s="429">
        <f>SUM(M87:M88)</f>
        <v>1290000</v>
      </c>
      <c r="N86" s="429">
        <f>SUM(N87:N88)</f>
        <v>1290000</v>
      </c>
      <c r="O86" s="429">
        <f>SUM(O87:O88)</f>
        <v>1290000</v>
      </c>
      <c r="P86" s="429">
        <f>SUM(P87:P88)</f>
        <v>1290000</v>
      </c>
    </row>
    <row r="87" spans="1:16" ht="19.5" customHeight="1">
      <c r="A87" s="38">
        <v>150101</v>
      </c>
      <c r="B87" s="38" t="s">
        <v>384</v>
      </c>
      <c r="C87" s="14" t="s">
        <v>299</v>
      </c>
      <c r="D87" s="266">
        <f>SUM(E87,H87)</f>
        <v>0</v>
      </c>
      <c r="E87" s="135"/>
      <c r="F87" s="121"/>
      <c r="G87" s="121"/>
      <c r="H87" s="121"/>
      <c r="I87" s="266">
        <f>SUM(J87,M87)</f>
        <v>690000</v>
      </c>
      <c r="J87" s="121"/>
      <c r="K87" s="121"/>
      <c r="L87" s="121"/>
      <c r="M87" s="121">
        <v>690000</v>
      </c>
      <c r="N87" s="121">
        <v>690000</v>
      </c>
      <c r="O87" s="121">
        <v>690000</v>
      </c>
      <c r="P87" s="119">
        <f>SUM(D87,I87)</f>
        <v>690000</v>
      </c>
    </row>
    <row r="88" spans="1:16" ht="28.5" customHeight="1">
      <c r="A88" s="38" t="s">
        <v>352</v>
      </c>
      <c r="B88" s="38" t="s">
        <v>379</v>
      </c>
      <c r="C88" s="14" t="s">
        <v>147</v>
      </c>
      <c r="D88" s="266">
        <f>SUM(E88,H88)</f>
        <v>0</v>
      </c>
      <c r="E88" s="126"/>
      <c r="F88" s="128"/>
      <c r="G88" s="128"/>
      <c r="H88" s="128"/>
      <c r="I88" s="266">
        <f t="shared" si="14"/>
        <v>600000</v>
      </c>
      <c r="J88" s="128"/>
      <c r="K88" s="128"/>
      <c r="L88" s="128"/>
      <c r="M88" s="128">
        <v>600000</v>
      </c>
      <c r="N88" s="128">
        <v>600000</v>
      </c>
      <c r="O88" s="128">
        <v>600000</v>
      </c>
      <c r="P88" s="123">
        <f>SUM(I88,D88)</f>
        <v>600000</v>
      </c>
    </row>
    <row r="89" spans="1:16" ht="21" customHeight="1">
      <c r="A89" s="402" t="s">
        <v>105</v>
      </c>
      <c r="B89" s="402"/>
      <c r="C89" s="404" t="s">
        <v>106</v>
      </c>
      <c r="D89" s="430">
        <f>SUM(D90:D90)</f>
        <v>47308</v>
      </c>
      <c r="E89" s="430">
        <f>SUM(E90:E90)</f>
        <v>47308</v>
      </c>
      <c r="F89" s="430">
        <f>SUM(F90:F90)</f>
        <v>0</v>
      </c>
      <c r="G89" s="430">
        <f>SUM(G90:G90)</f>
        <v>0</v>
      </c>
      <c r="H89" s="430">
        <f>SUM(H90:H90)</f>
        <v>0</v>
      </c>
      <c r="I89" s="425">
        <f>SUM(J89,M89)</f>
        <v>0</v>
      </c>
      <c r="J89" s="430">
        <f aca="true" t="shared" si="19" ref="J89:P89">SUM(J90:J90)</f>
        <v>0</v>
      </c>
      <c r="K89" s="430">
        <f t="shared" si="19"/>
        <v>0</v>
      </c>
      <c r="L89" s="430">
        <f t="shared" si="19"/>
        <v>0</v>
      </c>
      <c r="M89" s="430">
        <f t="shared" si="19"/>
        <v>0</v>
      </c>
      <c r="N89" s="430">
        <f t="shared" si="19"/>
        <v>0</v>
      </c>
      <c r="O89" s="430">
        <f t="shared" si="19"/>
        <v>0</v>
      </c>
      <c r="P89" s="430">
        <f t="shared" si="19"/>
        <v>47308</v>
      </c>
    </row>
    <row r="90" spans="1:16" ht="19.5" customHeight="1">
      <c r="A90" s="406" t="s">
        <v>246</v>
      </c>
      <c r="B90" s="406" t="s">
        <v>380</v>
      </c>
      <c r="C90" s="18" t="s">
        <v>167</v>
      </c>
      <c r="D90" s="266">
        <f>SUM(E90,H90)</f>
        <v>47308</v>
      </c>
      <c r="E90" s="137">
        <v>47308</v>
      </c>
      <c r="F90" s="122"/>
      <c r="G90" s="122"/>
      <c r="H90" s="122"/>
      <c r="I90" s="266">
        <f>SUM(J90,M90)</f>
        <v>0</v>
      </c>
      <c r="J90" s="122"/>
      <c r="K90" s="122"/>
      <c r="L90" s="122"/>
      <c r="M90" s="122"/>
      <c r="N90" s="122"/>
      <c r="O90" s="122"/>
      <c r="P90" s="123">
        <f>SUM(I90,D90)</f>
        <v>47308</v>
      </c>
    </row>
    <row r="91" spans="1:16" ht="28.5">
      <c r="A91" s="402">
        <v>170000</v>
      </c>
      <c r="B91" s="402"/>
      <c r="C91" s="404" t="s">
        <v>107</v>
      </c>
      <c r="D91" s="430">
        <f>SUM(D92:D93)</f>
        <v>6123676</v>
      </c>
      <c r="E91" s="430">
        <f aca="true" t="shared" si="20" ref="E91:P91">SUM(E92:E93)</f>
        <v>6123676</v>
      </c>
      <c r="F91" s="430">
        <f t="shared" si="20"/>
        <v>0</v>
      </c>
      <c r="G91" s="430">
        <f t="shared" si="20"/>
        <v>0</v>
      </c>
      <c r="H91" s="430">
        <f t="shared" si="20"/>
        <v>0</v>
      </c>
      <c r="I91" s="425">
        <f t="shared" si="14"/>
        <v>4725000</v>
      </c>
      <c r="J91" s="430">
        <f t="shared" si="20"/>
        <v>0</v>
      </c>
      <c r="K91" s="430">
        <f t="shared" si="20"/>
        <v>0</v>
      </c>
      <c r="L91" s="430">
        <f t="shared" si="20"/>
        <v>0</v>
      </c>
      <c r="M91" s="430">
        <f t="shared" si="20"/>
        <v>4725000</v>
      </c>
      <c r="N91" s="430">
        <f t="shared" si="20"/>
        <v>4725000</v>
      </c>
      <c r="O91" s="430">
        <f t="shared" si="20"/>
        <v>4725000</v>
      </c>
      <c r="P91" s="430">
        <f t="shared" si="20"/>
        <v>10848676</v>
      </c>
    </row>
    <row r="92" spans="1:16" ht="30" customHeight="1">
      <c r="A92" s="406" t="s">
        <v>300</v>
      </c>
      <c r="B92" s="406" t="s">
        <v>385</v>
      </c>
      <c r="C92" s="18" t="s">
        <v>301</v>
      </c>
      <c r="D92" s="266">
        <f>SUM(E92,H92)</f>
        <v>398200</v>
      </c>
      <c r="E92" s="137">
        <v>398200</v>
      </c>
      <c r="F92" s="122"/>
      <c r="G92" s="122"/>
      <c r="H92" s="122"/>
      <c r="I92" s="266">
        <f t="shared" si="14"/>
        <v>0</v>
      </c>
      <c r="J92" s="122"/>
      <c r="K92" s="122"/>
      <c r="L92" s="122"/>
      <c r="M92" s="122"/>
      <c r="N92" s="122"/>
      <c r="O92" s="122"/>
      <c r="P92" s="123">
        <f>SUM(I92,D92)</f>
        <v>398200</v>
      </c>
    </row>
    <row r="93" spans="1:16" ht="38.25" customHeight="1">
      <c r="A93" s="33">
        <v>170703</v>
      </c>
      <c r="B93" s="33" t="s">
        <v>381</v>
      </c>
      <c r="C93" s="5" t="s">
        <v>302</v>
      </c>
      <c r="D93" s="266">
        <f>SUM(E93,H93)</f>
        <v>5725476</v>
      </c>
      <c r="E93" s="126">
        <v>5725476</v>
      </c>
      <c r="F93" s="128"/>
      <c r="G93" s="128"/>
      <c r="H93" s="128"/>
      <c r="I93" s="137">
        <f t="shared" si="14"/>
        <v>4725000</v>
      </c>
      <c r="J93" s="128"/>
      <c r="K93" s="128"/>
      <c r="L93" s="128"/>
      <c r="M93" s="128">
        <v>4725000</v>
      </c>
      <c r="N93" s="128">
        <v>4725000</v>
      </c>
      <c r="O93" s="128">
        <v>4725000</v>
      </c>
      <c r="P93" s="123">
        <f>SUM(I93,D93)</f>
        <v>10450476</v>
      </c>
    </row>
    <row r="94" spans="1:16" ht="17.25" customHeight="1" hidden="1">
      <c r="A94" s="407" t="s">
        <v>108</v>
      </c>
      <c r="B94" s="407"/>
      <c r="C94" s="408" t="s">
        <v>109</v>
      </c>
      <c r="D94" s="425">
        <f>SUM(D95)</f>
        <v>0</v>
      </c>
      <c r="E94" s="430">
        <f>SUM(E95:E95)</f>
        <v>0</v>
      </c>
      <c r="F94" s="430">
        <f>SUM(F95:F95)</f>
        <v>0</v>
      </c>
      <c r="G94" s="430">
        <f>SUM(G95:G95)</f>
        <v>0</v>
      </c>
      <c r="H94" s="430">
        <f>SUM(H95:H95)</f>
        <v>0</v>
      </c>
      <c r="I94" s="425">
        <f t="shared" si="14"/>
        <v>0</v>
      </c>
      <c r="J94" s="430">
        <f aca="true" t="shared" si="21" ref="J94:P96">SUM(J95:J95)</f>
        <v>0</v>
      </c>
      <c r="K94" s="430">
        <f t="shared" si="21"/>
        <v>0</v>
      </c>
      <c r="L94" s="430">
        <f t="shared" si="21"/>
        <v>0</v>
      </c>
      <c r="M94" s="430">
        <f t="shared" si="21"/>
        <v>0</v>
      </c>
      <c r="N94" s="430">
        <f t="shared" si="21"/>
        <v>0</v>
      </c>
      <c r="O94" s="430"/>
      <c r="P94" s="430">
        <f t="shared" si="21"/>
        <v>0</v>
      </c>
    </row>
    <row r="95" spans="1:16" ht="18" customHeight="1" hidden="1">
      <c r="A95" s="33" t="s">
        <v>303</v>
      </c>
      <c r="B95" s="33"/>
      <c r="C95" s="409" t="s">
        <v>304</v>
      </c>
      <c r="D95" s="266">
        <f>SUM(E95,H95)</f>
        <v>0</v>
      </c>
      <c r="E95" s="137"/>
      <c r="F95" s="128"/>
      <c r="G95" s="128"/>
      <c r="H95" s="128"/>
      <c r="I95" s="137">
        <f t="shared" si="14"/>
        <v>0</v>
      </c>
      <c r="J95" s="128"/>
      <c r="K95" s="128"/>
      <c r="L95" s="128"/>
      <c r="M95" s="128"/>
      <c r="N95" s="128"/>
      <c r="O95" s="128"/>
      <c r="P95" s="123">
        <f>SUM(I95,D95)</f>
        <v>0</v>
      </c>
    </row>
    <row r="96" spans="1:16" ht="30.75" customHeight="1" hidden="1">
      <c r="A96" s="407" t="s">
        <v>110</v>
      </c>
      <c r="B96" s="407"/>
      <c r="C96" s="410" t="s">
        <v>111</v>
      </c>
      <c r="D96" s="425">
        <f>SUM(D97)</f>
        <v>0</v>
      </c>
      <c r="E96" s="430">
        <f>SUM(E97:E97)</f>
        <v>0</v>
      </c>
      <c r="F96" s="430">
        <f>SUM(F97:F97)</f>
        <v>0</v>
      </c>
      <c r="G96" s="430">
        <f>SUM(G97:G97)</f>
        <v>0</v>
      </c>
      <c r="H96" s="430">
        <f>SUM(H97:H97)</f>
        <v>0</v>
      </c>
      <c r="I96" s="425">
        <f>SUM(J96,M96)</f>
        <v>0</v>
      </c>
      <c r="J96" s="430">
        <f t="shared" si="21"/>
        <v>0</v>
      </c>
      <c r="K96" s="430">
        <f t="shared" si="21"/>
        <v>0</v>
      </c>
      <c r="L96" s="430">
        <f t="shared" si="21"/>
        <v>0</v>
      </c>
      <c r="M96" s="430">
        <f t="shared" si="21"/>
        <v>0</v>
      </c>
      <c r="N96" s="430">
        <f t="shared" si="21"/>
        <v>0</v>
      </c>
      <c r="O96" s="430"/>
      <c r="P96" s="430">
        <f t="shared" si="21"/>
        <v>0</v>
      </c>
    </row>
    <row r="97" spans="1:16" ht="28.5" customHeight="1" hidden="1">
      <c r="A97" s="411" t="s">
        <v>349</v>
      </c>
      <c r="B97" s="411"/>
      <c r="C97" s="31" t="s">
        <v>350</v>
      </c>
      <c r="D97" s="266">
        <f>SUM(E97,H97)</f>
        <v>0</v>
      </c>
      <c r="E97" s="137"/>
      <c r="F97" s="128"/>
      <c r="G97" s="128"/>
      <c r="H97" s="128"/>
      <c r="I97" s="137">
        <f t="shared" si="14"/>
        <v>0</v>
      </c>
      <c r="J97" s="128"/>
      <c r="K97" s="128"/>
      <c r="L97" s="128"/>
      <c r="M97" s="128"/>
      <c r="N97" s="128"/>
      <c r="O97" s="128"/>
      <c r="P97" s="123">
        <f>SUM(I97,D97)</f>
        <v>0</v>
      </c>
    </row>
    <row r="98" spans="1:16" ht="21.75" customHeight="1" hidden="1">
      <c r="A98" s="412" t="s">
        <v>112</v>
      </c>
      <c r="B98" s="412"/>
      <c r="C98" s="413" t="s">
        <v>113</v>
      </c>
      <c r="D98" s="423">
        <f>SUM(D99:D100)</f>
        <v>0</v>
      </c>
      <c r="E98" s="431">
        <f aca="true" t="shared" si="22" ref="E98:P98">SUM(E99:E100)</f>
        <v>0</v>
      </c>
      <c r="F98" s="431">
        <f t="shared" si="22"/>
        <v>0</v>
      </c>
      <c r="G98" s="431">
        <f t="shared" si="22"/>
        <v>0</v>
      </c>
      <c r="H98" s="431">
        <f t="shared" si="22"/>
        <v>0</v>
      </c>
      <c r="I98" s="425">
        <f>SUM(J98,M98)</f>
        <v>0</v>
      </c>
      <c r="J98" s="431">
        <f t="shared" si="22"/>
        <v>0</v>
      </c>
      <c r="K98" s="431">
        <f t="shared" si="22"/>
        <v>0</v>
      </c>
      <c r="L98" s="431">
        <f t="shared" si="22"/>
        <v>0</v>
      </c>
      <c r="M98" s="431">
        <f t="shared" si="22"/>
        <v>0</v>
      </c>
      <c r="N98" s="431">
        <f t="shared" si="22"/>
        <v>0</v>
      </c>
      <c r="O98" s="431">
        <f t="shared" si="22"/>
        <v>0</v>
      </c>
      <c r="P98" s="430">
        <f t="shared" si="22"/>
        <v>0</v>
      </c>
    </row>
    <row r="99" spans="1:16" ht="20.25" customHeight="1" hidden="1">
      <c r="A99" s="33">
        <v>240601</v>
      </c>
      <c r="B99" s="33"/>
      <c r="C99" s="409" t="s">
        <v>305</v>
      </c>
      <c r="D99" s="266">
        <f>SUM(E99,H99)</f>
        <v>0</v>
      </c>
      <c r="E99" s="126"/>
      <c r="F99" s="128"/>
      <c r="G99" s="128"/>
      <c r="H99" s="128"/>
      <c r="I99" s="137">
        <f>SUM(J99,M99)</f>
        <v>0</v>
      </c>
      <c r="J99" s="432"/>
      <c r="K99" s="432"/>
      <c r="L99" s="432"/>
      <c r="M99" s="432"/>
      <c r="N99" s="128"/>
      <c r="O99" s="128"/>
      <c r="P99" s="123">
        <f>SUM(I99,D99)</f>
        <v>0</v>
      </c>
    </row>
    <row r="100" spans="1:16" ht="22.5" customHeight="1" hidden="1">
      <c r="A100" s="33">
        <v>240604</v>
      </c>
      <c r="B100" s="33"/>
      <c r="C100" s="409" t="s">
        <v>306</v>
      </c>
      <c r="D100" s="266">
        <f>SUM(E100,H100)</f>
        <v>0</v>
      </c>
      <c r="E100" s="126"/>
      <c r="F100" s="128"/>
      <c r="G100" s="128"/>
      <c r="H100" s="128"/>
      <c r="I100" s="137">
        <f>SUM(J100,M100)</f>
        <v>0</v>
      </c>
      <c r="J100" s="432"/>
      <c r="K100" s="432"/>
      <c r="L100" s="432"/>
      <c r="M100" s="432"/>
      <c r="N100" s="128"/>
      <c r="O100" s="128"/>
      <c r="P100" s="123">
        <f>SUM(I100,D100)</f>
        <v>0</v>
      </c>
    </row>
    <row r="101" spans="1:16" ht="21" customHeight="1">
      <c r="A101" s="402">
        <v>250000</v>
      </c>
      <c r="B101" s="402"/>
      <c r="C101" s="414" t="s">
        <v>114</v>
      </c>
      <c r="D101" s="423">
        <f aca="true" t="shared" si="23" ref="D101:P101">SUM(D102:D112)</f>
        <v>35962445</v>
      </c>
      <c r="E101" s="430">
        <f t="shared" si="23"/>
        <v>33962445</v>
      </c>
      <c r="F101" s="430">
        <f t="shared" si="23"/>
        <v>0</v>
      </c>
      <c r="G101" s="430">
        <f t="shared" si="23"/>
        <v>0</v>
      </c>
      <c r="H101" s="430">
        <f t="shared" si="23"/>
        <v>0</v>
      </c>
      <c r="I101" s="430">
        <f t="shared" si="23"/>
        <v>0</v>
      </c>
      <c r="J101" s="430">
        <f t="shared" si="23"/>
        <v>0</v>
      </c>
      <c r="K101" s="430">
        <f t="shared" si="23"/>
        <v>0</v>
      </c>
      <c r="L101" s="430">
        <f t="shared" si="23"/>
        <v>0</v>
      </c>
      <c r="M101" s="430">
        <f t="shared" si="23"/>
        <v>0</v>
      </c>
      <c r="N101" s="430">
        <f t="shared" si="23"/>
        <v>0</v>
      </c>
      <c r="O101" s="430">
        <f t="shared" si="23"/>
        <v>0</v>
      </c>
      <c r="P101" s="430">
        <f t="shared" si="23"/>
        <v>35962445</v>
      </c>
    </row>
    <row r="102" spans="1:16" ht="22.5" customHeight="1">
      <c r="A102" s="437">
        <v>250102</v>
      </c>
      <c r="B102" s="437" t="s">
        <v>383</v>
      </c>
      <c r="C102" s="438" t="s">
        <v>115</v>
      </c>
      <c r="D102" s="266">
        <v>2000000</v>
      </c>
      <c r="E102" s="137"/>
      <c r="F102" s="433"/>
      <c r="G102" s="433"/>
      <c r="H102" s="433"/>
      <c r="I102" s="137">
        <f aca="true" t="shared" si="24" ref="I102:I111">SUM(J102,M102)</f>
        <v>0</v>
      </c>
      <c r="J102" s="433"/>
      <c r="K102" s="433"/>
      <c r="L102" s="433"/>
      <c r="M102" s="433"/>
      <c r="N102" s="433"/>
      <c r="O102" s="433"/>
      <c r="P102" s="123">
        <f aca="true" t="shared" si="25" ref="P102:P112">SUM(I102,D102)</f>
        <v>2000000</v>
      </c>
    </row>
    <row r="103" spans="1:16" ht="19.5" customHeight="1">
      <c r="A103" s="33" t="s">
        <v>307</v>
      </c>
      <c r="B103" s="33" t="s">
        <v>382</v>
      </c>
      <c r="C103" s="18" t="s">
        <v>131</v>
      </c>
      <c r="D103" s="266">
        <f aca="true" t="shared" si="26" ref="D103:D112">SUM(E103,H103)</f>
        <v>33220500</v>
      </c>
      <c r="E103" s="137">
        <v>33220500</v>
      </c>
      <c r="F103" s="126"/>
      <c r="G103" s="126"/>
      <c r="H103" s="126"/>
      <c r="I103" s="126">
        <f t="shared" si="24"/>
        <v>0</v>
      </c>
      <c r="J103" s="126"/>
      <c r="K103" s="126"/>
      <c r="L103" s="126"/>
      <c r="M103" s="126"/>
      <c r="N103" s="126"/>
      <c r="O103" s="126"/>
      <c r="P103" s="123">
        <f t="shared" si="25"/>
        <v>33220500</v>
      </c>
    </row>
    <row r="104" spans="1:16" ht="38.25" customHeight="1">
      <c r="A104" s="33" t="s">
        <v>247</v>
      </c>
      <c r="B104" s="33" t="s">
        <v>382</v>
      </c>
      <c r="C104" s="18" t="s">
        <v>373</v>
      </c>
      <c r="D104" s="266">
        <f t="shared" si="26"/>
        <v>50000</v>
      </c>
      <c r="E104" s="137">
        <v>50000</v>
      </c>
      <c r="F104" s="126"/>
      <c r="G104" s="126"/>
      <c r="H104" s="126"/>
      <c r="I104" s="126">
        <f>SUM(J104,M104)</f>
        <v>0</v>
      </c>
      <c r="J104" s="126"/>
      <c r="K104" s="126"/>
      <c r="L104" s="126"/>
      <c r="M104" s="126"/>
      <c r="N104" s="126"/>
      <c r="O104" s="126"/>
      <c r="P104" s="123">
        <f>SUM(I104,D104)</f>
        <v>50000</v>
      </c>
    </row>
    <row r="105" spans="1:16" ht="13.5" customHeight="1" hidden="1">
      <c r="A105" s="33" t="s">
        <v>310</v>
      </c>
      <c r="B105" s="33"/>
      <c r="C105" s="415" t="s">
        <v>311</v>
      </c>
      <c r="D105" s="266">
        <f t="shared" si="26"/>
        <v>0</v>
      </c>
      <c r="E105" s="137"/>
      <c r="F105" s="126"/>
      <c r="G105" s="126"/>
      <c r="H105" s="126"/>
      <c r="I105" s="126">
        <f>SUM(J105,M105)</f>
        <v>0</v>
      </c>
      <c r="J105" s="126"/>
      <c r="K105" s="126"/>
      <c r="L105" s="126"/>
      <c r="M105" s="126"/>
      <c r="N105" s="126"/>
      <c r="O105" s="126"/>
      <c r="P105" s="119">
        <f>SUM(I105,D105)</f>
        <v>0</v>
      </c>
    </row>
    <row r="106" spans="1:16" ht="42.75" customHeight="1">
      <c r="A106" s="33" t="s">
        <v>308</v>
      </c>
      <c r="B106" s="33" t="s">
        <v>383</v>
      </c>
      <c r="C106" s="39" t="s">
        <v>372</v>
      </c>
      <c r="D106" s="266">
        <f t="shared" si="26"/>
        <v>300000</v>
      </c>
      <c r="E106" s="137">
        <v>300000</v>
      </c>
      <c r="F106" s="126"/>
      <c r="G106" s="126"/>
      <c r="H106" s="126"/>
      <c r="I106" s="126">
        <f>SUM(J106,M106)</f>
        <v>0</v>
      </c>
      <c r="J106" s="126"/>
      <c r="K106" s="126"/>
      <c r="L106" s="126"/>
      <c r="M106" s="126"/>
      <c r="N106" s="126"/>
      <c r="O106" s="126"/>
      <c r="P106" s="123">
        <f>SUM(I106,D106)</f>
        <v>300000</v>
      </c>
    </row>
    <row r="107" spans="1:16" ht="42" customHeight="1">
      <c r="A107" s="33" t="s">
        <v>308</v>
      </c>
      <c r="B107" s="33" t="s">
        <v>383</v>
      </c>
      <c r="C107" s="39" t="s">
        <v>371</v>
      </c>
      <c r="D107" s="266">
        <f t="shared" si="26"/>
        <v>197000</v>
      </c>
      <c r="E107" s="137">
        <v>197000</v>
      </c>
      <c r="F107" s="126"/>
      <c r="G107" s="126"/>
      <c r="H107" s="126"/>
      <c r="I107" s="126">
        <f>SUM(J107,M107)</f>
        <v>0</v>
      </c>
      <c r="J107" s="126"/>
      <c r="K107" s="126"/>
      <c r="L107" s="126"/>
      <c r="M107" s="126"/>
      <c r="N107" s="126"/>
      <c r="O107" s="126"/>
      <c r="P107" s="123">
        <f>SUM(I107,D107)</f>
        <v>197000</v>
      </c>
    </row>
    <row r="108" spans="1:16" ht="33.75" customHeight="1">
      <c r="A108" s="33" t="s">
        <v>308</v>
      </c>
      <c r="B108" s="33" t="s">
        <v>383</v>
      </c>
      <c r="C108" s="39" t="s">
        <v>309</v>
      </c>
      <c r="D108" s="266">
        <f t="shared" si="26"/>
        <v>94945</v>
      </c>
      <c r="E108" s="137">
        <v>94945</v>
      </c>
      <c r="F108" s="126"/>
      <c r="G108" s="126"/>
      <c r="H108" s="126"/>
      <c r="I108" s="126">
        <f t="shared" si="24"/>
        <v>0</v>
      </c>
      <c r="J108" s="126"/>
      <c r="K108" s="126"/>
      <c r="L108" s="126"/>
      <c r="M108" s="126"/>
      <c r="N108" s="126"/>
      <c r="O108" s="126"/>
      <c r="P108" s="123">
        <f t="shared" si="25"/>
        <v>94945</v>
      </c>
    </row>
    <row r="109" spans="1:16" ht="65.25" customHeight="1">
      <c r="A109" s="33" t="s">
        <v>308</v>
      </c>
      <c r="B109" s="33" t="s">
        <v>383</v>
      </c>
      <c r="C109" s="52" t="s">
        <v>328</v>
      </c>
      <c r="D109" s="266">
        <f t="shared" si="26"/>
        <v>100000</v>
      </c>
      <c r="E109" s="137">
        <v>100000</v>
      </c>
      <c r="F109" s="126"/>
      <c r="G109" s="126"/>
      <c r="H109" s="126"/>
      <c r="I109" s="126">
        <f t="shared" si="24"/>
        <v>0</v>
      </c>
      <c r="J109" s="126"/>
      <c r="K109" s="126"/>
      <c r="L109" s="126"/>
      <c r="M109" s="126"/>
      <c r="N109" s="126"/>
      <c r="O109" s="126"/>
      <c r="P109" s="123">
        <f t="shared" si="25"/>
        <v>100000</v>
      </c>
    </row>
    <row r="110" spans="1:16" ht="66.75" customHeight="1" hidden="1">
      <c r="A110" s="33">
        <v>250404</v>
      </c>
      <c r="B110" s="33"/>
      <c r="C110" s="416" t="s">
        <v>116</v>
      </c>
      <c r="D110" s="266">
        <f t="shared" si="26"/>
        <v>0</v>
      </c>
      <c r="E110" s="137"/>
      <c r="F110" s="126"/>
      <c r="G110" s="126"/>
      <c r="H110" s="126"/>
      <c r="I110" s="126">
        <f t="shared" si="24"/>
        <v>0</v>
      </c>
      <c r="J110" s="126"/>
      <c r="K110" s="126"/>
      <c r="L110" s="126"/>
      <c r="M110" s="126"/>
      <c r="N110" s="126"/>
      <c r="O110" s="126"/>
      <c r="P110" s="123">
        <f t="shared" si="25"/>
        <v>0</v>
      </c>
    </row>
    <row r="111" spans="1:16" ht="25.5" customHeight="1" hidden="1">
      <c r="A111" s="33" t="s">
        <v>154</v>
      </c>
      <c r="B111" s="33"/>
      <c r="C111" s="415" t="s">
        <v>117</v>
      </c>
      <c r="D111" s="266">
        <f t="shared" si="26"/>
        <v>0</v>
      </c>
      <c r="E111" s="137"/>
      <c r="F111" s="126"/>
      <c r="G111" s="126"/>
      <c r="H111" s="126"/>
      <c r="I111" s="126">
        <f t="shared" si="24"/>
        <v>0</v>
      </c>
      <c r="J111" s="126"/>
      <c r="K111" s="126"/>
      <c r="L111" s="126"/>
      <c r="M111" s="126"/>
      <c r="N111" s="126"/>
      <c r="O111" s="126"/>
      <c r="P111" s="123">
        <f t="shared" si="25"/>
        <v>0</v>
      </c>
    </row>
    <row r="112" spans="1:16" ht="18" customHeight="1" hidden="1">
      <c r="A112" s="33" t="s">
        <v>310</v>
      </c>
      <c r="B112" s="33"/>
      <c r="C112" s="415" t="s">
        <v>311</v>
      </c>
      <c r="D112" s="266">
        <f t="shared" si="26"/>
        <v>0</v>
      </c>
      <c r="E112" s="137"/>
      <c r="F112" s="126"/>
      <c r="G112" s="126"/>
      <c r="H112" s="126"/>
      <c r="I112" s="126"/>
      <c r="J112" s="126"/>
      <c r="K112" s="126"/>
      <c r="L112" s="126"/>
      <c r="M112" s="126"/>
      <c r="N112" s="126"/>
      <c r="O112" s="126"/>
      <c r="P112" s="119">
        <f t="shared" si="25"/>
        <v>0</v>
      </c>
    </row>
    <row r="113" spans="1:16" ht="30" customHeight="1">
      <c r="A113" s="417"/>
      <c r="B113" s="417"/>
      <c r="C113" s="418" t="s">
        <v>183</v>
      </c>
      <c r="D113" s="434">
        <f>SUM(D12,D14,D26,D28,D68,D72,D81,D83,D86,D89,D91,D94,D96,D98,D101)</f>
        <v>240959262</v>
      </c>
      <c r="E113" s="434">
        <f aca="true" t="shared" si="27" ref="E113:P113">SUM(E12,E14,E26,E28,E68,E72,E81,E83,E86,E89,E91,E94,E96,E98,E101)</f>
        <v>238959262</v>
      </c>
      <c r="F113" s="434">
        <f t="shared" si="27"/>
        <v>90588841</v>
      </c>
      <c r="G113" s="434">
        <f t="shared" si="27"/>
        <v>3802022</v>
      </c>
      <c r="H113" s="434">
        <f t="shared" si="27"/>
        <v>0</v>
      </c>
      <c r="I113" s="434">
        <f t="shared" si="27"/>
        <v>17932107</v>
      </c>
      <c r="J113" s="434">
        <f t="shared" si="27"/>
        <v>4290533</v>
      </c>
      <c r="K113" s="434">
        <f t="shared" si="27"/>
        <v>179209</v>
      </c>
      <c r="L113" s="434">
        <f t="shared" si="27"/>
        <v>1007</v>
      </c>
      <c r="M113" s="434">
        <f t="shared" si="27"/>
        <v>13641574</v>
      </c>
      <c r="N113" s="434">
        <f t="shared" si="27"/>
        <v>13627780</v>
      </c>
      <c r="O113" s="434">
        <f t="shared" si="27"/>
        <v>13627780</v>
      </c>
      <c r="P113" s="434">
        <f t="shared" si="27"/>
        <v>258891369</v>
      </c>
    </row>
    <row r="114" spans="1:15" ht="23.25">
      <c r="A114" s="375"/>
      <c r="B114" s="375"/>
      <c r="D114" s="419"/>
      <c r="E114" s="419"/>
      <c r="F114" s="420"/>
      <c r="J114" s="377"/>
      <c r="K114" s="377"/>
      <c r="L114" s="377"/>
      <c r="M114" s="377"/>
      <c r="N114" s="377"/>
      <c r="O114" s="377"/>
    </row>
    <row r="115" spans="4:16" ht="18.75">
      <c r="D115" s="378"/>
      <c r="E115" s="378"/>
      <c r="I115" s="378"/>
      <c r="K115" s="421"/>
      <c r="P115" s="145"/>
    </row>
    <row r="116" spans="1:10" ht="27" customHeight="1">
      <c r="A116" s="375"/>
      <c r="B116" s="375"/>
      <c r="C116" s="378"/>
      <c r="D116" s="422"/>
      <c r="E116" s="422"/>
      <c r="I116" s="453"/>
      <c r="J116" s="453"/>
    </row>
    <row r="117" spans="1:5" ht="12.75">
      <c r="A117" s="375"/>
      <c r="B117" s="375"/>
      <c r="D117" s="378"/>
      <c r="E117" s="378"/>
    </row>
    <row r="118" spans="1:2" ht="12.75">
      <c r="A118" s="375"/>
      <c r="B118" s="375"/>
    </row>
    <row r="119" spans="1:2" ht="12.75">
      <c r="A119" s="375"/>
      <c r="B119" s="375"/>
    </row>
    <row r="120" spans="1:2" ht="12.75">
      <c r="A120" s="375"/>
      <c r="B120" s="375"/>
    </row>
    <row r="121" spans="1:2" ht="12.75">
      <c r="A121" s="375"/>
      <c r="B121" s="375"/>
    </row>
  </sheetData>
  <sheetProtection/>
  <mergeCells count="38">
    <mergeCell ref="D6:H6"/>
    <mergeCell ref="E32:E33"/>
    <mergeCell ref="D32:D33"/>
    <mergeCell ref="H32:H33"/>
    <mergeCell ref="D8:D10"/>
    <mergeCell ref="H8:H10"/>
    <mergeCell ref="P32:P33"/>
    <mergeCell ref="P6:P10"/>
    <mergeCell ref="F7:G7"/>
    <mergeCell ref="J7:M7"/>
    <mergeCell ref="F8:G8"/>
    <mergeCell ref="I8:I10"/>
    <mergeCell ref="J8:J10"/>
    <mergeCell ref="K8:L8"/>
    <mergeCell ref="M8:M10"/>
    <mergeCell ref="N8:O8"/>
    <mergeCell ref="A32:A33"/>
    <mergeCell ref="F32:F33"/>
    <mergeCell ref="G32:G33"/>
    <mergeCell ref="B32:B33"/>
    <mergeCell ref="I116:J116"/>
    <mergeCell ref="O32:O33"/>
    <mergeCell ref="I32:I33"/>
    <mergeCell ref="J32:J33"/>
    <mergeCell ref="K32:K33"/>
    <mergeCell ref="L32:L33"/>
    <mergeCell ref="M32:M33"/>
    <mergeCell ref="N32:N33"/>
    <mergeCell ref="A6:A10"/>
    <mergeCell ref="C6:C10"/>
    <mergeCell ref="I6:O6"/>
    <mergeCell ref="F9:F10"/>
    <mergeCell ref="G9:G10"/>
    <mergeCell ref="K9:K10"/>
    <mergeCell ref="L9:L10"/>
    <mergeCell ref="N9:N10"/>
    <mergeCell ref="B6:B10"/>
    <mergeCell ref="E8:E10"/>
  </mergeCells>
  <printOptions/>
  <pageMargins left="0.25" right="0.22" top="0.63" bottom="0.23" header="0.27" footer="0.19"/>
  <pageSetup fitToHeight="5"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V283"/>
  <sheetViews>
    <sheetView zoomScalePageLayoutView="0" workbookViewId="0" topLeftCell="D1">
      <selection activeCell="L3" sqref="L3"/>
    </sheetView>
  </sheetViews>
  <sheetFormatPr defaultColWidth="9.00390625" defaultRowHeight="12.75"/>
  <cols>
    <col min="1" max="1" width="11.625" style="0" customWidth="1"/>
    <col min="2" max="2" width="9.625" style="144" customWidth="1"/>
    <col min="3" max="3" width="50.75390625" style="20" customWidth="1"/>
    <col min="4" max="4" width="16.00390625" style="9" customWidth="1"/>
    <col min="5" max="5" width="14.00390625" style="9" customWidth="1"/>
    <col min="6" max="6" width="12.75390625" style="0" customWidth="1"/>
    <col min="7" max="8" width="11.625" style="0" customWidth="1"/>
    <col min="9" max="9" width="12.875" style="110" customWidth="1"/>
    <col min="10" max="10" width="11.00390625" style="0" customWidth="1"/>
    <col min="11" max="11" width="9.375" style="0" customWidth="1"/>
    <col min="12" max="12" width="9.625" style="0" customWidth="1"/>
    <col min="13" max="14" width="12.75390625" style="0" customWidth="1"/>
    <col min="15" max="15" width="14.375" style="0" customWidth="1"/>
    <col min="16" max="16" width="16.125" style="9" customWidth="1"/>
  </cols>
  <sheetData>
    <row r="1" spans="2:3" ht="12.75" customHeight="1">
      <c r="B1" s="109"/>
      <c r="C1" s="8"/>
    </row>
    <row r="2" spans="2:3" ht="12.75">
      <c r="B2" s="109"/>
      <c r="C2" s="8"/>
    </row>
    <row r="3" spans="2:3" ht="12.75">
      <c r="B3" s="109"/>
      <c r="C3" s="8"/>
    </row>
    <row r="4" spans="2:3" ht="21" customHeight="1">
      <c r="B4" s="109"/>
      <c r="C4" s="8"/>
    </row>
    <row r="5" spans="2:16" ht="34.5" customHeight="1">
      <c r="B5" s="109"/>
      <c r="C5" s="41"/>
      <c r="D5" s="42"/>
      <c r="E5" s="42"/>
      <c r="F5" s="43"/>
      <c r="G5" s="43"/>
      <c r="H5" s="43"/>
      <c r="I5" s="111"/>
      <c r="J5" s="43"/>
      <c r="K5" s="43"/>
      <c r="L5" s="44"/>
      <c r="M5" s="44"/>
      <c r="N5" s="44"/>
      <c r="O5" s="44"/>
      <c r="P5" s="45" t="s">
        <v>312</v>
      </c>
    </row>
    <row r="6" spans="1:16" ht="23.25" customHeight="1">
      <c r="A6" s="505" t="s">
        <v>313</v>
      </c>
      <c r="B6" s="515" t="s">
        <v>127</v>
      </c>
      <c r="C6" s="446" t="s">
        <v>314</v>
      </c>
      <c r="D6" s="520" t="s">
        <v>124</v>
      </c>
      <c r="E6" s="521"/>
      <c r="F6" s="521"/>
      <c r="G6" s="521"/>
      <c r="H6" s="497"/>
      <c r="I6" s="520" t="s">
        <v>125</v>
      </c>
      <c r="J6" s="521"/>
      <c r="K6" s="521"/>
      <c r="L6" s="521"/>
      <c r="M6" s="521"/>
      <c r="N6" s="521"/>
      <c r="O6" s="530"/>
      <c r="P6" s="535" t="s">
        <v>183</v>
      </c>
    </row>
    <row r="7" spans="1:16" ht="20.25" customHeight="1">
      <c r="A7" s="506"/>
      <c r="B7" s="516"/>
      <c r="C7" s="538" t="s">
        <v>182</v>
      </c>
      <c r="D7" s="500" t="s">
        <v>184</v>
      </c>
      <c r="E7" s="458" t="s">
        <v>235</v>
      </c>
      <c r="F7" s="520" t="s">
        <v>185</v>
      </c>
      <c r="G7" s="530"/>
      <c r="H7" s="458" t="s">
        <v>236</v>
      </c>
      <c r="I7" s="500" t="s">
        <v>184</v>
      </c>
      <c r="J7" s="458" t="s">
        <v>235</v>
      </c>
      <c r="K7" s="520" t="s">
        <v>185</v>
      </c>
      <c r="L7" s="530"/>
      <c r="M7" s="458" t="s">
        <v>236</v>
      </c>
      <c r="N7" s="533" t="s">
        <v>185</v>
      </c>
      <c r="O7" s="534"/>
      <c r="P7" s="536"/>
    </row>
    <row r="8" spans="1:16" ht="12.75" customHeight="1">
      <c r="A8" s="503" t="s">
        <v>181</v>
      </c>
      <c r="B8" s="516"/>
      <c r="C8" s="539"/>
      <c r="D8" s="501"/>
      <c r="E8" s="452"/>
      <c r="F8" s="522" t="s">
        <v>315</v>
      </c>
      <c r="G8" s="522" t="s">
        <v>316</v>
      </c>
      <c r="H8" s="454"/>
      <c r="I8" s="501"/>
      <c r="J8" s="452"/>
      <c r="K8" s="522" t="s">
        <v>317</v>
      </c>
      <c r="L8" s="522" t="s">
        <v>318</v>
      </c>
      <c r="M8" s="454"/>
      <c r="N8" s="531" t="s">
        <v>186</v>
      </c>
      <c r="O8" s="40" t="s">
        <v>185</v>
      </c>
      <c r="P8" s="536"/>
    </row>
    <row r="9" spans="1:16" ht="76.5" customHeight="1">
      <c r="A9" s="504"/>
      <c r="B9" s="517"/>
      <c r="C9" s="540"/>
      <c r="D9" s="502"/>
      <c r="E9" s="452"/>
      <c r="F9" s="523"/>
      <c r="G9" s="523"/>
      <c r="H9" s="454"/>
      <c r="I9" s="502"/>
      <c r="J9" s="452"/>
      <c r="K9" s="523"/>
      <c r="L9" s="523"/>
      <c r="M9" s="454"/>
      <c r="N9" s="532"/>
      <c r="O9" s="34" t="s">
        <v>187</v>
      </c>
      <c r="P9" s="537"/>
    </row>
    <row r="10" spans="1:16" ht="18.75" customHeight="1">
      <c r="A10" s="46">
        <v>1</v>
      </c>
      <c r="B10" s="46">
        <v>1</v>
      </c>
      <c r="C10" s="47">
        <v>2</v>
      </c>
      <c r="D10" s="47">
        <v>3</v>
      </c>
      <c r="E10" s="47">
        <v>4</v>
      </c>
      <c r="F10" s="27">
        <v>5</v>
      </c>
      <c r="G10" s="27">
        <v>6</v>
      </c>
      <c r="H10" s="27">
        <v>7</v>
      </c>
      <c r="I10" s="47">
        <v>8</v>
      </c>
      <c r="J10" s="27">
        <v>9</v>
      </c>
      <c r="K10" s="27">
        <v>10</v>
      </c>
      <c r="L10" s="27">
        <v>11</v>
      </c>
      <c r="M10" s="27">
        <v>12</v>
      </c>
      <c r="N10" s="27">
        <v>13</v>
      </c>
      <c r="O10" s="27">
        <v>14</v>
      </c>
      <c r="P10" s="47" t="s">
        <v>237</v>
      </c>
    </row>
    <row r="11" spans="1:18" s="11" customFormat="1" ht="30.75" customHeight="1">
      <c r="A11" s="48" t="s">
        <v>319</v>
      </c>
      <c r="B11" s="48"/>
      <c r="C11" s="10" t="s">
        <v>320</v>
      </c>
      <c r="D11" s="267">
        <f>SUM(E11,H11)</f>
        <v>51517800</v>
      </c>
      <c r="E11" s="112">
        <f>SUM(E13,E14:E39)</f>
        <v>51517800</v>
      </c>
      <c r="F11" s="112">
        <f>SUM(F13,F14:F39)</f>
        <v>25642620</v>
      </c>
      <c r="G11" s="112">
        <f>SUM(G13,G14:G39)</f>
        <v>171501</v>
      </c>
      <c r="H11" s="112">
        <f>SUM(H13,H14:H39)</f>
        <v>0</v>
      </c>
      <c r="I11" s="112">
        <f aca="true" t="shared" si="0" ref="I11:O11">SUM(I12,I14:I39)</f>
        <v>12190500</v>
      </c>
      <c r="J11" s="112">
        <f t="shared" si="0"/>
        <v>0</v>
      </c>
      <c r="K11" s="112">
        <f t="shared" si="0"/>
        <v>0</v>
      </c>
      <c r="L11" s="112">
        <f t="shared" si="0"/>
        <v>0</v>
      </c>
      <c r="M11" s="112">
        <f t="shared" si="0"/>
        <v>12190500</v>
      </c>
      <c r="N11" s="112">
        <f t="shared" si="0"/>
        <v>12190500</v>
      </c>
      <c r="O11" s="112">
        <f t="shared" si="0"/>
        <v>12190500</v>
      </c>
      <c r="P11" s="112">
        <f>SUM(P12,P14:P39)</f>
        <v>63708300</v>
      </c>
      <c r="R11" s="12"/>
    </row>
    <row r="12" spans="1:18" s="11" customFormat="1" ht="19.5" customHeight="1" hidden="1">
      <c r="A12" s="49" t="s">
        <v>188</v>
      </c>
      <c r="B12" s="49" t="s">
        <v>188</v>
      </c>
      <c r="C12" s="13" t="s">
        <v>321</v>
      </c>
      <c r="D12" s="113">
        <f aca="true" t="shared" si="1" ref="D12:P12">SUM(D13)</f>
        <v>9184631</v>
      </c>
      <c r="E12" s="113">
        <f t="shared" si="1"/>
        <v>9184631</v>
      </c>
      <c r="F12" s="113">
        <f t="shared" si="1"/>
        <v>5984880</v>
      </c>
      <c r="G12" s="113">
        <f t="shared" si="1"/>
        <v>145241</v>
      </c>
      <c r="H12" s="113">
        <f t="shared" si="1"/>
        <v>0</v>
      </c>
      <c r="I12" s="113">
        <f t="shared" si="1"/>
        <v>65500</v>
      </c>
      <c r="J12" s="113">
        <f t="shared" si="1"/>
        <v>0</v>
      </c>
      <c r="K12" s="113">
        <f t="shared" si="1"/>
        <v>0</v>
      </c>
      <c r="L12" s="113">
        <f t="shared" si="1"/>
        <v>0</v>
      </c>
      <c r="M12" s="113">
        <f t="shared" si="1"/>
        <v>65500</v>
      </c>
      <c r="N12" s="113">
        <f t="shared" si="1"/>
        <v>65500</v>
      </c>
      <c r="O12" s="113">
        <f t="shared" si="1"/>
        <v>65500</v>
      </c>
      <c r="P12" s="113">
        <f t="shared" si="1"/>
        <v>9250131</v>
      </c>
      <c r="R12" s="12"/>
    </row>
    <row r="13" spans="1:18" s="11" customFormat="1" ht="21" customHeight="1">
      <c r="A13" s="29" t="s">
        <v>189</v>
      </c>
      <c r="B13" s="29" t="s">
        <v>362</v>
      </c>
      <c r="C13" s="5" t="s">
        <v>322</v>
      </c>
      <c r="D13" s="136">
        <f>SUM(E13,H13)</f>
        <v>9184631</v>
      </c>
      <c r="E13" s="266">
        <v>9184631</v>
      </c>
      <c r="F13" s="114">
        <v>5984880</v>
      </c>
      <c r="G13" s="114">
        <v>145241</v>
      </c>
      <c r="H13" s="114"/>
      <c r="I13" s="268">
        <f aca="true" t="shared" si="2" ref="I13:I20">SUM(J13,M13)</f>
        <v>65500</v>
      </c>
      <c r="J13" s="115"/>
      <c r="K13" s="116"/>
      <c r="L13" s="116"/>
      <c r="M13" s="114">
        <v>65500</v>
      </c>
      <c r="N13" s="114">
        <v>65500</v>
      </c>
      <c r="O13" s="114">
        <v>65500</v>
      </c>
      <c r="P13" s="268">
        <f aca="true" t="shared" si="3" ref="P13:P20">SUM(D13,I13)</f>
        <v>9250131</v>
      </c>
      <c r="R13" s="12"/>
    </row>
    <row r="14" spans="1:18" s="11" customFormat="1" ht="39.75" customHeight="1">
      <c r="A14" s="29" t="s">
        <v>359</v>
      </c>
      <c r="B14" s="29" t="s">
        <v>361</v>
      </c>
      <c r="C14" s="7" t="s">
        <v>360</v>
      </c>
      <c r="D14" s="136">
        <f>SUM(E14,H14)</f>
        <v>25518500</v>
      </c>
      <c r="E14" s="266">
        <v>25518500</v>
      </c>
      <c r="F14" s="266">
        <v>18722300</v>
      </c>
      <c r="G14" s="114"/>
      <c r="H14" s="114"/>
      <c r="I14" s="119">
        <f t="shared" si="2"/>
        <v>0</v>
      </c>
      <c r="J14" s="115"/>
      <c r="K14" s="116"/>
      <c r="L14" s="116"/>
      <c r="M14" s="114"/>
      <c r="N14" s="114"/>
      <c r="O14" s="117"/>
      <c r="P14" s="119">
        <f t="shared" si="3"/>
        <v>25518500</v>
      </c>
      <c r="R14" s="12"/>
    </row>
    <row r="15" spans="1:16" s="1" customFormat="1" ht="21.75" customHeight="1">
      <c r="A15" s="29" t="s">
        <v>255</v>
      </c>
      <c r="B15" s="29" t="s">
        <v>375</v>
      </c>
      <c r="C15" s="30" t="s">
        <v>323</v>
      </c>
      <c r="D15" s="136">
        <f>SUM(E15,H15)</f>
        <v>1199000</v>
      </c>
      <c r="E15" s="265">
        <v>1199000</v>
      </c>
      <c r="F15" s="118"/>
      <c r="G15" s="118"/>
      <c r="H15" s="118"/>
      <c r="I15" s="119">
        <f t="shared" si="2"/>
        <v>0</v>
      </c>
      <c r="J15" s="118"/>
      <c r="K15" s="120"/>
      <c r="L15" s="120"/>
      <c r="M15" s="120"/>
      <c r="N15" s="120"/>
      <c r="O15" s="120"/>
      <c r="P15" s="119">
        <f t="shared" si="3"/>
        <v>1199000</v>
      </c>
    </row>
    <row r="16" spans="1:18" s="11" customFormat="1" ht="23.25" customHeight="1">
      <c r="A16" s="29" t="s">
        <v>258</v>
      </c>
      <c r="B16" s="29" t="s">
        <v>376</v>
      </c>
      <c r="C16" s="5" t="s">
        <v>259</v>
      </c>
      <c r="D16" s="136">
        <f aca="true" t="shared" si="4" ref="D16:D39">SUM(E16,H16)</f>
        <v>10000</v>
      </c>
      <c r="E16" s="265">
        <v>10000</v>
      </c>
      <c r="F16" s="118"/>
      <c r="G16" s="118"/>
      <c r="H16" s="118"/>
      <c r="I16" s="119">
        <f t="shared" si="2"/>
        <v>0</v>
      </c>
      <c r="J16" s="118"/>
      <c r="K16" s="120"/>
      <c r="L16" s="120"/>
      <c r="M16" s="120"/>
      <c r="N16" s="120"/>
      <c r="O16" s="120"/>
      <c r="P16" s="119">
        <f t="shared" si="3"/>
        <v>10000</v>
      </c>
      <c r="R16" s="12"/>
    </row>
    <row r="17" spans="1:18" s="11" customFormat="1" ht="24.75" customHeight="1">
      <c r="A17" s="28" t="s">
        <v>260</v>
      </c>
      <c r="B17" s="28" t="s">
        <v>376</v>
      </c>
      <c r="C17" s="7" t="s">
        <v>261</v>
      </c>
      <c r="D17" s="136">
        <f t="shared" si="4"/>
        <v>765140</v>
      </c>
      <c r="E17" s="265">
        <v>765140</v>
      </c>
      <c r="F17" s="118">
        <v>533910</v>
      </c>
      <c r="G17" s="121">
        <v>5360</v>
      </c>
      <c r="H17" s="121"/>
      <c r="I17" s="119">
        <f t="shared" si="2"/>
        <v>0</v>
      </c>
      <c r="J17" s="121"/>
      <c r="K17" s="121"/>
      <c r="L17" s="121"/>
      <c r="M17" s="121"/>
      <c r="N17" s="121"/>
      <c r="O17" s="121"/>
      <c r="P17" s="119">
        <f t="shared" si="3"/>
        <v>765140</v>
      </c>
      <c r="R17" s="12"/>
    </row>
    <row r="18" spans="1:18" s="11" customFormat="1" ht="25.5" customHeight="1">
      <c r="A18" s="28" t="s">
        <v>262</v>
      </c>
      <c r="B18" s="28" t="s">
        <v>376</v>
      </c>
      <c r="C18" s="7" t="s">
        <v>263</v>
      </c>
      <c r="D18" s="136">
        <f t="shared" si="4"/>
        <v>7000</v>
      </c>
      <c r="E18" s="265">
        <v>7000</v>
      </c>
      <c r="F18" s="121"/>
      <c r="G18" s="121"/>
      <c r="H18" s="121"/>
      <c r="I18" s="119">
        <f t="shared" si="2"/>
        <v>0</v>
      </c>
      <c r="J18" s="121"/>
      <c r="K18" s="121"/>
      <c r="L18" s="121"/>
      <c r="M18" s="121"/>
      <c r="N18" s="121"/>
      <c r="O18" s="121"/>
      <c r="P18" s="119">
        <f t="shared" si="3"/>
        <v>7000</v>
      </c>
      <c r="R18" s="12"/>
    </row>
    <row r="19" spans="1:18" s="11" customFormat="1" ht="29.25" customHeight="1">
      <c r="A19" s="29" t="s">
        <v>264</v>
      </c>
      <c r="B19" s="29" t="s">
        <v>376</v>
      </c>
      <c r="C19" s="5" t="s">
        <v>324</v>
      </c>
      <c r="D19" s="136">
        <f t="shared" si="4"/>
        <v>70000</v>
      </c>
      <c r="E19" s="265">
        <v>70000</v>
      </c>
      <c r="F19" s="118"/>
      <c r="G19" s="118"/>
      <c r="H19" s="118"/>
      <c r="I19" s="119">
        <f t="shared" si="2"/>
        <v>0</v>
      </c>
      <c r="J19" s="118"/>
      <c r="K19" s="120"/>
      <c r="L19" s="120"/>
      <c r="M19" s="120"/>
      <c r="N19" s="120"/>
      <c r="O19" s="120"/>
      <c r="P19" s="119">
        <f t="shared" si="3"/>
        <v>70000</v>
      </c>
      <c r="R19" s="12"/>
    </row>
    <row r="20" spans="1:18" s="11" customFormat="1" ht="30.75" customHeight="1">
      <c r="A20" s="29" t="s">
        <v>265</v>
      </c>
      <c r="B20" s="29" t="s">
        <v>376</v>
      </c>
      <c r="C20" s="5" t="s">
        <v>325</v>
      </c>
      <c r="D20" s="136">
        <f t="shared" si="4"/>
        <v>5000</v>
      </c>
      <c r="E20" s="265">
        <v>5000</v>
      </c>
      <c r="F20" s="118"/>
      <c r="G20" s="118"/>
      <c r="H20" s="118"/>
      <c r="I20" s="119">
        <f t="shared" si="2"/>
        <v>0</v>
      </c>
      <c r="J20" s="118"/>
      <c r="K20" s="120"/>
      <c r="L20" s="120"/>
      <c r="M20" s="120"/>
      <c r="N20" s="120"/>
      <c r="O20" s="120"/>
      <c r="P20" s="119">
        <f t="shared" si="3"/>
        <v>5000</v>
      </c>
      <c r="R20" s="12"/>
    </row>
    <row r="21" spans="1:18" s="11" customFormat="1" ht="21.75" customHeight="1">
      <c r="A21" s="33" t="s">
        <v>266</v>
      </c>
      <c r="B21" s="33" t="s">
        <v>376</v>
      </c>
      <c r="C21" s="7" t="s">
        <v>267</v>
      </c>
      <c r="D21" s="136">
        <f t="shared" si="4"/>
        <v>607800</v>
      </c>
      <c r="E21" s="266">
        <v>607800</v>
      </c>
      <c r="F21" s="122">
        <v>401530</v>
      </c>
      <c r="G21" s="122">
        <v>20900</v>
      </c>
      <c r="H21" s="122"/>
      <c r="I21" s="123">
        <f>SUM(J21,M21)</f>
        <v>0</v>
      </c>
      <c r="J21" s="122"/>
      <c r="K21" s="122"/>
      <c r="L21" s="122"/>
      <c r="M21" s="122"/>
      <c r="N21" s="122"/>
      <c r="O21" s="122"/>
      <c r="P21" s="123">
        <f>SUM(I21,D21)</f>
        <v>607800</v>
      </c>
      <c r="R21" s="12"/>
    </row>
    <row r="22" spans="1:18" s="11" customFormat="1" ht="53.25" customHeight="1">
      <c r="A22" s="50" t="s">
        <v>268</v>
      </c>
      <c r="B22" s="50" t="s">
        <v>376</v>
      </c>
      <c r="C22" s="6" t="s">
        <v>269</v>
      </c>
      <c r="D22" s="136">
        <f t="shared" si="4"/>
        <v>50000</v>
      </c>
      <c r="E22" s="266">
        <v>50000</v>
      </c>
      <c r="F22" s="122"/>
      <c r="G22" s="122"/>
      <c r="H22" s="122"/>
      <c r="I22" s="123">
        <f>SUM(J22,M22)</f>
        <v>0</v>
      </c>
      <c r="J22" s="122"/>
      <c r="K22" s="122"/>
      <c r="L22" s="122"/>
      <c r="M22" s="122"/>
      <c r="N22" s="122"/>
      <c r="O22" s="122"/>
      <c r="P22" s="123">
        <f>SUM(I22,D22)</f>
        <v>50000</v>
      </c>
      <c r="R22" s="12"/>
    </row>
    <row r="23" spans="1:18" s="11" customFormat="1" ht="28.5" customHeight="1">
      <c r="A23" s="33" t="s">
        <v>277</v>
      </c>
      <c r="B23" s="33" t="s">
        <v>377</v>
      </c>
      <c r="C23" s="7" t="s">
        <v>278</v>
      </c>
      <c r="D23" s="136">
        <f t="shared" si="4"/>
        <v>0</v>
      </c>
      <c r="E23" s="136"/>
      <c r="F23" s="122"/>
      <c r="G23" s="122"/>
      <c r="H23" s="122"/>
      <c r="I23" s="123">
        <f>SUM(J23,M23)</f>
        <v>6300000</v>
      </c>
      <c r="J23" s="122"/>
      <c r="K23" s="122"/>
      <c r="L23" s="122"/>
      <c r="M23" s="122">
        <v>6300000</v>
      </c>
      <c r="N23" s="122">
        <v>6300000</v>
      </c>
      <c r="O23" s="122">
        <v>6300000</v>
      </c>
      <c r="P23" s="123">
        <f>SUM(I23,D23)</f>
        <v>6300000</v>
      </c>
      <c r="R23" s="12"/>
    </row>
    <row r="24" spans="1:18" s="11" customFormat="1" ht="21.75" customHeight="1">
      <c r="A24" s="29" t="s">
        <v>279</v>
      </c>
      <c r="B24" s="29" t="s">
        <v>378</v>
      </c>
      <c r="C24" s="5" t="s">
        <v>326</v>
      </c>
      <c r="D24" s="136">
        <f t="shared" si="4"/>
        <v>7500000</v>
      </c>
      <c r="E24" s="265">
        <v>7500000</v>
      </c>
      <c r="F24" s="118"/>
      <c r="G24" s="118"/>
      <c r="H24" s="118"/>
      <c r="I24" s="123">
        <f>SUM(J24,M24)</f>
        <v>500000</v>
      </c>
      <c r="J24" s="118"/>
      <c r="K24" s="118"/>
      <c r="L24" s="118"/>
      <c r="M24" s="118">
        <v>500000</v>
      </c>
      <c r="N24" s="118">
        <v>500000</v>
      </c>
      <c r="O24" s="118">
        <v>500000</v>
      </c>
      <c r="P24" s="119">
        <f aca="true" t="shared" si="5" ref="P24:P35">SUM(D24,I24)</f>
        <v>8000000</v>
      </c>
      <c r="R24" s="12"/>
    </row>
    <row r="25" spans="1:18" s="11" customFormat="1" ht="19.5" customHeight="1" hidden="1">
      <c r="A25" s="29" t="s">
        <v>293</v>
      </c>
      <c r="B25" s="29" t="s">
        <v>293</v>
      </c>
      <c r="C25" s="5" t="s">
        <v>294</v>
      </c>
      <c r="D25" s="136">
        <f t="shared" si="4"/>
        <v>0</v>
      </c>
      <c r="E25" s="265"/>
      <c r="F25" s="118"/>
      <c r="G25" s="118"/>
      <c r="H25" s="118"/>
      <c r="I25" s="119"/>
      <c r="J25" s="118"/>
      <c r="K25" s="120"/>
      <c r="L25" s="120"/>
      <c r="M25" s="120"/>
      <c r="N25" s="120"/>
      <c r="O25" s="120"/>
      <c r="P25" s="119">
        <f t="shared" si="5"/>
        <v>0</v>
      </c>
      <c r="R25" s="12"/>
    </row>
    <row r="26" spans="1:18" s="11" customFormat="1" ht="18" customHeight="1">
      <c r="A26" s="29" t="s">
        <v>295</v>
      </c>
      <c r="B26" s="29" t="s">
        <v>370</v>
      </c>
      <c r="C26" s="5" t="s">
        <v>296</v>
      </c>
      <c r="D26" s="136">
        <f t="shared" si="4"/>
        <v>86000</v>
      </c>
      <c r="E26" s="265">
        <v>86000</v>
      </c>
      <c r="F26" s="118"/>
      <c r="G26" s="118"/>
      <c r="H26" s="118"/>
      <c r="I26" s="119">
        <f aca="true" t="shared" si="6" ref="I26:I35">SUM(J26,M26)</f>
        <v>0</v>
      </c>
      <c r="J26" s="118"/>
      <c r="K26" s="120"/>
      <c r="L26" s="120"/>
      <c r="M26" s="120"/>
      <c r="N26" s="120"/>
      <c r="O26" s="120"/>
      <c r="P26" s="119">
        <f t="shared" si="5"/>
        <v>86000</v>
      </c>
      <c r="R26" s="12"/>
    </row>
    <row r="27" spans="1:16" ht="18.75" customHeight="1" hidden="1">
      <c r="A27" s="51">
        <v>150101</v>
      </c>
      <c r="B27" s="51">
        <v>150101</v>
      </c>
      <c r="C27" s="14" t="s">
        <v>299</v>
      </c>
      <c r="D27" s="136">
        <f t="shared" si="4"/>
        <v>0</v>
      </c>
      <c r="E27" s="266"/>
      <c r="F27" s="124"/>
      <c r="G27" s="124"/>
      <c r="H27" s="124"/>
      <c r="I27" s="119">
        <f t="shared" si="6"/>
        <v>0</v>
      </c>
      <c r="J27" s="124"/>
      <c r="K27" s="124"/>
      <c r="L27" s="124"/>
      <c r="M27" s="124"/>
      <c r="N27" s="124"/>
      <c r="O27" s="124"/>
      <c r="P27" s="119">
        <f t="shared" si="5"/>
        <v>0</v>
      </c>
    </row>
    <row r="28" spans="1:16" ht="29.25" customHeight="1">
      <c r="A28" s="38" t="s">
        <v>352</v>
      </c>
      <c r="B28" s="38" t="s">
        <v>379</v>
      </c>
      <c r="C28" s="14" t="s">
        <v>147</v>
      </c>
      <c r="D28" s="136">
        <f t="shared" si="4"/>
        <v>0</v>
      </c>
      <c r="E28" s="266"/>
      <c r="F28" s="124"/>
      <c r="G28" s="124"/>
      <c r="H28" s="124"/>
      <c r="I28" s="119">
        <f t="shared" si="6"/>
        <v>600000</v>
      </c>
      <c r="J28" s="124"/>
      <c r="K28" s="124"/>
      <c r="L28" s="124"/>
      <c r="M28" s="124">
        <v>600000</v>
      </c>
      <c r="N28" s="124">
        <v>600000</v>
      </c>
      <c r="O28" s="124">
        <v>600000</v>
      </c>
      <c r="P28" s="119">
        <f t="shared" si="5"/>
        <v>600000</v>
      </c>
    </row>
    <row r="29" spans="1:16" ht="20.25" customHeight="1">
      <c r="A29" s="29" t="s">
        <v>246</v>
      </c>
      <c r="B29" s="38" t="s">
        <v>380</v>
      </c>
      <c r="C29" s="5" t="s">
        <v>167</v>
      </c>
      <c r="D29" s="136">
        <f t="shared" si="4"/>
        <v>47308</v>
      </c>
      <c r="E29" s="266">
        <v>47308</v>
      </c>
      <c r="F29" s="124"/>
      <c r="G29" s="124"/>
      <c r="H29" s="124"/>
      <c r="I29" s="119">
        <f t="shared" si="6"/>
        <v>0</v>
      </c>
      <c r="J29" s="124"/>
      <c r="K29" s="124"/>
      <c r="L29" s="124"/>
      <c r="M29" s="124"/>
      <c r="N29" s="124"/>
      <c r="O29" s="124"/>
      <c r="P29" s="119">
        <f t="shared" si="5"/>
        <v>47308</v>
      </c>
    </row>
    <row r="30" spans="1:18" s="11" customFormat="1" ht="41.25" customHeight="1">
      <c r="A30" s="29" t="s">
        <v>327</v>
      </c>
      <c r="B30" s="29" t="s">
        <v>381</v>
      </c>
      <c r="C30" s="5" t="s">
        <v>302</v>
      </c>
      <c r="D30" s="136">
        <f t="shared" si="4"/>
        <v>5725476</v>
      </c>
      <c r="E30" s="265">
        <v>5725476</v>
      </c>
      <c r="F30" s="118"/>
      <c r="G30" s="118"/>
      <c r="H30" s="118"/>
      <c r="I30" s="119">
        <f t="shared" si="6"/>
        <v>4725000</v>
      </c>
      <c r="J30" s="118"/>
      <c r="K30" s="120"/>
      <c r="L30" s="120"/>
      <c r="M30" s="118">
        <v>4725000</v>
      </c>
      <c r="N30" s="118">
        <v>4725000</v>
      </c>
      <c r="O30" s="118">
        <v>4725000</v>
      </c>
      <c r="P30" s="119">
        <f t="shared" si="5"/>
        <v>10450476</v>
      </c>
      <c r="R30" s="12"/>
    </row>
    <row r="31" spans="1:16" s="1" customFormat="1" ht="12.75" customHeight="1" hidden="1">
      <c r="A31" s="33" t="s">
        <v>303</v>
      </c>
      <c r="B31" s="33" t="s">
        <v>303</v>
      </c>
      <c r="C31" s="7" t="s">
        <v>304</v>
      </c>
      <c r="D31" s="136">
        <f t="shared" si="4"/>
        <v>0</v>
      </c>
      <c r="E31" s="266"/>
      <c r="F31" s="124"/>
      <c r="G31" s="124"/>
      <c r="H31" s="124"/>
      <c r="I31" s="123">
        <f t="shared" si="6"/>
        <v>0</v>
      </c>
      <c r="J31" s="124"/>
      <c r="K31" s="124"/>
      <c r="L31" s="124"/>
      <c r="M31" s="124"/>
      <c r="N31" s="124"/>
      <c r="O31" s="124"/>
      <c r="P31" s="119">
        <f t="shared" si="5"/>
        <v>0</v>
      </c>
    </row>
    <row r="32" spans="1:16" s="1" customFormat="1" ht="40.5" customHeight="1" hidden="1">
      <c r="A32" s="60" t="s">
        <v>349</v>
      </c>
      <c r="B32" s="60" t="s">
        <v>349</v>
      </c>
      <c r="C32" s="31" t="s">
        <v>350</v>
      </c>
      <c r="D32" s="136">
        <f t="shared" si="4"/>
        <v>0</v>
      </c>
      <c r="E32" s="266"/>
      <c r="F32" s="124"/>
      <c r="G32" s="124"/>
      <c r="H32" s="124"/>
      <c r="I32" s="123">
        <f t="shared" si="6"/>
        <v>0</v>
      </c>
      <c r="J32" s="124"/>
      <c r="K32" s="124"/>
      <c r="L32" s="124"/>
      <c r="M32" s="124"/>
      <c r="N32" s="124"/>
      <c r="O32" s="124"/>
      <c r="P32" s="119">
        <f t="shared" si="5"/>
        <v>0</v>
      </c>
    </row>
    <row r="33" spans="1:16" ht="20.25" customHeight="1" hidden="1">
      <c r="A33" s="35">
        <v>240601</v>
      </c>
      <c r="B33" s="35">
        <v>240601</v>
      </c>
      <c r="C33" s="7" t="s">
        <v>305</v>
      </c>
      <c r="D33" s="136">
        <f t="shared" si="4"/>
        <v>0</v>
      </c>
      <c r="E33" s="266"/>
      <c r="F33" s="124"/>
      <c r="G33" s="124"/>
      <c r="H33" s="124"/>
      <c r="I33" s="123">
        <f t="shared" si="6"/>
        <v>0</v>
      </c>
      <c r="J33" s="125"/>
      <c r="K33" s="125"/>
      <c r="L33" s="125"/>
      <c r="M33" s="125"/>
      <c r="N33" s="125"/>
      <c r="O33" s="124"/>
      <c r="P33" s="119">
        <f t="shared" si="5"/>
        <v>0</v>
      </c>
    </row>
    <row r="34" spans="1:16" ht="41.25" customHeight="1">
      <c r="A34" s="33" t="s">
        <v>247</v>
      </c>
      <c r="B34" s="29" t="s">
        <v>382</v>
      </c>
      <c r="C34" s="18" t="s">
        <v>373</v>
      </c>
      <c r="D34" s="136">
        <f t="shared" si="4"/>
        <v>50000</v>
      </c>
      <c r="E34" s="266">
        <v>50000</v>
      </c>
      <c r="F34" s="124"/>
      <c r="G34" s="124"/>
      <c r="H34" s="124"/>
      <c r="I34" s="119">
        <f t="shared" si="6"/>
        <v>0</v>
      </c>
      <c r="J34" s="125"/>
      <c r="K34" s="125"/>
      <c r="L34" s="125"/>
      <c r="M34" s="125"/>
      <c r="N34" s="125"/>
      <c r="O34" s="124"/>
      <c r="P34" s="119">
        <f t="shared" si="5"/>
        <v>50000</v>
      </c>
    </row>
    <row r="35" spans="1:16" ht="28.5" customHeight="1" hidden="1">
      <c r="A35" s="35">
        <v>240604</v>
      </c>
      <c r="B35" s="35">
        <v>240604</v>
      </c>
      <c r="C35" s="7" t="s">
        <v>306</v>
      </c>
      <c r="D35" s="136">
        <f t="shared" si="4"/>
        <v>0</v>
      </c>
      <c r="E35" s="266"/>
      <c r="F35" s="124"/>
      <c r="G35" s="124"/>
      <c r="H35" s="124"/>
      <c r="I35" s="123">
        <f t="shared" si="6"/>
        <v>0</v>
      </c>
      <c r="J35" s="125"/>
      <c r="K35" s="125"/>
      <c r="L35" s="125"/>
      <c r="M35" s="125"/>
      <c r="N35" s="125"/>
      <c r="O35" s="124"/>
      <c r="P35" s="119">
        <f t="shared" si="5"/>
        <v>0</v>
      </c>
    </row>
    <row r="36" spans="1:16" ht="42.75" customHeight="1">
      <c r="A36" s="33" t="s">
        <v>308</v>
      </c>
      <c r="B36" s="33" t="s">
        <v>383</v>
      </c>
      <c r="C36" s="39" t="s">
        <v>372</v>
      </c>
      <c r="D36" s="136">
        <f t="shared" si="4"/>
        <v>300000</v>
      </c>
      <c r="E36" s="266">
        <v>300000</v>
      </c>
      <c r="F36" s="126"/>
      <c r="G36" s="126"/>
      <c r="H36" s="126"/>
      <c r="I36" s="127">
        <f>SUM(J36,M36)</f>
        <v>0</v>
      </c>
      <c r="J36" s="126"/>
      <c r="K36" s="126"/>
      <c r="L36" s="126"/>
      <c r="M36" s="126"/>
      <c r="N36" s="126"/>
      <c r="O36" s="126"/>
      <c r="P36" s="123">
        <f>SUM(I36,D36)</f>
        <v>300000</v>
      </c>
    </row>
    <row r="37" spans="1:16" ht="45" customHeight="1">
      <c r="A37" s="33" t="s">
        <v>308</v>
      </c>
      <c r="B37" s="33" t="s">
        <v>383</v>
      </c>
      <c r="C37" s="39" t="s">
        <v>371</v>
      </c>
      <c r="D37" s="136">
        <f t="shared" si="4"/>
        <v>197000</v>
      </c>
      <c r="E37" s="266">
        <v>197000</v>
      </c>
      <c r="F37" s="126"/>
      <c r="G37" s="126"/>
      <c r="H37" s="126"/>
      <c r="I37" s="119">
        <f>SUM(J37,M37)</f>
        <v>0</v>
      </c>
      <c r="J37" s="126"/>
      <c r="K37" s="126"/>
      <c r="L37" s="126"/>
      <c r="M37" s="126"/>
      <c r="N37" s="126"/>
      <c r="O37" s="126"/>
      <c r="P37" s="119">
        <f>SUM(D37,I37)</f>
        <v>197000</v>
      </c>
    </row>
    <row r="38" spans="1:16" ht="30" customHeight="1">
      <c r="A38" s="33" t="s">
        <v>308</v>
      </c>
      <c r="B38" s="33" t="s">
        <v>383</v>
      </c>
      <c r="C38" s="39" t="s">
        <v>309</v>
      </c>
      <c r="D38" s="136">
        <f t="shared" si="4"/>
        <v>94945</v>
      </c>
      <c r="E38" s="266">
        <v>94945</v>
      </c>
      <c r="F38" s="126"/>
      <c r="G38" s="126"/>
      <c r="H38" s="126"/>
      <c r="I38" s="123">
        <f>SUM(M38,J38)</f>
        <v>0</v>
      </c>
      <c r="J38" s="126"/>
      <c r="K38" s="126"/>
      <c r="L38" s="126"/>
      <c r="M38" s="126"/>
      <c r="N38" s="126"/>
      <c r="O38" s="126"/>
      <c r="P38" s="119">
        <f>SUM(D38,I38)</f>
        <v>94945</v>
      </c>
    </row>
    <row r="39" spans="1:16" ht="69" customHeight="1">
      <c r="A39" s="33">
        <v>250404</v>
      </c>
      <c r="B39" s="33" t="s">
        <v>383</v>
      </c>
      <c r="C39" s="52" t="s">
        <v>328</v>
      </c>
      <c r="D39" s="136">
        <f t="shared" si="4"/>
        <v>100000</v>
      </c>
      <c r="E39" s="266">
        <v>100000</v>
      </c>
      <c r="F39" s="128"/>
      <c r="G39" s="128"/>
      <c r="H39" s="128"/>
      <c r="I39" s="123">
        <f>SUM(J39,M39)</f>
        <v>0</v>
      </c>
      <c r="J39" s="128"/>
      <c r="K39" s="128"/>
      <c r="L39" s="128"/>
      <c r="M39" s="128"/>
      <c r="N39" s="128"/>
      <c r="O39" s="128"/>
      <c r="P39" s="119">
        <f>SUM(D39,I39)</f>
        <v>100000</v>
      </c>
    </row>
    <row r="40" spans="1:16" s="11" customFormat="1" ht="40.5" customHeight="1">
      <c r="A40" s="48" t="s">
        <v>329</v>
      </c>
      <c r="B40" s="48"/>
      <c r="C40" s="10" t="s">
        <v>330</v>
      </c>
      <c r="D40" s="140">
        <f>SUM(E40,H40)</f>
        <v>82664820</v>
      </c>
      <c r="E40" s="112">
        <f>SUM(E42,E44:E55)</f>
        <v>82664820</v>
      </c>
      <c r="F40" s="112">
        <f>SUM(F42,F44:F55)</f>
        <v>53537020</v>
      </c>
      <c r="G40" s="112">
        <f>SUM(G42,G44:G55)</f>
        <v>3249049</v>
      </c>
      <c r="H40" s="112">
        <f>SUM(H42,H44:H55)</f>
        <v>0</v>
      </c>
      <c r="I40" s="112">
        <f>SUM(I42,I44:I56)</f>
        <v>4980882</v>
      </c>
      <c r="J40" s="112">
        <f aca="true" t="shared" si="7" ref="J40:P40">SUM(J42,J44:J56)</f>
        <v>3957402</v>
      </c>
      <c r="K40" s="112">
        <f t="shared" si="7"/>
        <v>0</v>
      </c>
      <c r="L40" s="112">
        <f t="shared" si="7"/>
        <v>1007</v>
      </c>
      <c r="M40" s="112">
        <f t="shared" si="7"/>
        <v>1023480</v>
      </c>
      <c r="N40" s="112">
        <f t="shared" si="7"/>
        <v>1023480</v>
      </c>
      <c r="O40" s="112">
        <f t="shared" si="7"/>
        <v>1023480</v>
      </c>
      <c r="P40" s="112">
        <f t="shared" si="7"/>
        <v>87645702</v>
      </c>
    </row>
    <row r="41" spans="1:16" s="11" customFormat="1" ht="18" customHeight="1" hidden="1">
      <c r="A41" s="49" t="s">
        <v>188</v>
      </c>
      <c r="B41" s="49" t="s">
        <v>188</v>
      </c>
      <c r="C41" s="13" t="s">
        <v>321</v>
      </c>
      <c r="D41" s="139">
        <f>SUM(D42)</f>
        <v>789710</v>
      </c>
      <c r="E41" s="113">
        <f aca="true" t="shared" si="8" ref="E41:P41">SUM(E42)</f>
        <v>789710</v>
      </c>
      <c r="F41" s="113">
        <f t="shared" si="8"/>
        <v>564570</v>
      </c>
      <c r="G41" s="113">
        <f t="shared" si="8"/>
        <v>0</v>
      </c>
      <c r="H41" s="113">
        <f t="shared" si="8"/>
        <v>0</v>
      </c>
      <c r="I41" s="113">
        <f t="shared" si="8"/>
        <v>9000</v>
      </c>
      <c r="J41" s="113">
        <f t="shared" si="8"/>
        <v>0</v>
      </c>
      <c r="K41" s="113">
        <f t="shared" si="8"/>
        <v>0</v>
      </c>
      <c r="L41" s="113">
        <f t="shared" si="8"/>
        <v>0</v>
      </c>
      <c r="M41" s="113">
        <f t="shared" si="8"/>
        <v>9000</v>
      </c>
      <c r="N41" s="113">
        <f t="shared" si="8"/>
        <v>9000</v>
      </c>
      <c r="O41" s="113">
        <f t="shared" si="8"/>
        <v>9000</v>
      </c>
      <c r="P41" s="113">
        <f t="shared" si="8"/>
        <v>798710</v>
      </c>
    </row>
    <row r="42" spans="1:16" s="11" customFormat="1" ht="21" customHeight="1">
      <c r="A42" s="29" t="s">
        <v>189</v>
      </c>
      <c r="B42" s="29" t="s">
        <v>362</v>
      </c>
      <c r="C42" s="5" t="s">
        <v>322</v>
      </c>
      <c r="D42" s="135">
        <f>SUM(E42,H42)</f>
        <v>789710</v>
      </c>
      <c r="E42" s="265">
        <v>789710</v>
      </c>
      <c r="F42" s="265">
        <v>564570</v>
      </c>
      <c r="G42" s="118"/>
      <c r="H42" s="118"/>
      <c r="I42" s="119">
        <f aca="true" t="shared" si="9" ref="I42:I55">SUM(J42,M42)</f>
        <v>9000</v>
      </c>
      <c r="J42" s="118"/>
      <c r="K42" s="129"/>
      <c r="L42" s="129"/>
      <c r="M42" s="121">
        <v>9000</v>
      </c>
      <c r="N42" s="121">
        <v>9000</v>
      </c>
      <c r="O42" s="121">
        <v>9000</v>
      </c>
      <c r="P42" s="119">
        <f>SUM(D42,I42)</f>
        <v>798710</v>
      </c>
    </row>
    <row r="43" spans="1:16" s="11" customFormat="1" ht="21.75" customHeight="1" hidden="1">
      <c r="A43" s="49" t="s">
        <v>190</v>
      </c>
      <c r="B43" s="49" t="s">
        <v>190</v>
      </c>
      <c r="C43" s="53" t="s">
        <v>331</v>
      </c>
      <c r="D43" s="119">
        <f aca="true" t="shared" si="10" ref="D43:P43">SUM(D44:D54)</f>
        <v>81001020</v>
      </c>
      <c r="E43" s="119">
        <f t="shared" si="10"/>
        <v>81001020</v>
      </c>
      <c r="F43" s="119">
        <f t="shared" si="10"/>
        <v>52410500</v>
      </c>
      <c r="G43" s="119">
        <f t="shared" si="10"/>
        <v>3206139</v>
      </c>
      <c r="H43" s="119">
        <f t="shared" si="10"/>
        <v>0</v>
      </c>
      <c r="I43" s="119">
        <f t="shared" si="10"/>
        <v>4457082</v>
      </c>
      <c r="J43" s="119">
        <f t="shared" si="10"/>
        <v>3942602</v>
      </c>
      <c r="K43" s="119">
        <f t="shared" si="10"/>
        <v>0</v>
      </c>
      <c r="L43" s="119">
        <f t="shared" si="10"/>
        <v>0</v>
      </c>
      <c r="M43" s="119">
        <f t="shared" si="10"/>
        <v>514480</v>
      </c>
      <c r="N43" s="119">
        <f t="shared" si="10"/>
        <v>514480</v>
      </c>
      <c r="O43" s="119">
        <f t="shared" si="10"/>
        <v>514480</v>
      </c>
      <c r="P43" s="119">
        <f t="shared" si="10"/>
        <v>85458102</v>
      </c>
    </row>
    <row r="44" spans="1:16" ht="21.75" customHeight="1">
      <c r="A44" s="28" t="s">
        <v>191</v>
      </c>
      <c r="B44" s="28" t="s">
        <v>363</v>
      </c>
      <c r="C44" s="36" t="s">
        <v>192</v>
      </c>
      <c r="D44" s="135">
        <f aca="true" t="shared" si="11" ref="D44:D56">SUM(E44,H44)</f>
        <v>30087877</v>
      </c>
      <c r="E44" s="265">
        <v>30087877</v>
      </c>
      <c r="F44" s="265">
        <v>18176750</v>
      </c>
      <c r="G44" s="121">
        <v>1835267</v>
      </c>
      <c r="H44" s="121"/>
      <c r="I44" s="119">
        <f t="shared" si="9"/>
        <v>3454027</v>
      </c>
      <c r="J44" s="121">
        <v>3306027</v>
      </c>
      <c r="K44" s="121"/>
      <c r="L44" s="121"/>
      <c r="M44" s="121">
        <v>148000</v>
      </c>
      <c r="N44" s="121">
        <v>148000</v>
      </c>
      <c r="O44" s="121">
        <v>148000</v>
      </c>
      <c r="P44" s="119">
        <f aca="true" t="shared" si="12" ref="P44:P55">SUM(D44,I44)</f>
        <v>33541904</v>
      </c>
    </row>
    <row r="45" spans="1:16" ht="28.5" customHeight="1">
      <c r="A45" s="28" t="s">
        <v>193</v>
      </c>
      <c r="B45" s="28" t="s">
        <v>364</v>
      </c>
      <c r="C45" s="36" t="s">
        <v>194</v>
      </c>
      <c r="D45" s="135">
        <f t="shared" si="11"/>
        <v>45573125</v>
      </c>
      <c r="E45" s="265">
        <v>45573125</v>
      </c>
      <c r="F45" s="265">
        <v>30750060</v>
      </c>
      <c r="G45" s="121">
        <v>1265514</v>
      </c>
      <c r="H45" s="121"/>
      <c r="I45" s="119">
        <f t="shared" si="9"/>
        <v>1003055</v>
      </c>
      <c r="J45" s="121">
        <v>636575</v>
      </c>
      <c r="K45" s="121"/>
      <c r="L45" s="121"/>
      <c r="M45" s="121">
        <v>366480</v>
      </c>
      <c r="N45" s="121">
        <v>366480</v>
      </c>
      <c r="O45" s="121">
        <v>366480</v>
      </c>
      <c r="P45" s="119">
        <f t="shared" si="12"/>
        <v>46576180</v>
      </c>
    </row>
    <row r="46" spans="1:16" ht="40.5" customHeight="1">
      <c r="A46" s="28" t="s">
        <v>195</v>
      </c>
      <c r="B46" s="28" t="s">
        <v>365</v>
      </c>
      <c r="C46" s="36" t="s">
        <v>196</v>
      </c>
      <c r="D46" s="135">
        <f t="shared" si="11"/>
        <v>417620</v>
      </c>
      <c r="E46" s="265">
        <v>417620</v>
      </c>
      <c r="F46" s="265">
        <v>291100</v>
      </c>
      <c r="G46" s="121"/>
      <c r="H46" s="121"/>
      <c r="I46" s="119">
        <f t="shared" si="9"/>
        <v>0</v>
      </c>
      <c r="J46" s="121"/>
      <c r="K46" s="121"/>
      <c r="L46" s="121"/>
      <c r="M46" s="121"/>
      <c r="N46" s="121"/>
      <c r="O46" s="121"/>
      <c r="P46" s="119">
        <f t="shared" si="12"/>
        <v>417620</v>
      </c>
    </row>
    <row r="47" spans="1:16" ht="30" customHeight="1">
      <c r="A47" s="28" t="s">
        <v>197</v>
      </c>
      <c r="B47" s="28" t="s">
        <v>366</v>
      </c>
      <c r="C47" s="36" t="s">
        <v>198</v>
      </c>
      <c r="D47" s="135">
        <f t="shared" si="11"/>
        <v>1673355</v>
      </c>
      <c r="E47" s="265">
        <v>1673355</v>
      </c>
      <c r="F47" s="265">
        <v>1114330</v>
      </c>
      <c r="G47" s="121">
        <v>55835</v>
      </c>
      <c r="H47" s="121"/>
      <c r="I47" s="119">
        <f t="shared" si="9"/>
        <v>0</v>
      </c>
      <c r="J47" s="121"/>
      <c r="K47" s="121"/>
      <c r="L47" s="121"/>
      <c r="M47" s="121"/>
      <c r="N47" s="121"/>
      <c r="O47" s="121"/>
      <c r="P47" s="119">
        <f t="shared" si="12"/>
        <v>1673355</v>
      </c>
    </row>
    <row r="48" spans="1:16" ht="20.25" customHeight="1">
      <c r="A48" s="28" t="s">
        <v>199</v>
      </c>
      <c r="B48" s="28" t="s">
        <v>367</v>
      </c>
      <c r="C48" s="36" t="s">
        <v>200</v>
      </c>
      <c r="D48" s="135">
        <f t="shared" si="11"/>
        <v>153000</v>
      </c>
      <c r="E48" s="265">
        <v>153000</v>
      </c>
      <c r="F48" s="265"/>
      <c r="G48" s="121"/>
      <c r="H48" s="121"/>
      <c r="I48" s="119">
        <f t="shared" si="9"/>
        <v>0</v>
      </c>
      <c r="J48" s="121"/>
      <c r="K48" s="121"/>
      <c r="L48" s="121"/>
      <c r="M48" s="121"/>
      <c r="N48" s="121"/>
      <c r="O48" s="121"/>
      <c r="P48" s="119">
        <f t="shared" si="12"/>
        <v>153000</v>
      </c>
    </row>
    <row r="49" spans="1:16" ht="20.25" customHeight="1">
      <c r="A49" s="28" t="s">
        <v>201</v>
      </c>
      <c r="B49" s="28" t="s">
        <v>368</v>
      </c>
      <c r="C49" s="36" t="s">
        <v>202</v>
      </c>
      <c r="D49" s="135">
        <f t="shared" si="11"/>
        <v>21800</v>
      </c>
      <c r="E49" s="265">
        <v>21800</v>
      </c>
      <c r="F49" s="265"/>
      <c r="G49" s="121"/>
      <c r="H49" s="121"/>
      <c r="I49" s="119">
        <f t="shared" si="9"/>
        <v>0</v>
      </c>
      <c r="J49" s="121"/>
      <c r="K49" s="121"/>
      <c r="L49" s="121"/>
      <c r="M49" s="121"/>
      <c r="N49" s="121"/>
      <c r="O49" s="121"/>
      <c r="P49" s="119">
        <f t="shared" si="12"/>
        <v>21800</v>
      </c>
    </row>
    <row r="50" spans="1:16" ht="21" customHeight="1">
      <c r="A50" s="28" t="s">
        <v>203</v>
      </c>
      <c r="B50" s="28" t="s">
        <v>369</v>
      </c>
      <c r="C50" s="36" t="s">
        <v>204</v>
      </c>
      <c r="D50" s="135">
        <f t="shared" si="11"/>
        <v>783800</v>
      </c>
      <c r="E50" s="265">
        <v>783800</v>
      </c>
      <c r="F50" s="265">
        <v>564600</v>
      </c>
      <c r="G50" s="121"/>
      <c r="H50" s="121"/>
      <c r="I50" s="119">
        <f t="shared" si="9"/>
        <v>0</v>
      </c>
      <c r="J50" s="121"/>
      <c r="K50" s="121"/>
      <c r="L50" s="121"/>
      <c r="M50" s="121"/>
      <c r="N50" s="121"/>
      <c r="O50" s="121"/>
      <c r="P50" s="119">
        <f t="shared" si="12"/>
        <v>783800</v>
      </c>
    </row>
    <row r="51" spans="1:16" ht="28.5" customHeight="1">
      <c r="A51" s="28" t="s">
        <v>205</v>
      </c>
      <c r="B51" s="28" t="s">
        <v>369</v>
      </c>
      <c r="C51" s="36" t="s">
        <v>206</v>
      </c>
      <c r="D51" s="135">
        <f t="shared" si="11"/>
        <v>1500510</v>
      </c>
      <c r="E51" s="265">
        <v>1500510</v>
      </c>
      <c r="F51" s="265">
        <v>1053640</v>
      </c>
      <c r="G51" s="121"/>
      <c r="H51" s="121"/>
      <c r="I51" s="119">
        <f t="shared" si="9"/>
        <v>0</v>
      </c>
      <c r="J51" s="121"/>
      <c r="K51" s="121"/>
      <c r="L51" s="121"/>
      <c r="M51" s="121"/>
      <c r="N51" s="121"/>
      <c r="O51" s="121"/>
      <c r="P51" s="119">
        <f t="shared" si="12"/>
        <v>1500510</v>
      </c>
    </row>
    <row r="52" spans="1:16" ht="21" customHeight="1">
      <c r="A52" s="28" t="s">
        <v>207</v>
      </c>
      <c r="B52" s="28" t="s">
        <v>369</v>
      </c>
      <c r="C52" s="36" t="s">
        <v>208</v>
      </c>
      <c r="D52" s="135">
        <f t="shared" si="11"/>
        <v>770023</v>
      </c>
      <c r="E52" s="265">
        <v>770023</v>
      </c>
      <c r="F52" s="265">
        <v>460020</v>
      </c>
      <c r="G52" s="121">
        <v>49523</v>
      </c>
      <c r="H52" s="121"/>
      <c r="I52" s="119">
        <f t="shared" si="9"/>
        <v>0</v>
      </c>
      <c r="J52" s="121"/>
      <c r="K52" s="121"/>
      <c r="L52" s="121"/>
      <c r="M52" s="121"/>
      <c r="N52" s="121"/>
      <c r="O52" s="121"/>
      <c r="P52" s="119">
        <f t="shared" si="12"/>
        <v>770023</v>
      </c>
    </row>
    <row r="53" spans="1:16" ht="18" customHeight="1" hidden="1">
      <c r="A53" s="28" t="s">
        <v>209</v>
      </c>
      <c r="B53" s="28" t="s">
        <v>209</v>
      </c>
      <c r="C53" s="36" t="s">
        <v>210</v>
      </c>
      <c r="D53" s="135">
        <f t="shared" si="11"/>
        <v>0</v>
      </c>
      <c r="E53" s="265"/>
      <c r="F53" s="265"/>
      <c r="G53" s="121"/>
      <c r="H53" s="121"/>
      <c r="I53" s="119"/>
      <c r="J53" s="121"/>
      <c r="K53" s="121"/>
      <c r="L53" s="121"/>
      <c r="M53" s="121"/>
      <c r="N53" s="121"/>
      <c r="O53" s="121"/>
      <c r="P53" s="119">
        <f t="shared" si="12"/>
        <v>0</v>
      </c>
    </row>
    <row r="54" spans="1:16" ht="28.5" customHeight="1">
      <c r="A54" s="28" t="s">
        <v>211</v>
      </c>
      <c r="B54" s="28" t="s">
        <v>369</v>
      </c>
      <c r="C54" s="36" t="s">
        <v>212</v>
      </c>
      <c r="D54" s="135">
        <f t="shared" si="11"/>
        <v>19910</v>
      </c>
      <c r="E54" s="265">
        <v>19910</v>
      </c>
      <c r="F54" s="265"/>
      <c r="G54" s="121"/>
      <c r="H54" s="121"/>
      <c r="I54" s="119">
        <f t="shared" si="9"/>
        <v>0</v>
      </c>
      <c r="J54" s="121"/>
      <c r="K54" s="121"/>
      <c r="L54" s="121"/>
      <c r="M54" s="121"/>
      <c r="N54" s="121"/>
      <c r="O54" s="121"/>
      <c r="P54" s="119">
        <f t="shared" si="12"/>
        <v>19910</v>
      </c>
    </row>
    <row r="55" spans="1:16" ht="25.5">
      <c r="A55" s="28" t="s">
        <v>297</v>
      </c>
      <c r="B55" s="28" t="s">
        <v>370</v>
      </c>
      <c r="C55" s="37" t="s">
        <v>298</v>
      </c>
      <c r="D55" s="135">
        <f t="shared" si="11"/>
        <v>874090</v>
      </c>
      <c r="E55" s="265">
        <v>874090</v>
      </c>
      <c r="F55" s="265">
        <v>561950</v>
      </c>
      <c r="G55" s="121">
        <v>42910</v>
      </c>
      <c r="H55" s="121"/>
      <c r="I55" s="119">
        <f t="shared" si="9"/>
        <v>14800</v>
      </c>
      <c r="J55" s="121">
        <v>14800</v>
      </c>
      <c r="K55" s="121"/>
      <c r="L55" s="121">
        <v>1007</v>
      </c>
      <c r="M55" s="121"/>
      <c r="N55" s="121"/>
      <c r="O55" s="121"/>
      <c r="P55" s="119">
        <f t="shared" si="12"/>
        <v>888890</v>
      </c>
    </row>
    <row r="56" spans="1:16" ht="20.25" customHeight="1">
      <c r="A56" s="38">
        <v>150101</v>
      </c>
      <c r="B56" s="38" t="s">
        <v>384</v>
      </c>
      <c r="C56" s="14" t="s">
        <v>299</v>
      </c>
      <c r="D56" s="135">
        <f t="shared" si="11"/>
        <v>0</v>
      </c>
      <c r="E56" s="265"/>
      <c r="F56" s="265"/>
      <c r="G56" s="121"/>
      <c r="H56" s="121"/>
      <c r="I56" s="119">
        <f>SUM(J56,M56)</f>
        <v>500000</v>
      </c>
      <c r="J56" s="121"/>
      <c r="K56" s="121"/>
      <c r="L56" s="121"/>
      <c r="M56" s="121">
        <v>500000</v>
      </c>
      <c r="N56" s="121">
        <v>500000</v>
      </c>
      <c r="O56" s="121">
        <v>500000</v>
      </c>
      <c r="P56" s="119">
        <f>SUM(D56,I56)</f>
        <v>500000</v>
      </c>
    </row>
    <row r="57" spans="1:33" s="11" customFormat="1" ht="47.25">
      <c r="A57" s="48" t="s">
        <v>332</v>
      </c>
      <c r="B57" s="48"/>
      <c r="C57" s="10" t="s">
        <v>333</v>
      </c>
      <c r="D57" s="269">
        <f aca="true" t="shared" si="13" ref="D57:M57">SUM(D58,D60:D91)</f>
        <v>64112842</v>
      </c>
      <c r="E57" s="130">
        <f t="shared" si="13"/>
        <v>64112842</v>
      </c>
      <c r="F57" s="130">
        <f t="shared" si="13"/>
        <v>6524260</v>
      </c>
      <c r="G57" s="130">
        <f t="shared" si="13"/>
        <v>235530</v>
      </c>
      <c r="H57" s="130">
        <f t="shared" si="13"/>
        <v>0</v>
      </c>
      <c r="I57" s="130">
        <f t="shared" si="13"/>
        <v>60800</v>
      </c>
      <c r="J57" s="130">
        <f t="shared" si="13"/>
        <v>42800</v>
      </c>
      <c r="K57" s="130">
        <f t="shared" si="13"/>
        <v>0</v>
      </c>
      <c r="L57" s="130">
        <f t="shared" si="13"/>
        <v>0</v>
      </c>
      <c r="M57" s="130">
        <f t="shared" si="13"/>
        <v>18000</v>
      </c>
      <c r="N57" s="130">
        <f>SUM(N58,N60:N91)</f>
        <v>18000</v>
      </c>
      <c r="O57" s="130">
        <f>SUM(O58,O60:O91)</f>
        <v>18000</v>
      </c>
      <c r="P57" s="130">
        <f>SUM(P58,P60:P91)</f>
        <v>64173642</v>
      </c>
      <c r="R57" s="15"/>
      <c r="S57" s="15"/>
      <c r="T57" s="15"/>
      <c r="U57" s="15"/>
      <c r="V57" s="15"/>
      <c r="W57" s="15"/>
      <c r="X57" s="15"/>
      <c r="Y57" s="15"/>
      <c r="Z57" s="15"/>
      <c r="AA57" s="15"/>
      <c r="AB57" s="15"/>
      <c r="AC57" s="15"/>
      <c r="AD57" s="15"/>
      <c r="AE57" s="15"/>
      <c r="AF57" s="15"/>
      <c r="AG57" s="15"/>
    </row>
    <row r="58" spans="1:33" s="11" customFormat="1" ht="19.5" customHeight="1" hidden="1">
      <c r="A58" s="49" t="s">
        <v>188</v>
      </c>
      <c r="B58" s="49" t="s">
        <v>188</v>
      </c>
      <c r="C58" s="13" t="s">
        <v>321</v>
      </c>
      <c r="D58" s="139">
        <f>SUM(D59)</f>
        <v>4792700</v>
      </c>
      <c r="E58" s="113">
        <f aca="true" t="shared" si="14" ref="E58:P58">SUM(E59)</f>
        <v>4792700</v>
      </c>
      <c r="F58" s="113">
        <f t="shared" si="14"/>
        <v>3373200</v>
      </c>
      <c r="G58" s="113">
        <f t="shared" si="14"/>
        <v>41300</v>
      </c>
      <c r="H58" s="113">
        <f t="shared" si="14"/>
        <v>0</v>
      </c>
      <c r="I58" s="113">
        <f t="shared" si="14"/>
        <v>18000</v>
      </c>
      <c r="J58" s="113">
        <f t="shared" si="14"/>
        <v>0</v>
      </c>
      <c r="K58" s="113">
        <f t="shared" si="14"/>
        <v>0</v>
      </c>
      <c r="L58" s="113">
        <f t="shared" si="14"/>
        <v>0</v>
      </c>
      <c r="M58" s="113">
        <f t="shared" si="14"/>
        <v>18000</v>
      </c>
      <c r="N58" s="113">
        <f t="shared" si="14"/>
        <v>18000</v>
      </c>
      <c r="O58" s="113">
        <f t="shared" si="14"/>
        <v>18000</v>
      </c>
      <c r="P58" s="113">
        <f t="shared" si="14"/>
        <v>4810700</v>
      </c>
      <c r="R58" s="15"/>
      <c r="S58" s="15"/>
      <c r="T58" s="15"/>
      <c r="U58" s="15"/>
      <c r="V58" s="15"/>
      <c r="W58" s="15"/>
      <c r="X58" s="15"/>
      <c r="Y58" s="15"/>
      <c r="Z58" s="15"/>
      <c r="AA58" s="15"/>
      <c r="AB58" s="15"/>
      <c r="AC58" s="15"/>
      <c r="AD58" s="15"/>
      <c r="AE58" s="15"/>
      <c r="AF58" s="15"/>
      <c r="AG58" s="15"/>
    </row>
    <row r="59" spans="1:33" s="11" customFormat="1" ht="20.25" customHeight="1">
      <c r="A59" s="29" t="s">
        <v>189</v>
      </c>
      <c r="B59" s="29" t="s">
        <v>362</v>
      </c>
      <c r="C59" s="5" t="s">
        <v>322</v>
      </c>
      <c r="D59" s="135">
        <f aca="true" t="shared" si="15" ref="D59:D91">SUM(E59,H59)</f>
        <v>4792700</v>
      </c>
      <c r="E59" s="265">
        <v>4792700</v>
      </c>
      <c r="F59" s="118">
        <v>3373200</v>
      </c>
      <c r="G59" s="118">
        <v>41300</v>
      </c>
      <c r="H59" s="118"/>
      <c r="I59" s="119">
        <f>SUM(J59,M59)</f>
        <v>18000</v>
      </c>
      <c r="J59" s="118"/>
      <c r="K59" s="118"/>
      <c r="L59" s="118"/>
      <c r="M59" s="118">
        <v>18000</v>
      </c>
      <c r="N59" s="118">
        <v>18000</v>
      </c>
      <c r="O59" s="118">
        <v>18000</v>
      </c>
      <c r="P59" s="119">
        <f>SUM(D59,I59)</f>
        <v>4810700</v>
      </c>
      <c r="R59" s="15"/>
      <c r="S59" s="15"/>
      <c r="T59" s="15"/>
      <c r="U59" s="15"/>
      <c r="V59" s="15"/>
      <c r="W59" s="15"/>
      <c r="X59" s="15"/>
      <c r="Y59" s="15"/>
      <c r="Z59" s="15"/>
      <c r="AA59" s="15"/>
      <c r="AB59" s="15"/>
      <c r="AC59" s="15"/>
      <c r="AD59" s="15"/>
      <c r="AE59" s="15"/>
      <c r="AF59" s="15"/>
      <c r="AG59" s="15"/>
    </row>
    <row r="60" spans="1:33" s="11" customFormat="1" ht="154.5" customHeight="1">
      <c r="A60" s="131">
        <v>90201</v>
      </c>
      <c r="B60" s="28">
        <v>1030</v>
      </c>
      <c r="C60" s="3" t="s">
        <v>334</v>
      </c>
      <c r="D60" s="135">
        <f t="shared" si="15"/>
        <v>1800000</v>
      </c>
      <c r="E60" s="265">
        <v>1800000</v>
      </c>
      <c r="F60" s="118"/>
      <c r="G60" s="118"/>
      <c r="H60" s="118"/>
      <c r="I60" s="119">
        <f aca="true" t="shared" si="16" ref="I60:I89">SUM(J60,M60)</f>
        <v>0</v>
      </c>
      <c r="J60" s="132"/>
      <c r="K60" s="129"/>
      <c r="L60" s="129"/>
      <c r="M60" s="129"/>
      <c r="N60" s="129"/>
      <c r="O60" s="129"/>
      <c r="P60" s="119">
        <f>SUM(D60,I60)</f>
        <v>1800000</v>
      </c>
      <c r="R60" s="15"/>
      <c r="S60" s="15"/>
      <c r="T60" s="15"/>
      <c r="U60" s="15"/>
      <c r="V60" s="15"/>
      <c r="W60" s="15"/>
      <c r="X60" s="15"/>
      <c r="Y60" s="15"/>
      <c r="Z60" s="15"/>
      <c r="AA60" s="15"/>
      <c r="AB60" s="15"/>
      <c r="AC60" s="15"/>
      <c r="AD60" s="15"/>
      <c r="AE60" s="15"/>
      <c r="AF60" s="15"/>
      <c r="AG60" s="15"/>
    </row>
    <row r="61" spans="1:33" s="11" customFormat="1" ht="130.5" customHeight="1">
      <c r="A61" s="32">
        <v>90202</v>
      </c>
      <c r="B61" s="28">
        <v>1030</v>
      </c>
      <c r="C61" s="16" t="s">
        <v>213</v>
      </c>
      <c r="D61" s="135">
        <f t="shared" si="15"/>
        <v>2100</v>
      </c>
      <c r="E61" s="266">
        <v>2100</v>
      </c>
      <c r="F61" s="133"/>
      <c r="G61" s="133"/>
      <c r="H61" s="133"/>
      <c r="I61" s="123">
        <f>SUM(J61,M61)</f>
        <v>0</v>
      </c>
      <c r="J61" s="133"/>
      <c r="K61" s="133"/>
      <c r="L61" s="133"/>
      <c r="M61" s="133"/>
      <c r="N61" s="133"/>
      <c r="O61" s="133"/>
      <c r="P61" s="123">
        <f>SUM(I61,D61)</f>
        <v>2100</v>
      </c>
      <c r="R61" s="15"/>
      <c r="S61" s="15"/>
      <c r="T61" s="15"/>
      <c r="U61" s="15"/>
      <c r="V61" s="15"/>
      <c r="W61" s="15"/>
      <c r="X61" s="15"/>
      <c r="Y61" s="15"/>
      <c r="Z61" s="15"/>
      <c r="AA61" s="15"/>
      <c r="AB61" s="15"/>
      <c r="AC61" s="15"/>
      <c r="AD61" s="15"/>
      <c r="AE61" s="15"/>
      <c r="AF61" s="15"/>
      <c r="AG61" s="15"/>
    </row>
    <row r="62" spans="1:33" s="11" customFormat="1" ht="143.25" customHeight="1">
      <c r="A62" s="131">
        <v>90203</v>
      </c>
      <c r="B62" s="28">
        <v>1030</v>
      </c>
      <c r="C62" s="16" t="s">
        <v>239</v>
      </c>
      <c r="D62" s="135">
        <f t="shared" si="15"/>
        <v>27720</v>
      </c>
      <c r="E62" s="265">
        <v>27720</v>
      </c>
      <c r="F62" s="118"/>
      <c r="G62" s="118"/>
      <c r="H62" s="118"/>
      <c r="I62" s="119">
        <f t="shared" si="16"/>
        <v>0</v>
      </c>
      <c r="J62" s="132"/>
      <c r="K62" s="129"/>
      <c r="L62" s="129"/>
      <c r="M62" s="129"/>
      <c r="N62" s="129"/>
      <c r="O62" s="129"/>
      <c r="P62" s="119">
        <f>SUM(D62,I62)</f>
        <v>27720</v>
      </c>
      <c r="R62" s="15"/>
      <c r="S62" s="15"/>
      <c r="T62" s="15"/>
      <c r="U62" s="15"/>
      <c r="V62" s="15"/>
      <c r="W62" s="15"/>
      <c r="X62" s="15"/>
      <c r="Y62" s="15"/>
      <c r="Z62" s="15"/>
      <c r="AA62" s="15"/>
      <c r="AB62" s="15"/>
      <c r="AC62" s="15"/>
      <c r="AD62" s="15"/>
      <c r="AE62" s="15"/>
      <c r="AF62" s="15"/>
      <c r="AG62" s="15"/>
    </row>
    <row r="63" spans="1:33" s="11" customFormat="1" ht="252.75" customHeight="1">
      <c r="A63" s="513">
        <v>90204</v>
      </c>
      <c r="B63" s="524">
        <v>1030</v>
      </c>
      <c r="C63" s="371" t="s">
        <v>25</v>
      </c>
      <c r="D63" s="518">
        <f t="shared" si="15"/>
        <v>420000</v>
      </c>
      <c r="E63" s="526">
        <v>420000</v>
      </c>
      <c r="F63" s="528"/>
      <c r="G63" s="528"/>
      <c r="H63" s="528"/>
      <c r="I63" s="507">
        <f t="shared" si="16"/>
        <v>0</v>
      </c>
      <c r="J63" s="509"/>
      <c r="K63" s="511"/>
      <c r="L63" s="511"/>
      <c r="M63" s="511"/>
      <c r="N63" s="511"/>
      <c r="O63" s="511"/>
      <c r="P63" s="507">
        <f>SUM(D63,I63)</f>
        <v>420000</v>
      </c>
      <c r="R63" s="15"/>
      <c r="S63" s="15"/>
      <c r="T63" s="15"/>
      <c r="U63" s="15"/>
      <c r="V63" s="15"/>
      <c r="W63" s="15"/>
      <c r="X63" s="15"/>
      <c r="Y63" s="15"/>
      <c r="Z63" s="15"/>
      <c r="AA63" s="15"/>
      <c r="AB63" s="15"/>
      <c r="AC63" s="15"/>
      <c r="AD63" s="15"/>
      <c r="AE63" s="15"/>
      <c r="AF63" s="15"/>
      <c r="AG63" s="15"/>
    </row>
    <row r="64" spans="1:33" s="11" customFormat="1" ht="183.75" customHeight="1">
      <c r="A64" s="514"/>
      <c r="B64" s="525"/>
      <c r="C64" s="370" t="s">
        <v>26</v>
      </c>
      <c r="D64" s="519"/>
      <c r="E64" s="527"/>
      <c r="F64" s="529"/>
      <c r="G64" s="529"/>
      <c r="H64" s="525"/>
      <c r="I64" s="508"/>
      <c r="J64" s="510"/>
      <c r="K64" s="512"/>
      <c r="L64" s="512"/>
      <c r="M64" s="512"/>
      <c r="N64" s="512"/>
      <c r="O64" s="512"/>
      <c r="P64" s="508"/>
      <c r="R64" s="15"/>
      <c r="S64" s="15"/>
      <c r="T64" s="15"/>
      <c r="U64" s="15"/>
      <c r="V64" s="15"/>
      <c r="W64" s="15"/>
      <c r="X64" s="15"/>
      <c r="Y64" s="15"/>
      <c r="Z64" s="15"/>
      <c r="AA64" s="15"/>
      <c r="AB64" s="15"/>
      <c r="AC64" s="15"/>
      <c r="AD64" s="15"/>
      <c r="AE64" s="15"/>
      <c r="AF64" s="15"/>
      <c r="AG64" s="15"/>
    </row>
    <row r="65" spans="1:33" s="11" customFormat="1" ht="6.75" customHeight="1" hidden="1">
      <c r="A65" s="131">
        <v>90206</v>
      </c>
      <c r="B65" s="28">
        <v>90206</v>
      </c>
      <c r="C65" s="2" t="s">
        <v>242</v>
      </c>
      <c r="D65" s="135">
        <f t="shared" si="15"/>
        <v>0</v>
      </c>
      <c r="E65" s="135"/>
      <c r="F65" s="118"/>
      <c r="G65" s="118"/>
      <c r="H65" s="118"/>
      <c r="I65" s="119">
        <f t="shared" si="16"/>
        <v>0</v>
      </c>
      <c r="J65" s="132"/>
      <c r="K65" s="129"/>
      <c r="L65" s="129"/>
      <c r="M65" s="129"/>
      <c r="N65" s="129"/>
      <c r="O65" s="129"/>
      <c r="P65" s="119">
        <f>SUM(D65,I65)</f>
        <v>0</v>
      </c>
      <c r="R65" s="15"/>
      <c r="S65" s="15"/>
      <c r="T65" s="15"/>
      <c r="U65" s="15"/>
      <c r="V65" s="15"/>
      <c r="W65" s="15"/>
      <c r="X65" s="15"/>
      <c r="Y65" s="15"/>
      <c r="Z65" s="15"/>
      <c r="AA65" s="15"/>
      <c r="AB65" s="15"/>
      <c r="AC65" s="15"/>
      <c r="AD65" s="15"/>
      <c r="AE65" s="15"/>
      <c r="AF65" s="15"/>
      <c r="AG65" s="15"/>
    </row>
    <row r="66" spans="1:33" s="11" customFormat="1" ht="67.5" customHeight="1">
      <c r="A66" s="131">
        <v>90207</v>
      </c>
      <c r="B66" s="28" t="s">
        <v>385</v>
      </c>
      <c r="C66" s="17" t="s">
        <v>374</v>
      </c>
      <c r="D66" s="135">
        <f t="shared" si="15"/>
        <v>4200000</v>
      </c>
      <c r="E66" s="265">
        <v>4200000</v>
      </c>
      <c r="F66" s="118"/>
      <c r="G66" s="118"/>
      <c r="H66" s="118"/>
      <c r="I66" s="119">
        <f t="shared" si="16"/>
        <v>0</v>
      </c>
      <c r="J66" s="132"/>
      <c r="K66" s="129"/>
      <c r="L66" s="129"/>
      <c r="M66" s="129"/>
      <c r="N66" s="129"/>
      <c r="O66" s="129"/>
      <c r="P66" s="119">
        <f>SUM(D66,I66)</f>
        <v>4200000</v>
      </c>
      <c r="R66" s="15"/>
      <c r="S66" s="15"/>
      <c r="T66" s="15"/>
      <c r="U66" s="15"/>
      <c r="V66" s="15"/>
      <c r="W66" s="15"/>
      <c r="X66" s="15"/>
      <c r="Y66" s="15"/>
      <c r="Z66" s="15"/>
      <c r="AA66" s="15"/>
      <c r="AB66" s="15"/>
      <c r="AC66" s="15"/>
      <c r="AD66" s="15"/>
      <c r="AE66" s="15"/>
      <c r="AF66" s="15"/>
      <c r="AG66" s="15"/>
    </row>
    <row r="67" spans="1:33" s="11" customFormat="1" ht="63.75" customHeight="1">
      <c r="A67" s="32">
        <v>90208</v>
      </c>
      <c r="B67" s="28" t="s">
        <v>385</v>
      </c>
      <c r="C67" s="16" t="s">
        <v>243</v>
      </c>
      <c r="D67" s="135">
        <f t="shared" si="15"/>
        <v>11400</v>
      </c>
      <c r="E67" s="266">
        <v>11400</v>
      </c>
      <c r="F67" s="133"/>
      <c r="G67" s="133"/>
      <c r="H67" s="133"/>
      <c r="I67" s="123">
        <f>SUM(J67,M67)</f>
        <v>0</v>
      </c>
      <c r="J67" s="133"/>
      <c r="K67" s="133"/>
      <c r="L67" s="133"/>
      <c r="M67" s="133"/>
      <c r="N67" s="133"/>
      <c r="O67" s="133"/>
      <c r="P67" s="123">
        <f>SUM(I67,D67)</f>
        <v>11400</v>
      </c>
      <c r="R67" s="15"/>
      <c r="S67" s="15"/>
      <c r="T67" s="15"/>
      <c r="U67" s="15"/>
      <c r="V67" s="15"/>
      <c r="W67" s="15"/>
      <c r="X67" s="15"/>
      <c r="Y67" s="15"/>
      <c r="Z67" s="15"/>
      <c r="AA67" s="15"/>
      <c r="AB67" s="15"/>
      <c r="AC67" s="15"/>
      <c r="AD67" s="15"/>
      <c r="AE67" s="15"/>
      <c r="AF67" s="15"/>
      <c r="AG67" s="15"/>
    </row>
    <row r="68" spans="1:33" s="11" customFormat="1" ht="53.25" customHeight="1">
      <c r="A68" s="131">
        <v>90209</v>
      </c>
      <c r="B68" s="28" t="s">
        <v>385</v>
      </c>
      <c r="C68" s="16" t="s">
        <v>335</v>
      </c>
      <c r="D68" s="135">
        <f t="shared" si="15"/>
        <v>68000</v>
      </c>
      <c r="E68" s="265">
        <v>68000</v>
      </c>
      <c r="F68" s="118"/>
      <c r="G68" s="118"/>
      <c r="H68" s="118"/>
      <c r="I68" s="119">
        <f t="shared" si="16"/>
        <v>0</v>
      </c>
      <c r="J68" s="132"/>
      <c r="K68" s="129"/>
      <c r="L68" s="129"/>
      <c r="M68" s="129"/>
      <c r="N68" s="129"/>
      <c r="O68" s="129"/>
      <c r="P68" s="119">
        <f aca="true" t="shared" si="17" ref="P68:P77">SUM(D68,I68)</f>
        <v>68000</v>
      </c>
      <c r="R68" s="15"/>
      <c r="S68" s="15"/>
      <c r="T68" s="15"/>
      <c r="U68" s="15"/>
      <c r="V68" s="15"/>
      <c r="W68" s="15"/>
      <c r="X68" s="15"/>
      <c r="Y68" s="15"/>
      <c r="Z68" s="15"/>
      <c r="AA68" s="15"/>
      <c r="AB68" s="15"/>
      <c r="AC68" s="15"/>
      <c r="AD68" s="15"/>
      <c r="AE68" s="15"/>
      <c r="AF68" s="15"/>
      <c r="AG68" s="15"/>
    </row>
    <row r="69" spans="1:33" s="11" customFormat="1" ht="117.75" customHeight="1" hidden="1">
      <c r="A69" s="131">
        <v>90210</v>
      </c>
      <c r="B69" s="28">
        <v>90210</v>
      </c>
      <c r="C69" s="17" t="s">
        <v>336</v>
      </c>
      <c r="D69" s="135">
        <f t="shared" si="15"/>
        <v>0</v>
      </c>
      <c r="E69" s="265"/>
      <c r="F69" s="118"/>
      <c r="G69" s="118"/>
      <c r="H69" s="118"/>
      <c r="I69" s="119"/>
      <c r="J69" s="132"/>
      <c r="K69" s="129"/>
      <c r="L69" s="129"/>
      <c r="M69" s="129"/>
      <c r="N69" s="129"/>
      <c r="O69" s="129"/>
      <c r="P69" s="119">
        <f t="shared" si="17"/>
        <v>0</v>
      </c>
      <c r="R69" s="15"/>
      <c r="S69" s="15"/>
      <c r="T69" s="15"/>
      <c r="U69" s="15"/>
      <c r="V69" s="15"/>
      <c r="W69" s="15"/>
      <c r="X69" s="15"/>
      <c r="Y69" s="15"/>
      <c r="Z69" s="15"/>
      <c r="AA69" s="15"/>
      <c r="AB69" s="15"/>
      <c r="AC69" s="15"/>
      <c r="AD69" s="15"/>
      <c r="AE69" s="15"/>
      <c r="AF69" s="15"/>
      <c r="AG69" s="15"/>
    </row>
    <row r="70" spans="1:16" s="1" customFormat="1" ht="27" customHeight="1">
      <c r="A70" s="131">
        <v>90212</v>
      </c>
      <c r="B70" s="28" t="s">
        <v>385</v>
      </c>
      <c r="C70" s="134" t="s">
        <v>244</v>
      </c>
      <c r="D70" s="135">
        <f t="shared" si="15"/>
        <v>1208100</v>
      </c>
      <c r="E70" s="265">
        <v>1208100</v>
      </c>
      <c r="F70" s="118"/>
      <c r="G70" s="118"/>
      <c r="H70" s="118"/>
      <c r="I70" s="119">
        <f t="shared" si="16"/>
        <v>0</v>
      </c>
      <c r="J70" s="132"/>
      <c r="K70" s="129"/>
      <c r="L70" s="129"/>
      <c r="M70" s="129"/>
      <c r="N70" s="129"/>
      <c r="O70" s="129"/>
      <c r="P70" s="119">
        <f t="shared" si="17"/>
        <v>1208100</v>
      </c>
    </row>
    <row r="71" spans="1:33" s="11" customFormat="1" ht="21.75" customHeight="1">
      <c r="A71" s="131">
        <v>90214</v>
      </c>
      <c r="B71" s="28" t="s">
        <v>385</v>
      </c>
      <c r="C71" s="17" t="s">
        <v>245</v>
      </c>
      <c r="D71" s="135">
        <f t="shared" si="15"/>
        <v>391122</v>
      </c>
      <c r="E71" s="265">
        <v>391122</v>
      </c>
      <c r="F71" s="118"/>
      <c r="G71" s="118"/>
      <c r="H71" s="118"/>
      <c r="I71" s="119">
        <f t="shared" si="16"/>
        <v>0</v>
      </c>
      <c r="J71" s="132"/>
      <c r="K71" s="129"/>
      <c r="L71" s="129"/>
      <c r="M71" s="129"/>
      <c r="N71" s="129"/>
      <c r="O71" s="129"/>
      <c r="P71" s="119">
        <f t="shared" si="17"/>
        <v>391122</v>
      </c>
      <c r="R71" s="15"/>
      <c r="S71" s="15"/>
      <c r="T71" s="15"/>
      <c r="U71" s="15"/>
      <c r="V71" s="15"/>
      <c r="W71" s="15"/>
      <c r="X71" s="15"/>
      <c r="Y71" s="15"/>
      <c r="Z71" s="15"/>
      <c r="AA71" s="15"/>
      <c r="AB71" s="15"/>
      <c r="AC71" s="15"/>
      <c r="AD71" s="15"/>
      <c r="AE71" s="15"/>
      <c r="AF71" s="15"/>
      <c r="AG71" s="15"/>
    </row>
    <row r="72" spans="1:33" s="11" customFormat="1" ht="78" customHeight="1">
      <c r="A72" s="131">
        <v>90215</v>
      </c>
      <c r="B72" s="28" t="s">
        <v>385</v>
      </c>
      <c r="C72" s="16" t="s">
        <v>27</v>
      </c>
      <c r="D72" s="135">
        <f t="shared" si="15"/>
        <v>3468300</v>
      </c>
      <c r="E72" s="265">
        <v>3468300</v>
      </c>
      <c r="F72" s="118"/>
      <c r="G72" s="118"/>
      <c r="H72" s="118"/>
      <c r="I72" s="119">
        <f t="shared" si="16"/>
        <v>0</v>
      </c>
      <c r="J72" s="132"/>
      <c r="K72" s="129"/>
      <c r="L72" s="129"/>
      <c r="M72" s="129"/>
      <c r="N72" s="129"/>
      <c r="O72" s="129"/>
      <c r="P72" s="119">
        <f t="shared" si="17"/>
        <v>3468300</v>
      </c>
      <c r="R72" s="15"/>
      <c r="S72" s="15"/>
      <c r="T72" s="15"/>
      <c r="U72" s="15"/>
      <c r="V72" s="15"/>
      <c r="W72" s="15"/>
      <c r="X72" s="15"/>
      <c r="Y72" s="15"/>
      <c r="Z72" s="15"/>
      <c r="AA72" s="15"/>
      <c r="AB72" s="15"/>
      <c r="AC72" s="15"/>
      <c r="AD72" s="15"/>
      <c r="AE72" s="15"/>
      <c r="AF72" s="15"/>
      <c r="AG72" s="15"/>
    </row>
    <row r="73" spans="1:33" s="11" customFormat="1" ht="20.25" customHeight="1">
      <c r="A73" s="131">
        <v>90302</v>
      </c>
      <c r="B73" s="28" t="s">
        <v>376</v>
      </c>
      <c r="C73" s="3" t="s">
        <v>28</v>
      </c>
      <c r="D73" s="135">
        <f>SUM(E73,H73)</f>
        <v>540000</v>
      </c>
      <c r="E73" s="265">
        <v>540000</v>
      </c>
      <c r="F73" s="118"/>
      <c r="G73" s="118"/>
      <c r="H73" s="118"/>
      <c r="I73" s="119">
        <f t="shared" si="16"/>
        <v>0</v>
      </c>
      <c r="J73" s="132"/>
      <c r="K73" s="129"/>
      <c r="L73" s="129"/>
      <c r="M73" s="129"/>
      <c r="N73" s="129"/>
      <c r="O73" s="129"/>
      <c r="P73" s="119">
        <f t="shared" si="17"/>
        <v>540000</v>
      </c>
      <c r="R73" s="15"/>
      <c r="S73" s="15"/>
      <c r="T73" s="15"/>
      <c r="U73" s="15"/>
      <c r="V73" s="15"/>
      <c r="W73" s="15"/>
      <c r="X73" s="15"/>
      <c r="Y73" s="15"/>
      <c r="Z73" s="15"/>
      <c r="AA73" s="15"/>
      <c r="AB73" s="15"/>
      <c r="AC73" s="15"/>
      <c r="AD73" s="15"/>
      <c r="AE73" s="15"/>
      <c r="AF73" s="15"/>
      <c r="AG73" s="15"/>
    </row>
    <row r="74" spans="1:33" s="11" customFormat="1" ht="22.5" customHeight="1">
      <c r="A74" s="131">
        <v>90303</v>
      </c>
      <c r="B74" s="28" t="s">
        <v>376</v>
      </c>
      <c r="C74" s="3" t="s">
        <v>413</v>
      </c>
      <c r="D74" s="135">
        <f t="shared" si="15"/>
        <v>358800</v>
      </c>
      <c r="E74" s="265">
        <v>358800</v>
      </c>
      <c r="F74" s="118"/>
      <c r="G74" s="118"/>
      <c r="H74" s="118"/>
      <c r="I74" s="119">
        <f t="shared" si="16"/>
        <v>0</v>
      </c>
      <c r="J74" s="132"/>
      <c r="K74" s="129"/>
      <c r="L74" s="129"/>
      <c r="M74" s="129"/>
      <c r="N74" s="129"/>
      <c r="O74" s="129"/>
      <c r="P74" s="119">
        <f t="shared" si="17"/>
        <v>358800</v>
      </c>
      <c r="R74" s="15"/>
      <c r="S74" s="15"/>
      <c r="T74" s="15"/>
      <c r="U74" s="15"/>
      <c r="V74" s="15"/>
      <c r="W74" s="15"/>
      <c r="X74" s="15"/>
      <c r="Y74" s="15"/>
      <c r="Z74" s="15"/>
      <c r="AA74" s="15"/>
      <c r="AB74" s="15"/>
      <c r="AC74" s="15"/>
      <c r="AD74" s="15"/>
      <c r="AE74" s="15"/>
      <c r="AF74" s="15"/>
      <c r="AG74" s="15"/>
    </row>
    <row r="75" spans="1:33" s="11" customFormat="1" ht="24" customHeight="1">
      <c r="A75" s="131">
        <v>90304</v>
      </c>
      <c r="B75" s="28" t="s">
        <v>376</v>
      </c>
      <c r="C75" s="3" t="s">
        <v>248</v>
      </c>
      <c r="D75" s="135">
        <f t="shared" si="15"/>
        <v>25342200</v>
      </c>
      <c r="E75" s="265">
        <v>25342200</v>
      </c>
      <c r="F75" s="118"/>
      <c r="G75" s="118"/>
      <c r="H75" s="118"/>
      <c r="I75" s="119">
        <f t="shared" si="16"/>
        <v>0</v>
      </c>
      <c r="J75" s="132"/>
      <c r="K75" s="129"/>
      <c r="L75" s="129"/>
      <c r="M75" s="129"/>
      <c r="N75" s="129"/>
      <c r="O75" s="129"/>
      <c r="P75" s="119">
        <f t="shared" si="17"/>
        <v>25342200</v>
      </c>
      <c r="R75" s="15"/>
      <c r="S75" s="15"/>
      <c r="T75" s="15"/>
      <c r="U75" s="15"/>
      <c r="V75" s="15"/>
      <c r="W75" s="15"/>
      <c r="X75" s="15"/>
      <c r="Y75" s="15"/>
      <c r="Z75" s="15"/>
      <c r="AA75" s="15"/>
      <c r="AB75" s="15"/>
      <c r="AC75" s="15"/>
      <c r="AD75" s="15"/>
      <c r="AE75" s="15"/>
      <c r="AF75" s="15"/>
      <c r="AG75" s="15"/>
    </row>
    <row r="76" spans="1:33" s="11" customFormat="1" ht="27" customHeight="1">
      <c r="A76" s="131">
        <v>90305</v>
      </c>
      <c r="B76" s="28" t="s">
        <v>376</v>
      </c>
      <c r="C76" s="3" t="s">
        <v>249</v>
      </c>
      <c r="D76" s="135">
        <f t="shared" si="15"/>
        <v>1560000</v>
      </c>
      <c r="E76" s="265">
        <v>1560000</v>
      </c>
      <c r="F76" s="118"/>
      <c r="G76" s="118"/>
      <c r="H76" s="118"/>
      <c r="I76" s="119">
        <f t="shared" si="16"/>
        <v>0</v>
      </c>
      <c r="J76" s="132"/>
      <c r="K76" s="129"/>
      <c r="L76" s="129"/>
      <c r="M76" s="129"/>
      <c r="N76" s="129"/>
      <c r="O76" s="129"/>
      <c r="P76" s="119">
        <f t="shared" si="17"/>
        <v>1560000</v>
      </c>
      <c r="R76" s="15"/>
      <c r="S76" s="15"/>
      <c r="T76" s="15"/>
      <c r="U76" s="15"/>
      <c r="V76" s="15"/>
      <c r="W76" s="15"/>
      <c r="X76" s="15"/>
      <c r="Y76" s="15"/>
      <c r="Z76" s="15"/>
      <c r="AA76" s="15"/>
      <c r="AB76" s="15"/>
      <c r="AC76" s="15"/>
      <c r="AD76" s="15"/>
      <c r="AE76" s="15"/>
      <c r="AF76" s="15"/>
      <c r="AG76" s="15"/>
    </row>
    <row r="77" spans="1:33" s="11" customFormat="1" ht="20.25" customHeight="1">
      <c r="A77" s="131">
        <v>90306</v>
      </c>
      <c r="B77" s="28" t="s">
        <v>376</v>
      </c>
      <c r="C77" s="3" t="s">
        <v>250</v>
      </c>
      <c r="D77" s="135">
        <f t="shared" si="15"/>
        <v>2040000</v>
      </c>
      <c r="E77" s="265">
        <v>2040000</v>
      </c>
      <c r="F77" s="118"/>
      <c r="G77" s="118"/>
      <c r="H77" s="118"/>
      <c r="I77" s="119">
        <f t="shared" si="16"/>
        <v>0</v>
      </c>
      <c r="J77" s="132"/>
      <c r="K77" s="129"/>
      <c r="L77" s="129"/>
      <c r="M77" s="129"/>
      <c r="N77" s="129"/>
      <c r="O77" s="129"/>
      <c r="P77" s="119">
        <f t="shared" si="17"/>
        <v>2040000</v>
      </c>
      <c r="R77" s="15"/>
      <c r="S77" s="15"/>
      <c r="T77" s="15"/>
      <c r="U77" s="15"/>
      <c r="V77" s="15"/>
      <c r="W77" s="15"/>
      <c r="X77" s="15"/>
      <c r="Y77" s="15"/>
      <c r="Z77" s="15"/>
      <c r="AA77" s="15"/>
      <c r="AB77" s="15"/>
      <c r="AC77" s="15"/>
      <c r="AD77" s="15"/>
      <c r="AE77" s="15"/>
      <c r="AF77" s="15"/>
      <c r="AG77" s="15"/>
    </row>
    <row r="78" spans="1:33" s="11" customFormat="1" ht="21" customHeight="1">
      <c r="A78" s="32">
        <v>90307</v>
      </c>
      <c r="B78" s="28">
        <v>1040</v>
      </c>
      <c r="C78" s="3" t="s">
        <v>251</v>
      </c>
      <c r="D78" s="135">
        <f t="shared" si="15"/>
        <v>660000</v>
      </c>
      <c r="E78" s="266">
        <v>660000</v>
      </c>
      <c r="F78" s="133"/>
      <c r="G78" s="133"/>
      <c r="H78" s="133"/>
      <c r="I78" s="123">
        <f t="shared" si="16"/>
        <v>0</v>
      </c>
      <c r="J78" s="133"/>
      <c r="K78" s="133"/>
      <c r="L78" s="133"/>
      <c r="M78" s="133"/>
      <c r="N78" s="133"/>
      <c r="O78" s="133"/>
      <c r="P78" s="123">
        <f>SUM(I78,D78)</f>
        <v>660000</v>
      </c>
      <c r="R78" s="15"/>
      <c r="S78" s="15"/>
      <c r="T78" s="15"/>
      <c r="U78" s="15"/>
      <c r="V78" s="15"/>
      <c r="W78" s="15"/>
      <c r="X78" s="15"/>
      <c r="Y78" s="15"/>
      <c r="Z78" s="15"/>
      <c r="AA78" s="15"/>
      <c r="AB78" s="15"/>
      <c r="AC78" s="15"/>
      <c r="AD78" s="15"/>
      <c r="AE78" s="15"/>
      <c r="AF78" s="15"/>
      <c r="AG78" s="15"/>
    </row>
    <row r="79" spans="1:33" s="11" customFormat="1" ht="19.5" customHeight="1">
      <c r="A79" s="32">
        <v>90308</v>
      </c>
      <c r="B79" s="28">
        <v>1040</v>
      </c>
      <c r="C79" s="4" t="s">
        <v>252</v>
      </c>
      <c r="D79" s="135">
        <f t="shared" si="15"/>
        <v>108000</v>
      </c>
      <c r="E79" s="266">
        <v>108000</v>
      </c>
      <c r="F79" s="133"/>
      <c r="G79" s="133"/>
      <c r="H79" s="133"/>
      <c r="I79" s="119">
        <f t="shared" si="16"/>
        <v>0</v>
      </c>
      <c r="J79" s="133"/>
      <c r="K79" s="133"/>
      <c r="L79" s="133"/>
      <c r="M79" s="133"/>
      <c r="N79" s="133"/>
      <c r="O79" s="133"/>
      <c r="P79" s="123">
        <f>SUM(I79,D79)</f>
        <v>108000</v>
      </c>
      <c r="R79" s="15"/>
      <c r="S79" s="15"/>
      <c r="T79" s="15"/>
      <c r="U79" s="15"/>
      <c r="V79" s="15"/>
      <c r="W79" s="15"/>
      <c r="X79" s="15"/>
      <c r="Y79" s="15"/>
      <c r="Z79" s="15"/>
      <c r="AA79" s="15"/>
      <c r="AB79" s="15"/>
      <c r="AC79" s="15"/>
      <c r="AD79" s="15"/>
      <c r="AE79" s="15"/>
      <c r="AF79" s="15"/>
      <c r="AG79" s="15"/>
    </row>
    <row r="80" spans="1:33" s="11" customFormat="1" ht="23.25" customHeight="1">
      <c r="A80" s="131">
        <v>90401</v>
      </c>
      <c r="B80" s="28" t="s">
        <v>376</v>
      </c>
      <c r="C80" s="3" t="s">
        <v>253</v>
      </c>
      <c r="D80" s="135">
        <f t="shared" si="15"/>
        <v>5000000</v>
      </c>
      <c r="E80" s="265">
        <v>5000000</v>
      </c>
      <c r="F80" s="118"/>
      <c r="G80" s="118"/>
      <c r="H80" s="118"/>
      <c r="I80" s="119">
        <f t="shared" si="16"/>
        <v>0</v>
      </c>
      <c r="J80" s="132"/>
      <c r="K80" s="129"/>
      <c r="L80" s="129"/>
      <c r="M80" s="129"/>
      <c r="N80" s="129"/>
      <c r="O80" s="129"/>
      <c r="P80" s="119">
        <f>SUM(D80,I80)</f>
        <v>5000000</v>
      </c>
      <c r="R80" s="15"/>
      <c r="S80" s="15"/>
      <c r="T80" s="15"/>
      <c r="U80" s="15"/>
      <c r="V80" s="15"/>
      <c r="W80" s="15"/>
      <c r="X80" s="15"/>
      <c r="Y80" s="15"/>
      <c r="Z80" s="15"/>
      <c r="AA80" s="15"/>
      <c r="AB80" s="15"/>
      <c r="AC80" s="15"/>
      <c r="AD80" s="15"/>
      <c r="AE80" s="15"/>
      <c r="AF80" s="15"/>
      <c r="AG80" s="15"/>
    </row>
    <row r="81" spans="1:33" s="11" customFormat="1" ht="26.25" customHeight="1">
      <c r="A81" s="131">
        <v>90405</v>
      </c>
      <c r="B81" s="28" t="s">
        <v>379</v>
      </c>
      <c r="C81" s="3" t="s">
        <v>254</v>
      </c>
      <c r="D81" s="135">
        <f t="shared" si="15"/>
        <v>700000</v>
      </c>
      <c r="E81" s="265">
        <v>700000</v>
      </c>
      <c r="F81" s="118"/>
      <c r="G81" s="118"/>
      <c r="H81" s="118"/>
      <c r="I81" s="119">
        <f t="shared" si="16"/>
        <v>0</v>
      </c>
      <c r="J81" s="132"/>
      <c r="K81" s="129"/>
      <c r="L81" s="129"/>
      <c r="M81" s="129"/>
      <c r="N81" s="129"/>
      <c r="O81" s="129"/>
      <c r="P81" s="119">
        <f>SUM(D81,I81)</f>
        <v>700000</v>
      </c>
      <c r="R81" s="15"/>
      <c r="S81" s="15"/>
      <c r="T81" s="15"/>
      <c r="U81" s="15"/>
      <c r="V81" s="15"/>
      <c r="W81" s="15"/>
      <c r="X81" s="15"/>
      <c r="Y81" s="15"/>
      <c r="Z81" s="15"/>
      <c r="AA81" s="15"/>
      <c r="AB81" s="15"/>
      <c r="AC81" s="15"/>
      <c r="AD81" s="15"/>
      <c r="AE81" s="15"/>
      <c r="AF81" s="15"/>
      <c r="AG81" s="15"/>
    </row>
    <row r="82" spans="1:33" s="11" customFormat="1" ht="39" customHeight="1">
      <c r="A82" s="32">
        <v>90407</v>
      </c>
      <c r="B82" s="28" t="s">
        <v>379</v>
      </c>
      <c r="C82" s="3" t="s">
        <v>358</v>
      </c>
      <c r="D82" s="135">
        <f t="shared" si="15"/>
        <v>400</v>
      </c>
      <c r="E82" s="265">
        <v>400</v>
      </c>
      <c r="F82" s="118"/>
      <c r="G82" s="118"/>
      <c r="H82" s="118"/>
      <c r="I82" s="119">
        <f t="shared" si="16"/>
        <v>0</v>
      </c>
      <c r="J82" s="132"/>
      <c r="K82" s="129"/>
      <c r="L82" s="129"/>
      <c r="M82" s="129"/>
      <c r="N82" s="129"/>
      <c r="O82" s="129"/>
      <c r="P82" s="119">
        <f>SUM(D82,I82)</f>
        <v>400</v>
      </c>
      <c r="R82" s="15"/>
      <c r="S82" s="15"/>
      <c r="T82" s="15"/>
      <c r="U82" s="15"/>
      <c r="V82" s="15"/>
      <c r="W82" s="15"/>
      <c r="X82" s="15"/>
      <c r="Y82" s="15"/>
      <c r="Z82" s="15"/>
      <c r="AA82" s="15"/>
      <c r="AB82" s="15"/>
      <c r="AC82" s="15"/>
      <c r="AD82" s="15"/>
      <c r="AE82" s="15"/>
      <c r="AF82" s="15"/>
      <c r="AG82" s="15"/>
    </row>
    <row r="83" spans="1:33" s="11" customFormat="1" ht="23.25" customHeight="1">
      <c r="A83" s="29" t="s">
        <v>255</v>
      </c>
      <c r="B83" s="28" t="s">
        <v>375</v>
      </c>
      <c r="C83" s="30" t="s">
        <v>323</v>
      </c>
      <c r="D83" s="135">
        <f t="shared" si="15"/>
        <v>207000</v>
      </c>
      <c r="E83" s="265">
        <v>207000</v>
      </c>
      <c r="F83" s="118"/>
      <c r="G83" s="118"/>
      <c r="H83" s="118"/>
      <c r="I83" s="119">
        <f>SUM(J83,M83)</f>
        <v>0</v>
      </c>
      <c r="J83" s="132"/>
      <c r="K83" s="129"/>
      <c r="L83" s="129"/>
      <c r="M83" s="129"/>
      <c r="N83" s="129"/>
      <c r="O83" s="129"/>
      <c r="P83" s="119">
        <f>SUM(D83,I83)</f>
        <v>207000</v>
      </c>
      <c r="R83" s="15"/>
      <c r="S83" s="15"/>
      <c r="T83" s="15"/>
      <c r="U83" s="15"/>
      <c r="V83" s="15"/>
      <c r="W83" s="15"/>
      <c r="X83" s="15"/>
      <c r="Y83" s="15"/>
      <c r="Z83" s="15"/>
      <c r="AA83" s="15"/>
      <c r="AB83" s="15"/>
      <c r="AC83" s="15"/>
      <c r="AD83" s="15"/>
      <c r="AE83" s="15"/>
      <c r="AF83" s="15"/>
      <c r="AG83" s="15"/>
    </row>
    <row r="84" spans="1:33" s="11" customFormat="1" ht="31.5" customHeight="1">
      <c r="A84" s="29" t="s">
        <v>356</v>
      </c>
      <c r="B84" s="28" t="s">
        <v>386</v>
      </c>
      <c r="C84" s="30" t="s">
        <v>357</v>
      </c>
      <c r="D84" s="135">
        <f t="shared" si="15"/>
        <v>600000</v>
      </c>
      <c r="E84" s="265">
        <v>600000</v>
      </c>
      <c r="F84" s="118"/>
      <c r="G84" s="118"/>
      <c r="H84" s="118"/>
      <c r="I84" s="119">
        <f>SUM(J84,M84)</f>
        <v>0</v>
      </c>
      <c r="J84" s="132"/>
      <c r="K84" s="129"/>
      <c r="L84" s="129"/>
      <c r="M84" s="129"/>
      <c r="N84" s="129"/>
      <c r="O84" s="129"/>
      <c r="P84" s="119">
        <f>SUM(D84,I84)</f>
        <v>600000</v>
      </c>
      <c r="R84" s="15"/>
      <c r="S84" s="15"/>
      <c r="T84" s="15"/>
      <c r="U84" s="15"/>
      <c r="V84" s="15"/>
      <c r="W84" s="15"/>
      <c r="X84" s="15"/>
      <c r="Y84" s="15"/>
      <c r="Z84" s="15"/>
      <c r="AA84" s="15"/>
      <c r="AB84" s="15"/>
      <c r="AC84" s="15"/>
      <c r="AD84" s="15"/>
      <c r="AE84" s="15"/>
      <c r="AF84" s="15"/>
      <c r="AG84" s="15"/>
    </row>
    <row r="85" spans="1:33" s="11" customFormat="1" ht="54" customHeight="1">
      <c r="A85" s="28" t="s">
        <v>256</v>
      </c>
      <c r="B85" s="28" t="s">
        <v>379</v>
      </c>
      <c r="C85" s="18" t="s">
        <v>257</v>
      </c>
      <c r="D85" s="135">
        <f t="shared" si="15"/>
        <v>3600</v>
      </c>
      <c r="E85" s="265">
        <v>3600</v>
      </c>
      <c r="F85" s="118"/>
      <c r="G85" s="118"/>
      <c r="H85" s="118"/>
      <c r="I85" s="119">
        <f t="shared" si="16"/>
        <v>0</v>
      </c>
      <c r="J85" s="132"/>
      <c r="K85" s="129"/>
      <c r="L85" s="129"/>
      <c r="M85" s="129"/>
      <c r="N85" s="129"/>
      <c r="O85" s="129"/>
      <c r="P85" s="119">
        <f>SUM(I85,D85)</f>
        <v>3600</v>
      </c>
      <c r="R85" s="15"/>
      <c r="S85" s="15"/>
      <c r="T85" s="15"/>
      <c r="U85" s="15"/>
      <c r="V85" s="15"/>
      <c r="W85" s="15"/>
      <c r="X85" s="15"/>
      <c r="Y85" s="15"/>
      <c r="Z85" s="15"/>
      <c r="AA85" s="15"/>
      <c r="AB85" s="15"/>
      <c r="AC85" s="15"/>
      <c r="AD85" s="15"/>
      <c r="AE85" s="15"/>
      <c r="AF85" s="15"/>
      <c r="AG85" s="15"/>
    </row>
    <row r="86" spans="1:33" s="11" customFormat="1" ht="29.25" customHeight="1">
      <c r="A86" s="28" t="s">
        <v>270</v>
      </c>
      <c r="B86" s="28" t="s">
        <v>387</v>
      </c>
      <c r="C86" s="7" t="s">
        <v>271</v>
      </c>
      <c r="D86" s="135">
        <f t="shared" si="15"/>
        <v>2049610</v>
      </c>
      <c r="E86" s="265">
        <v>2049610</v>
      </c>
      <c r="F86" s="121">
        <v>1441730</v>
      </c>
      <c r="G86" s="121">
        <v>31450</v>
      </c>
      <c r="H86" s="121"/>
      <c r="I86" s="119">
        <f>SUM(J86,M86)</f>
        <v>42800</v>
      </c>
      <c r="J86" s="121">
        <v>42800</v>
      </c>
      <c r="K86" s="121"/>
      <c r="L86" s="121"/>
      <c r="M86" s="121"/>
      <c r="N86" s="121"/>
      <c r="O86" s="121"/>
      <c r="P86" s="119">
        <f>SUM(D86,I86)</f>
        <v>2092410</v>
      </c>
      <c r="R86" s="15"/>
      <c r="S86" s="15"/>
      <c r="T86" s="15"/>
      <c r="U86" s="15"/>
      <c r="V86" s="15"/>
      <c r="W86" s="15"/>
      <c r="X86" s="15"/>
      <c r="Y86" s="15"/>
      <c r="Z86" s="15"/>
      <c r="AA86" s="15"/>
      <c r="AB86" s="15"/>
      <c r="AC86" s="15"/>
      <c r="AD86" s="15"/>
      <c r="AE86" s="15"/>
      <c r="AF86" s="15"/>
      <c r="AG86" s="15"/>
    </row>
    <row r="87" spans="1:33" s="11" customFormat="1" ht="54.75" customHeight="1">
      <c r="A87" s="33" t="s">
        <v>272</v>
      </c>
      <c r="B87" s="28" t="s">
        <v>386</v>
      </c>
      <c r="C87" s="7" t="s">
        <v>273</v>
      </c>
      <c r="D87" s="135">
        <f t="shared" si="15"/>
        <v>40030</v>
      </c>
      <c r="E87" s="265">
        <v>40030</v>
      </c>
      <c r="F87" s="121"/>
      <c r="G87" s="121"/>
      <c r="H87" s="121"/>
      <c r="I87" s="119">
        <f t="shared" si="16"/>
        <v>0</v>
      </c>
      <c r="J87" s="121"/>
      <c r="K87" s="121"/>
      <c r="L87" s="121"/>
      <c r="M87" s="121"/>
      <c r="N87" s="121"/>
      <c r="O87" s="121"/>
      <c r="P87" s="119">
        <f>SUM(D87,I87)</f>
        <v>40030</v>
      </c>
      <c r="R87" s="15"/>
      <c r="S87" s="15"/>
      <c r="T87" s="15"/>
      <c r="U87" s="15"/>
      <c r="V87" s="15"/>
      <c r="W87" s="15"/>
      <c r="X87" s="15"/>
      <c r="Y87" s="15"/>
      <c r="Z87" s="15"/>
      <c r="AA87" s="15"/>
      <c r="AB87" s="15"/>
      <c r="AC87" s="15"/>
      <c r="AD87" s="15"/>
      <c r="AE87" s="15"/>
      <c r="AF87" s="15"/>
      <c r="AG87" s="15"/>
    </row>
    <row r="88" spans="1:33" s="11" customFormat="1" ht="30.75" customHeight="1">
      <c r="A88" s="33" t="s">
        <v>274</v>
      </c>
      <c r="B88" s="28" t="s">
        <v>386</v>
      </c>
      <c r="C88" s="7" t="s">
        <v>275</v>
      </c>
      <c r="D88" s="135">
        <f t="shared" si="15"/>
        <v>2715560</v>
      </c>
      <c r="E88" s="265">
        <v>2715560</v>
      </c>
      <c r="F88" s="121">
        <v>1709330</v>
      </c>
      <c r="G88" s="121">
        <v>162780</v>
      </c>
      <c r="H88" s="121"/>
      <c r="I88" s="119">
        <f t="shared" si="16"/>
        <v>0</v>
      </c>
      <c r="J88" s="121"/>
      <c r="K88" s="121"/>
      <c r="L88" s="121"/>
      <c r="M88" s="121"/>
      <c r="N88" s="121"/>
      <c r="O88" s="121"/>
      <c r="P88" s="119">
        <f>SUM(D88,I88)</f>
        <v>2715560</v>
      </c>
      <c r="R88" s="15"/>
      <c r="S88" s="15"/>
      <c r="T88" s="15"/>
      <c r="U88" s="15"/>
      <c r="V88" s="15"/>
      <c r="W88" s="15"/>
      <c r="X88" s="15"/>
      <c r="Y88" s="15"/>
      <c r="Z88" s="15"/>
      <c r="AA88" s="15"/>
      <c r="AB88" s="15"/>
      <c r="AC88" s="15"/>
      <c r="AD88" s="15"/>
      <c r="AE88" s="15"/>
      <c r="AF88" s="15"/>
      <c r="AG88" s="15"/>
    </row>
    <row r="89" spans="1:33" s="11" customFormat="1" ht="30" customHeight="1">
      <c r="A89" s="131">
        <v>91300</v>
      </c>
      <c r="B89" s="28" t="s">
        <v>386</v>
      </c>
      <c r="C89" s="3" t="s">
        <v>276</v>
      </c>
      <c r="D89" s="135">
        <f t="shared" si="15"/>
        <v>5400000</v>
      </c>
      <c r="E89" s="265">
        <v>5400000</v>
      </c>
      <c r="F89" s="118"/>
      <c r="G89" s="118"/>
      <c r="H89" s="118"/>
      <c r="I89" s="119">
        <f t="shared" si="16"/>
        <v>0</v>
      </c>
      <c r="J89" s="132"/>
      <c r="K89" s="129"/>
      <c r="L89" s="129"/>
      <c r="M89" s="129"/>
      <c r="N89" s="129"/>
      <c r="O89" s="129"/>
      <c r="P89" s="119">
        <f>SUM(D89,I89)</f>
        <v>5400000</v>
      </c>
      <c r="R89" s="15"/>
      <c r="S89" s="15"/>
      <c r="T89" s="15"/>
      <c r="U89" s="15"/>
      <c r="V89" s="15"/>
      <c r="W89" s="15"/>
      <c r="X89" s="15"/>
      <c r="Y89" s="15"/>
      <c r="Z89" s="15"/>
      <c r="AA89" s="15"/>
      <c r="AB89" s="15"/>
      <c r="AC89" s="15"/>
      <c r="AD89" s="15"/>
      <c r="AE89" s="15"/>
      <c r="AF89" s="15"/>
      <c r="AG89" s="15"/>
    </row>
    <row r="90" spans="1:33" s="11" customFormat="1" ht="34.5" customHeight="1">
      <c r="A90" s="28" t="s">
        <v>300</v>
      </c>
      <c r="B90" s="28" t="s">
        <v>385</v>
      </c>
      <c r="C90" s="18" t="s">
        <v>301</v>
      </c>
      <c r="D90" s="135">
        <f t="shared" si="15"/>
        <v>398200</v>
      </c>
      <c r="E90" s="266">
        <v>398200</v>
      </c>
      <c r="F90" s="122"/>
      <c r="G90" s="122"/>
      <c r="H90" s="122"/>
      <c r="I90" s="123">
        <f>SUM(J90,M90)</f>
        <v>0</v>
      </c>
      <c r="J90" s="122"/>
      <c r="K90" s="122"/>
      <c r="L90" s="122"/>
      <c r="M90" s="122"/>
      <c r="N90" s="122"/>
      <c r="O90" s="122"/>
      <c r="P90" s="123">
        <f>SUM(I90,D90)</f>
        <v>398200</v>
      </c>
      <c r="R90" s="15"/>
      <c r="S90" s="15"/>
      <c r="T90" s="15"/>
      <c r="U90" s="15"/>
      <c r="V90" s="15"/>
      <c r="W90" s="15"/>
      <c r="X90" s="15"/>
      <c r="Y90" s="15"/>
      <c r="Z90" s="15"/>
      <c r="AA90" s="15"/>
      <c r="AB90" s="15"/>
      <c r="AC90" s="15"/>
      <c r="AD90" s="15"/>
      <c r="AE90" s="15"/>
      <c r="AF90" s="15"/>
      <c r="AG90" s="15"/>
    </row>
    <row r="91" spans="1:33" s="11" customFormat="1" ht="15.75" customHeight="1" hidden="1">
      <c r="A91" s="28" t="s">
        <v>310</v>
      </c>
      <c r="B91" s="28" t="s">
        <v>310</v>
      </c>
      <c r="C91" s="18" t="s">
        <v>311</v>
      </c>
      <c r="D91" s="135">
        <f t="shared" si="15"/>
        <v>0</v>
      </c>
      <c r="E91" s="137"/>
      <c r="F91" s="122"/>
      <c r="G91" s="122"/>
      <c r="H91" s="122"/>
      <c r="I91" s="123">
        <f>SUM(J91,M91)</f>
        <v>0</v>
      </c>
      <c r="J91" s="122"/>
      <c r="K91" s="122"/>
      <c r="L91" s="122"/>
      <c r="M91" s="122"/>
      <c r="N91" s="122"/>
      <c r="O91" s="122"/>
      <c r="P91" s="123">
        <f>SUM(I91,D91)</f>
        <v>0</v>
      </c>
      <c r="R91" s="15"/>
      <c r="S91" s="15"/>
      <c r="T91" s="15"/>
      <c r="U91" s="15"/>
      <c r="V91" s="15"/>
      <c r="W91" s="15"/>
      <c r="X91" s="15"/>
      <c r="Y91" s="15"/>
      <c r="Z91" s="15"/>
      <c r="AA91" s="15"/>
      <c r="AB91" s="15"/>
      <c r="AC91" s="15"/>
      <c r="AD91" s="15"/>
      <c r="AE91" s="15"/>
      <c r="AF91" s="15"/>
      <c r="AG91" s="15"/>
    </row>
    <row r="92" spans="1:16" s="11" customFormat="1" ht="37.5" customHeight="1">
      <c r="A92" s="48" t="s">
        <v>337</v>
      </c>
      <c r="B92" s="48"/>
      <c r="C92" s="54" t="s">
        <v>338</v>
      </c>
      <c r="D92" s="270">
        <f>SUM(D93,D95)</f>
        <v>5845800</v>
      </c>
      <c r="E92" s="130">
        <f aca="true" t="shared" si="18" ref="E92:P92">SUM(E94,E95)</f>
        <v>5845800</v>
      </c>
      <c r="F92" s="130">
        <f t="shared" si="18"/>
        <v>3764411</v>
      </c>
      <c r="G92" s="130">
        <f t="shared" si="18"/>
        <v>142720</v>
      </c>
      <c r="H92" s="130">
        <f t="shared" si="18"/>
        <v>0</v>
      </c>
      <c r="I92" s="130">
        <f t="shared" si="18"/>
        <v>681925</v>
      </c>
      <c r="J92" s="130">
        <f t="shared" si="18"/>
        <v>290331</v>
      </c>
      <c r="K92" s="130">
        <f t="shared" si="18"/>
        <v>179209</v>
      </c>
      <c r="L92" s="130">
        <f t="shared" si="18"/>
        <v>0</v>
      </c>
      <c r="M92" s="130">
        <f t="shared" si="18"/>
        <v>391594</v>
      </c>
      <c r="N92" s="130">
        <f t="shared" si="18"/>
        <v>377800</v>
      </c>
      <c r="O92" s="130">
        <f t="shared" si="18"/>
        <v>377800</v>
      </c>
      <c r="P92" s="130">
        <f t="shared" si="18"/>
        <v>6527725</v>
      </c>
    </row>
    <row r="93" spans="1:16" s="11" customFormat="1" ht="19.5" customHeight="1" hidden="1">
      <c r="A93" s="49" t="s">
        <v>188</v>
      </c>
      <c r="B93" s="49" t="s">
        <v>188</v>
      </c>
      <c r="C93" s="13" t="s">
        <v>321</v>
      </c>
      <c r="D93" s="139">
        <f>SUM(D94)</f>
        <v>340488</v>
      </c>
      <c r="E93" s="139"/>
      <c r="F93" s="113">
        <f aca="true" t="shared" si="19" ref="F93:P93">SUM(F94)</f>
        <v>246000</v>
      </c>
      <c r="G93" s="113">
        <f t="shared" si="19"/>
        <v>4750</v>
      </c>
      <c r="H93" s="113"/>
      <c r="I93" s="113">
        <f t="shared" si="19"/>
        <v>0</v>
      </c>
      <c r="J93" s="113">
        <f t="shared" si="19"/>
        <v>0</v>
      </c>
      <c r="K93" s="113">
        <f t="shared" si="19"/>
        <v>0</v>
      </c>
      <c r="L93" s="113">
        <f t="shared" si="19"/>
        <v>0</v>
      </c>
      <c r="M93" s="113">
        <f t="shared" si="19"/>
        <v>0</v>
      </c>
      <c r="N93" s="113">
        <f t="shared" si="19"/>
        <v>0</v>
      </c>
      <c r="O93" s="113">
        <f t="shared" si="19"/>
        <v>0</v>
      </c>
      <c r="P93" s="113">
        <f t="shared" si="19"/>
        <v>340488</v>
      </c>
    </row>
    <row r="94" spans="1:16" s="11" customFormat="1" ht="26.25" customHeight="1">
      <c r="A94" s="29" t="s">
        <v>189</v>
      </c>
      <c r="B94" s="29" t="s">
        <v>362</v>
      </c>
      <c r="C94" s="57" t="s">
        <v>322</v>
      </c>
      <c r="D94" s="135">
        <f aca="true" t="shared" si="20" ref="D94:D104">SUM(E94,H94)</f>
        <v>340488</v>
      </c>
      <c r="E94" s="266">
        <v>340488</v>
      </c>
      <c r="F94" s="118">
        <v>246000</v>
      </c>
      <c r="G94" s="118">
        <v>4750</v>
      </c>
      <c r="H94" s="118"/>
      <c r="I94" s="123">
        <f aca="true" t="shared" si="21" ref="I94:I104">SUM(J94,M94)</f>
        <v>0</v>
      </c>
      <c r="J94" s="132"/>
      <c r="K94" s="132"/>
      <c r="L94" s="132"/>
      <c r="M94" s="118"/>
      <c r="N94" s="118"/>
      <c r="O94" s="132"/>
      <c r="P94" s="119">
        <f>SUM(I94,D94)</f>
        <v>340488</v>
      </c>
    </row>
    <row r="95" spans="1:16" ht="24.75" customHeight="1" hidden="1">
      <c r="A95" s="49" t="s">
        <v>339</v>
      </c>
      <c r="B95" s="49" t="s">
        <v>339</v>
      </c>
      <c r="C95" s="55" t="s">
        <v>340</v>
      </c>
      <c r="D95" s="135">
        <f t="shared" si="20"/>
        <v>5505312</v>
      </c>
      <c r="E95" s="266">
        <f aca="true" t="shared" si="22" ref="E95:P95">SUM(E96:E104)</f>
        <v>5505312</v>
      </c>
      <c r="F95" s="123">
        <f t="shared" si="22"/>
        <v>3518411</v>
      </c>
      <c r="G95" s="123">
        <f t="shared" si="22"/>
        <v>137970</v>
      </c>
      <c r="H95" s="123">
        <f t="shared" si="22"/>
        <v>0</v>
      </c>
      <c r="I95" s="123">
        <f t="shared" si="22"/>
        <v>681925</v>
      </c>
      <c r="J95" s="123">
        <f t="shared" si="22"/>
        <v>290331</v>
      </c>
      <c r="K95" s="123">
        <f t="shared" si="22"/>
        <v>179209</v>
      </c>
      <c r="L95" s="123">
        <f t="shared" si="22"/>
        <v>0</v>
      </c>
      <c r="M95" s="123">
        <f t="shared" si="22"/>
        <v>391594</v>
      </c>
      <c r="N95" s="123">
        <f t="shared" si="22"/>
        <v>377800</v>
      </c>
      <c r="O95" s="123">
        <f t="shared" si="22"/>
        <v>377800</v>
      </c>
      <c r="P95" s="123">
        <f t="shared" si="22"/>
        <v>6187237</v>
      </c>
    </row>
    <row r="96" spans="1:16" ht="24.75" customHeight="1" hidden="1">
      <c r="A96" s="28" t="s">
        <v>280</v>
      </c>
      <c r="B96" s="28" t="s">
        <v>280</v>
      </c>
      <c r="C96" s="7" t="s">
        <v>281</v>
      </c>
      <c r="D96" s="135">
        <f t="shared" si="20"/>
        <v>0</v>
      </c>
      <c r="E96" s="266"/>
      <c r="F96" s="121"/>
      <c r="G96" s="121"/>
      <c r="H96" s="121"/>
      <c r="I96" s="123">
        <f t="shared" si="21"/>
        <v>0</v>
      </c>
      <c r="J96" s="121"/>
      <c r="K96" s="121"/>
      <c r="L96" s="121"/>
      <c r="M96" s="121"/>
      <c r="N96" s="121"/>
      <c r="O96" s="121"/>
      <c r="P96" s="119">
        <f aca="true" t="shared" si="23" ref="P96:P104">SUM(I96,D96)</f>
        <v>0</v>
      </c>
    </row>
    <row r="97" spans="1:16" ht="24.75" customHeight="1">
      <c r="A97" s="28" t="s">
        <v>282</v>
      </c>
      <c r="B97" s="28" t="s">
        <v>388</v>
      </c>
      <c r="C97" s="57" t="s">
        <v>283</v>
      </c>
      <c r="D97" s="135">
        <f t="shared" si="20"/>
        <v>1546960</v>
      </c>
      <c r="E97" s="266">
        <v>1546960</v>
      </c>
      <c r="F97" s="121">
        <v>1011543</v>
      </c>
      <c r="G97" s="121">
        <v>60575</v>
      </c>
      <c r="H97" s="121"/>
      <c r="I97" s="123">
        <f t="shared" si="21"/>
        <v>41000</v>
      </c>
      <c r="J97" s="121">
        <v>12206</v>
      </c>
      <c r="K97" s="121"/>
      <c r="L97" s="121"/>
      <c r="M97" s="121">
        <v>28794</v>
      </c>
      <c r="N97" s="121">
        <v>15000</v>
      </c>
      <c r="O97" s="121">
        <v>15000</v>
      </c>
      <c r="P97" s="119">
        <f t="shared" si="23"/>
        <v>1587960</v>
      </c>
    </row>
    <row r="98" spans="1:16" ht="19.5" customHeight="1" hidden="1">
      <c r="A98" s="28" t="s">
        <v>284</v>
      </c>
      <c r="B98" s="28" t="s">
        <v>284</v>
      </c>
      <c r="C98" s="7" t="s">
        <v>285</v>
      </c>
      <c r="D98" s="135">
        <f t="shared" si="20"/>
        <v>0</v>
      </c>
      <c r="E98" s="266"/>
      <c r="F98" s="121"/>
      <c r="G98" s="121"/>
      <c r="H98" s="121"/>
      <c r="I98" s="123"/>
      <c r="J98" s="121"/>
      <c r="K98" s="121"/>
      <c r="L98" s="121"/>
      <c r="M98" s="121"/>
      <c r="N98" s="121"/>
      <c r="O98" s="121"/>
      <c r="P98" s="119">
        <f t="shared" si="23"/>
        <v>0</v>
      </c>
    </row>
    <row r="99" spans="1:16" ht="28.5" customHeight="1">
      <c r="A99" s="28" t="s">
        <v>286</v>
      </c>
      <c r="B99" s="28" t="s">
        <v>389</v>
      </c>
      <c r="C99" s="7" t="s">
        <v>287</v>
      </c>
      <c r="D99" s="135">
        <f t="shared" si="20"/>
        <v>419795</v>
      </c>
      <c r="E99" s="266">
        <v>419795</v>
      </c>
      <c r="F99" s="121">
        <v>268140</v>
      </c>
      <c r="G99" s="121">
        <v>26685</v>
      </c>
      <c r="H99" s="121"/>
      <c r="I99" s="123">
        <f t="shared" si="21"/>
        <v>206590</v>
      </c>
      <c r="J99" s="121">
        <v>93400</v>
      </c>
      <c r="K99" s="121">
        <v>41900</v>
      </c>
      <c r="L99" s="121"/>
      <c r="M99" s="121">
        <v>113190</v>
      </c>
      <c r="N99" s="121">
        <v>113190</v>
      </c>
      <c r="O99" s="121">
        <v>113190</v>
      </c>
      <c r="P99" s="119">
        <f t="shared" si="23"/>
        <v>626385</v>
      </c>
    </row>
    <row r="100" spans="1:16" ht="24.75" customHeight="1">
      <c r="A100" s="28" t="s">
        <v>288</v>
      </c>
      <c r="B100" s="28" t="s">
        <v>366</v>
      </c>
      <c r="C100" s="57" t="s">
        <v>289</v>
      </c>
      <c r="D100" s="135">
        <f t="shared" si="20"/>
        <v>2662885</v>
      </c>
      <c r="E100" s="266">
        <v>2662885</v>
      </c>
      <c r="F100" s="121">
        <v>1888485</v>
      </c>
      <c r="G100" s="121">
        <v>45540</v>
      </c>
      <c r="H100" s="121"/>
      <c r="I100" s="123">
        <f t="shared" si="21"/>
        <v>220035</v>
      </c>
      <c r="J100" s="121">
        <v>170325</v>
      </c>
      <c r="K100" s="121">
        <v>137309</v>
      </c>
      <c r="L100" s="121"/>
      <c r="M100" s="121">
        <v>49710</v>
      </c>
      <c r="N100" s="121">
        <v>49710</v>
      </c>
      <c r="O100" s="121">
        <v>49710</v>
      </c>
      <c r="P100" s="119">
        <f t="shared" si="23"/>
        <v>2882920</v>
      </c>
    </row>
    <row r="101" spans="1:16" ht="29.25" customHeight="1">
      <c r="A101" s="28" t="s">
        <v>290</v>
      </c>
      <c r="B101" s="28" t="s">
        <v>390</v>
      </c>
      <c r="C101" s="7" t="s">
        <v>291</v>
      </c>
      <c r="D101" s="135">
        <f t="shared" si="20"/>
        <v>257060</v>
      </c>
      <c r="E101" s="266">
        <v>257060</v>
      </c>
      <c r="F101" s="121">
        <v>176910</v>
      </c>
      <c r="G101" s="121">
        <v>3200</v>
      </c>
      <c r="H101" s="121"/>
      <c r="I101" s="123">
        <f t="shared" si="21"/>
        <v>0</v>
      </c>
      <c r="J101" s="121"/>
      <c r="K101" s="121"/>
      <c r="L101" s="121"/>
      <c r="M101" s="121"/>
      <c r="N101" s="121"/>
      <c r="O101" s="121"/>
      <c r="P101" s="119">
        <f t="shared" si="23"/>
        <v>257060</v>
      </c>
    </row>
    <row r="102" spans="1:16" ht="27" customHeight="1">
      <c r="A102" s="28" t="s">
        <v>290</v>
      </c>
      <c r="B102" s="28" t="s">
        <v>390</v>
      </c>
      <c r="C102" s="7" t="s">
        <v>351</v>
      </c>
      <c r="D102" s="135">
        <f t="shared" si="20"/>
        <v>521912</v>
      </c>
      <c r="E102" s="266">
        <v>521912</v>
      </c>
      <c r="F102" s="121">
        <v>173333</v>
      </c>
      <c r="G102" s="121">
        <v>1970</v>
      </c>
      <c r="H102" s="121"/>
      <c r="I102" s="123">
        <f t="shared" si="21"/>
        <v>24300</v>
      </c>
      <c r="J102" s="121">
        <v>14400</v>
      </c>
      <c r="K102" s="121"/>
      <c r="L102" s="121"/>
      <c r="M102" s="121">
        <v>9900</v>
      </c>
      <c r="N102" s="121">
        <v>9900</v>
      </c>
      <c r="O102" s="121">
        <v>9900</v>
      </c>
      <c r="P102" s="119">
        <f>SUM(I102,D102)</f>
        <v>546212</v>
      </c>
    </row>
    <row r="103" spans="1:256" s="44" customFormat="1" ht="27" customHeight="1">
      <c r="A103" s="28" t="s">
        <v>290</v>
      </c>
      <c r="B103" s="28" t="s">
        <v>390</v>
      </c>
      <c r="C103" s="7" t="s">
        <v>292</v>
      </c>
      <c r="D103" s="135">
        <f>SUM(E103,H103)</f>
        <v>96700</v>
      </c>
      <c r="E103" s="266">
        <v>96700</v>
      </c>
      <c r="F103" s="121"/>
      <c r="G103" s="121"/>
      <c r="H103" s="121"/>
      <c r="I103" s="123">
        <f>SUM(J103,M103)</f>
        <v>0</v>
      </c>
      <c r="J103" s="121"/>
      <c r="K103" s="121"/>
      <c r="L103" s="121"/>
      <c r="M103" s="121"/>
      <c r="N103" s="121"/>
      <c r="O103" s="121"/>
      <c r="P103" s="119">
        <f>SUM(I103,D103)</f>
        <v>96700</v>
      </c>
      <c r="Q103" s="271"/>
      <c r="R103" s="272"/>
      <c r="S103" s="273"/>
      <c r="T103" s="274"/>
      <c r="U103" s="275"/>
      <c r="V103" s="276"/>
      <c r="W103" s="276"/>
      <c r="X103" s="276"/>
      <c r="Y103" s="277"/>
      <c r="Z103" s="276"/>
      <c r="AA103" s="276"/>
      <c r="AB103" s="276"/>
      <c r="AC103" s="276"/>
      <c r="AD103" s="276"/>
      <c r="AE103" s="276"/>
      <c r="AF103" s="278"/>
      <c r="AG103" s="272"/>
      <c r="AH103" s="272"/>
      <c r="AI103" s="273"/>
      <c r="AJ103" s="274"/>
      <c r="AK103" s="275"/>
      <c r="AL103" s="276"/>
      <c r="AM103" s="276"/>
      <c r="AN103" s="276"/>
      <c r="AO103" s="277"/>
      <c r="AP103" s="276"/>
      <c r="AQ103" s="276"/>
      <c r="AR103" s="276"/>
      <c r="AS103" s="276"/>
      <c r="AT103" s="276"/>
      <c r="AU103" s="276"/>
      <c r="AV103" s="278"/>
      <c r="AW103" s="272"/>
      <c r="AX103" s="272"/>
      <c r="AY103" s="273"/>
      <c r="AZ103" s="274"/>
      <c r="BA103" s="275"/>
      <c r="BB103" s="276"/>
      <c r="BC103" s="276"/>
      <c r="BD103" s="276"/>
      <c r="BE103" s="277"/>
      <c r="BF103" s="276"/>
      <c r="BG103" s="276"/>
      <c r="BH103" s="276"/>
      <c r="BI103" s="276"/>
      <c r="BJ103" s="276"/>
      <c r="BK103" s="276"/>
      <c r="BL103" s="278"/>
      <c r="BM103" s="272"/>
      <c r="BN103" s="272"/>
      <c r="BO103" s="273"/>
      <c r="BP103" s="274"/>
      <c r="BQ103" s="275"/>
      <c r="BR103" s="276"/>
      <c r="BS103" s="276"/>
      <c r="BT103" s="276"/>
      <c r="BU103" s="277"/>
      <c r="BV103" s="276"/>
      <c r="BW103" s="276"/>
      <c r="BX103" s="276"/>
      <c r="BY103" s="276"/>
      <c r="BZ103" s="276"/>
      <c r="CA103" s="276"/>
      <c r="CB103" s="278"/>
      <c r="CC103" s="272"/>
      <c r="CD103" s="272"/>
      <c r="CE103" s="273"/>
      <c r="CF103" s="274"/>
      <c r="CG103" s="275"/>
      <c r="CH103" s="276"/>
      <c r="CI103" s="276"/>
      <c r="CJ103" s="276"/>
      <c r="CK103" s="277"/>
      <c r="CL103" s="276"/>
      <c r="CM103" s="276"/>
      <c r="CN103" s="276"/>
      <c r="CO103" s="276"/>
      <c r="CP103" s="276"/>
      <c r="CQ103" s="276"/>
      <c r="CR103" s="278"/>
      <c r="CS103" s="272"/>
      <c r="CT103" s="272"/>
      <c r="CU103" s="273"/>
      <c r="CV103" s="274"/>
      <c r="CW103" s="275"/>
      <c r="CX103" s="276"/>
      <c r="CY103" s="276"/>
      <c r="CZ103" s="276"/>
      <c r="DA103" s="277"/>
      <c r="DB103" s="276"/>
      <c r="DC103" s="276"/>
      <c r="DD103" s="276"/>
      <c r="DE103" s="276"/>
      <c r="DF103" s="276"/>
      <c r="DG103" s="276"/>
      <c r="DH103" s="278"/>
      <c r="DI103" s="272"/>
      <c r="DJ103" s="272"/>
      <c r="DK103" s="273"/>
      <c r="DL103" s="274"/>
      <c r="DM103" s="275"/>
      <c r="DN103" s="276"/>
      <c r="DO103" s="276"/>
      <c r="DP103" s="276"/>
      <c r="DQ103" s="277"/>
      <c r="DR103" s="276"/>
      <c r="DS103" s="276"/>
      <c r="DT103" s="276"/>
      <c r="DU103" s="276"/>
      <c r="DV103" s="276"/>
      <c r="DW103" s="276"/>
      <c r="DX103" s="278"/>
      <c r="DY103" s="272"/>
      <c r="DZ103" s="272"/>
      <c r="EA103" s="273"/>
      <c r="EB103" s="274"/>
      <c r="EC103" s="275"/>
      <c r="ED103" s="276"/>
      <c r="EE103" s="276"/>
      <c r="EF103" s="276"/>
      <c r="EG103" s="277"/>
      <c r="EH103" s="276"/>
      <c r="EI103" s="276"/>
      <c r="EJ103" s="276"/>
      <c r="EK103" s="276"/>
      <c r="EL103" s="276"/>
      <c r="EM103" s="276"/>
      <c r="EN103" s="278"/>
      <c r="EO103" s="272"/>
      <c r="EP103" s="272"/>
      <c r="EQ103" s="273"/>
      <c r="ER103" s="274"/>
      <c r="ES103" s="275"/>
      <c r="ET103" s="276"/>
      <c r="EU103" s="276"/>
      <c r="EV103" s="276"/>
      <c r="EW103" s="277"/>
      <c r="EX103" s="276"/>
      <c r="EY103" s="276"/>
      <c r="EZ103" s="276"/>
      <c r="FA103" s="276"/>
      <c r="FB103" s="276"/>
      <c r="FC103" s="276"/>
      <c r="FD103" s="278"/>
      <c r="FE103" s="272"/>
      <c r="FF103" s="272"/>
      <c r="FG103" s="273"/>
      <c r="FH103" s="274"/>
      <c r="FI103" s="275"/>
      <c r="FJ103" s="276"/>
      <c r="FK103" s="276"/>
      <c r="FL103" s="276"/>
      <c r="FM103" s="277"/>
      <c r="FN103" s="276"/>
      <c r="FO103" s="276"/>
      <c r="FP103" s="276"/>
      <c r="FQ103" s="276"/>
      <c r="FR103" s="276"/>
      <c r="FS103" s="276"/>
      <c r="FT103" s="278"/>
      <c r="FU103" s="272"/>
      <c r="FV103" s="272"/>
      <c r="FW103" s="273"/>
      <c r="FX103" s="274"/>
      <c r="FY103" s="275"/>
      <c r="FZ103" s="276"/>
      <c r="GA103" s="276"/>
      <c r="GB103" s="276"/>
      <c r="GC103" s="277"/>
      <c r="GD103" s="276"/>
      <c r="GE103" s="276"/>
      <c r="GF103" s="276"/>
      <c r="GG103" s="276"/>
      <c r="GH103" s="276"/>
      <c r="GI103" s="276"/>
      <c r="GJ103" s="278"/>
      <c r="GK103" s="272"/>
      <c r="GL103" s="272"/>
      <c r="GM103" s="273"/>
      <c r="GN103" s="274"/>
      <c r="GO103" s="275"/>
      <c r="GP103" s="276"/>
      <c r="GQ103" s="276"/>
      <c r="GR103" s="276"/>
      <c r="GS103" s="277"/>
      <c r="GT103" s="276"/>
      <c r="GU103" s="276"/>
      <c r="GV103" s="276"/>
      <c r="GW103" s="276"/>
      <c r="GX103" s="276"/>
      <c r="GY103" s="276"/>
      <c r="GZ103" s="278"/>
      <c r="HA103" s="272"/>
      <c r="HB103" s="272"/>
      <c r="HC103" s="273"/>
      <c r="HD103" s="274"/>
      <c r="HE103" s="275"/>
      <c r="HF103" s="276"/>
      <c r="HG103" s="276"/>
      <c r="HH103" s="276"/>
      <c r="HI103" s="277"/>
      <c r="HJ103" s="276"/>
      <c r="HK103" s="276"/>
      <c r="HL103" s="276"/>
      <c r="HM103" s="276"/>
      <c r="HN103" s="276"/>
      <c r="HO103" s="276"/>
      <c r="HP103" s="278"/>
      <c r="HQ103" s="272"/>
      <c r="HR103" s="272"/>
      <c r="HS103" s="273"/>
      <c r="HT103" s="274"/>
      <c r="HU103" s="275"/>
      <c r="HV103" s="276"/>
      <c r="HW103" s="276"/>
      <c r="HX103" s="276"/>
      <c r="HY103" s="277"/>
      <c r="HZ103" s="276"/>
      <c r="IA103" s="276"/>
      <c r="IB103" s="276"/>
      <c r="IC103" s="276"/>
      <c r="ID103" s="276"/>
      <c r="IE103" s="276"/>
      <c r="IF103" s="278"/>
      <c r="IG103" s="272"/>
      <c r="IH103" s="272"/>
      <c r="II103" s="273"/>
      <c r="IJ103" s="274"/>
      <c r="IK103" s="275"/>
      <c r="IL103" s="276"/>
      <c r="IM103" s="276"/>
      <c r="IN103" s="276"/>
      <c r="IO103" s="277"/>
      <c r="IP103" s="276"/>
      <c r="IQ103" s="276"/>
      <c r="IR103" s="276"/>
      <c r="IS103" s="276"/>
      <c r="IT103" s="276"/>
      <c r="IU103" s="276"/>
      <c r="IV103" s="278"/>
    </row>
    <row r="104" spans="1:16" ht="25.5" customHeight="1">
      <c r="A104" s="28" t="s">
        <v>142</v>
      </c>
      <c r="B104" s="28" t="s">
        <v>384</v>
      </c>
      <c r="C104" s="57" t="s">
        <v>299</v>
      </c>
      <c r="D104" s="135">
        <f t="shared" si="20"/>
        <v>0</v>
      </c>
      <c r="E104" s="266">
        <v>0</v>
      </c>
      <c r="F104" s="121"/>
      <c r="G104" s="121"/>
      <c r="H104" s="121"/>
      <c r="I104" s="123">
        <f t="shared" si="21"/>
        <v>190000</v>
      </c>
      <c r="J104" s="121"/>
      <c r="K104" s="121"/>
      <c r="L104" s="121"/>
      <c r="M104" s="121">
        <v>190000</v>
      </c>
      <c r="N104" s="121">
        <v>190000</v>
      </c>
      <c r="O104" s="121">
        <v>190000</v>
      </c>
      <c r="P104" s="119">
        <f t="shared" si="23"/>
        <v>190000</v>
      </c>
    </row>
    <row r="105" spans="1:16" ht="38.25" customHeight="1">
      <c r="A105" s="56" t="s">
        <v>341</v>
      </c>
      <c r="B105" s="56"/>
      <c r="C105" s="19" t="s">
        <v>342</v>
      </c>
      <c r="D105" s="140">
        <f>SUM(D106,)</f>
        <v>1597500</v>
      </c>
      <c r="E105" s="140">
        <f aca="true" t="shared" si="24" ref="E105:P105">SUM(E106,)</f>
        <v>1597500</v>
      </c>
      <c r="F105" s="140">
        <f t="shared" si="24"/>
        <v>1120530</v>
      </c>
      <c r="G105" s="140">
        <f t="shared" si="24"/>
        <v>3222</v>
      </c>
      <c r="H105" s="140">
        <f t="shared" si="24"/>
        <v>0</v>
      </c>
      <c r="I105" s="140">
        <f t="shared" si="24"/>
        <v>18000</v>
      </c>
      <c r="J105" s="140">
        <f t="shared" si="24"/>
        <v>0</v>
      </c>
      <c r="K105" s="140">
        <f t="shared" si="24"/>
        <v>0</v>
      </c>
      <c r="L105" s="140">
        <f t="shared" si="24"/>
        <v>0</v>
      </c>
      <c r="M105" s="140">
        <f t="shared" si="24"/>
        <v>18000</v>
      </c>
      <c r="N105" s="140">
        <f t="shared" si="24"/>
        <v>18000</v>
      </c>
      <c r="O105" s="140">
        <f t="shared" si="24"/>
        <v>18000</v>
      </c>
      <c r="P105" s="140">
        <f t="shared" si="24"/>
        <v>1615500</v>
      </c>
    </row>
    <row r="106" spans="1:16" ht="21.75" customHeight="1" hidden="1">
      <c r="A106" s="49" t="s">
        <v>188</v>
      </c>
      <c r="B106" s="49" t="s">
        <v>188</v>
      </c>
      <c r="C106" s="13" t="s">
        <v>321</v>
      </c>
      <c r="D106" s="139">
        <f>SUM(D107)</f>
        <v>1597500</v>
      </c>
      <c r="E106" s="113">
        <f aca="true" t="shared" si="25" ref="E106:P106">SUM(E107)</f>
        <v>1597500</v>
      </c>
      <c r="F106" s="113">
        <f t="shared" si="25"/>
        <v>1120530</v>
      </c>
      <c r="G106" s="113">
        <f t="shared" si="25"/>
        <v>3222</v>
      </c>
      <c r="H106" s="113">
        <f t="shared" si="25"/>
        <v>0</v>
      </c>
      <c r="I106" s="113">
        <f t="shared" si="25"/>
        <v>18000</v>
      </c>
      <c r="J106" s="113">
        <f t="shared" si="25"/>
        <v>0</v>
      </c>
      <c r="K106" s="113">
        <f t="shared" si="25"/>
        <v>0</v>
      </c>
      <c r="L106" s="113">
        <f t="shared" si="25"/>
        <v>0</v>
      </c>
      <c r="M106" s="113">
        <f t="shared" si="25"/>
        <v>18000</v>
      </c>
      <c r="N106" s="113">
        <f t="shared" si="25"/>
        <v>18000</v>
      </c>
      <c r="O106" s="113">
        <f t="shared" si="25"/>
        <v>18000</v>
      </c>
      <c r="P106" s="113">
        <f t="shared" si="25"/>
        <v>1615500</v>
      </c>
    </row>
    <row r="107" spans="1:16" ht="27" customHeight="1">
      <c r="A107" s="28" t="s">
        <v>189</v>
      </c>
      <c r="B107" s="28" t="s">
        <v>362</v>
      </c>
      <c r="C107" s="57" t="s">
        <v>322</v>
      </c>
      <c r="D107" s="135">
        <f>SUM(E107,H107)</f>
        <v>1597500</v>
      </c>
      <c r="E107" s="280">
        <v>1597500</v>
      </c>
      <c r="F107" s="138">
        <v>1120530</v>
      </c>
      <c r="G107" s="138">
        <v>3222</v>
      </c>
      <c r="H107" s="138"/>
      <c r="I107" s="139">
        <f>SUM(J107,M107)</f>
        <v>18000</v>
      </c>
      <c r="J107" s="138"/>
      <c r="K107" s="138"/>
      <c r="L107" s="138"/>
      <c r="M107" s="138">
        <v>18000</v>
      </c>
      <c r="N107" s="138">
        <v>18000</v>
      </c>
      <c r="O107" s="138">
        <v>18000</v>
      </c>
      <c r="P107" s="268">
        <f>SUM(D107,I107)</f>
        <v>1615500</v>
      </c>
    </row>
    <row r="108" spans="1:16" ht="35.25" customHeight="1">
      <c r="A108" s="56" t="s">
        <v>343</v>
      </c>
      <c r="B108" s="56"/>
      <c r="C108" s="19" t="s">
        <v>342</v>
      </c>
      <c r="D108" s="140">
        <f>SUM(D109:D110)</f>
        <v>35220500</v>
      </c>
      <c r="E108" s="140">
        <f aca="true" t="shared" si="26" ref="E108:P108">SUM(E109:E110)</f>
        <v>33220500</v>
      </c>
      <c r="F108" s="140">
        <f t="shared" si="26"/>
        <v>0</v>
      </c>
      <c r="G108" s="140">
        <f t="shared" si="26"/>
        <v>0</v>
      </c>
      <c r="H108" s="140">
        <f t="shared" si="26"/>
        <v>0</v>
      </c>
      <c r="I108" s="140">
        <f t="shared" si="26"/>
        <v>0</v>
      </c>
      <c r="J108" s="140">
        <f t="shared" si="26"/>
        <v>0</v>
      </c>
      <c r="K108" s="140">
        <f t="shared" si="26"/>
        <v>0</v>
      </c>
      <c r="L108" s="140">
        <f t="shared" si="26"/>
        <v>0</v>
      </c>
      <c r="M108" s="140">
        <f t="shared" si="26"/>
        <v>0</v>
      </c>
      <c r="N108" s="140">
        <f t="shared" si="26"/>
        <v>0</v>
      </c>
      <c r="O108" s="140">
        <f t="shared" si="26"/>
        <v>0</v>
      </c>
      <c r="P108" s="140">
        <f t="shared" si="26"/>
        <v>35220500</v>
      </c>
    </row>
    <row r="109" spans="1:16" ht="27.75" customHeight="1">
      <c r="A109" s="28" t="s">
        <v>307</v>
      </c>
      <c r="B109" s="28" t="s">
        <v>382</v>
      </c>
      <c r="C109" s="57" t="s">
        <v>131</v>
      </c>
      <c r="D109" s="135">
        <f>SUM(E109,H109)</f>
        <v>33220500</v>
      </c>
      <c r="E109" s="266">
        <v>33220500</v>
      </c>
      <c r="F109" s="121"/>
      <c r="G109" s="121"/>
      <c r="H109" s="121"/>
      <c r="I109" s="123">
        <f>SUM(J109,M109)</f>
        <v>0</v>
      </c>
      <c r="J109" s="121"/>
      <c r="K109" s="121"/>
      <c r="L109" s="121"/>
      <c r="M109" s="121"/>
      <c r="N109" s="121"/>
      <c r="O109" s="121"/>
      <c r="P109" s="119">
        <f>SUM(D109,I109)</f>
        <v>33220500</v>
      </c>
    </row>
    <row r="110" spans="1:16" ht="28.5" customHeight="1">
      <c r="A110" s="28" t="s">
        <v>344</v>
      </c>
      <c r="B110" s="28" t="s">
        <v>383</v>
      </c>
      <c r="C110" s="57" t="s">
        <v>345</v>
      </c>
      <c r="D110" s="135">
        <v>2000000</v>
      </c>
      <c r="E110" s="265">
        <v>0</v>
      </c>
      <c r="F110" s="141"/>
      <c r="G110" s="141"/>
      <c r="H110" s="141"/>
      <c r="I110" s="119">
        <f>SUM(J110,M110)</f>
        <v>0</v>
      </c>
      <c r="J110" s="141"/>
      <c r="K110" s="141"/>
      <c r="L110" s="141"/>
      <c r="M110" s="141"/>
      <c r="N110" s="141"/>
      <c r="O110" s="141"/>
      <c r="P110" s="119">
        <f>SUM(D110,I110)</f>
        <v>2000000</v>
      </c>
    </row>
    <row r="111" spans="1:16" s="11" customFormat="1" ht="33" customHeight="1">
      <c r="A111" s="58"/>
      <c r="B111" s="58"/>
      <c r="C111" s="59" t="s">
        <v>346</v>
      </c>
      <c r="D111" s="112">
        <f aca="true" t="shared" si="27" ref="D111:P111">SUM(D108,D92,D57,D40,D105,D11)</f>
        <v>240959262</v>
      </c>
      <c r="E111" s="112">
        <f t="shared" si="27"/>
        <v>238959262</v>
      </c>
      <c r="F111" s="112">
        <f t="shared" si="27"/>
        <v>90588841</v>
      </c>
      <c r="G111" s="112">
        <f t="shared" si="27"/>
        <v>3802022</v>
      </c>
      <c r="H111" s="112">
        <f t="shared" si="27"/>
        <v>0</v>
      </c>
      <c r="I111" s="112">
        <f t="shared" si="27"/>
        <v>17932107</v>
      </c>
      <c r="J111" s="112">
        <f t="shared" si="27"/>
        <v>4290533</v>
      </c>
      <c r="K111" s="112">
        <f t="shared" si="27"/>
        <v>179209</v>
      </c>
      <c r="L111" s="112">
        <f t="shared" si="27"/>
        <v>1007</v>
      </c>
      <c r="M111" s="112">
        <f t="shared" si="27"/>
        <v>13641574</v>
      </c>
      <c r="N111" s="112">
        <f t="shared" si="27"/>
        <v>13627780</v>
      </c>
      <c r="O111" s="112">
        <f t="shared" si="27"/>
        <v>13627780</v>
      </c>
      <c r="P111" s="112">
        <f t="shared" si="27"/>
        <v>258891369</v>
      </c>
    </row>
    <row r="112" spans="2:16" ht="12.75">
      <c r="B112" s="142"/>
      <c r="D112" s="21"/>
      <c r="E112" s="21"/>
      <c r="F112" s="22"/>
      <c r="G112" s="22"/>
      <c r="H112" s="22"/>
      <c r="I112" s="143"/>
      <c r="J112" s="22"/>
      <c r="K112" s="22"/>
      <c r="L112" s="22"/>
      <c r="M112" s="22"/>
      <c r="N112" s="22"/>
      <c r="O112" s="22"/>
      <c r="P112" s="21"/>
    </row>
    <row r="113" spans="2:16" ht="15.75" customHeight="1">
      <c r="B113" s="142"/>
      <c r="K113" s="22"/>
      <c r="M113" s="22"/>
      <c r="N113" s="22"/>
      <c r="O113" s="22"/>
      <c r="P113" s="21"/>
    </row>
    <row r="114" spans="2:16" ht="12.75" customHeight="1">
      <c r="B114" s="23"/>
      <c r="O114" s="22"/>
      <c r="P114" s="21"/>
    </row>
    <row r="115" spans="2:14" ht="12.75">
      <c r="B115" s="142"/>
      <c r="M115" s="22"/>
      <c r="N115" s="22"/>
    </row>
    <row r="116" ht="12.75">
      <c r="B116" s="142"/>
    </row>
    <row r="117" ht="21" customHeight="1">
      <c r="B117" s="142"/>
    </row>
    <row r="118" spans="2:12" ht="23.25" customHeight="1">
      <c r="B118" s="142"/>
      <c r="D118" s="24"/>
      <c r="E118" s="24"/>
      <c r="F118" s="25"/>
      <c r="G118" s="25"/>
      <c r="H118" s="25"/>
      <c r="J118" s="25"/>
      <c r="K118" s="26"/>
      <c r="L118" s="22"/>
    </row>
    <row r="119" ht="12.75">
      <c r="B119" s="142"/>
    </row>
    <row r="120" ht="12.75">
      <c r="B120" s="142"/>
    </row>
    <row r="121" ht="12.75">
      <c r="B121" s="142"/>
    </row>
    <row r="122" ht="12.75" customHeight="1">
      <c r="B122" s="142"/>
    </row>
    <row r="123" ht="12.75">
      <c r="B123" s="142"/>
    </row>
    <row r="124" ht="12.75">
      <c r="B124" s="142"/>
    </row>
    <row r="125" ht="15.75" customHeight="1">
      <c r="B125" s="142"/>
    </row>
    <row r="126" ht="12.75" customHeight="1">
      <c r="B126" s="142"/>
    </row>
    <row r="127" ht="12.75">
      <c r="B127" s="142"/>
    </row>
    <row r="128" ht="12.75">
      <c r="B128" s="142"/>
    </row>
    <row r="129" ht="14.25" customHeight="1">
      <c r="B129" s="142"/>
    </row>
    <row r="130" ht="12.75" customHeight="1">
      <c r="B130" s="142"/>
    </row>
    <row r="131" ht="12.75">
      <c r="B131" s="142"/>
    </row>
    <row r="132" ht="12.75">
      <c r="B132" s="142"/>
    </row>
    <row r="133" ht="12.75">
      <c r="B133" s="142"/>
    </row>
    <row r="134" ht="12.75" customHeight="1">
      <c r="B134" s="142"/>
    </row>
    <row r="135" ht="12.75">
      <c r="B135" s="142"/>
    </row>
    <row r="136" ht="12.75">
      <c r="B136" s="142"/>
    </row>
    <row r="137" ht="12.75">
      <c r="B137" s="142"/>
    </row>
    <row r="138" ht="12.75" customHeight="1">
      <c r="B138" s="142"/>
    </row>
    <row r="139" ht="12.75">
      <c r="B139" s="142"/>
    </row>
    <row r="140" ht="12.75">
      <c r="B140" s="142"/>
    </row>
    <row r="141" ht="12.75">
      <c r="B141" s="142"/>
    </row>
    <row r="142" ht="12.75" customHeight="1">
      <c r="B142" s="142"/>
    </row>
    <row r="143" ht="12.75">
      <c r="B143" s="142"/>
    </row>
    <row r="144" ht="12.75">
      <c r="B144" s="142"/>
    </row>
    <row r="145" ht="12.75">
      <c r="B145" s="142"/>
    </row>
    <row r="146" ht="12.75" customHeight="1">
      <c r="B146" s="142"/>
    </row>
    <row r="147" ht="12.75">
      <c r="B147" s="142"/>
    </row>
    <row r="148" ht="12.75">
      <c r="B148" s="142"/>
    </row>
    <row r="149" ht="12.75">
      <c r="B149" s="142"/>
    </row>
    <row r="150" ht="12.75" customHeight="1">
      <c r="B150" s="142"/>
    </row>
    <row r="151" ht="12.75">
      <c r="B151" s="142"/>
    </row>
    <row r="152" ht="12.75">
      <c r="B152" s="142"/>
    </row>
    <row r="153" ht="12.75">
      <c r="B153" s="142"/>
    </row>
    <row r="154" ht="12.75" customHeight="1">
      <c r="B154" s="142"/>
    </row>
    <row r="155" ht="12.75">
      <c r="B155" s="142"/>
    </row>
    <row r="156" ht="12.75">
      <c r="B156" s="142"/>
    </row>
    <row r="157" ht="12.75">
      <c r="B157" s="142"/>
    </row>
    <row r="158" ht="12.75" customHeight="1">
      <c r="B158" s="142"/>
    </row>
    <row r="159" ht="12.75">
      <c r="B159" s="142"/>
    </row>
    <row r="160" ht="12.75">
      <c r="B160" s="142"/>
    </row>
    <row r="161" ht="12.75">
      <c r="B161" s="142"/>
    </row>
    <row r="162" ht="12.75" customHeight="1">
      <c r="B162" s="142"/>
    </row>
    <row r="163" ht="12.75">
      <c r="B163" s="142"/>
    </row>
    <row r="164" ht="12.75">
      <c r="B164" s="142"/>
    </row>
    <row r="165" ht="12.75">
      <c r="B165" s="142"/>
    </row>
    <row r="166" ht="12.75" customHeight="1">
      <c r="B166" s="142"/>
    </row>
    <row r="167" ht="12.75">
      <c r="B167" s="142"/>
    </row>
    <row r="168" ht="12.75">
      <c r="B168" s="142"/>
    </row>
    <row r="169" ht="12.75">
      <c r="B169" s="142"/>
    </row>
    <row r="170" ht="12.75" customHeight="1">
      <c r="B170" s="142"/>
    </row>
    <row r="171" ht="12.75">
      <c r="B171" s="142"/>
    </row>
    <row r="172" ht="12.75">
      <c r="B172" s="142"/>
    </row>
    <row r="173" ht="12.75">
      <c r="B173" s="142"/>
    </row>
    <row r="174" ht="12.75" customHeight="1">
      <c r="B174" s="142"/>
    </row>
    <row r="175" ht="12.75">
      <c r="B175" s="142"/>
    </row>
    <row r="176" ht="12.75">
      <c r="B176" s="142"/>
    </row>
    <row r="177" ht="12.75">
      <c r="B177" s="142"/>
    </row>
    <row r="178" ht="12.75" customHeight="1">
      <c r="B178" s="142"/>
    </row>
    <row r="179" ht="12.75">
      <c r="B179" s="142"/>
    </row>
    <row r="180" ht="12.75">
      <c r="B180" s="142"/>
    </row>
    <row r="181" ht="12.75">
      <c r="B181" s="142"/>
    </row>
    <row r="182" ht="12.75" customHeight="1">
      <c r="B182" s="142"/>
    </row>
    <row r="183" ht="12.75">
      <c r="B183" s="142"/>
    </row>
    <row r="184" ht="12.75">
      <c r="B184" s="142"/>
    </row>
    <row r="185" ht="12.75">
      <c r="B185" s="142"/>
    </row>
    <row r="186" ht="12.75" customHeight="1">
      <c r="B186" s="142"/>
    </row>
    <row r="187" ht="12.75">
      <c r="B187" s="142"/>
    </row>
    <row r="188" ht="12.75">
      <c r="B188" s="142"/>
    </row>
    <row r="189" ht="12.75">
      <c r="B189" s="142"/>
    </row>
    <row r="190" ht="12.75" customHeight="1">
      <c r="B190" s="142"/>
    </row>
    <row r="191" ht="12.75">
      <c r="B191" s="142"/>
    </row>
    <row r="192" ht="12.75">
      <c r="B192" s="142"/>
    </row>
    <row r="193" ht="12.75">
      <c r="B193" s="142"/>
    </row>
    <row r="194" ht="12.75" customHeight="1">
      <c r="B194" s="142"/>
    </row>
    <row r="195" ht="12.75">
      <c r="B195" s="142"/>
    </row>
    <row r="196" ht="12.75">
      <c r="B196" s="142"/>
    </row>
    <row r="197" ht="12.75">
      <c r="B197" s="142"/>
    </row>
    <row r="198" ht="12.75" customHeight="1">
      <c r="B198" s="142"/>
    </row>
    <row r="199" ht="12.75">
      <c r="B199" s="142"/>
    </row>
    <row r="200" ht="12.75">
      <c r="B200" s="142"/>
    </row>
    <row r="201" ht="12.75">
      <c r="B201" s="142"/>
    </row>
    <row r="202" ht="12.75" customHeight="1">
      <c r="B202" s="142"/>
    </row>
    <row r="203" ht="12.75">
      <c r="B203" s="142"/>
    </row>
    <row r="204" ht="12.75">
      <c r="B204" s="142"/>
    </row>
    <row r="205" ht="12.75">
      <c r="B205" s="142"/>
    </row>
    <row r="206" ht="12.75" customHeight="1">
      <c r="B206" s="142"/>
    </row>
    <row r="207" ht="12.75">
      <c r="B207" s="142"/>
    </row>
    <row r="208" ht="12.75">
      <c r="B208" s="142"/>
    </row>
    <row r="209" ht="12.75">
      <c r="B209" s="142"/>
    </row>
    <row r="210" ht="12.75" customHeight="1">
      <c r="B210" s="142"/>
    </row>
    <row r="211" ht="12.75">
      <c r="B211" s="142"/>
    </row>
    <row r="212" ht="12.75">
      <c r="B212" s="142"/>
    </row>
    <row r="213" ht="12.75">
      <c r="B213" s="142"/>
    </row>
    <row r="214" ht="12.75" customHeight="1">
      <c r="B214" s="142"/>
    </row>
    <row r="215" ht="12.75">
      <c r="B215" s="142"/>
    </row>
    <row r="216" ht="12.75">
      <c r="B216" s="142"/>
    </row>
    <row r="217" ht="12.75">
      <c r="B217" s="142"/>
    </row>
    <row r="218" ht="12.75" customHeight="1">
      <c r="B218" s="142"/>
    </row>
    <row r="219" ht="12.75">
      <c r="B219" s="142"/>
    </row>
    <row r="220" ht="12.75">
      <c r="B220" s="142"/>
    </row>
    <row r="221" ht="12.75">
      <c r="B221" s="142"/>
    </row>
    <row r="222" ht="12.75" customHeight="1">
      <c r="B222" s="142"/>
    </row>
    <row r="223" ht="12.75">
      <c r="B223" s="142"/>
    </row>
    <row r="224" ht="12.75">
      <c r="B224" s="142"/>
    </row>
    <row r="225" ht="12.75">
      <c r="B225" s="142"/>
    </row>
    <row r="226" ht="12.75" customHeight="1">
      <c r="B226" s="142"/>
    </row>
    <row r="227" ht="12.75">
      <c r="B227" s="142"/>
    </row>
    <row r="228" ht="12.75">
      <c r="B228" s="142"/>
    </row>
    <row r="229" ht="12.75">
      <c r="B229" s="142"/>
    </row>
    <row r="230" ht="12.75" customHeight="1">
      <c r="B230" s="142"/>
    </row>
    <row r="231" ht="12.75">
      <c r="B231" s="142"/>
    </row>
    <row r="232" ht="12.75">
      <c r="B232" s="142"/>
    </row>
    <row r="233" ht="12.75">
      <c r="B233" s="142"/>
    </row>
    <row r="234" ht="12.75" customHeight="1">
      <c r="B234" s="142"/>
    </row>
    <row r="235" ht="12.75">
      <c r="B235" s="142"/>
    </row>
    <row r="236" ht="12.75">
      <c r="B236" s="142"/>
    </row>
    <row r="237" ht="12.75">
      <c r="B237" s="142"/>
    </row>
    <row r="238" ht="12.75" customHeight="1">
      <c r="B238" s="142"/>
    </row>
    <row r="239" ht="12.75">
      <c r="B239" s="142"/>
    </row>
    <row r="240" ht="12.75">
      <c r="B240" s="142"/>
    </row>
    <row r="241" ht="12.75">
      <c r="B241" s="142"/>
    </row>
    <row r="242" ht="12.75" customHeight="1">
      <c r="B242" s="142"/>
    </row>
    <row r="243" ht="12.75">
      <c r="B243" s="142"/>
    </row>
    <row r="244" ht="12.75">
      <c r="B244" s="142"/>
    </row>
    <row r="245" ht="12.75">
      <c r="B245" s="142"/>
    </row>
    <row r="246" ht="12.75" customHeight="1">
      <c r="B246" s="142"/>
    </row>
    <row r="247" ht="12.75">
      <c r="B247" s="142"/>
    </row>
    <row r="248" ht="12.75">
      <c r="B248" s="142"/>
    </row>
    <row r="249" ht="12.75">
      <c r="B249" s="142"/>
    </row>
    <row r="250" ht="12.75" customHeight="1">
      <c r="B250" s="142"/>
    </row>
    <row r="251" ht="12.75">
      <c r="B251" s="142"/>
    </row>
    <row r="252" ht="12.75">
      <c r="B252" s="142"/>
    </row>
    <row r="253" ht="12.75">
      <c r="B253" s="142"/>
    </row>
    <row r="254" ht="12.75" customHeight="1">
      <c r="B254" s="142"/>
    </row>
    <row r="255" ht="12.75">
      <c r="B255" s="142"/>
    </row>
    <row r="256" ht="12.75">
      <c r="B256" s="142"/>
    </row>
    <row r="257" ht="12.75">
      <c r="B257" s="142"/>
    </row>
    <row r="258" ht="12.75" customHeight="1">
      <c r="B258" s="142"/>
    </row>
    <row r="259" ht="12.75">
      <c r="B259" s="142"/>
    </row>
    <row r="260" ht="12.75">
      <c r="B260" s="142"/>
    </row>
    <row r="261" ht="12.75">
      <c r="B261" s="142"/>
    </row>
    <row r="262" ht="12.75" customHeight="1">
      <c r="B262" s="142"/>
    </row>
    <row r="263" ht="12.75">
      <c r="B263" s="142"/>
    </row>
    <row r="264" ht="12.75">
      <c r="B264" s="142"/>
    </row>
    <row r="265" ht="12.75">
      <c r="B265" s="142"/>
    </row>
    <row r="266" ht="12.75" customHeight="1">
      <c r="B266" s="142"/>
    </row>
    <row r="267" ht="12.75">
      <c r="B267" s="142"/>
    </row>
    <row r="268" ht="12.75">
      <c r="B268" s="142"/>
    </row>
    <row r="269" ht="12.75">
      <c r="B269" s="142"/>
    </row>
    <row r="270" ht="12.75" customHeight="1">
      <c r="B270" s="142"/>
    </row>
    <row r="271" ht="12.75">
      <c r="B271" s="142"/>
    </row>
    <row r="272" ht="12.75">
      <c r="B272" s="142"/>
    </row>
    <row r="273" ht="12.75">
      <c r="B273" s="142"/>
    </row>
    <row r="274" ht="12.75" customHeight="1">
      <c r="B274" s="142"/>
    </row>
    <row r="275" ht="12.75">
      <c r="B275" s="142"/>
    </row>
    <row r="276" ht="12.75">
      <c r="B276" s="142"/>
    </row>
    <row r="277" ht="12.75">
      <c r="B277" s="142"/>
    </row>
    <row r="278" ht="12.75" customHeight="1">
      <c r="B278" s="142"/>
    </row>
    <row r="279" ht="12.75">
      <c r="B279" s="142"/>
    </row>
    <row r="280" ht="12.75">
      <c r="B280" s="142"/>
    </row>
    <row r="281" ht="12.75">
      <c r="B281" s="142"/>
    </row>
    <row r="282" ht="12.75" customHeight="1">
      <c r="B282" s="142"/>
    </row>
    <row r="283" ht="12.75">
      <c r="B283" s="142"/>
    </row>
  </sheetData>
  <sheetProtection/>
  <mergeCells count="36">
    <mergeCell ref="P6:P9"/>
    <mergeCell ref="C7:C9"/>
    <mergeCell ref="D7:D9"/>
    <mergeCell ref="F7:G7"/>
    <mergeCell ref="I7:I9"/>
    <mergeCell ref="J7:J9"/>
    <mergeCell ref="I6:O6"/>
    <mergeCell ref="E7:E9"/>
    <mergeCell ref="H7:H9"/>
    <mergeCell ref="G8:G9"/>
    <mergeCell ref="K7:L7"/>
    <mergeCell ref="M7:M9"/>
    <mergeCell ref="N8:N9"/>
    <mergeCell ref="N7:O7"/>
    <mergeCell ref="K8:K9"/>
    <mergeCell ref="L8:L9"/>
    <mergeCell ref="A63:A64"/>
    <mergeCell ref="B6:B9"/>
    <mergeCell ref="D63:D64"/>
    <mergeCell ref="D6:H6"/>
    <mergeCell ref="F8:F9"/>
    <mergeCell ref="B63:B64"/>
    <mergeCell ref="E63:E64"/>
    <mergeCell ref="H63:H64"/>
    <mergeCell ref="G63:G64"/>
    <mergeCell ref="F63:F64"/>
    <mergeCell ref="A8:A9"/>
    <mergeCell ref="A6:A7"/>
    <mergeCell ref="P63:P64"/>
    <mergeCell ref="I63:I64"/>
    <mergeCell ref="J63:J64"/>
    <mergeCell ref="K63:K64"/>
    <mergeCell ref="L63:L64"/>
    <mergeCell ref="M63:M64"/>
    <mergeCell ref="O63:O64"/>
    <mergeCell ref="N63:N64"/>
  </mergeCells>
  <printOptions/>
  <pageMargins left="0.1968503937007874" right="0.1968503937007874" top="0.6" bottom="0.19" header="0.64" footer="0.26"/>
  <pageSetup fitToHeight="6" fitToWidth="1" horizontalDpi="600" verticalDpi="600" orientation="landscape" paperSize="9" scale="6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3:G27"/>
  <sheetViews>
    <sheetView zoomScalePageLayoutView="0" workbookViewId="0" topLeftCell="A1">
      <selection activeCell="F1" sqref="F1"/>
    </sheetView>
  </sheetViews>
  <sheetFormatPr defaultColWidth="9.00390625" defaultRowHeight="12.75"/>
  <cols>
    <col min="1" max="1" width="20.625" style="145" customWidth="1"/>
    <col min="2" max="2" width="15.25390625" style="145" customWidth="1"/>
    <col min="3" max="3" width="20.00390625" style="145" customWidth="1"/>
    <col min="4" max="4" width="30.625" style="145" customWidth="1"/>
    <col min="5" max="5" width="38.375" style="145" customWidth="1"/>
    <col min="6" max="6" width="34.125" style="145" customWidth="1"/>
    <col min="7" max="7" width="26.125" style="145" customWidth="1"/>
    <col min="8" max="16384" width="9.125" style="145" customWidth="1"/>
  </cols>
  <sheetData>
    <row r="3" spans="2:3" ht="15">
      <c r="B3" s="61"/>
      <c r="C3" s="62"/>
    </row>
    <row r="10" ht="12.75">
      <c r="G10" s="146" t="s">
        <v>312</v>
      </c>
    </row>
    <row r="11" ht="7.5" customHeight="1"/>
    <row r="12" spans="1:7" ht="41.25" customHeight="1">
      <c r="A12" s="551" t="s">
        <v>238</v>
      </c>
      <c r="B12" s="458" t="s">
        <v>128</v>
      </c>
      <c r="C12" s="458"/>
      <c r="D12" s="65" t="s">
        <v>130</v>
      </c>
      <c r="E12" s="541" t="s">
        <v>129</v>
      </c>
      <c r="F12" s="544"/>
      <c r="G12" s="147"/>
    </row>
    <row r="13" spans="1:7" ht="54" customHeight="1">
      <c r="A13" s="551"/>
      <c r="B13" s="458"/>
      <c r="C13" s="458"/>
      <c r="D13" s="541" t="s">
        <v>131</v>
      </c>
      <c r="E13" s="148" t="s">
        <v>132</v>
      </c>
      <c r="F13" s="148" t="s">
        <v>133</v>
      </c>
      <c r="G13" s="541" t="s">
        <v>126</v>
      </c>
    </row>
    <row r="14" spans="1:7" ht="178.5" customHeight="1">
      <c r="A14" s="458"/>
      <c r="B14" s="458"/>
      <c r="C14" s="458"/>
      <c r="D14" s="548"/>
      <c r="E14" s="541" t="s">
        <v>135</v>
      </c>
      <c r="F14" s="546"/>
      <c r="G14" s="542"/>
    </row>
    <row r="15" spans="1:7" ht="73.5" customHeight="1" hidden="1">
      <c r="A15" s="458"/>
      <c r="B15" s="458"/>
      <c r="C15" s="458"/>
      <c r="D15" s="548"/>
      <c r="E15" s="545"/>
      <c r="F15" s="547"/>
      <c r="G15" s="542"/>
    </row>
    <row r="16" spans="1:7" ht="60" customHeight="1">
      <c r="A16" s="458"/>
      <c r="B16" s="458"/>
      <c r="C16" s="458"/>
      <c r="D16" s="549"/>
      <c r="E16" s="545"/>
      <c r="F16" s="547"/>
      <c r="G16" s="542"/>
    </row>
    <row r="17" spans="1:7" ht="35.25" customHeight="1">
      <c r="A17" s="149"/>
      <c r="B17" s="543" t="s">
        <v>240</v>
      </c>
      <c r="C17" s="543"/>
      <c r="D17" s="63">
        <v>33220500</v>
      </c>
      <c r="E17" s="63"/>
      <c r="F17" s="63"/>
      <c r="G17" s="150">
        <f>SUM(D17:F17)</f>
        <v>33220500</v>
      </c>
    </row>
    <row r="18" spans="1:7" ht="32.25" customHeight="1">
      <c r="A18" s="149">
        <v>17302000000</v>
      </c>
      <c r="B18" s="543" t="s">
        <v>134</v>
      </c>
      <c r="C18" s="543"/>
      <c r="D18" s="63"/>
      <c r="E18" s="63">
        <v>50000</v>
      </c>
      <c r="F18" s="63"/>
      <c r="G18" s="150">
        <f>SUM(D18:F18)</f>
        <v>50000</v>
      </c>
    </row>
    <row r="19" spans="1:7" ht="27" customHeight="1" hidden="1" thickBot="1">
      <c r="A19" s="149">
        <v>3</v>
      </c>
      <c r="B19" s="543" t="s">
        <v>241</v>
      </c>
      <c r="C19" s="543"/>
      <c r="D19" s="63"/>
      <c r="E19" s="63"/>
      <c r="F19" s="63"/>
      <c r="G19" s="150">
        <f>SUM(D19:F19)</f>
        <v>0</v>
      </c>
    </row>
    <row r="20" spans="1:7" ht="29.25" customHeight="1">
      <c r="A20" s="151"/>
      <c r="B20" s="550" t="s">
        <v>184</v>
      </c>
      <c r="C20" s="550"/>
      <c r="D20" s="152">
        <f>SUM(D17:D19)</f>
        <v>33220500</v>
      </c>
      <c r="E20" s="152">
        <f>SUM(E17:E19)</f>
        <v>50000</v>
      </c>
      <c r="F20" s="152">
        <f>SUM(F17:F19)</f>
        <v>0</v>
      </c>
      <c r="G20" s="150">
        <f>SUM(D20:F20)</f>
        <v>33270500</v>
      </c>
    </row>
    <row r="21" spans="1:7" ht="20.25">
      <c r="A21" s="64"/>
      <c r="B21" s="64"/>
      <c r="C21" s="64"/>
      <c r="D21" s="64"/>
      <c r="E21" s="64"/>
      <c r="F21" s="64"/>
      <c r="G21" s="64"/>
    </row>
    <row r="22" spans="1:7" ht="20.25">
      <c r="A22" s="64"/>
      <c r="B22" s="64"/>
      <c r="C22" s="64"/>
      <c r="D22" s="64"/>
      <c r="E22" s="64"/>
      <c r="F22" s="64"/>
      <c r="G22" s="64"/>
    </row>
    <row r="23" spans="1:7" ht="20.25">
      <c r="A23" s="64"/>
      <c r="B23" s="64"/>
      <c r="C23" s="64"/>
      <c r="D23" s="64"/>
      <c r="E23" s="64"/>
      <c r="F23" s="64"/>
      <c r="G23" s="64"/>
    </row>
    <row r="24" spans="1:7" ht="20.25">
      <c r="A24" s="64"/>
      <c r="B24" s="64"/>
      <c r="C24" s="64"/>
      <c r="D24" s="64"/>
      <c r="E24" s="64"/>
      <c r="F24" s="64"/>
      <c r="G24" s="64"/>
    </row>
    <row r="25" spans="1:7" ht="20.25">
      <c r="A25" s="64"/>
      <c r="B25" s="64"/>
      <c r="C25" s="64"/>
      <c r="D25" s="64"/>
      <c r="E25" s="64"/>
      <c r="F25" s="64"/>
      <c r="G25" s="64"/>
    </row>
    <row r="26" spans="1:7" ht="20.25">
      <c r="A26" s="64"/>
      <c r="B26" s="64"/>
      <c r="C26" s="64"/>
      <c r="D26" s="64"/>
      <c r="E26" s="64"/>
      <c r="F26" s="64"/>
      <c r="G26" s="64"/>
    </row>
    <row r="27" spans="1:7" ht="20.25">
      <c r="A27" s="64"/>
      <c r="B27" s="64"/>
      <c r="C27" s="64"/>
      <c r="D27" s="64"/>
      <c r="E27" s="64"/>
      <c r="F27" s="64"/>
      <c r="G27" s="64"/>
    </row>
  </sheetData>
  <sheetProtection/>
  <mergeCells count="11">
    <mergeCell ref="B19:C19"/>
    <mergeCell ref="B18:C18"/>
    <mergeCell ref="B20:C20"/>
    <mergeCell ref="A12:A16"/>
    <mergeCell ref="B12:C16"/>
    <mergeCell ref="G13:G16"/>
    <mergeCell ref="B17:C17"/>
    <mergeCell ref="E12:F12"/>
    <mergeCell ref="E14:E16"/>
    <mergeCell ref="F14:F16"/>
    <mergeCell ref="D13:D16"/>
  </mergeCells>
  <conditionalFormatting sqref="C3">
    <cfRule type="cellIs" priority="1" dxfId="0" operator="greaterThan" stopIfTrue="1">
      <formula>45</formula>
    </cfRule>
  </conditionalFormatting>
  <printOptions/>
  <pageMargins left="0.75" right="0.75" top="1" bottom="1" header="0.5" footer="0.5"/>
  <pageSetup fitToHeight="1" fitToWidth="1" horizontalDpi="600" verticalDpi="600" orientation="landscape" paperSize="9" scale="71" r:id="rId2"/>
  <drawing r:id="rId1"/>
</worksheet>
</file>

<file path=xl/worksheets/sheet5.xml><?xml version="1.0" encoding="utf-8"?>
<worksheet xmlns="http://schemas.openxmlformats.org/spreadsheetml/2006/main" xmlns:r="http://schemas.openxmlformats.org/officeDocument/2006/relationships">
  <dimension ref="A1:H37"/>
  <sheetViews>
    <sheetView zoomScalePageLayoutView="0" workbookViewId="0" topLeftCell="A1">
      <selection activeCell="B2" sqref="B2"/>
    </sheetView>
  </sheetViews>
  <sheetFormatPr defaultColWidth="8.00390625" defaultRowHeight="12.75"/>
  <cols>
    <col min="1" max="1" width="10.625" style="108" customWidth="1"/>
    <col min="2" max="2" width="29.125" style="101" customWidth="1"/>
    <col min="3" max="3" width="27.00390625" style="101" customWidth="1"/>
    <col min="4" max="4" width="19.25390625" style="102" customWidth="1"/>
    <col min="5" max="5" width="16.25390625" style="102" customWidth="1"/>
    <col min="6" max="6" width="15.25390625" style="69" customWidth="1"/>
    <col min="7" max="16384" width="8.00390625" style="69" customWidth="1"/>
  </cols>
  <sheetData>
    <row r="1" spans="1:6" ht="16.5" customHeight="1">
      <c r="A1" s="66"/>
      <c r="B1" s="67"/>
      <c r="C1" s="67"/>
      <c r="D1" s="68"/>
      <c r="E1" s="563" t="s">
        <v>52</v>
      </c>
      <c r="F1" s="563"/>
    </row>
    <row r="2" spans="1:6" ht="17.25" customHeight="1">
      <c r="A2" s="66"/>
      <c r="B2" s="67"/>
      <c r="C2" s="67"/>
      <c r="D2" s="68"/>
      <c r="E2" s="564" t="s">
        <v>123</v>
      </c>
      <c r="F2" s="564"/>
    </row>
    <row r="3" spans="1:6" ht="18" customHeight="1">
      <c r="A3" s="66"/>
      <c r="B3" s="67"/>
      <c r="C3" s="67"/>
      <c r="D3" s="68"/>
      <c r="E3" s="564" t="s">
        <v>416</v>
      </c>
      <c r="F3" s="564"/>
    </row>
    <row r="4" spans="1:6" ht="72" customHeight="1">
      <c r="A4" s="66"/>
      <c r="B4" s="67"/>
      <c r="C4" s="67"/>
      <c r="D4" s="68"/>
      <c r="E4" s="68"/>
      <c r="F4" s="68"/>
    </row>
    <row r="5" spans="1:6" ht="30.75" customHeight="1">
      <c r="A5" s="565" t="s">
        <v>231</v>
      </c>
      <c r="B5" s="565"/>
      <c r="C5" s="565"/>
      <c r="D5" s="565"/>
      <c r="E5" s="565"/>
      <c r="F5" s="565"/>
    </row>
    <row r="6" spans="1:6" ht="51" customHeight="1" thickBot="1">
      <c r="A6" s="66"/>
      <c r="B6" s="67"/>
      <c r="C6" s="67"/>
      <c r="D6" s="71"/>
      <c r="E6" s="71"/>
      <c r="F6" s="72" t="s">
        <v>312</v>
      </c>
    </row>
    <row r="7" spans="1:6" ht="39" customHeight="1">
      <c r="A7" s="555" t="s">
        <v>214</v>
      </c>
      <c r="B7" s="557" t="s">
        <v>232</v>
      </c>
      <c r="C7" s="553" t="s">
        <v>233</v>
      </c>
      <c r="D7" s="559" t="s">
        <v>124</v>
      </c>
      <c r="E7" s="561" t="s">
        <v>125</v>
      </c>
      <c r="F7" s="561"/>
    </row>
    <row r="8" spans="1:6" ht="62.25" customHeight="1">
      <c r="A8" s="556"/>
      <c r="B8" s="558"/>
      <c r="C8" s="554"/>
      <c r="D8" s="560"/>
      <c r="E8" s="73" t="s">
        <v>126</v>
      </c>
      <c r="F8" s="70" t="s">
        <v>215</v>
      </c>
    </row>
    <row r="9" spans="1:6" s="78" customFormat="1" ht="16.5" customHeight="1">
      <c r="A9" s="74">
        <v>1</v>
      </c>
      <c r="B9" s="75">
        <v>2</v>
      </c>
      <c r="C9" s="77">
        <v>6</v>
      </c>
      <c r="D9" s="76">
        <v>3</v>
      </c>
      <c r="E9" s="76">
        <v>4</v>
      </c>
      <c r="F9" s="76">
        <v>5</v>
      </c>
    </row>
    <row r="10" spans="1:7" s="104" customFormat="1" ht="39.75" customHeight="1">
      <c r="A10" s="79" t="s">
        <v>216</v>
      </c>
      <c r="B10" s="80" t="s">
        <v>217</v>
      </c>
      <c r="C10" s="82">
        <f aca="true" t="shared" si="0" ref="C10:C19">SUM(D10:E10)</f>
        <v>0</v>
      </c>
      <c r="D10" s="81">
        <f>D11</f>
        <v>-13627780</v>
      </c>
      <c r="E10" s="81">
        <f>E11</f>
        <v>13627780</v>
      </c>
      <c r="F10" s="81">
        <f>F11</f>
        <v>13627780</v>
      </c>
      <c r="G10" s="83"/>
    </row>
    <row r="11" spans="1:7" s="104" customFormat="1" ht="54.75" customHeight="1">
      <c r="A11" s="79">
        <v>208000</v>
      </c>
      <c r="B11" s="80" t="s">
        <v>218</v>
      </c>
      <c r="C11" s="82">
        <f t="shared" si="0"/>
        <v>0</v>
      </c>
      <c r="D11" s="81">
        <f>D12+D13</f>
        <v>-13627780</v>
      </c>
      <c r="E11" s="81">
        <f>E12+E13</f>
        <v>13627780</v>
      </c>
      <c r="F11" s="81">
        <f>F12+F13</f>
        <v>13627780</v>
      </c>
      <c r="G11" s="83"/>
    </row>
    <row r="12" spans="1:7" s="104" customFormat="1" ht="24.75" customHeight="1" hidden="1">
      <c r="A12" s="84">
        <v>208100</v>
      </c>
      <c r="B12" s="85" t="s">
        <v>219</v>
      </c>
      <c r="C12" s="88">
        <f t="shared" si="0"/>
        <v>0</v>
      </c>
      <c r="D12" s="86"/>
      <c r="E12" s="87"/>
      <c r="F12" s="87"/>
      <c r="G12" s="83"/>
    </row>
    <row r="13" spans="1:7" ht="69.75" customHeight="1">
      <c r="A13" s="84" t="s">
        <v>220</v>
      </c>
      <c r="B13" s="89" t="s">
        <v>221</v>
      </c>
      <c r="C13" s="88">
        <f t="shared" si="0"/>
        <v>0</v>
      </c>
      <c r="D13" s="90">
        <v>-13627780</v>
      </c>
      <c r="E13" s="90">
        <v>13627780</v>
      </c>
      <c r="F13" s="90">
        <v>13627780</v>
      </c>
      <c r="G13" s="91"/>
    </row>
    <row r="14" spans="1:7" ht="34.5" customHeight="1">
      <c r="A14" s="92"/>
      <c r="B14" s="93" t="s">
        <v>222</v>
      </c>
      <c r="C14" s="96">
        <f t="shared" si="0"/>
        <v>0</v>
      </c>
      <c r="D14" s="94">
        <f>D10</f>
        <v>-13627780</v>
      </c>
      <c r="E14" s="95">
        <f>E10</f>
        <v>13627780</v>
      </c>
      <c r="F14" s="95">
        <f>F10</f>
        <v>13627780</v>
      </c>
      <c r="G14" s="91"/>
    </row>
    <row r="15" spans="1:7" ht="38.25" customHeight="1">
      <c r="A15" s="79" t="s">
        <v>223</v>
      </c>
      <c r="B15" s="80" t="s">
        <v>224</v>
      </c>
      <c r="C15" s="82">
        <f t="shared" si="0"/>
        <v>0</v>
      </c>
      <c r="D15" s="81">
        <f>D16</f>
        <v>-13627780</v>
      </c>
      <c r="E15" s="81">
        <f>E16</f>
        <v>13627780</v>
      </c>
      <c r="F15" s="81">
        <f>F16</f>
        <v>13627780</v>
      </c>
      <c r="G15" s="91"/>
    </row>
    <row r="16" spans="1:7" ht="36" customHeight="1">
      <c r="A16" s="79" t="s">
        <v>225</v>
      </c>
      <c r="B16" s="80" t="s">
        <v>234</v>
      </c>
      <c r="C16" s="82">
        <f t="shared" si="0"/>
        <v>0</v>
      </c>
      <c r="D16" s="81">
        <f>D17+D18</f>
        <v>-13627780</v>
      </c>
      <c r="E16" s="81">
        <f>E17+E18</f>
        <v>13627780</v>
      </c>
      <c r="F16" s="81">
        <f>F17+F18</f>
        <v>13627780</v>
      </c>
      <c r="G16" s="91"/>
    </row>
    <row r="17" spans="1:7" ht="26.25" customHeight="1" hidden="1">
      <c r="A17" s="84" t="s">
        <v>226</v>
      </c>
      <c r="B17" s="89" t="s">
        <v>227</v>
      </c>
      <c r="C17" s="88">
        <f t="shared" si="0"/>
        <v>0</v>
      </c>
      <c r="D17" s="87">
        <f aca="true" t="shared" si="1" ref="D17:F18">D12</f>
        <v>0</v>
      </c>
      <c r="E17" s="87">
        <f t="shared" si="1"/>
        <v>0</v>
      </c>
      <c r="F17" s="87">
        <f t="shared" si="1"/>
        <v>0</v>
      </c>
      <c r="G17" s="91"/>
    </row>
    <row r="18" spans="1:7" ht="64.5" customHeight="1">
      <c r="A18" s="84" t="s">
        <v>228</v>
      </c>
      <c r="B18" s="89" t="s">
        <v>221</v>
      </c>
      <c r="C18" s="88">
        <f t="shared" si="0"/>
        <v>0</v>
      </c>
      <c r="D18" s="90">
        <f t="shared" si="1"/>
        <v>-13627780</v>
      </c>
      <c r="E18" s="90">
        <f t="shared" si="1"/>
        <v>13627780</v>
      </c>
      <c r="F18" s="90">
        <f t="shared" si="1"/>
        <v>13627780</v>
      </c>
      <c r="G18" s="91"/>
    </row>
    <row r="19" spans="1:7" ht="33.75" customHeight="1" thickBot="1">
      <c r="A19" s="97"/>
      <c r="B19" s="98" t="s">
        <v>229</v>
      </c>
      <c r="C19" s="100">
        <f t="shared" si="0"/>
        <v>0</v>
      </c>
      <c r="D19" s="99">
        <f>D15</f>
        <v>-13627780</v>
      </c>
      <c r="E19" s="99">
        <f>E15</f>
        <v>13627780</v>
      </c>
      <c r="F19" s="99">
        <f>F15</f>
        <v>13627780</v>
      </c>
      <c r="G19" s="91"/>
    </row>
    <row r="20" ht="44.25" customHeight="1">
      <c r="A20" s="101"/>
    </row>
    <row r="21" spans="1:6" ht="39" customHeight="1">
      <c r="A21" s="101"/>
      <c r="D21" s="103"/>
      <c r="E21" s="103"/>
      <c r="F21" s="104"/>
    </row>
    <row r="22" spans="1:8" ht="31.5" customHeight="1">
      <c r="A22" s="562" t="s">
        <v>180</v>
      </c>
      <c r="B22" s="562"/>
      <c r="C22" s="562"/>
      <c r="D22" s="562"/>
      <c r="E22" s="562"/>
      <c r="F22" s="439" t="s">
        <v>230</v>
      </c>
      <c r="G22" s="552"/>
      <c r="H22" s="552"/>
    </row>
    <row r="23" spans="1:6" ht="15.75">
      <c r="A23" s="101"/>
      <c r="D23" s="103"/>
      <c r="E23" s="103"/>
      <c r="F23" s="104"/>
    </row>
    <row r="24" spans="1:4" ht="15">
      <c r="A24" s="101"/>
      <c r="B24" s="105"/>
      <c r="C24" s="105"/>
      <c r="D24" s="106"/>
    </row>
    <row r="25" spans="1:4" ht="15">
      <c r="A25" s="101"/>
      <c r="B25" s="105"/>
      <c r="C25" s="105"/>
      <c r="D25" s="106"/>
    </row>
    <row r="26" spans="1:4" ht="15">
      <c r="A26" s="101"/>
      <c r="B26" s="105"/>
      <c r="C26" s="105"/>
      <c r="D26" s="106"/>
    </row>
    <row r="27" spans="1:4" ht="15">
      <c r="A27" s="101"/>
      <c r="B27" s="105"/>
      <c r="C27" s="105"/>
      <c r="D27" s="106"/>
    </row>
    <row r="28" spans="1:4" ht="15">
      <c r="A28" s="101"/>
      <c r="B28" s="105"/>
      <c r="C28" s="105"/>
      <c r="D28" s="106"/>
    </row>
    <row r="29" ht="12.75">
      <c r="A29" s="101"/>
    </row>
    <row r="30" spans="1:5" ht="12.75">
      <c r="A30" s="101"/>
      <c r="D30" s="106"/>
      <c r="E30" s="106"/>
    </row>
    <row r="31" spans="1:4" ht="12.75">
      <c r="A31" s="101"/>
      <c r="D31" s="107"/>
    </row>
    <row r="32" ht="12.75">
      <c r="A32" s="101"/>
    </row>
    <row r="33" spans="1:5" ht="12.75">
      <c r="A33" s="101"/>
      <c r="E33" s="106"/>
    </row>
    <row r="37" ht="12.75">
      <c r="D37" s="106"/>
    </row>
  </sheetData>
  <sheetProtection/>
  <mergeCells count="11">
    <mergeCell ref="E1:F1"/>
    <mergeCell ref="E2:F2"/>
    <mergeCell ref="E3:F3"/>
    <mergeCell ref="A5:F5"/>
    <mergeCell ref="G22:H22"/>
    <mergeCell ref="C7:C8"/>
    <mergeCell ref="A7:A8"/>
    <mergeCell ref="B7:B8"/>
    <mergeCell ref="D7:D8"/>
    <mergeCell ref="E7:F7"/>
    <mergeCell ref="A22:E22"/>
  </mergeCells>
  <printOptions/>
  <pageMargins left="0.75" right="0.75" top="1" bottom="1" header="0.5" footer="0.5"/>
  <pageSetup horizontalDpi="600" verticalDpi="600" orientation="portrait" paperSize="9" scale="74" r:id="rId3"/>
  <colBreaks count="1" manualBreakCount="1">
    <brk id="6" max="65535" man="1"/>
  </col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S67"/>
  <sheetViews>
    <sheetView view="pageBreakPreview" zoomScale="75" zoomScaleSheetLayoutView="75" zoomScalePageLayoutView="0" workbookViewId="0" topLeftCell="A1">
      <selection activeCell="D2" sqref="D2"/>
    </sheetView>
  </sheetViews>
  <sheetFormatPr defaultColWidth="9.00390625" defaultRowHeight="12.75"/>
  <cols>
    <col min="1" max="1" width="29.625" style="154" customWidth="1"/>
    <col min="2" max="2" width="22.00390625" style="154" customWidth="1"/>
    <col min="3" max="3" width="72.375" style="154" customWidth="1"/>
    <col min="4" max="4" width="71.375" style="154" customWidth="1"/>
    <col min="5" max="5" width="15.875" style="154" customWidth="1"/>
    <col min="6" max="6" width="17.125" style="154" customWidth="1"/>
    <col min="7" max="7" width="18.375" style="154" customWidth="1"/>
    <col min="8" max="8" width="19.875" style="154" customWidth="1"/>
    <col min="9" max="9" width="15.125" style="154" hidden="1" customWidth="1"/>
    <col min="10" max="16384" width="9.125" style="154" customWidth="1"/>
  </cols>
  <sheetData>
    <row r="1" spans="1:6" ht="15.75">
      <c r="A1" s="153"/>
      <c r="B1" s="153"/>
      <c r="C1" s="153"/>
      <c r="D1" s="153"/>
      <c r="E1" s="153"/>
      <c r="F1" s="153"/>
    </row>
    <row r="2" spans="1:6" ht="15.75">
      <c r="A2" s="153"/>
      <c r="B2" s="153"/>
      <c r="C2" s="153"/>
      <c r="D2" s="153"/>
      <c r="E2" s="153"/>
      <c r="F2" s="153"/>
    </row>
    <row r="3" spans="1:6" ht="15.75">
      <c r="A3" s="153"/>
      <c r="B3" s="153"/>
      <c r="C3" s="153"/>
      <c r="D3" s="153"/>
      <c r="E3" s="153"/>
      <c r="F3" s="153"/>
    </row>
    <row r="4" spans="1:9" ht="18.75">
      <c r="A4" s="153"/>
      <c r="B4" s="153"/>
      <c r="C4" s="153"/>
      <c r="D4" s="153"/>
      <c r="E4" s="153"/>
      <c r="F4" s="153"/>
      <c r="G4" s="155"/>
      <c r="H4" s="155"/>
      <c r="I4" s="153"/>
    </row>
    <row r="5" spans="1:9" ht="18.75">
      <c r="A5" s="153"/>
      <c r="B5" s="153"/>
      <c r="C5" s="153"/>
      <c r="D5" s="153"/>
      <c r="E5" s="153"/>
      <c r="F5" s="153"/>
      <c r="G5" s="155"/>
      <c r="H5" s="155"/>
      <c r="I5" s="153"/>
    </row>
    <row r="8" spans="1:9" ht="8.25" customHeight="1">
      <c r="A8" s="156"/>
      <c r="B8" s="156"/>
      <c r="C8" s="156"/>
      <c r="D8" s="156"/>
      <c r="E8" s="156"/>
      <c r="F8" s="156"/>
      <c r="G8" s="156"/>
      <c r="H8" s="156"/>
      <c r="I8" s="156"/>
    </row>
    <row r="9" spans="1:8" ht="19.5" thickBot="1">
      <c r="A9" s="155"/>
      <c r="B9" s="155"/>
      <c r="C9" s="155"/>
      <c r="D9" s="155"/>
      <c r="E9" s="155"/>
      <c r="F9" s="155"/>
      <c r="G9" s="155"/>
      <c r="H9" s="155" t="s">
        <v>312</v>
      </c>
    </row>
    <row r="10" spans="1:9" s="159" customFormat="1" ht="45">
      <c r="A10" s="157" t="s">
        <v>157</v>
      </c>
      <c r="B10" s="567" t="s">
        <v>127</v>
      </c>
      <c r="C10" s="158" t="s">
        <v>136</v>
      </c>
      <c r="D10" s="567" t="s">
        <v>158</v>
      </c>
      <c r="E10" s="567" t="s">
        <v>137</v>
      </c>
      <c r="F10" s="567" t="s">
        <v>138</v>
      </c>
      <c r="G10" s="567" t="s">
        <v>139</v>
      </c>
      <c r="H10" s="567" t="s">
        <v>140</v>
      </c>
      <c r="I10" s="569" t="s">
        <v>141</v>
      </c>
    </row>
    <row r="11" spans="1:9" s="159" customFormat="1" ht="45" customHeight="1">
      <c r="A11" s="160" t="s">
        <v>181</v>
      </c>
      <c r="B11" s="525"/>
      <c r="C11" s="161" t="s">
        <v>182</v>
      </c>
      <c r="D11" s="568"/>
      <c r="E11" s="568"/>
      <c r="F11" s="568"/>
      <c r="G11" s="568"/>
      <c r="H11" s="568"/>
      <c r="I11" s="570"/>
    </row>
    <row r="12" spans="1:9" s="159" customFormat="1" ht="19.5" customHeight="1">
      <c r="A12" s="162">
        <v>1</v>
      </c>
      <c r="B12" s="213">
        <v>2</v>
      </c>
      <c r="C12" s="163">
        <v>3</v>
      </c>
      <c r="D12" s="163">
        <v>4</v>
      </c>
      <c r="E12" s="163">
        <v>5</v>
      </c>
      <c r="F12" s="164">
        <v>6</v>
      </c>
      <c r="G12" s="164">
        <v>6</v>
      </c>
      <c r="H12" s="163">
        <v>7</v>
      </c>
      <c r="I12" s="165">
        <v>8</v>
      </c>
    </row>
    <row r="13" spans="1:9" s="159" customFormat="1" ht="33.75" customHeight="1">
      <c r="A13" s="166" t="s">
        <v>319</v>
      </c>
      <c r="B13" s="214"/>
      <c r="C13" s="167" t="s">
        <v>320</v>
      </c>
      <c r="D13" s="168"/>
      <c r="E13" s="169">
        <f>SUM(E40:E56)</f>
        <v>0</v>
      </c>
      <c r="F13" s="169"/>
      <c r="G13" s="169">
        <f>SUM(G40:G56)</f>
        <v>0</v>
      </c>
      <c r="H13" s="169">
        <f>SUM(H14:H25)</f>
        <v>12190500</v>
      </c>
      <c r="I13" s="170" t="e">
        <f>SUM(#REF!)</f>
        <v>#REF!</v>
      </c>
    </row>
    <row r="14" spans="1:9" s="159" customFormat="1" ht="33.75" customHeight="1" hidden="1">
      <c r="A14" s="171" t="s">
        <v>142</v>
      </c>
      <c r="B14" s="215"/>
      <c r="C14" s="172" t="s">
        <v>143</v>
      </c>
      <c r="D14" s="172" t="s">
        <v>144</v>
      </c>
      <c r="E14" s="173"/>
      <c r="F14" s="173"/>
      <c r="G14" s="173"/>
      <c r="H14" s="173"/>
      <c r="I14" s="170"/>
    </row>
    <row r="15" spans="1:9" s="159" customFormat="1" ht="33.75" customHeight="1" hidden="1">
      <c r="A15" s="171" t="s">
        <v>142</v>
      </c>
      <c r="B15" s="215"/>
      <c r="C15" s="172" t="s">
        <v>143</v>
      </c>
      <c r="D15" s="172" t="s">
        <v>145</v>
      </c>
      <c r="E15" s="173"/>
      <c r="F15" s="173"/>
      <c r="G15" s="173"/>
      <c r="H15" s="173"/>
      <c r="I15" s="170"/>
    </row>
    <row r="16" spans="1:9" s="159" customFormat="1" ht="37.5" customHeight="1" hidden="1">
      <c r="A16" s="171" t="s">
        <v>142</v>
      </c>
      <c r="B16" s="215"/>
      <c r="C16" s="172" t="s">
        <v>143</v>
      </c>
      <c r="D16" s="172" t="s">
        <v>146</v>
      </c>
      <c r="E16" s="173"/>
      <c r="F16" s="173"/>
      <c r="G16" s="173"/>
      <c r="H16" s="173"/>
      <c r="I16" s="170"/>
    </row>
    <row r="17" spans="1:9" s="159" customFormat="1" ht="36" customHeight="1">
      <c r="A17" s="174" t="s">
        <v>352</v>
      </c>
      <c r="B17" s="174" t="s">
        <v>379</v>
      </c>
      <c r="C17" s="172" t="s">
        <v>147</v>
      </c>
      <c r="D17" s="172" t="s">
        <v>148</v>
      </c>
      <c r="E17" s="173"/>
      <c r="F17" s="173"/>
      <c r="G17" s="173"/>
      <c r="H17" s="173">
        <v>600000</v>
      </c>
      <c r="I17" s="170"/>
    </row>
    <row r="18" spans="1:9" s="159" customFormat="1" ht="26.25" customHeight="1">
      <c r="A18" s="181" t="s">
        <v>189</v>
      </c>
      <c r="B18" s="216" t="s">
        <v>362</v>
      </c>
      <c r="C18" s="182" t="s">
        <v>322</v>
      </c>
      <c r="D18" s="172"/>
      <c r="E18" s="173"/>
      <c r="F18" s="183"/>
      <c r="G18" s="173"/>
      <c r="H18" s="173">
        <v>65500</v>
      </c>
      <c r="I18" s="170"/>
    </row>
    <row r="19" spans="1:9" s="159" customFormat="1" ht="24" customHeight="1" hidden="1">
      <c r="A19" s="181" t="s">
        <v>260</v>
      </c>
      <c r="B19" s="216"/>
      <c r="C19" s="184" t="s">
        <v>261</v>
      </c>
      <c r="D19" s="172"/>
      <c r="E19" s="173"/>
      <c r="F19" s="183"/>
      <c r="G19" s="173"/>
      <c r="H19" s="173"/>
      <c r="I19" s="170"/>
    </row>
    <row r="20" spans="1:9" s="159" customFormat="1" ht="22.5" customHeight="1" hidden="1">
      <c r="A20" s="181" t="s">
        <v>266</v>
      </c>
      <c r="B20" s="216"/>
      <c r="C20" s="182" t="s">
        <v>267</v>
      </c>
      <c r="D20" s="172"/>
      <c r="E20" s="173"/>
      <c r="F20" s="183"/>
      <c r="G20" s="173"/>
      <c r="H20" s="185"/>
      <c r="I20" s="170"/>
    </row>
    <row r="21" spans="1:9" s="159" customFormat="1" ht="27" customHeight="1">
      <c r="A21" s="186" t="s">
        <v>277</v>
      </c>
      <c r="B21" s="217" t="s">
        <v>377</v>
      </c>
      <c r="C21" s="187" t="s">
        <v>278</v>
      </c>
      <c r="D21" s="172"/>
      <c r="E21" s="173"/>
      <c r="F21" s="183"/>
      <c r="G21" s="173"/>
      <c r="H21" s="188">
        <v>6300000</v>
      </c>
      <c r="I21" s="170"/>
    </row>
    <row r="22" spans="1:9" s="159" customFormat="1" ht="24.75" customHeight="1">
      <c r="A22" s="181" t="s">
        <v>279</v>
      </c>
      <c r="B22" s="216" t="s">
        <v>378</v>
      </c>
      <c r="C22" s="189" t="s">
        <v>153</v>
      </c>
      <c r="D22" s="172"/>
      <c r="E22" s="173"/>
      <c r="F22" s="183"/>
      <c r="G22" s="173"/>
      <c r="H22" s="372">
        <v>500000</v>
      </c>
      <c r="I22" s="170"/>
    </row>
    <row r="23" spans="1:9" s="159" customFormat="1" ht="32.25" customHeight="1">
      <c r="A23" s="181" t="s">
        <v>327</v>
      </c>
      <c r="B23" s="216" t="s">
        <v>381</v>
      </c>
      <c r="C23" s="189" t="s">
        <v>302</v>
      </c>
      <c r="D23" s="172"/>
      <c r="E23" s="173"/>
      <c r="F23" s="183"/>
      <c r="G23" s="173"/>
      <c r="H23" s="372">
        <v>4725000</v>
      </c>
      <c r="I23" s="170"/>
    </row>
    <row r="24" spans="1:9" s="159" customFormat="1" ht="48" customHeight="1" hidden="1">
      <c r="A24" s="186" t="s">
        <v>154</v>
      </c>
      <c r="B24" s="217"/>
      <c r="C24" s="191" t="s">
        <v>155</v>
      </c>
      <c r="D24" s="172"/>
      <c r="E24" s="173"/>
      <c r="F24" s="183"/>
      <c r="G24" s="173"/>
      <c r="H24" s="190"/>
      <c r="I24" s="170"/>
    </row>
    <row r="25" spans="1:9" s="159" customFormat="1" ht="33" customHeight="1" hidden="1">
      <c r="A25" s="174"/>
      <c r="B25" s="174"/>
      <c r="C25" s="172"/>
      <c r="D25" s="172"/>
      <c r="E25" s="173"/>
      <c r="F25" s="173"/>
      <c r="G25" s="173"/>
      <c r="H25" s="173"/>
      <c r="I25" s="170"/>
    </row>
    <row r="26" spans="1:9" s="159" customFormat="1" ht="33.75" customHeight="1">
      <c r="A26" s="175" t="s">
        <v>329</v>
      </c>
      <c r="B26" s="175"/>
      <c r="C26" s="167" t="s">
        <v>330</v>
      </c>
      <c r="D26" s="168"/>
      <c r="E26" s="169">
        <f>SUM(E40:E54)</f>
        <v>0</v>
      </c>
      <c r="F26" s="169"/>
      <c r="G26" s="169">
        <f>SUM(G40:G54)</f>
        <v>0</v>
      </c>
      <c r="H26" s="169">
        <f>SUM(H27:H39)</f>
        <v>1023480</v>
      </c>
      <c r="I26" s="170"/>
    </row>
    <row r="27" spans="1:9" s="159" customFormat="1" ht="34.5" customHeight="1">
      <c r="A27" s="171" t="s">
        <v>142</v>
      </c>
      <c r="B27" s="215" t="s">
        <v>384</v>
      </c>
      <c r="C27" s="172" t="s">
        <v>143</v>
      </c>
      <c r="D27" s="172" t="s">
        <v>53</v>
      </c>
      <c r="E27" s="173"/>
      <c r="F27" s="173"/>
      <c r="G27" s="173"/>
      <c r="H27" s="173">
        <v>500000</v>
      </c>
      <c r="I27" s="170"/>
    </row>
    <row r="28" spans="1:9" s="159" customFormat="1" ht="40.5" customHeight="1" hidden="1">
      <c r="A28" s="171" t="s">
        <v>142</v>
      </c>
      <c r="B28" s="215"/>
      <c r="C28" s="172" t="s">
        <v>143</v>
      </c>
      <c r="D28" s="172" t="s">
        <v>149</v>
      </c>
      <c r="E28" s="173"/>
      <c r="F28" s="173"/>
      <c r="G28" s="173"/>
      <c r="H28" s="173"/>
      <c r="I28" s="170"/>
    </row>
    <row r="29" spans="1:9" s="159" customFormat="1" ht="40.5" customHeight="1" hidden="1">
      <c r="A29" s="171" t="s">
        <v>142</v>
      </c>
      <c r="B29" s="215"/>
      <c r="C29" s="172" t="s">
        <v>143</v>
      </c>
      <c r="D29" s="172" t="s">
        <v>150</v>
      </c>
      <c r="E29" s="173"/>
      <c r="F29" s="173"/>
      <c r="G29" s="173"/>
      <c r="H29" s="173"/>
      <c r="I29" s="170"/>
    </row>
    <row r="30" spans="1:9" s="159" customFormat="1" ht="40.5" customHeight="1" hidden="1">
      <c r="A30" s="171" t="s">
        <v>142</v>
      </c>
      <c r="B30" s="215"/>
      <c r="C30" s="172" t="s">
        <v>143</v>
      </c>
      <c r="D30" s="172" t="s">
        <v>151</v>
      </c>
      <c r="E30" s="173"/>
      <c r="F30" s="173"/>
      <c r="G30" s="173"/>
      <c r="H30" s="173"/>
      <c r="I30" s="170"/>
    </row>
    <row r="31" spans="1:9" s="159" customFormat="1" ht="40.5" customHeight="1" hidden="1">
      <c r="A31" s="171" t="s">
        <v>142</v>
      </c>
      <c r="B31" s="215"/>
      <c r="C31" s="172" t="s">
        <v>143</v>
      </c>
      <c r="D31" s="172" t="s">
        <v>152</v>
      </c>
      <c r="E31" s="173"/>
      <c r="F31" s="173"/>
      <c r="G31" s="173"/>
      <c r="H31" s="173"/>
      <c r="I31" s="170"/>
    </row>
    <row r="32" spans="1:9" s="159" customFormat="1" ht="27" customHeight="1">
      <c r="A32" s="181" t="s">
        <v>189</v>
      </c>
      <c r="B32" s="216" t="s">
        <v>362</v>
      </c>
      <c r="C32" s="182" t="s">
        <v>322</v>
      </c>
      <c r="D32" s="172"/>
      <c r="E32" s="173"/>
      <c r="F32" s="173"/>
      <c r="G32" s="173"/>
      <c r="H32" s="173">
        <v>9000</v>
      </c>
      <c r="I32" s="170"/>
    </row>
    <row r="33" spans="1:9" s="159" customFormat="1" ht="24.75" customHeight="1">
      <c r="A33" s="193" t="s">
        <v>191</v>
      </c>
      <c r="B33" s="193" t="s">
        <v>363</v>
      </c>
      <c r="C33" s="194" t="s">
        <v>192</v>
      </c>
      <c r="D33" s="172"/>
      <c r="E33" s="173"/>
      <c r="F33" s="173"/>
      <c r="G33" s="173"/>
      <c r="H33" s="173">
        <v>148000</v>
      </c>
      <c r="I33" s="170"/>
    </row>
    <row r="34" spans="1:9" s="159" customFormat="1" ht="36" customHeight="1">
      <c r="A34" s="193" t="s">
        <v>193</v>
      </c>
      <c r="B34" s="193" t="s">
        <v>364</v>
      </c>
      <c r="C34" s="194" t="s">
        <v>194</v>
      </c>
      <c r="D34" s="172"/>
      <c r="E34" s="173"/>
      <c r="F34" s="173"/>
      <c r="G34" s="173"/>
      <c r="H34" s="173">
        <v>366480</v>
      </c>
      <c r="I34" s="170"/>
    </row>
    <row r="35" spans="1:9" s="159" customFormat="1" ht="34.5" customHeight="1" hidden="1">
      <c r="A35" s="193" t="s">
        <v>197</v>
      </c>
      <c r="B35" s="193" t="s">
        <v>366</v>
      </c>
      <c r="C35" s="194" t="s">
        <v>198</v>
      </c>
      <c r="D35" s="172"/>
      <c r="E35" s="173"/>
      <c r="F35" s="173"/>
      <c r="G35" s="173"/>
      <c r="H35" s="173"/>
      <c r="I35" s="170"/>
    </row>
    <row r="36" spans="1:9" s="159" customFormat="1" ht="23.25" customHeight="1" hidden="1">
      <c r="A36" s="193" t="s">
        <v>203</v>
      </c>
      <c r="B36" s="193" t="s">
        <v>369</v>
      </c>
      <c r="C36" s="194" t="s">
        <v>204</v>
      </c>
      <c r="D36" s="172"/>
      <c r="E36" s="173"/>
      <c r="F36" s="173"/>
      <c r="G36" s="173"/>
      <c r="H36" s="173"/>
      <c r="I36" s="170"/>
    </row>
    <row r="37" spans="1:9" s="159" customFormat="1" ht="34.5" customHeight="1" hidden="1">
      <c r="A37" s="193" t="s">
        <v>205</v>
      </c>
      <c r="B37" s="193" t="s">
        <v>369</v>
      </c>
      <c r="C37" s="194" t="s">
        <v>206</v>
      </c>
      <c r="D37" s="172"/>
      <c r="E37" s="173"/>
      <c r="F37" s="173"/>
      <c r="G37" s="173"/>
      <c r="H37" s="173"/>
      <c r="I37" s="170"/>
    </row>
    <row r="38" spans="1:9" s="159" customFormat="1" ht="33" customHeight="1" hidden="1">
      <c r="A38" s="193" t="s">
        <v>297</v>
      </c>
      <c r="B38" s="193" t="s">
        <v>370</v>
      </c>
      <c r="C38" s="195" t="s">
        <v>298</v>
      </c>
      <c r="D38" s="172"/>
      <c r="E38" s="173"/>
      <c r="F38" s="173"/>
      <c r="G38" s="173"/>
      <c r="H38" s="173"/>
      <c r="I38" s="170"/>
    </row>
    <row r="39" spans="1:9" s="159" customFormat="1" ht="54" customHeight="1" hidden="1">
      <c r="A39" s="171"/>
      <c r="B39" s="215"/>
      <c r="C39" s="172"/>
      <c r="D39" s="172"/>
      <c r="E39" s="173"/>
      <c r="F39" s="173"/>
      <c r="G39" s="173"/>
      <c r="H39" s="173"/>
      <c r="I39" s="170"/>
    </row>
    <row r="40" spans="1:9" s="177" customFormat="1" ht="37.5" customHeight="1">
      <c r="A40" s="178" t="s">
        <v>332</v>
      </c>
      <c r="B40" s="218"/>
      <c r="C40" s="192" t="s">
        <v>333</v>
      </c>
      <c r="D40" s="179" t="s">
        <v>184</v>
      </c>
      <c r="E40" s="179">
        <f>SUM(E41:E48)</f>
        <v>0</v>
      </c>
      <c r="F40" s="179"/>
      <c r="G40" s="179">
        <f>SUM(G41:G48)</f>
        <v>0</v>
      </c>
      <c r="H40" s="180">
        <f>SUM(H41:H43)</f>
        <v>18000</v>
      </c>
      <c r="I40" s="176"/>
    </row>
    <row r="41" spans="1:9" s="177" customFormat="1" ht="25.5" customHeight="1">
      <c r="A41" s="181" t="s">
        <v>189</v>
      </c>
      <c r="B41" s="216" t="s">
        <v>362</v>
      </c>
      <c r="C41" s="182" t="s">
        <v>322</v>
      </c>
      <c r="D41" s="172"/>
      <c r="E41" s="173"/>
      <c r="F41" s="183"/>
      <c r="G41" s="173"/>
      <c r="H41" s="196">
        <v>18000</v>
      </c>
      <c r="I41" s="176"/>
    </row>
    <row r="42" spans="1:9" s="177" customFormat="1" ht="19.5" customHeight="1" hidden="1">
      <c r="A42" s="181"/>
      <c r="B42" s="219"/>
      <c r="C42" s="197"/>
      <c r="D42" s="172"/>
      <c r="E42" s="173"/>
      <c r="F42" s="183"/>
      <c r="G42" s="173"/>
      <c r="H42" s="196"/>
      <c r="I42" s="176"/>
    </row>
    <row r="43" spans="1:9" s="177" customFormat="1" ht="36" customHeight="1" hidden="1">
      <c r="A43" s="181" t="s">
        <v>274</v>
      </c>
      <c r="B43" s="216"/>
      <c r="C43" s="182" t="s">
        <v>275</v>
      </c>
      <c r="D43" s="172"/>
      <c r="E43" s="173"/>
      <c r="F43" s="183"/>
      <c r="G43" s="173"/>
      <c r="H43" s="196"/>
      <c r="I43" s="176"/>
    </row>
    <row r="44" spans="1:9" s="177" customFormat="1" ht="39" customHeight="1">
      <c r="A44" s="178" t="s">
        <v>337</v>
      </c>
      <c r="B44" s="218"/>
      <c r="C44" s="198" t="s">
        <v>338</v>
      </c>
      <c r="D44" s="179" t="s">
        <v>184</v>
      </c>
      <c r="E44" s="179">
        <f>SUM(E48:E49)</f>
        <v>0</v>
      </c>
      <c r="F44" s="179"/>
      <c r="G44" s="179">
        <f>SUM(G48:G49)</f>
        <v>0</v>
      </c>
      <c r="H44" s="180">
        <f>SUM(H45:H53)</f>
        <v>377800</v>
      </c>
      <c r="I44" s="176"/>
    </row>
    <row r="45" spans="1:9" s="177" customFormat="1" ht="39" customHeight="1">
      <c r="A45" s="171" t="s">
        <v>142</v>
      </c>
      <c r="B45" s="215" t="s">
        <v>384</v>
      </c>
      <c r="C45" s="172" t="s">
        <v>143</v>
      </c>
      <c r="D45" s="172" t="s">
        <v>60</v>
      </c>
      <c r="E45" s="173"/>
      <c r="F45" s="183"/>
      <c r="G45" s="173"/>
      <c r="H45" s="173">
        <v>40000</v>
      </c>
      <c r="I45" s="176"/>
    </row>
    <row r="46" spans="1:9" s="177" customFormat="1" ht="39" customHeight="1">
      <c r="A46" s="171" t="s">
        <v>142</v>
      </c>
      <c r="B46" s="215" t="s">
        <v>384</v>
      </c>
      <c r="C46" s="172" t="s">
        <v>143</v>
      </c>
      <c r="D46" s="172" t="s">
        <v>61</v>
      </c>
      <c r="E46" s="173"/>
      <c r="F46" s="183"/>
      <c r="G46" s="173"/>
      <c r="H46" s="173">
        <v>150000</v>
      </c>
      <c r="I46" s="176"/>
    </row>
    <row r="47" spans="1:9" s="177" customFormat="1" ht="32.25" customHeight="1" hidden="1">
      <c r="A47" s="199" t="s">
        <v>189</v>
      </c>
      <c r="B47" s="220" t="s">
        <v>362</v>
      </c>
      <c r="C47" s="182" t="s">
        <v>322</v>
      </c>
      <c r="D47" s="172"/>
      <c r="E47" s="173"/>
      <c r="F47" s="183"/>
      <c r="G47" s="173"/>
      <c r="H47" s="173"/>
      <c r="I47" s="176"/>
    </row>
    <row r="48" spans="1:9" s="177" customFormat="1" ht="27.75" customHeight="1">
      <c r="A48" s="200" t="s">
        <v>282</v>
      </c>
      <c r="B48" s="221" t="s">
        <v>388</v>
      </c>
      <c r="C48" s="201" t="s">
        <v>283</v>
      </c>
      <c r="D48" s="172"/>
      <c r="E48" s="173"/>
      <c r="F48" s="183"/>
      <c r="G48" s="173"/>
      <c r="H48" s="173">
        <v>15000</v>
      </c>
      <c r="I48" s="176"/>
    </row>
    <row r="49" spans="1:9" s="177" customFormat="1" ht="26.25" customHeight="1">
      <c r="A49" s="200" t="s">
        <v>286</v>
      </c>
      <c r="B49" s="221" t="s">
        <v>389</v>
      </c>
      <c r="C49" s="201" t="s">
        <v>287</v>
      </c>
      <c r="D49" s="172"/>
      <c r="E49" s="173"/>
      <c r="F49" s="183"/>
      <c r="G49" s="173"/>
      <c r="H49" s="173">
        <v>113190</v>
      </c>
      <c r="I49" s="176"/>
    </row>
    <row r="50" spans="1:9" s="177" customFormat="1" ht="26.25" customHeight="1">
      <c r="A50" s="199" t="s">
        <v>288</v>
      </c>
      <c r="B50" s="221" t="s">
        <v>366</v>
      </c>
      <c r="C50" s="201" t="s">
        <v>289</v>
      </c>
      <c r="D50" s="172"/>
      <c r="E50" s="173"/>
      <c r="F50" s="183"/>
      <c r="G50" s="173"/>
      <c r="H50" s="173">
        <v>49710</v>
      </c>
      <c r="I50" s="176"/>
    </row>
    <row r="51" spans="1:9" s="177" customFormat="1" ht="25.5" customHeight="1">
      <c r="A51" s="199" t="s">
        <v>290</v>
      </c>
      <c r="B51" s="221" t="s">
        <v>390</v>
      </c>
      <c r="C51" s="201" t="s">
        <v>351</v>
      </c>
      <c r="D51" s="172"/>
      <c r="E51" s="173"/>
      <c r="F51" s="183"/>
      <c r="G51" s="173"/>
      <c r="H51" s="173">
        <v>9900</v>
      </c>
      <c r="I51" s="176"/>
    </row>
    <row r="52" spans="1:9" s="177" customFormat="1" ht="42.75" customHeight="1" hidden="1">
      <c r="A52" s="171" t="s">
        <v>142</v>
      </c>
      <c r="B52" s="215" t="s">
        <v>384</v>
      </c>
      <c r="C52" s="172" t="s">
        <v>143</v>
      </c>
      <c r="D52" s="172" t="s">
        <v>60</v>
      </c>
      <c r="E52" s="173"/>
      <c r="F52" s="183"/>
      <c r="G52" s="173"/>
      <c r="H52" s="173"/>
      <c r="I52" s="176"/>
    </row>
    <row r="53" spans="1:9" s="177" customFormat="1" ht="39" customHeight="1" hidden="1">
      <c r="A53" s="171" t="s">
        <v>142</v>
      </c>
      <c r="B53" s="215" t="s">
        <v>384</v>
      </c>
      <c r="C53" s="172" t="s">
        <v>143</v>
      </c>
      <c r="D53" s="172" t="s">
        <v>61</v>
      </c>
      <c r="E53" s="173"/>
      <c r="F53" s="183"/>
      <c r="G53" s="173"/>
      <c r="H53" s="173"/>
      <c r="I53" s="176"/>
    </row>
    <row r="54" spans="1:9" s="177" customFormat="1" ht="36" customHeight="1">
      <c r="A54" s="202" t="s">
        <v>341</v>
      </c>
      <c r="B54" s="222"/>
      <c r="C54" s="167" t="s">
        <v>156</v>
      </c>
      <c r="D54" s="179" t="s">
        <v>184</v>
      </c>
      <c r="E54" s="179">
        <f>SUM(E55:E56)</f>
        <v>0</v>
      </c>
      <c r="F54" s="179"/>
      <c r="G54" s="179">
        <f>SUM(G55:G56)</f>
        <v>0</v>
      </c>
      <c r="H54" s="180">
        <f>SUM(H55)</f>
        <v>18000</v>
      </c>
      <c r="I54" s="176"/>
    </row>
    <row r="55" spans="1:9" s="177" customFormat="1" ht="28.5" customHeight="1">
      <c r="A55" s="199" t="s">
        <v>189</v>
      </c>
      <c r="B55" s="220" t="s">
        <v>362</v>
      </c>
      <c r="C55" s="182" t="s">
        <v>322</v>
      </c>
      <c r="D55" s="172"/>
      <c r="E55" s="173"/>
      <c r="F55" s="183"/>
      <c r="G55" s="173"/>
      <c r="H55" s="173">
        <v>18000</v>
      </c>
      <c r="I55" s="176"/>
    </row>
    <row r="56" spans="1:9" s="177" customFormat="1" ht="30.75" customHeight="1">
      <c r="A56" s="203"/>
      <c r="B56" s="223"/>
      <c r="C56" s="204" t="s">
        <v>184</v>
      </c>
      <c r="D56" s="204"/>
      <c r="E56" s="204"/>
      <c r="F56" s="204"/>
      <c r="G56" s="204"/>
      <c r="H56" s="373">
        <f>SUM(H13,H26,H40,H44,H54)</f>
        <v>13627780</v>
      </c>
      <c r="I56" s="176"/>
    </row>
    <row r="57" spans="1:9" ht="18.75">
      <c r="A57" s="205"/>
      <c r="B57" s="205"/>
      <c r="C57" s="155"/>
      <c r="D57" s="155"/>
      <c r="E57" s="155"/>
      <c r="F57" s="155"/>
      <c r="G57" s="155"/>
      <c r="H57" s="155"/>
      <c r="I57" s="155"/>
    </row>
    <row r="58" spans="1:9" ht="18.75">
      <c r="A58" s="205"/>
      <c r="B58" s="205"/>
      <c r="C58" s="206"/>
      <c r="D58" s="206"/>
      <c r="E58" s="206"/>
      <c r="F58" s="206"/>
      <c r="G58" s="153"/>
      <c r="H58" s="153"/>
      <c r="I58" s="153"/>
    </row>
    <row r="59" spans="1:9" ht="18.75">
      <c r="A59" s="205"/>
      <c r="B59" s="205"/>
      <c r="C59" s="155"/>
      <c r="D59" s="155"/>
      <c r="E59" s="155"/>
      <c r="F59" s="155"/>
      <c r="G59" s="153"/>
      <c r="H59" s="153"/>
      <c r="I59" s="153"/>
    </row>
    <row r="60" spans="1:9" ht="20.25">
      <c r="A60" s="207"/>
      <c r="B60" s="207"/>
      <c r="C60" s="208"/>
      <c r="D60" s="208"/>
      <c r="E60" s="208"/>
      <c r="F60" s="208"/>
      <c r="G60" s="153"/>
      <c r="H60" s="153"/>
      <c r="I60" s="153"/>
    </row>
    <row r="61" spans="7:9" ht="15.75">
      <c r="G61" s="153"/>
      <c r="H61" s="153"/>
      <c r="I61" s="153"/>
    </row>
    <row r="65" spans="4:6" ht="15.75">
      <c r="D65" s="209"/>
      <c r="E65" s="210"/>
      <c r="F65" s="211"/>
    </row>
    <row r="66" spans="4:19" ht="20.25">
      <c r="D66" s="209"/>
      <c r="E66" s="212"/>
      <c r="F66" s="211"/>
      <c r="L66" s="566"/>
      <c r="M66" s="566"/>
      <c r="N66" s="566"/>
      <c r="O66" s="566"/>
      <c r="P66" s="566"/>
      <c r="Q66" s="566"/>
      <c r="R66" s="566"/>
      <c r="S66" s="566"/>
    </row>
    <row r="67" spans="4:19" ht="20.25">
      <c r="D67" s="211"/>
      <c r="E67" s="211"/>
      <c r="F67" s="211"/>
      <c r="L67" s="566"/>
      <c r="M67" s="566"/>
      <c r="N67" s="566"/>
      <c r="O67" s="566"/>
      <c r="P67" s="566"/>
      <c r="Q67" s="566"/>
      <c r="R67" s="566"/>
      <c r="S67" s="566"/>
    </row>
  </sheetData>
  <sheetProtection/>
  <mergeCells count="9">
    <mergeCell ref="L67:S67"/>
    <mergeCell ref="B10:B11"/>
    <mergeCell ref="H10:H11"/>
    <mergeCell ref="I10:I11"/>
    <mergeCell ref="L66:S66"/>
    <mergeCell ref="D10:D11"/>
    <mergeCell ref="E10:E11"/>
    <mergeCell ref="F10:F11"/>
    <mergeCell ref="G10:G11"/>
  </mergeCells>
  <printOptions/>
  <pageMargins left="0.47" right="0.2" top="0.33" bottom="0.27" header="0.28" footer="0.18"/>
  <pageSetup fitToHeight="1" fitToWidth="1" horizontalDpi="600" verticalDpi="600" orientation="landscape" paperSize="9" scale="53" r:id="rId2"/>
  <rowBreaks count="1" manualBreakCount="1">
    <brk id="60" max="8" man="1"/>
  </rowBreaks>
  <colBreaks count="1" manualBreakCount="1">
    <brk id="8" max="57" man="1"/>
  </colBreaks>
  <drawing r:id="rId1"/>
</worksheet>
</file>

<file path=xl/worksheets/sheet7.xml><?xml version="1.0" encoding="utf-8"?>
<worksheet xmlns="http://schemas.openxmlformats.org/spreadsheetml/2006/main" xmlns:r="http://schemas.openxmlformats.org/officeDocument/2006/relationships">
  <dimension ref="A8:H62"/>
  <sheetViews>
    <sheetView tabSelected="1" view="pageBreakPreview" zoomScale="75" zoomScaleSheetLayoutView="75" zoomScalePageLayoutView="0" workbookViewId="0" topLeftCell="A1">
      <selection activeCell="C4" sqref="C4"/>
    </sheetView>
  </sheetViews>
  <sheetFormatPr defaultColWidth="9.00390625" defaultRowHeight="12.75"/>
  <cols>
    <col min="1" max="2" width="10.75390625" style="145" customWidth="1"/>
    <col min="3" max="3" width="33.375" style="145" customWidth="1"/>
    <col min="4" max="4" width="40.375" style="145" customWidth="1"/>
    <col min="5" max="5" width="13.625" style="224" customWidth="1"/>
    <col min="6" max="6" width="13.125" style="145" customWidth="1"/>
    <col min="7" max="7" width="13.875" style="145" customWidth="1"/>
    <col min="8" max="16384" width="9.125" style="145" customWidth="1"/>
  </cols>
  <sheetData>
    <row r="6" ht="9" customHeight="1"/>
    <row r="7" ht="9" customHeight="1"/>
    <row r="8" spans="3:6" ht="15.75" customHeight="1">
      <c r="C8" s="573"/>
      <c r="D8" s="573"/>
      <c r="E8" s="573"/>
      <c r="F8" s="573"/>
    </row>
    <row r="9" spans="3:8" ht="18.75">
      <c r="C9" s="574"/>
      <c r="D9" s="574"/>
      <c r="E9" s="574"/>
      <c r="F9" s="574"/>
      <c r="G9" s="574"/>
      <c r="H9" s="574"/>
    </row>
    <row r="10" spans="3:8" ht="27" customHeight="1">
      <c r="C10" s="225"/>
      <c r="D10" s="225"/>
      <c r="E10" s="225"/>
      <c r="F10" s="225"/>
      <c r="G10" s="225"/>
      <c r="H10" s="225"/>
    </row>
    <row r="11" spans="4:7" ht="54" customHeight="1">
      <c r="D11" s="226"/>
      <c r="E11" s="227"/>
      <c r="G11" s="228" t="s">
        <v>312</v>
      </c>
    </row>
    <row r="12" spans="1:7" ht="72" customHeight="1">
      <c r="A12" s="531" t="s">
        <v>181</v>
      </c>
      <c r="B12" s="531" t="s">
        <v>127</v>
      </c>
      <c r="C12" s="572" t="s">
        <v>76</v>
      </c>
      <c r="D12" s="572" t="s">
        <v>179</v>
      </c>
      <c r="E12" s="572" t="s">
        <v>124</v>
      </c>
      <c r="F12" s="572" t="s">
        <v>125</v>
      </c>
      <c r="G12" s="575" t="s">
        <v>355</v>
      </c>
    </row>
    <row r="13" spans="1:7" ht="35.25" customHeight="1">
      <c r="A13" s="571"/>
      <c r="B13" s="571"/>
      <c r="C13" s="525"/>
      <c r="D13" s="525"/>
      <c r="E13" s="525"/>
      <c r="F13" s="525"/>
      <c r="G13" s="576"/>
    </row>
    <row r="14" spans="1:7" ht="15.75" customHeight="1">
      <c r="A14" s="229">
        <v>1</v>
      </c>
      <c r="B14" s="229">
        <v>2</v>
      </c>
      <c r="C14" s="229">
        <v>3</v>
      </c>
      <c r="D14" s="229">
        <v>4</v>
      </c>
      <c r="E14" s="230">
        <v>5</v>
      </c>
      <c r="F14" s="230">
        <v>6</v>
      </c>
      <c r="G14" s="229">
        <v>7</v>
      </c>
    </row>
    <row r="15" spans="1:8" ht="38.25" customHeight="1">
      <c r="A15" s="231" t="s">
        <v>319</v>
      </c>
      <c r="B15" s="231"/>
      <c r="C15" s="232" t="s">
        <v>320</v>
      </c>
      <c r="D15" s="233"/>
      <c r="E15" s="234">
        <f>SUM(E16:E44)</f>
        <v>15441729</v>
      </c>
      <c r="F15" s="234">
        <f>SUM(F16:F44)</f>
        <v>12125000</v>
      </c>
      <c r="G15" s="234">
        <f>SUM(G16:G44)</f>
        <v>27566729</v>
      </c>
      <c r="H15" s="235"/>
    </row>
    <row r="16" spans="1:7" s="224" customFormat="1" ht="67.5" customHeight="1">
      <c r="A16" s="236" t="s">
        <v>255</v>
      </c>
      <c r="B16" s="236" t="s">
        <v>375</v>
      </c>
      <c r="C16" s="237" t="s">
        <v>159</v>
      </c>
      <c r="D16" s="238" t="s">
        <v>64</v>
      </c>
      <c r="E16" s="239">
        <v>597600</v>
      </c>
      <c r="F16" s="239"/>
      <c r="G16" s="234">
        <f aca="true" t="shared" si="0" ref="G16:G53">SUM(E16,F16)</f>
        <v>597600</v>
      </c>
    </row>
    <row r="17" spans="1:7" s="224" customFormat="1" ht="33.75" customHeight="1">
      <c r="A17" s="236" t="s">
        <v>255</v>
      </c>
      <c r="B17" s="236" t="s">
        <v>375</v>
      </c>
      <c r="C17" s="237" t="s">
        <v>159</v>
      </c>
      <c r="D17" s="240" t="s">
        <v>63</v>
      </c>
      <c r="E17" s="239">
        <v>41400</v>
      </c>
      <c r="F17" s="239"/>
      <c r="G17" s="234">
        <f t="shared" si="0"/>
        <v>41400</v>
      </c>
    </row>
    <row r="18" spans="1:7" s="224" customFormat="1" ht="39.75" customHeight="1">
      <c r="A18" s="236" t="s">
        <v>255</v>
      </c>
      <c r="B18" s="236" t="s">
        <v>375</v>
      </c>
      <c r="C18" s="237" t="s">
        <v>159</v>
      </c>
      <c r="D18" s="241" t="s">
        <v>347</v>
      </c>
      <c r="E18" s="239">
        <v>60000</v>
      </c>
      <c r="F18" s="239"/>
      <c r="G18" s="234">
        <f t="shared" si="0"/>
        <v>60000</v>
      </c>
    </row>
    <row r="19" spans="1:7" ht="65.25" customHeight="1">
      <c r="A19" s="236" t="s">
        <v>255</v>
      </c>
      <c r="B19" s="236" t="s">
        <v>375</v>
      </c>
      <c r="C19" s="237" t="s">
        <v>159</v>
      </c>
      <c r="D19" s="241" t="s">
        <v>353</v>
      </c>
      <c r="E19" s="239">
        <v>500000</v>
      </c>
      <c r="F19" s="239"/>
      <c r="G19" s="234">
        <f t="shared" si="0"/>
        <v>500000</v>
      </c>
    </row>
    <row r="20" spans="1:7" ht="111" customHeight="1">
      <c r="A20" s="236" t="s">
        <v>258</v>
      </c>
      <c r="B20" s="236" t="s">
        <v>376</v>
      </c>
      <c r="C20" s="237" t="s">
        <v>259</v>
      </c>
      <c r="D20" s="240" t="s">
        <v>160</v>
      </c>
      <c r="E20" s="239">
        <v>10000</v>
      </c>
      <c r="F20" s="239"/>
      <c r="G20" s="234">
        <f t="shared" si="0"/>
        <v>10000</v>
      </c>
    </row>
    <row r="21" spans="1:8" ht="51.75" customHeight="1">
      <c r="A21" s="236" t="s">
        <v>262</v>
      </c>
      <c r="B21" s="236" t="s">
        <v>376</v>
      </c>
      <c r="C21" s="237" t="s">
        <v>161</v>
      </c>
      <c r="D21" s="241" t="s">
        <v>347</v>
      </c>
      <c r="E21" s="242">
        <v>7000</v>
      </c>
      <c r="F21" s="242"/>
      <c r="G21" s="243">
        <f t="shared" si="0"/>
        <v>7000</v>
      </c>
      <c r="H21" s="224"/>
    </row>
    <row r="22" spans="1:8" ht="96" customHeight="1" hidden="1">
      <c r="A22" s="236" t="s">
        <v>262</v>
      </c>
      <c r="B22" s="236"/>
      <c r="C22" s="237" t="s">
        <v>161</v>
      </c>
      <c r="D22" s="244"/>
      <c r="E22" s="242"/>
      <c r="F22" s="242"/>
      <c r="G22" s="243">
        <f t="shared" si="0"/>
        <v>0</v>
      </c>
      <c r="H22" s="224"/>
    </row>
    <row r="23" spans="1:7" ht="48" customHeight="1">
      <c r="A23" s="236" t="s">
        <v>264</v>
      </c>
      <c r="B23" s="236" t="s">
        <v>376</v>
      </c>
      <c r="C23" s="237" t="s">
        <v>324</v>
      </c>
      <c r="D23" s="241" t="s">
        <v>162</v>
      </c>
      <c r="E23" s="242">
        <v>70000</v>
      </c>
      <c r="F23" s="242"/>
      <c r="G23" s="243">
        <f t="shared" si="0"/>
        <v>70000</v>
      </c>
    </row>
    <row r="24" spans="1:7" ht="64.5" customHeight="1">
      <c r="A24" s="236" t="s">
        <v>265</v>
      </c>
      <c r="B24" s="236" t="s">
        <v>376</v>
      </c>
      <c r="C24" s="237" t="s">
        <v>325</v>
      </c>
      <c r="D24" s="241" t="s">
        <v>73</v>
      </c>
      <c r="E24" s="239">
        <v>5000</v>
      </c>
      <c r="F24" s="245"/>
      <c r="G24" s="243">
        <f t="shared" si="0"/>
        <v>5000</v>
      </c>
    </row>
    <row r="25" spans="1:7" ht="117" customHeight="1">
      <c r="A25" s="246" t="s">
        <v>268</v>
      </c>
      <c r="B25" s="246" t="s">
        <v>376</v>
      </c>
      <c r="C25" s="247" t="s">
        <v>269</v>
      </c>
      <c r="D25" s="248" t="s">
        <v>163</v>
      </c>
      <c r="E25" s="239">
        <v>50000</v>
      </c>
      <c r="F25" s="249"/>
      <c r="G25" s="243">
        <f t="shared" si="0"/>
        <v>50000</v>
      </c>
    </row>
    <row r="26" spans="1:7" ht="61.5" customHeight="1">
      <c r="A26" s="236" t="s">
        <v>277</v>
      </c>
      <c r="B26" s="236" t="s">
        <v>377</v>
      </c>
      <c r="C26" s="237" t="s">
        <v>278</v>
      </c>
      <c r="D26" s="241" t="s">
        <v>65</v>
      </c>
      <c r="E26" s="242"/>
      <c r="F26" s="242">
        <v>6300000</v>
      </c>
      <c r="G26" s="243">
        <f t="shared" si="0"/>
        <v>6300000</v>
      </c>
    </row>
    <row r="27" spans="1:8" ht="36.75" customHeight="1">
      <c r="A27" s="236" t="s">
        <v>279</v>
      </c>
      <c r="B27" s="236" t="s">
        <v>378</v>
      </c>
      <c r="C27" s="237" t="s">
        <v>153</v>
      </c>
      <c r="D27" s="240" t="s">
        <v>164</v>
      </c>
      <c r="E27" s="239">
        <v>7500000</v>
      </c>
      <c r="F27" s="242"/>
      <c r="G27" s="243">
        <f t="shared" si="0"/>
        <v>7500000</v>
      </c>
      <c r="H27" s="224"/>
    </row>
    <row r="28" spans="1:8" ht="64.5" customHeight="1">
      <c r="A28" s="236" t="s">
        <v>279</v>
      </c>
      <c r="B28" s="236" t="s">
        <v>378</v>
      </c>
      <c r="C28" s="237" t="s">
        <v>153</v>
      </c>
      <c r="D28" s="240" t="s">
        <v>66</v>
      </c>
      <c r="E28" s="239">
        <v>0</v>
      </c>
      <c r="F28" s="242">
        <v>500000</v>
      </c>
      <c r="G28" s="243">
        <f>SUM(E28,F28)</f>
        <v>500000</v>
      </c>
      <c r="H28" s="224"/>
    </row>
    <row r="29" spans="1:7" ht="72.75" customHeight="1" hidden="1">
      <c r="A29" s="236" t="s">
        <v>293</v>
      </c>
      <c r="B29" s="236"/>
      <c r="C29" s="237" t="s">
        <v>294</v>
      </c>
      <c r="D29" s="240" t="s">
        <v>165</v>
      </c>
      <c r="E29" s="242"/>
      <c r="F29" s="242"/>
      <c r="G29" s="243">
        <f t="shared" si="0"/>
        <v>0</v>
      </c>
    </row>
    <row r="30" spans="1:7" s="224" customFormat="1" ht="51" customHeight="1">
      <c r="A30" s="236" t="s">
        <v>295</v>
      </c>
      <c r="B30" s="236" t="s">
        <v>370</v>
      </c>
      <c r="C30" s="237" t="s">
        <v>296</v>
      </c>
      <c r="D30" s="240" t="s">
        <v>67</v>
      </c>
      <c r="E30" s="242">
        <v>86000</v>
      </c>
      <c r="F30" s="242"/>
      <c r="G30" s="243">
        <f t="shared" si="0"/>
        <v>86000</v>
      </c>
    </row>
    <row r="31" spans="1:7" s="224" customFormat="1" ht="82.5" customHeight="1" hidden="1">
      <c r="A31" s="236" t="s">
        <v>142</v>
      </c>
      <c r="B31" s="236"/>
      <c r="C31" s="237" t="s">
        <v>166</v>
      </c>
      <c r="D31" s="240"/>
      <c r="E31" s="242"/>
      <c r="F31" s="242"/>
      <c r="G31" s="243">
        <f t="shared" si="0"/>
        <v>0</v>
      </c>
    </row>
    <row r="32" spans="1:7" ht="111" customHeight="1" hidden="1">
      <c r="A32" s="236" t="s">
        <v>142</v>
      </c>
      <c r="B32" s="236"/>
      <c r="C32" s="237" t="s">
        <v>166</v>
      </c>
      <c r="D32" s="240"/>
      <c r="E32" s="242"/>
      <c r="F32" s="242"/>
      <c r="G32" s="243">
        <f t="shared" si="0"/>
        <v>0</v>
      </c>
    </row>
    <row r="33" spans="1:7" ht="66.75" customHeight="1">
      <c r="A33" s="236" t="s">
        <v>352</v>
      </c>
      <c r="B33" s="236" t="s">
        <v>379</v>
      </c>
      <c r="C33" s="237" t="s">
        <v>147</v>
      </c>
      <c r="D33" s="240" t="s">
        <v>68</v>
      </c>
      <c r="E33" s="242"/>
      <c r="F33" s="242">
        <v>600000</v>
      </c>
      <c r="G33" s="243">
        <f t="shared" si="0"/>
        <v>600000</v>
      </c>
    </row>
    <row r="34" spans="1:7" ht="37.5" customHeight="1">
      <c r="A34" s="236" t="s">
        <v>246</v>
      </c>
      <c r="B34" s="236" t="s">
        <v>380</v>
      </c>
      <c r="C34" s="240" t="s">
        <v>167</v>
      </c>
      <c r="D34" s="250" t="s">
        <v>168</v>
      </c>
      <c r="E34" s="242">
        <v>47308</v>
      </c>
      <c r="F34" s="242"/>
      <c r="G34" s="243">
        <f t="shared" si="0"/>
        <v>47308</v>
      </c>
    </row>
    <row r="35" spans="1:7" ht="92.25" customHeight="1">
      <c r="A35" s="251" t="s">
        <v>327</v>
      </c>
      <c r="B35" s="251" t="s">
        <v>381</v>
      </c>
      <c r="C35" s="252" t="s">
        <v>302</v>
      </c>
      <c r="D35" s="240" t="s">
        <v>69</v>
      </c>
      <c r="E35" s="242">
        <v>5725476</v>
      </c>
      <c r="F35" s="242">
        <v>4725000</v>
      </c>
      <c r="G35" s="243">
        <f t="shared" si="0"/>
        <v>10450476</v>
      </c>
    </row>
    <row r="36" spans="1:7" ht="81" customHeight="1" hidden="1">
      <c r="A36" s="254">
        <v>240601</v>
      </c>
      <c r="B36" s="254"/>
      <c r="C36" s="255" t="s">
        <v>305</v>
      </c>
      <c r="D36" s="240"/>
      <c r="E36" s="242"/>
      <c r="F36" s="242"/>
      <c r="G36" s="243">
        <f t="shared" si="0"/>
        <v>0</v>
      </c>
    </row>
    <row r="37" spans="1:7" ht="78.75" customHeight="1" hidden="1">
      <c r="A37" s="254">
        <v>240604</v>
      </c>
      <c r="B37" s="254"/>
      <c r="C37" s="255" t="s">
        <v>306</v>
      </c>
      <c r="D37" s="253"/>
      <c r="E37" s="242"/>
      <c r="F37" s="242"/>
      <c r="G37" s="243">
        <f t="shared" si="0"/>
        <v>0</v>
      </c>
    </row>
    <row r="38" spans="1:7" ht="54.75" customHeight="1" hidden="1">
      <c r="A38" s="236" t="s">
        <v>308</v>
      </c>
      <c r="B38" s="236"/>
      <c r="C38" s="240" t="s">
        <v>169</v>
      </c>
      <c r="D38" s="250" t="s">
        <v>168</v>
      </c>
      <c r="E38" s="242"/>
      <c r="F38" s="242"/>
      <c r="G38" s="243">
        <f t="shared" si="0"/>
        <v>0</v>
      </c>
    </row>
    <row r="39" spans="1:7" ht="81.75" customHeight="1">
      <c r="A39" s="236" t="s">
        <v>247</v>
      </c>
      <c r="B39" s="236" t="s">
        <v>382</v>
      </c>
      <c r="C39" s="238" t="s">
        <v>170</v>
      </c>
      <c r="D39" s="238" t="s">
        <v>70</v>
      </c>
      <c r="E39" s="242">
        <v>50000</v>
      </c>
      <c r="F39" s="242"/>
      <c r="G39" s="243">
        <f t="shared" si="0"/>
        <v>50000</v>
      </c>
    </row>
    <row r="40" spans="1:7" ht="80.25" customHeight="1">
      <c r="A40" s="236" t="s">
        <v>308</v>
      </c>
      <c r="B40" s="236" t="s">
        <v>383</v>
      </c>
      <c r="C40" s="240" t="s">
        <v>169</v>
      </c>
      <c r="D40" s="237" t="s">
        <v>71</v>
      </c>
      <c r="E40" s="242">
        <v>300000</v>
      </c>
      <c r="F40" s="242"/>
      <c r="G40" s="243">
        <f t="shared" si="0"/>
        <v>300000</v>
      </c>
    </row>
    <row r="41" spans="1:7" ht="96" customHeight="1" hidden="1">
      <c r="A41" s="236" t="s">
        <v>308</v>
      </c>
      <c r="B41" s="236"/>
      <c r="C41" s="240" t="s">
        <v>169</v>
      </c>
      <c r="D41" s="250" t="s">
        <v>354</v>
      </c>
      <c r="E41" s="242"/>
      <c r="F41" s="242"/>
      <c r="G41" s="243">
        <f t="shared" si="0"/>
        <v>0</v>
      </c>
    </row>
    <row r="42" spans="1:7" ht="50.25" customHeight="1">
      <c r="A42" s="236" t="s">
        <v>308</v>
      </c>
      <c r="B42" s="236" t="s">
        <v>383</v>
      </c>
      <c r="C42" s="240" t="s">
        <v>169</v>
      </c>
      <c r="D42" s="238" t="s">
        <v>348</v>
      </c>
      <c r="E42" s="242">
        <v>94945</v>
      </c>
      <c r="F42" s="242"/>
      <c r="G42" s="243">
        <f t="shared" si="0"/>
        <v>94945</v>
      </c>
    </row>
    <row r="43" spans="1:7" ht="49.5" customHeight="1">
      <c r="A43" s="236" t="s">
        <v>308</v>
      </c>
      <c r="B43" s="236" t="s">
        <v>383</v>
      </c>
      <c r="C43" s="240" t="s">
        <v>169</v>
      </c>
      <c r="D43" s="237" t="s">
        <v>72</v>
      </c>
      <c r="E43" s="242">
        <v>197000</v>
      </c>
      <c r="F43" s="242"/>
      <c r="G43" s="243">
        <f>SUM(E43,F43)</f>
        <v>197000</v>
      </c>
    </row>
    <row r="44" spans="1:7" ht="116.25" customHeight="1">
      <c r="A44" s="236" t="s">
        <v>308</v>
      </c>
      <c r="B44" s="236" t="s">
        <v>383</v>
      </c>
      <c r="C44" s="240" t="s">
        <v>169</v>
      </c>
      <c r="D44" s="237" t="s">
        <v>171</v>
      </c>
      <c r="E44" s="242">
        <v>100000</v>
      </c>
      <c r="F44" s="242"/>
      <c r="G44" s="243">
        <f t="shared" si="0"/>
        <v>100000</v>
      </c>
    </row>
    <row r="45" spans="1:7" ht="80.25" customHeight="1" hidden="1">
      <c r="A45" s="236" t="s">
        <v>172</v>
      </c>
      <c r="B45" s="236"/>
      <c r="C45" s="240" t="s">
        <v>173</v>
      </c>
      <c r="D45" s="237"/>
      <c r="E45" s="242"/>
      <c r="F45" s="242"/>
      <c r="G45" s="243">
        <f t="shared" si="0"/>
        <v>0</v>
      </c>
    </row>
    <row r="46" spans="1:7" s="224" customFormat="1" ht="61.5" customHeight="1" hidden="1">
      <c r="A46" s="256" t="s">
        <v>329</v>
      </c>
      <c r="B46" s="256"/>
      <c r="C46" s="257" t="s">
        <v>174</v>
      </c>
      <c r="D46" s="151"/>
      <c r="E46" s="243">
        <f>SUM(E47)</f>
        <v>0</v>
      </c>
      <c r="F46" s="243"/>
      <c r="G46" s="243">
        <f t="shared" si="0"/>
        <v>0</v>
      </c>
    </row>
    <row r="47" spans="1:7" ht="24.75" customHeight="1" hidden="1">
      <c r="A47" s="236" t="s">
        <v>209</v>
      </c>
      <c r="B47" s="236"/>
      <c r="C47" s="240" t="s">
        <v>210</v>
      </c>
      <c r="D47" s="237" t="s">
        <v>175</v>
      </c>
      <c r="E47" s="242"/>
      <c r="F47" s="242"/>
      <c r="G47" s="243">
        <f t="shared" si="0"/>
        <v>0</v>
      </c>
    </row>
    <row r="48" spans="1:7" s="224" customFormat="1" ht="66.75" customHeight="1">
      <c r="A48" s="259" t="s">
        <v>332</v>
      </c>
      <c r="B48" s="259"/>
      <c r="C48" s="257" t="s">
        <v>333</v>
      </c>
      <c r="D48" s="258"/>
      <c r="E48" s="243">
        <f>SUM(E49)</f>
        <v>207000</v>
      </c>
      <c r="F48" s="243">
        <f>SUM(F49)</f>
        <v>0</v>
      </c>
      <c r="G48" s="243">
        <f t="shared" si="0"/>
        <v>207000</v>
      </c>
    </row>
    <row r="49" spans="1:7" s="224" customFormat="1" ht="37.5" customHeight="1">
      <c r="A49" s="236" t="s">
        <v>255</v>
      </c>
      <c r="B49" s="236" t="s">
        <v>375</v>
      </c>
      <c r="C49" s="240" t="s">
        <v>159</v>
      </c>
      <c r="D49" s="240" t="s">
        <v>63</v>
      </c>
      <c r="E49" s="242">
        <v>207000</v>
      </c>
      <c r="F49" s="242"/>
      <c r="G49" s="243">
        <f t="shared" si="0"/>
        <v>207000</v>
      </c>
    </row>
    <row r="50" spans="1:7" s="224" customFormat="1" ht="48.75" customHeight="1">
      <c r="A50" s="259" t="s">
        <v>337</v>
      </c>
      <c r="B50" s="259"/>
      <c r="C50" s="257" t="s">
        <v>338</v>
      </c>
      <c r="D50" s="260"/>
      <c r="E50" s="243">
        <f>SUM(E51:E53)</f>
        <v>618612</v>
      </c>
      <c r="F50" s="243">
        <f>SUM(F51:F53)</f>
        <v>214300</v>
      </c>
      <c r="G50" s="243">
        <f>SUM(G51:G53)</f>
        <v>832912</v>
      </c>
    </row>
    <row r="51" spans="1:7" s="224" customFormat="1" ht="35.25" customHeight="1">
      <c r="A51" s="254" t="s">
        <v>290</v>
      </c>
      <c r="B51" s="254" t="s">
        <v>390</v>
      </c>
      <c r="C51" s="255" t="s">
        <v>176</v>
      </c>
      <c r="D51" s="240" t="s">
        <v>177</v>
      </c>
      <c r="E51" s="242">
        <v>96700</v>
      </c>
      <c r="F51" s="242"/>
      <c r="G51" s="243">
        <f>SUM(E51,F51)</f>
        <v>96700</v>
      </c>
    </row>
    <row r="52" spans="1:7" s="224" customFormat="1" ht="48.75" customHeight="1">
      <c r="A52" s="254" t="s">
        <v>290</v>
      </c>
      <c r="B52" s="254" t="s">
        <v>390</v>
      </c>
      <c r="C52" s="255" t="s">
        <v>176</v>
      </c>
      <c r="D52" s="240" t="s">
        <v>62</v>
      </c>
      <c r="E52" s="239">
        <v>521912</v>
      </c>
      <c r="F52" s="242">
        <v>24300</v>
      </c>
      <c r="G52" s="243">
        <f>SUM(E52,F52)</f>
        <v>546212</v>
      </c>
    </row>
    <row r="53" spans="1:7" ht="46.5" customHeight="1">
      <c r="A53" s="254" t="s">
        <v>142</v>
      </c>
      <c r="B53" s="254" t="s">
        <v>384</v>
      </c>
      <c r="C53" s="255" t="s">
        <v>299</v>
      </c>
      <c r="D53" s="240" t="s">
        <v>62</v>
      </c>
      <c r="E53" s="242">
        <v>0</v>
      </c>
      <c r="F53" s="242">
        <v>190000</v>
      </c>
      <c r="G53" s="243">
        <f t="shared" si="0"/>
        <v>190000</v>
      </c>
    </row>
    <row r="54" spans="1:7" s="224" customFormat="1" ht="34.5" customHeight="1">
      <c r="A54" s="236"/>
      <c r="B54" s="236"/>
      <c r="C54" s="577" t="s">
        <v>178</v>
      </c>
      <c r="D54" s="578"/>
      <c r="E54" s="261">
        <f>SUM(E15,E46,E48,E50)</f>
        <v>16267341</v>
      </c>
      <c r="F54" s="261">
        <f>SUM(F15,F46,F48,F50)</f>
        <v>12339300</v>
      </c>
      <c r="G54" s="261">
        <f>SUM(G15,G46,G48,G50)</f>
        <v>28606641</v>
      </c>
    </row>
    <row r="55" spans="1:7" ht="28.5" customHeight="1">
      <c r="A55" s="262"/>
      <c r="B55" s="262"/>
      <c r="C55" s="262"/>
      <c r="D55" s="262"/>
      <c r="E55" s="263"/>
      <c r="F55" s="263"/>
      <c r="G55" s="263"/>
    </row>
    <row r="56" spans="1:7" ht="18.75">
      <c r="A56" s="262"/>
      <c r="B56" s="262"/>
      <c r="C56" s="262"/>
      <c r="D56" s="262"/>
      <c r="E56" s="263"/>
      <c r="F56" s="263"/>
      <c r="G56" s="263"/>
    </row>
    <row r="57" spans="1:7" ht="18.75">
      <c r="A57" s="262"/>
      <c r="B57" s="262"/>
      <c r="C57" s="264"/>
      <c r="D57" s="264"/>
      <c r="F57" s="263"/>
      <c r="G57" s="263"/>
    </row>
    <row r="58" spans="1:7" ht="18.75">
      <c r="A58" s="262"/>
      <c r="B58" s="262"/>
      <c r="C58" s="262"/>
      <c r="D58" s="262"/>
      <c r="E58" s="263"/>
      <c r="F58" s="263"/>
      <c r="G58" s="263"/>
    </row>
    <row r="59" spans="1:7" ht="18.75">
      <c r="A59" s="262"/>
      <c r="B59" s="262"/>
      <c r="C59" s="262"/>
      <c r="D59" s="262"/>
      <c r="E59" s="263"/>
      <c r="F59" s="263"/>
      <c r="G59" s="263"/>
    </row>
    <row r="60" spans="1:4" ht="12.75">
      <c r="A60" s="264"/>
      <c r="B60" s="264"/>
      <c r="C60" s="264"/>
      <c r="D60" s="264"/>
    </row>
    <row r="61" spans="1:4" ht="12.75">
      <c r="A61" s="264"/>
      <c r="B61" s="264"/>
      <c r="C61" s="264"/>
      <c r="D61" s="264"/>
    </row>
    <row r="62" spans="1:4" ht="12.75">
      <c r="A62" s="264"/>
      <c r="B62" s="264"/>
      <c r="C62" s="264"/>
      <c r="D62" s="264"/>
    </row>
  </sheetData>
  <sheetProtection/>
  <mergeCells count="10">
    <mergeCell ref="C8:F8"/>
    <mergeCell ref="C9:H9"/>
    <mergeCell ref="G12:G13"/>
    <mergeCell ref="C54:D54"/>
    <mergeCell ref="B12:B13"/>
    <mergeCell ref="A12:A13"/>
    <mergeCell ref="F12:F13"/>
    <mergeCell ref="E12:E13"/>
    <mergeCell ref="D12:D13"/>
    <mergeCell ref="C12:C13"/>
  </mergeCells>
  <printOptions/>
  <pageMargins left="0.75" right="0.2" top="0.61" bottom="0.3" header="0.24" footer="0.2"/>
  <pageSetup horizontalDpi="600" verticalDpi="600" orientation="portrait" paperSize="9" scale="69" r:id="rId2"/>
  <colBreaks count="1" manualBreakCount="1">
    <brk id="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Відділ доходів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Лена</dc:creator>
  <cp:keywords/>
  <dc:description/>
  <cp:lastModifiedBy>Ksuxa</cp:lastModifiedBy>
  <cp:lastPrinted>2015-01-26T14:18:59Z</cp:lastPrinted>
  <dcterms:created xsi:type="dcterms:W3CDTF">2004-12-22T07:46:33Z</dcterms:created>
  <dcterms:modified xsi:type="dcterms:W3CDTF">2015-01-27T12:44:50Z</dcterms:modified>
  <cp:category/>
  <cp:version/>
  <cp:contentType/>
  <cp:contentStatus/>
</cp:coreProperties>
</file>