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0" yWindow="525" windowWidth="20715" windowHeight="10725"/>
  </bookViews>
  <sheets>
    <sheet name="дод1" sheetId="47" r:id="rId1"/>
    <sheet name="дод2 " sheetId="44" r:id="rId2"/>
    <sheet name="дод3 " sheetId="45" r:id="rId3"/>
    <sheet name="дод4" sheetId="46" r:id="rId4"/>
  </sheets>
  <definedNames>
    <definedName name="_xlnm._FilterDatabase" localSheetId="2" hidden="1">'дод3 '!$A$12:$HN$12</definedName>
    <definedName name="_xlnm.Print_Titles" localSheetId="0">дод1!$9:$11</definedName>
    <definedName name="_xlnm.Print_Titles" localSheetId="2">'дод3 '!$8:$12</definedName>
    <definedName name="_xlnm.Print_Titles" localSheetId="3">дод4!$11:$13</definedName>
    <definedName name="_xlnm.Print_Area" localSheetId="0">дод1!$A$1:$F$112</definedName>
    <definedName name="_xlnm.Print_Area" localSheetId="1">'дод2 '!$A$1:$F$40</definedName>
    <definedName name="_xlnm.Print_Area" localSheetId="2">'дод3 '!$A$1:$R$141</definedName>
    <definedName name="_xlnm.Print_Area" localSheetId="3">дод4!$A$1:$J$107</definedName>
  </definedNames>
  <calcPr calcId="162913"/>
</workbook>
</file>

<file path=xl/calcChain.xml><?xml version="1.0" encoding="utf-8"?>
<calcChain xmlns="http://schemas.openxmlformats.org/spreadsheetml/2006/main">
  <c r="C107" i="47" l="1"/>
  <c r="D28" i="47"/>
  <c r="J26" i="45" l="1"/>
  <c r="J27" i="45"/>
  <c r="J25" i="45"/>
  <c r="E26" i="45"/>
  <c r="E27" i="45"/>
  <c r="G53" i="46" l="1"/>
  <c r="C109" i="47" l="1"/>
  <c r="C108" i="47"/>
  <c r="C106" i="47"/>
  <c r="C105" i="47"/>
  <c r="C104" i="47"/>
  <c r="C103" i="47"/>
  <c r="D102" i="47"/>
  <c r="C102" i="47" s="1"/>
  <c r="C101" i="47"/>
  <c r="D100" i="47"/>
  <c r="C100" i="47" s="1"/>
  <c r="C99" i="47"/>
  <c r="C98" i="47"/>
  <c r="C97" i="47"/>
  <c r="D96" i="47"/>
  <c r="C96" i="47" s="1"/>
  <c r="C92" i="47"/>
  <c r="C91" i="47"/>
  <c r="C90" i="47"/>
  <c r="F89" i="47"/>
  <c r="E89" i="47" s="1"/>
  <c r="C89" i="47" s="1"/>
  <c r="C87" i="47"/>
  <c r="C86" i="47"/>
  <c r="C85" i="47"/>
  <c r="C84" i="47"/>
  <c r="E83" i="47"/>
  <c r="C83" i="47" s="1"/>
  <c r="E81" i="47"/>
  <c r="C81" i="47" s="1"/>
  <c r="C80" i="47"/>
  <c r="C79" i="47"/>
  <c r="C78" i="47"/>
  <c r="E77" i="47"/>
  <c r="E76" i="47" s="1"/>
  <c r="D77" i="47"/>
  <c r="C77" i="47" s="1"/>
  <c r="C75" i="47"/>
  <c r="C74" i="47"/>
  <c r="D73" i="47"/>
  <c r="C73" i="47" s="1"/>
  <c r="C72" i="47"/>
  <c r="D71" i="47"/>
  <c r="C71" i="47" s="1"/>
  <c r="C70" i="47"/>
  <c r="C69" i="47"/>
  <c r="C68" i="47"/>
  <c r="D67" i="47"/>
  <c r="C67" i="47" s="1"/>
  <c r="C65" i="47"/>
  <c r="C64" i="47"/>
  <c r="C63" i="47"/>
  <c r="D62" i="47"/>
  <c r="C62" i="47" s="1"/>
  <c r="C61" i="47"/>
  <c r="D60" i="47"/>
  <c r="C60" i="47" s="1"/>
  <c r="C57" i="47"/>
  <c r="C56" i="47"/>
  <c r="C55" i="47"/>
  <c r="E54" i="47"/>
  <c r="C54" i="47" s="1"/>
  <c r="E53" i="47"/>
  <c r="C53" i="47" s="1"/>
  <c r="C52" i="47"/>
  <c r="C51" i="47"/>
  <c r="C50" i="47"/>
  <c r="D49" i="47"/>
  <c r="C49" i="47" s="1"/>
  <c r="C48" i="47"/>
  <c r="C47" i="47"/>
  <c r="D46" i="47"/>
  <c r="C46" i="47" s="1"/>
  <c r="C45" i="47"/>
  <c r="C44" i="47"/>
  <c r="C43" i="47"/>
  <c r="C42" i="47"/>
  <c r="C41" i="47"/>
  <c r="C40" i="47"/>
  <c r="C39" i="47"/>
  <c r="C38" i="47"/>
  <c r="C37" i="47"/>
  <c r="D36" i="47"/>
  <c r="C36" i="47" s="1"/>
  <c r="C34" i="47"/>
  <c r="C33" i="47"/>
  <c r="D32" i="47"/>
  <c r="C32" i="47" s="1"/>
  <c r="C31" i="47"/>
  <c r="C30" i="47" s="1"/>
  <c r="D30" i="47"/>
  <c r="C29" i="47"/>
  <c r="C28" i="47" s="1"/>
  <c r="C26" i="47"/>
  <c r="D25" i="47"/>
  <c r="C25" i="47" s="1"/>
  <c r="C24" i="47"/>
  <c r="C23" i="47"/>
  <c r="D22" i="47"/>
  <c r="C22" i="47" s="1"/>
  <c r="C20" i="47"/>
  <c r="D19" i="47"/>
  <c r="C19" i="47" s="1"/>
  <c r="C18" i="47"/>
  <c r="C17" i="47"/>
  <c r="C16" i="47"/>
  <c r="C15" i="47"/>
  <c r="D14" i="47"/>
  <c r="C14" i="47" s="1"/>
  <c r="D59" i="47" l="1"/>
  <c r="C59" i="47" s="1"/>
  <c r="E82" i="47"/>
  <c r="C82" i="47" s="1"/>
  <c r="D95" i="47"/>
  <c r="C95" i="47" s="1"/>
  <c r="E12" i="47"/>
  <c r="D27" i="47"/>
  <c r="C27" i="47" s="1"/>
  <c r="D13" i="47"/>
  <c r="C13" i="47" s="1"/>
  <c r="D21" i="47"/>
  <c r="C21" i="47" s="1"/>
  <c r="D35" i="47"/>
  <c r="C35" i="47" s="1"/>
  <c r="D66" i="47"/>
  <c r="C66" i="47" s="1"/>
  <c r="D76" i="47"/>
  <c r="F88" i="47"/>
  <c r="E58" i="47" l="1"/>
  <c r="D94" i="47"/>
  <c r="C94" i="47" s="1"/>
  <c r="D12" i="47"/>
  <c r="C12" i="47" s="1"/>
  <c r="F110" i="47"/>
  <c r="E88" i="47"/>
  <c r="F93" i="47"/>
  <c r="C76" i="47"/>
  <c r="D58" i="47"/>
  <c r="C88" i="47" l="1"/>
  <c r="E93" i="47"/>
  <c r="E110" i="47" s="1"/>
  <c r="C58" i="47"/>
  <c r="D93" i="47"/>
  <c r="D110" i="47" s="1"/>
  <c r="G76" i="46"/>
  <c r="J91" i="45"/>
  <c r="J92" i="45"/>
  <c r="E91" i="45"/>
  <c r="R91" i="45" s="1"/>
  <c r="E92" i="45"/>
  <c r="C110" i="47" l="1"/>
  <c r="C93" i="47"/>
  <c r="R92" i="45"/>
  <c r="J99" i="45"/>
  <c r="J98" i="45"/>
  <c r="J97" i="45"/>
  <c r="J96" i="45"/>
  <c r="J95" i="45"/>
  <c r="J94" i="45"/>
  <c r="J93" i="45"/>
  <c r="J90" i="45"/>
  <c r="J100" i="45"/>
  <c r="J101" i="45"/>
  <c r="J102" i="45"/>
  <c r="J103" i="45"/>
  <c r="J104" i="45"/>
  <c r="J105" i="45"/>
  <c r="J79" i="45" l="1"/>
  <c r="J80" i="45"/>
  <c r="J81" i="45"/>
  <c r="J82" i="45"/>
  <c r="J83" i="45"/>
  <c r="J84" i="45"/>
  <c r="J85" i="45"/>
  <c r="J86" i="45"/>
  <c r="J87" i="45"/>
  <c r="G71" i="46" l="1"/>
  <c r="G14" i="45"/>
  <c r="H14" i="45"/>
  <c r="I14" i="45"/>
  <c r="K14" i="45"/>
  <c r="L14" i="45"/>
  <c r="M14" i="45"/>
  <c r="N14" i="45"/>
  <c r="O14" i="45"/>
  <c r="G52" i="46" l="1"/>
  <c r="H58" i="46" l="1"/>
  <c r="I58" i="46"/>
  <c r="J58" i="46"/>
  <c r="E80" i="45"/>
  <c r="E81" i="45"/>
  <c r="E82" i="45"/>
  <c r="E83" i="45"/>
  <c r="E84" i="45"/>
  <c r="R84" i="45" s="1"/>
  <c r="E85" i="45"/>
  <c r="E86" i="45"/>
  <c r="E87" i="45"/>
  <c r="R87" i="45" s="1"/>
  <c r="F73" i="45"/>
  <c r="G73" i="45"/>
  <c r="H73" i="45"/>
  <c r="I73" i="45"/>
  <c r="K73" i="45"/>
  <c r="L73" i="45"/>
  <c r="M73" i="45"/>
  <c r="N73" i="45"/>
  <c r="O73" i="45"/>
  <c r="P73" i="45"/>
  <c r="Q73" i="45"/>
  <c r="F29" i="45" l="1"/>
  <c r="G29" i="45"/>
  <c r="H29" i="45"/>
  <c r="K29" i="45"/>
  <c r="L29" i="45"/>
  <c r="M29" i="45"/>
  <c r="N29" i="45"/>
  <c r="O29" i="45"/>
  <c r="P29" i="45"/>
  <c r="Q29" i="45"/>
  <c r="J44" i="45"/>
  <c r="R44" i="45" s="1"/>
  <c r="G80" i="46" l="1"/>
  <c r="F89" i="45" l="1"/>
  <c r="G89" i="45"/>
  <c r="H89" i="45"/>
  <c r="I89" i="45"/>
  <c r="K89" i="45"/>
  <c r="L89" i="45"/>
  <c r="M89" i="45"/>
  <c r="N89" i="45"/>
  <c r="O89" i="45"/>
  <c r="P89" i="45"/>
  <c r="Q89" i="45"/>
  <c r="S89" i="45"/>
  <c r="T89" i="45"/>
  <c r="U89" i="45"/>
  <c r="V89" i="45"/>
  <c r="E100" i="45"/>
  <c r="E93" i="45"/>
  <c r="E94" i="45"/>
  <c r="R94" i="45" s="1"/>
  <c r="J22" i="45" l="1"/>
  <c r="J23" i="45"/>
  <c r="J24" i="45"/>
  <c r="H73" i="46" l="1"/>
  <c r="I73" i="46"/>
  <c r="J73" i="46"/>
  <c r="G78" i="46"/>
  <c r="G79" i="46"/>
  <c r="G77" i="46" l="1"/>
  <c r="G75" i="46"/>
  <c r="G74" i="46"/>
  <c r="G104" i="46" l="1"/>
  <c r="G103" i="46"/>
  <c r="G102" i="46"/>
  <c r="J101" i="46"/>
  <c r="J100" i="46" s="1"/>
  <c r="I101" i="46"/>
  <c r="I100" i="46" s="1"/>
  <c r="H101" i="46"/>
  <c r="H100" i="46" s="1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J72" i="46"/>
  <c r="I72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J57" i="46"/>
  <c r="I57" i="46"/>
  <c r="H57" i="46"/>
  <c r="G56" i="46"/>
  <c r="G55" i="46"/>
  <c r="G54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J37" i="46"/>
  <c r="J36" i="46" s="1"/>
  <c r="I37" i="46"/>
  <c r="I36" i="46" s="1"/>
  <c r="H37" i="46"/>
  <c r="H36" i="46" s="1"/>
  <c r="G35" i="46"/>
  <c r="G34" i="46"/>
  <c r="G33" i="46"/>
  <c r="J32" i="46"/>
  <c r="J31" i="46" s="1"/>
  <c r="I32" i="46"/>
  <c r="I31" i="46" s="1"/>
  <c r="H32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1" i="45"/>
  <c r="R130" i="45"/>
  <c r="R139" i="45" s="1"/>
  <c r="Q130" i="45"/>
  <c r="Q139" i="45" s="1"/>
  <c r="P130" i="45"/>
  <c r="P139" i="45" s="1"/>
  <c r="O130" i="45"/>
  <c r="O139" i="45" s="1"/>
  <c r="N130" i="45"/>
  <c r="N139" i="45" s="1"/>
  <c r="M130" i="45"/>
  <c r="M139" i="45" s="1"/>
  <c r="L130" i="45"/>
  <c r="L139" i="45" s="1"/>
  <c r="K130" i="45"/>
  <c r="J130" i="45"/>
  <c r="J139" i="45" s="1"/>
  <c r="I130" i="45"/>
  <c r="I139" i="45" s="1"/>
  <c r="H130" i="45"/>
  <c r="H139" i="45" s="1"/>
  <c r="G130" i="45"/>
  <c r="G139" i="45" s="1"/>
  <c r="F130" i="45"/>
  <c r="F139" i="45" s="1"/>
  <c r="E130" i="45"/>
  <c r="J122" i="45"/>
  <c r="E122" i="45"/>
  <c r="J121" i="45"/>
  <c r="R121" i="45" s="1"/>
  <c r="J120" i="45"/>
  <c r="E120" i="45"/>
  <c r="J119" i="45"/>
  <c r="R119" i="45" s="1"/>
  <c r="J118" i="45"/>
  <c r="E118" i="45"/>
  <c r="Q117" i="45"/>
  <c r="Q116" i="45" s="1"/>
  <c r="P117" i="45"/>
  <c r="P116" i="45" s="1"/>
  <c r="O117" i="45"/>
  <c r="O116" i="45" s="1"/>
  <c r="N117" i="45"/>
  <c r="N116" i="45" s="1"/>
  <c r="M117" i="45"/>
  <c r="M116" i="45" s="1"/>
  <c r="L117" i="45"/>
  <c r="L116" i="45" s="1"/>
  <c r="K117" i="45"/>
  <c r="K116" i="45" s="1"/>
  <c r="I117" i="45"/>
  <c r="H117" i="45"/>
  <c r="H116" i="45" s="1"/>
  <c r="G117" i="45"/>
  <c r="G116" i="45" s="1"/>
  <c r="F117" i="45"/>
  <c r="F116" i="45" s="1"/>
  <c r="I116" i="45"/>
  <c r="J115" i="45"/>
  <c r="J114" i="45" s="1"/>
  <c r="J113" i="45" s="1"/>
  <c r="E115" i="45"/>
  <c r="Q114" i="45"/>
  <c r="Q113" i="45" s="1"/>
  <c r="P114" i="45"/>
  <c r="P113" i="45" s="1"/>
  <c r="O114" i="45"/>
  <c r="O113" i="45" s="1"/>
  <c r="N114" i="45"/>
  <c r="N113" i="45" s="1"/>
  <c r="M114" i="45"/>
  <c r="M113" i="45" s="1"/>
  <c r="L114" i="45"/>
  <c r="L113" i="45" s="1"/>
  <c r="K114" i="45"/>
  <c r="K113" i="45" s="1"/>
  <c r="I114" i="45"/>
  <c r="I113" i="45" s="1"/>
  <c r="H114" i="45"/>
  <c r="H113" i="45" s="1"/>
  <c r="G114" i="45"/>
  <c r="G113" i="45" s="1"/>
  <c r="F114" i="45"/>
  <c r="F113" i="45" s="1"/>
  <c r="J112" i="45"/>
  <c r="E112" i="45"/>
  <c r="J111" i="45"/>
  <c r="E111" i="45"/>
  <c r="J110" i="45"/>
  <c r="E110" i="45"/>
  <c r="Q109" i="45"/>
  <c r="Q108" i="45" s="1"/>
  <c r="P109" i="45"/>
  <c r="P108" i="45" s="1"/>
  <c r="O109" i="45"/>
  <c r="O108" i="45" s="1"/>
  <c r="N109" i="45"/>
  <c r="N108" i="45" s="1"/>
  <c r="M109" i="45"/>
  <c r="M108" i="45" s="1"/>
  <c r="L109" i="45"/>
  <c r="L108" i="45" s="1"/>
  <c r="K109" i="45"/>
  <c r="K108" i="45" s="1"/>
  <c r="I109" i="45"/>
  <c r="I108" i="45" s="1"/>
  <c r="H109" i="45"/>
  <c r="H108" i="45" s="1"/>
  <c r="G109" i="45"/>
  <c r="G108" i="45" s="1"/>
  <c r="F109" i="45"/>
  <c r="F108" i="45" s="1"/>
  <c r="J107" i="45"/>
  <c r="E107" i="45"/>
  <c r="J106" i="45"/>
  <c r="E106" i="45"/>
  <c r="E105" i="45"/>
  <c r="E104" i="45"/>
  <c r="E103" i="45"/>
  <c r="E102" i="45"/>
  <c r="E101" i="45"/>
  <c r="R100" i="45"/>
  <c r="E99" i="45"/>
  <c r="E98" i="45"/>
  <c r="E97" i="45"/>
  <c r="E96" i="45"/>
  <c r="E95" i="45"/>
  <c r="E90" i="45"/>
  <c r="Q88" i="45"/>
  <c r="P88" i="45"/>
  <c r="O88" i="45"/>
  <c r="N88" i="45"/>
  <c r="M88" i="45"/>
  <c r="L88" i="45"/>
  <c r="K88" i="45"/>
  <c r="I88" i="45"/>
  <c r="H88" i="45"/>
  <c r="G88" i="45"/>
  <c r="F88" i="45"/>
  <c r="R86" i="45"/>
  <c r="R85" i="45"/>
  <c r="R83" i="45"/>
  <c r="R82" i="45"/>
  <c r="R81" i="45"/>
  <c r="R80" i="45"/>
  <c r="E79" i="45"/>
  <c r="J78" i="45"/>
  <c r="E78" i="45"/>
  <c r="J77" i="45"/>
  <c r="E77" i="45"/>
  <c r="J76" i="45"/>
  <c r="E76" i="45"/>
  <c r="J75" i="45"/>
  <c r="E75" i="45"/>
  <c r="J74" i="45"/>
  <c r="E74" i="45"/>
  <c r="Q72" i="45"/>
  <c r="P72" i="45"/>
  <c r="O72" i="45"/>
  <c r="N72" i="45"/>
  <c r="M72" i="45"/>
  <c r="L72" i="45"/>
  <c r="K72" i="45"/>
  <c r="I72" i="45"/>
  <c r="H72" i="45"/>
  <c r="G72" i="45"/>
  <c r="F72" i="45"/>
  <c r="E71" i="45"/>
  <c r="R71" i="45" s="1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J62" i="45"/>
  <c r="E62" i="45"/>
  <c r="Q61" i="45"/>
  <c r="Q46" i="45" s="1"/>
  <c r="Q45" i="45" s="1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J47" i="45"/>
  <c r="E47" i="45"/>
  <c r="P46" i="45"/>
  <c r="P45" i="45" s="1"/>
  <c r="O46" i="45"/>
  <c r="O45" i="45" s="1"/>
  <c r="N46" i="45"/>
  <c r="N45" i="45" s="1"/>
  <c r="M46" i="45"/>
  <c r="M45" i="45" s="1"/>
  <c r="L46" i="45"/>
  <c r="L45" i="45" s="1"/>
  <c r="K46" i="45"/>
  <c r="K45" i="45" s="1"/>
  <c r="I46" i="45"/>
  <c r="I45" i="45" s="1"/>
  <c r="H46" i="45"/>
  <c r="H45" i="45" s="1"/>
  <c r="G46" i="45"/>
  <c r="G45" i="45" s="1"/>
  <c r="F46" i="45"/>
  <c r="F45" i="45" s="1"/>
  <c r="J43" i="45"/>
  <c r="E43" i="45"/>
  <c r="E42" i="45"/>
  <c r="R42" i="45" s="1"/>
  <c r="J41" i="45"/>
  <c r="E41" i="45"/>
  <c r="J40" i="45"/>
  <c r="E40" i="45"/>
  <c r="E39" i="45"/>
  <c r="R39" i="45" s="1"/>
  <c r="J38" i="45"/>
  <c r="E38" i="45"/>
  <c r="J37" i="45"/>
  <c r="E37" i="45"/>
  <c r="J36" i="45"/>
  <c r="E36" i="45"/>
  <c r="J35" i="45"/>
  <c r="E35" i="45"/>
  <c r="J34" i="45"/>
  <c r="E34" i="45"/>
  <c r="J33" i="45"/>
  <c r="E33" i="45"/>
  <c r="J32" i="45"/>
  <c r="E32" i="45"/>
  <c r="J31" i="45"/>
  <c r="E31" i="45"/>
  <c r="J30" i="45"/>
  <c r="E30" i="45"/>
  <c r="Q28" i="45"/>
  <c r="P28" i="45"/>
  <c r="O28" i="45"/>
  <c r="N28" i="45"/>
  <c r="M28" i="45"/>
  <c r="L28" i="45"/>
  <c r="K28" i="45"/>
  <c r="H28" i="45"/>
  <c r="G28" i="45"/>
  <c r="F28" i="45"/>
  <c r="R27" i="45"/>
  <c r="R26" i="45"/>
  <c r="E25" i="45"/>
  <c r="E24" i="45"/>
  <c r="R24" i="45" s="1"/>
  <c r="R23" i="45"/>
  <c r="J21" i="45"/>
  <c r="J20" i="45"/>
  <c r="J19" i="45"/>
  <c r="J18" i="45"/>
  <c r="J17" i="45"/>
  <c r="J16" i="45"/>
  <c r="J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C34" i="44" s="1"/>
  <c r="D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E23" i="44" s="1"/>
  <c r="D16" i="44"/>
  <c r="D15" i="44" s="1"/>
  <c r="R34" i="45" l="1"/>
  <c r="R111" i="45"/>
  <c r="R43" i="45"/>
  <c r="J14" i="45"/>
  <c r="J13" i="45" s="1"/>
  <c r="L32" i="46"/>
  <c r="R110" i="45"/>
  <c r="R76" i="45"/>
  <c r="R15" i="45"/>
  <c r="J73" i="45"/>
  <c r="J72" i="45" s="1"/>
  <c r="E73" i="45"/>
  <c r="J29" i="45"/>
  <c r="J28" i="45" s="1"/>
  <c r="R63" i="45"/>
  <c r="G58" i="46"/>
  <c r="E29" i="45"/>
  <c r="E28" i="45" s="1"/>
  <c r="J89" i="45"/>
  <c r="J88" i="45" s="1"/>
  <c r="R57" i="45"/>
  <c r="R48" i="45"/>
  <c r="R60" i="45"/>
  <c r="R97" i="45"/>
  <c r="G73" i="46"/>
  <c r="L37" i="46"/>
  <c r="R33" i="45"/>
  <c r="R37" i="45"/>
  <c r="R98" i="45"/>
  <c r="R102" i="45"/>
  <c r="R66" i="45"/>
  <c r="R103" i="45"/>
  <c r="R75" i="45"/>
  <c r="R32" i="45"/>
  <c r="R77" i="45"/>
  <c r="R17" i="45"/>
  <c r="R55" i="45"/>
  <c r="R107" i="45"/>
  <c r="R49" i="45"/>
  <c r="R68" i="45"/>
  <c r="R78" i="45"/>
  <c r="R50" i="45"/>
  <c r="R54" i="45"/>
  <c r="R65" i="45"/>
  <c r="R69" i="45"/>
  <c r="R101" i="45"/>
  <c r="R115" i="45"/>
  <c r="R16" i="45"/>
  <c r="R62" i="45"/>
  <c r="R51" i="45"/>
  <c r="R59" i="45"/>
  <c r="Q123" i="45"/>
  <c r="R21" i="45"/>
  <c r="R70" i="45"/>
  <c r="R67" i="45"/>
  <c r="R79" i="45"/>
  <c r="R95" i="45"/>
  <c r="G101" i="46"/>
  <c r="G100" i="46" s="1"/>
  <c r="H123" i="45"/>
  <c r="G57" i="46"/>
  <c r="L58" i="46"/>
  <c r="L15" i="46"/>
  <c r="G32" i="46"/>
  <c r="G31" i="46" s="1"/>
  <c r="H31" i="46"/>
  <c r="F33" i="44"/>
  <c r="F32" i="44" s="1"/>
  <c r="F36" i="44" s="1"/>
  <c r="E33" i="44"/>
  <c r="E32" i="44" s="1"/>
  <c r="E36" i="44" s="1"/>
  <c r="C35" i="44"/>
  <c r="D33" i="44"/>
  <c r="D32" i="44" s="1"/>
  <c r="C16" i="44"/>
  <c r="E109" i="45"/>
  <c r="E108" i="45" s="1"/>
  <c r="J109" i="45"/>
  <c r="J108" i="45" s="1"/>
  <c r="L73" i="46"/>
  <c r="G15" i="46"/>
  <c r="G14" i="46" s="1"/>
  <c r="G37" i="46"/>
  <c r="G36" i="46" s="1"/>
  <c r="R90" i="45"/>
  <c r="H105" i="46"/>
  <c r="I105" i="46"/>
  <c r="R105" i="45"/>
  <c r="R18" i="45"/>
  <c r="R22" i="45"/>
  <c r="R47" i="45"/>
  <c r="R58" i="45"/>
  <c r="R64" i="45"/>
  <c r="R52" i="45"/>
  <c r="R56" i="45"/>
  <c r="R20" i="45"/>
  <c r="J46" i="45"/>
  <c r="J45" i="45" s="1"/>
  <c r="R53" i="45"/>
  <c r="R74" i="45"/>
  <c r="R41" i="45"/>
  <c r="R61" i="45"/>
  <c r="E132" i="45"/>
  <c r="G123" i="45"/>
  <c r="P123" i="45"/>
  <c r="R38" i="45"/>
  <c r="N123" i="45"/>
  <c r="R40" i="45"/>
  <c r="R96" i="45"/>
  <c r="R104" i="45"/>
  <c r="R93" i="45"/>
  <c r="E89" i="45"/>
  <c r="E88" i="45" s="1"/>
  <c r="R106" i="45"/>
  <c r="M123" i="45"/>
  <c r="R35" i="45"/>
  <c r="R36" i="45"/>
  <c r="R31" i="45"/>
  <c r="R25" i="45"/>
  <c r="P13" i="45"/>
  <c r="G13" i="45"/>
  <c r="H13" i="45"/>
  <c r="M13" i="45"/>
  <c r="E14" i="45"/>
  <c r="E13" i="45" s="1"/>
  <c r="N13" i="45"/>
  <c r="L123" i="45"/>
  <c r="K123" i="45"/>
  <c r="R118" i="45"/>
  <c r="J117" i="45"/>
  <c r="J116" i="45" s="1"/>
  <c r="R120" i="45"/>
  <c r="E117" i="45"/>
  <c r="E116" i="45" s="1"/>
  <c r="O123" i="45"/>
  <c r="R122" i="45"/>
  <c r="L101" i="46"/>
  <c r="H72" i="46"/>
  <c r="G72" i="46" s="1"/>
  <c r="J105" i="46"/>
  <c r="I13" i="45"/>
  <c r="Q13" i="45"/>
  <c r="R30" i="45"/>
  <c r="E46" i="45"/>
  <c r="R112" i="45"/>
  <c r="E114" i="45"/>
  <c r="R114" i="45" s="1"/>
  <c r="R19" i="45"/>
  <c r="R99" i="45"/>
  <c r="F123" i="45"/>
  <c r="C15" i="44"/>
  <c r="C23" i="44" s="1"/>
  <c r="D23" i="44"/>
  <c r="C25" i="44"/>
  <c r="R109" i="45" l="1"/>
  <c r="I36" i="44"/>
  <c r="R73" i="45"/>
  <c r="R72" i="45" s="1"/>
  <c r="R29" i="45"/>
  <c r="R28" i="45" s="1"/>
  <c r="R89" i="45"/>
  <c r="R117" i="45"/>
  <c r="R116" i="45" s="1"/>
  <c r="C32" i="44"/>
  <c r="C36" i="44" s="1"/>
  <c r="D36" i="44"/>
  <c r="C33" i="44"/>
  <c r="R14" i="45"/>
  <c r="R13" i="45" s="1"/>
  <c r="R46" i="45"/>
  <c r="R45" i="45" s="1"/>
  <c r="T73" i="45"/>
  <c r="T109" i="45"/>
  <c r="T108" i="45"/>
  <c r="R108" i="45"/>
  <c r="G105" i="46"/>
  <c r="L105" i="46"/>
  <c r="L106" i="46"/>
  <c r="R88" i="45"/>
  <c r="E72" i="45"/>
  <c r="T72" i="45" s="1"/>
  <c r="T29" i="45"/>
  <c r="T28" i="45"/>
  <c r="T14" i="45"/>
  <c r="J123" i="45"/>
  <c r="T126" i="45" s="1"/>
  <c r="T13" i="45"/>
  <c r="T88" i="45"/>
  <c r="T114" i="45"/>
  <c r="E113" i="45"/>
  <c r="T46" i="45"/>
  <c r="E45" i="45"/>
  <c r="T45" i="45" s="1"/>
  <c r="E123" i="45"/>
  <c r="R123" i="45" l="1"/>
  <c r="U123" i="45"/>
  <c r="T123" i="45"/>
  <c r="T113" i="45"/>
  <c r="R113" i="45"/>
  <c r="I29" i="45" l="1"/>
  <c r="I28" i="45" s="1"/>
  <c r="I123" i="45" l="1"/>
</calcChain>
</file>

<file path=xl/sharedStrings.xml><?xml version="1.0" encoding="utf-8"?>
<sst xmlns="http://schemas.openxmlformats.org/spreadsheetml/2006/main" count="1103" uniqueCount="548">
  <si>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</si>
  <si>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</si>
  <si>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</si>
  <si>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</si>
  <si>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</si>
  <si>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</si>
  <si>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</si>
  <si>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</si>
  <si>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</si>
  <si>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</si>
  <si>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</si>
  <si>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</si>
  <si>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</si>
  <si>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</si>
  <si>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</si>
  <si>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</si>
  <si>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</si>
  <si>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</si>
  <si>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</si>
  <si>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</si>
  <si>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</si>
  <si>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</si>
  <si>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</si>
  <si>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</si>
  <si>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</si>
  <si>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</si>
  <si>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</si>
  <si>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</si>
  <si>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</si>
  <si>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</si>
  <si>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</si>
  <si>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</si>
  <si>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</si>
  <si>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</si>
  <si>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</si>
  <si>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</si>
  <si>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</si>
  <si>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</si>
  <si>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</si>
  <si>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</si>
  <si>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</si>
  <si>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</si>
  <si>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</si>
  <si>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</si>
  <si>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</si>
  <si>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</si>
  <si>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</si>
  <si>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</si>
  <si>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</si>
  <si>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</si>
  <si>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</si>
  <si>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</si>
  <si>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</si>
  <si>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</si>
  <si>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</si>
  <si>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</si>
  <si>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</si>
  <si>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</si>
  <si>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</si>
  <si>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</si>
  <si>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</si>
  <si>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</si>
  <si>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</si>
  <si>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</si>
  <si>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</si>
  <si>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</si>
  <si>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</si>
  <si>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</si>
  <si>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</si>
  <si>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</si>
  <si>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</si>
  <si>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</si>
  <si>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</si>
  <si>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</si>
  <si>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</si>
  <si>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</si>
  <si>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</si>
  <si>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</si>
  <si>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</si>
  <si>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</si>
  <si>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</si>
  <si>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</si>
  <si>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</si>
  <si>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</si>
  <si>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</si>
  <si>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</si>
  <si>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</si>
  <si>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</si>
  <si>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</si>
  <si>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</si>
  <si>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</si>
  <si>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</si>
  <si>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</si>
  <si>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</si>
  <si>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</si>
  <si>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</si>
  <si>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</si>
  <si>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</si>
  <si>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</si>
  <si>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</si>
  <si>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</si>
  <si>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</si>
  <si>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</si>
  <si>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</si>
  <si>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</si>
  <si>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</si>
  <si>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</si>
  <si>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</si>
  <si>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</si>
  <si>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</si>
  <si>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</si>
  <si>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</si>
  <si>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</si>
  <si>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</si>
  <si>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</si>
  <si>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</si>
  <si>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</si>
  <si>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</si>
  <si>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</si>
  <si>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</si>
  <si>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</si>
  <si>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</si>
  <si>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</si>
  <si>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</si>
  <si>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</si>
  <si>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</si>
  <si>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</si>
  <si>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</si>
  <si>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</si>
  <si>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</si>
  <si>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</si>
  <si>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</si>
  <si>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</si>
  <si>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</si>
  <si>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</si>
  <si>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</si>
  <si>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</si>
  <si>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</si>
  <si>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</si>
  <si>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</si>
  <si>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</si>
  <si>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</si>
  <si>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</si>
  <si>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</si>
  <si>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</si>
  <si>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</si>
  <si>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</si>
  <si>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</si>
  <si>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</si>
  <si>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</si>
  <si>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</si>
  <si>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</si>
  <si>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</si>
  <si>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</si>
  <si>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</si>
  <si>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</si>
  <si>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</si>
  <si>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</si>
  <si>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</si>
  <si>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</si>
  <si>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</si>
  <si>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</si>
  <si>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</si>
  <si>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</si>
  <si>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</si>
  <si>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</si>
  <si>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</si>
  <si>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</si>
  <si>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</si>
  <si>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</si>
  <si>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</si>
  <si>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</si>
  <si>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</si>
  <si>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</si>
  <si>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</si>
  <si>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</si>
  <si>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</si>
  <si>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</si>
  <si>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</si>
  <si>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</si>
  <si>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</si>
  <si>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</si>
  <si>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</si>
  <si>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</si>
  <si>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</si>
  <si>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</si>
  <si>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</si>
  <si>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</si>
  <si>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</si>
  <si>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</si>
  <si>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</si>
  <si>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</si>
  <si>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</si>
  <si>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</si>
  <si>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</si>
  <si>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</si>
  <si>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</si>
  <si>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</si>
  <si>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</si>
  <si>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</si>
  <si>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</si>
  <si>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</si>
  <si>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</si>
  <si>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</si>
  <si>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</si>
  <si>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</si>
  <si>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</si>
  <si>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</si>
  <si>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</si>
  <si>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</si>
  <si>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</si>
  <si>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</si>
  <si>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</si>
  <si>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</si>
  <si>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</si>
  <si>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</si>
  <si>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</si>
  <si>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</si>
  <si>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</si>
  <si>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</si>
  <si>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</si>
  <si>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</si>
  <si>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</si>
  <si>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</si>
  <si>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</si>
  <si>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</si>
  <si>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</si>
  <si>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</si>
  <si>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</si>
  <si>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</si>
  <si>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</si>
  <si>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</si>
  <si>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</si>
  <si>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</si>
  <si>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</si>
  <si>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</si>
  <si>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</si>
  <si>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</si>
  <si>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</si>
  <si>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</si>
  <si>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</si>
  <si>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</si>
  <si>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</si>
  <si>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</si>
  <si>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</si>
  <si>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</si>
  <si>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</si>
  <si>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</si>
  <si>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</si>
  <si>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</si>
  <si>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</si>
  <si>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</si>
  <si>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</si>
  <si>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</si>
  <si>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</si>
  <si>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</si>
  <si>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</si>
  <si>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</si>
  <si>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</si>
  <si>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</si>
  <si>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</si>
  <si>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</si>
  <si>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</si>
  <si>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</si>
  <si>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</si>
  <si>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</si>
  <si>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</si>
  <si>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</si>
  <si>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</si>
  <si>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</si>
  <si>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</si>
  <si>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</si>
  <si>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</si>
  <si>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</si>
  <si>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</si>
  <si>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</si>
  <si>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</si>
  <si>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</si>
  <si>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</si>
  <si>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</si>
  <si>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</si>
  <si>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</si>
  <si>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</si>
  <si>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</si>
  <si>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</si>
  <si>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</si>
  <si>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</si>
  <si>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</si>
  <si>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</si>
  <si>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</si>
  <si>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</si>
  <si>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</si>
  <si>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</si>
  <si>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</si>
  <si>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</si>
  <si>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</si>
  <si>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</si>
  <si>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</si>
  <si>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</si>
  <si>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</si>
  <si>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</si>
  <si>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</si>
  <si>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</si>
  <si>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</si>
  <si>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</si>
  <si>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</si>
  <si>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</si>
  <si>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</si>
  <si>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</si>
  <si>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</si>
  <si>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</si>
  <si>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</si>
  <si>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</si>
  <si>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</si>
  <si>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</si>
  <si>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</si>
  <si>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</si>
  <si>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</si>
  <si>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</si>
  <si>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</si>
  <si>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</si>
  <si>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</si>
  <si>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</si>
  <si>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</si>
  <si>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</si>
  <si>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</si>
  <si>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</si>
  <si>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</si>
  <si>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</si>
  <si>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</si>
  <si>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</si>
  <si>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</si>
  <si>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</si>
  <si>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</si>
  <si>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</si>
  <si>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</si>
  <si>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</si>
  <si>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</si>
  <si>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</si>
  <si>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</si>
  <si>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</si>
  <si>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</si>
  <si>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</si>
  <si>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</si>
  <si>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</si>
  <si>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</si>
  <si>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</si>
  <si>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</si>
  <si>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</si>
  <si>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</si>
  <si>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</si>
  <si>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</si>
  <si>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</si>
  <si>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</si>
  <si>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</si>
  <si>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</si>
  <si>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</si>
  <si>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</si>
  <si>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</si>
  <si>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</si>
  <si>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</si>
  <si>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</si>
  <si>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</si>
  <si>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</si>
  <si>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</si>
  <si>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</si>
  <si>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</si>
  <si>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</si>
  <si>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</si>
  <si>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</si>
  <si>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</si>
  <si>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</si>
  <si>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</si>
  <si>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</si>
  <si>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</si>
  <si>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</si>
  <si>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</si>
  <si>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</si>
  <si>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</si>
  <si>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</si>
  <si>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</si>
  <si>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</si>
  <si>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</si>
  <si>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</si>
  <si>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</si>
  <si>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</si>
  <si>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</si>
  <si>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</si>
  <si>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</si>
  <si>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</si>
  <si>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</si>
  <si>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</si>
  <si>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</si>
  <si>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</si>
  <si>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</si>
  <si>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</si>
  <si>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</si>
  <si>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</si>
  <si>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</si>
  <si>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</si>
  <si>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</si>
  <si>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</si>
  <si>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</si>
  <si>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</si>
  <si>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</si>
  <si>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</si>
  <si>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</si>
  <si>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</si>
  <si>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</si>
  <si>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</si>
  <si>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</si>
  <si>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</si>
  <si>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</si>
  <si>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</si>
  <si>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</si>
  <si>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</si>
  <si>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</si>
  <si>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</si>
  <si>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</si>
  <si>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</si>
  <si>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</si>
  <si>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</si>
  <si>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</si>
  <si>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</si>
  <si>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</si>
  <si>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</si>
  <si>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</si>
  <si>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</si>
  <si>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</si>
  <si>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</si>
  <si>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</si>
  <si>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</si>
  <si>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</si>
  <si>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</si>
  <si>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</si>
  <si>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</si>
  <si>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</si>
  <si>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</si>
  <si>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</si>
  <si>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</si>
  <si>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</si>
  <si>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</si>
  <si>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</si>
  <si>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</si>
  <si>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</si>
  <si>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</si>
  <si>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</si>
  <si>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</si>
  <si>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</si>
  <si>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</si>
  <si>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</si>
  <si>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</si>
  <si>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</si>
  <si>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</si>
  <si>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</si>
  <si>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</si>
  <si>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</si>
  <si>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</si>
  <si>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</si>
  <si>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</si>
  <si>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</si>
  <si>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</si>
  <si>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</si>
  <si>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</si>
  <si>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</si>
  <si>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</si>
  <si>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</si>
  <si>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</si>
  <si>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</si>
  <si>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</si>
  <si>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</si>
  <si>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</si>
  <si>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</si>
  <si>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</si>
  <si>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</si>
  <si>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</si>
  <si>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</si>
  <si>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</si>
  <si>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</si>
  <si>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</si>
  <si>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</si>
  <si>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</si>
  <si>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</si>
  <si>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</si>
  <si>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</si>
  <si>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</si>
  <si>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</si>
  <si>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</si>
  <si>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</si>
  <si>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</si>
  <si>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</si>
  <si>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</si>
  <si>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</si>
  <si>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</si>
  <si>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</si>
  <si>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</si>
  <si>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</si>
  <si>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</si>
  <si>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</si>
  <si>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</si>
  <si>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</si>
  <si>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</si>
  <si>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Місцеві податки та збори, що сплачуються (перераховуються) згідно з Податковим кодексом України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</si>
  <si>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</si>
  <si>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</si>
  <si>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</si>
  <si>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</si>
  <si>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</si>
  <si>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</si>
  <si>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</si>
  <si>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</si>
  <si>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</si>
  <si>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</si>
  <si>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</si>
  <si>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</si>
  <si>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</si>
  <si>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</si>
  <si>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</si>
  <si>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</si>
  <si>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</si>
  <si>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</si>
  <si>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</si>
  <si>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</si>
  <si>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до рішення Вараської міської ради</t>
  </si>
  <si>
    <t xml:space="preserve">Рентна плата за спеціальне використання лісових ресурсів </t>
  </si>
  <si>
    <t>Найменування згідно з класифікацією доходів бюджету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</si>
  <si>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</si>
  <si>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</si>
  <si>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</si>
  <si>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</si>
  <si>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</si>
  <si>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</si>
  <si>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</si>
  <si>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</si>
  <si>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</si>
  <si>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0619770</t>
  </si>
  <si>
    <t>1018340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</si>
  <si>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</si>
  <si>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</si>
  <si>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1212010</t>
  </si>
  <si>
    <t>________2023 року №________________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</si>
  <si>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</si>
  <si>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</si>
  <si>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</si>
  <si>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1213124</t>
  </si>
  <si>
    <t>Міський голова                                               Олександр МЕНЗУЛ</t>
  </si>
  <si>
    <r>
      <t>Туристичний збір</t>
    </r>
    <r>
      <rPr>
        <sz val="14.5"/>
        <rFont val="Times New Roman"/>
        <family val="1"/>
        <charset val="204"/>
      </rPr>
      <t> </t>
    </r>
  </si>
  <si>
    <t>Податкові надходження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</si>
</sst>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u/>
      <sz val="16"/>
      <color indexed="8"/>
      <name val="Times New Roman"/>
      <family val="1"/>
      <charset val="204"/>
    </font>
    <font>
      <sz val="12"/>
      <color rgb="FFFF0000"/>
      <name val="Helv"/>
      <charset val="204"/>
    </font>
    <font>
      <b/>
      <sz val="14"/>
      <color indexed="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14.5"/>
      <color indexed="8"/>
      <name val="Times New Roman"/>
      <family val="1"/>
      <charset val="204"/>
    </font>
    <font>
      <sz val="14.5"/>
      <name val="Times New Roman"/>
      <family val="1"/>
      <charset val="204"/>
    </font>
    <font>
      <b/>
      <sz val="14.5"/>
      <name val="Times New Roman"/>
      <family val="1"/>
      <charset val="204"/>
    </font>
    <font>
      <b/>
      <sz val="14.5"/>
      <color rgb="FF000000"/>
      <name val="Times New Roman"/>
      <family val="1"/>
      <charset val="204"/>
    </font>
    <font>
      <sz val="14.5"/>
      <color rgb="FF000000"/>
      <name val="Times New Roman"/>
      <family val="1"/>
      <charset val="204"/>
    </font>
    <font>
      <sz val="14.5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6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4" fillId="0" borderId="0"/>
    <xf numFmtId="0" fontId="2" fillId="0" borderId="0"/>
  </cellStyleXfs>
  <cellXfs count="570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1" fillId="0" borderId="0" xfId="0" applyFont="1"/>
    <xf numFmtId="0" fontId="11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4" fillId="0" borderId="0" xfId="0" applyFont="1"/>
    <xf numFmtId="0" fontId="19" fillId="0" borderId="0" xfId="0" applyFont="1"/>
    <xf numFmtId="3" fontId="14" fillId="0" borderId="0" xfId="0" applyNumberFormat="1" applyFont="1"/>
    <xf numFmtId="3" fontId="24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Border="1" applyAlignment="1" applyProtection="1">
      <alignment horizontal="left" vertical="center" wrapText="1"/>
    </xf>
    <xf numFmtId="164" fontId="20" fillId="0" borderId="0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 applyProtection="1">
      <alignment wrapText="1"/>
      <protection locked="0"/>
    </xf>
    <xf numFmtId="164" fontId="24" fillId="0" borderId="0" xfId="0" applyNumberFormat="1" applyFont="1" applyFill="1" applyBorder="1" applyAlignment="1">
      <alignment horizontal="right" wrapText="1"/>
    </xf>
    <xf numFmtId="0" fontId="26" fillId="0" borderId="0" xfId="0" applyFont="1"/>
    <xf numFmtId="0" fontId="20" fillId="0" borderId="0" xfId="0" applyFont="1" applyBorder="1" applyAlignment="1" applyProtection="1">
      <alignment horizontal="center" vertical="top" wrapText="1"/>
    </xf>
    <xf numFmtId="0" fontId="20" fillId="0" borderId="0" xfId="0" applyFont="1" applyBorder="1" applyAlignment="1" applyProtection="1">
      <alignment vertical="top" wrapText="1"/>
    </xf>
    <xf numFmtId="49" fontId="18" fillId="0" borderId="1" xfId="0" applyNumberFormat="1" applyFont="1" applyFill="1" applyBorder="1" applyAlignment="1">
      <alignment horizontal="center" wrapText="1"/>
    </xf>
    <xf numFmtId="0" fontId="35" fillId="0" borderId="0" xfId="3" applyFont="1" applyFill="1" applyBorder="1" applyAlignment="1" applyProtection="1">
      <alignment vertical="center" wrapText="1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13" fillId="0" borderId="0" xfId="0" applyFont="1"/>
    <xf numFmtId="0" fontId="45" fillId="0" borderId="0" xfId="0" applyFont="1"/>
    <xf numFmtId="3" fontId="16" fillId="0" borderId="1" xfId="0" applyNumberFormat="1" applyFont="1" applyBorder="1" applyAlignment="1">
      <alignment horizontal="center"/>
    </xf>
    <xf numFmtId="0" fontId="21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14" fillId="0" borderId="0" xfId="0" applyFont="1" applyAlignment="1">
      <alignment wrapText="1"/>
    </xf>
    <xf numFmtId="3" fontId="50" fillId="0" borderId="0" xfId="0" applyNumberFormat="1" applyFont="1" applyBorder="1" applyAlignment="1">
      <alignment horizontal="justify" wrapText="1"/>
    </xf>
    <xf numFmtId="0" fontId="4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justify" wrapText="1"/>
    </xf>
    <xf numFmtId="3" fontId="49" fillId="0" borderId="0" xfId="0" applyNumberFormat="1" applyFont="1" applyBorder="1" applyAlignment="1">
      <alignment horizontal="right" wrapText="1"/>
    </xf>
    <xf numFmtId="0" fontId="0" fillId="0" borderId="0" xfId="0" applyFont="1"/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52" fillId="0" borderId="0" xfId="0" applyNumberFormat="1" applyFont="1"/>
    <xf numFmtId="3" fontId="16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0" fontId="16" fillId="0" borderId="0" xfId="0" applyFont="1"/>
    <xf numFmtId="0" fontId="56" fillId="0" borderId="0" xfId="0" applyFont="1"/>
    <xf numFmtId="49" fontId="18" fillId="0" borderId="1" xfId="0" applyNumberFormat="1" applyFont="1" applyBorder="1" applyAlignment="1">
      <alignment horizontal="center" wrapText="1"/>
    </xf>
    <xf numFmtId="0" fontId="57" fillId="0" borderId="0" xfId="0" applyFont="1"/>
    <xf numFmtId="3" fontId="47" fillId="0" borderId="0" xfId="0" applyNumberFormat="1" applyFont="1"/>
    <xf numFmtId="3" fontId="11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6" fillId="0" borderId="1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0" fontId="12" fillId="0" borderId="0" xfId="0" applyFont="1"/>
    <xf numFmtId="0" fontId="59" fillId="0" borderId="1" xfId="0" applyFont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Border="1" applyAlignment="1">
      <alignment horizontal="center"/>
    </xf>
    <xf numFmtId="49" fontId="59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60" fillId="0" borderId="0" xfId="0" applyFont="1"/>
    <xf numFmtId="0" fontId="16" fillId="0" borderId="1" xfId="0" applyFont="1" applyBorder="1" applyAlignment="1">
      <alignment horizontal="left" wrapText="1"/>
    </xf>
    <xf numFmtId="0" fontId="64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65" fillId="0" borderId="0" xfId="0" applyFont="1"/>
    <xf numFmtId="0" fontId="65" fillId="0" borderId="0" xfId="0" applyFont="1" applyFill="1"/>
    <xf numFmtId="0" fontId="12" fillId="0" borderId="0" xfId="0" applyFont="1" applyBorder="1"/>
    <xf numFmtId="49" fontId="16" fillId="0" borderId="1" xfId="0" applyNumberFormat="1" applyFont="1" applyFill="1" applyBorder="1" applyAlignment="1">
      <alignment horizontal="left" wrapText="1"/>
    </xf>
    <xf numFmtId="0" fontId="58" fillId="0" borderId="0" xfId="0" applyFont="1"/>
    <xf numFmtId="3" fontId="59" fillId="0" borderId="1" xfId="0" applyNumberFormat="1" applyFont="1" applyBorder="1" applyAlignment="1">
      <alignment horizontal="center" wrapText="1"/>
    </xf>
    <xf numFmtId="0" fontId="59" fillId="0" borderId="1" xfId="0" applyFont="1" applyFill="1" applyBorder="1" applyAlignment="1">
      <alignment wrapText="1"/>
    </xf>
    <xf numFmtId="49" fontId="17" fillId="5" borderId="1" xfId="0" applyNumberFormat="1" applyFont="1" applyFill="1" applyBorder="1" applyAlignment="1">
      <alignment horizontal="center" wrapText="1"/>
    </xf>
    <xf numFmtId="3" fontId="27" fillId="5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0" fontId="59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9" fontId="3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49" fontId="55" fillId="0" borderId="1" xfId="0" applyNumberFormat="1" applyFont="1" applyFill="1" applyBorder="1" applyAlignment="1">
      <alignment horizontal="left" wrapText="1"/>
    </xf>
    <xf numFmtId="49" fontId="55" fillId="0" borderId="1" xfId="0" applyNumberFormat="1" applyFont="1" applyBorder="1" applyAlignment="1">
      <alignment horizontal="left" wrapText="1"/>
    </xf>
    <xf numFmtId="3" fontId="27" fillId="5" borderId="1" xfId="0" applyNumberFormat="1" applyFont="1" applyFill="1" applyBorder="1" applyAlignment="1">
      <alignment horizontal="center" wrapText="1"/>
    </xf>
    <xf numFmtId="49" fontId="66" fillId="5" borderId="1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0" fontId="58" fillId="0" borderId="1" xfId="0" applyFont="1" applyBorder="1"/>
    <xf numFmtId="49" fontId="16" fillId="0" borderId="0" xfId="0" applyNumberFormat="1" applyFont="1" applyAlignment="1">
      <alignment horizontal="left" wrapText="1"/>
    </xf>
    <xf numFmtId="0" fontId="68" fillId="0" borderId="0" xfId="0" applyFont="1"/>
    <xf numFmtId="49" fontId="18" fillId="0" borderId="1" xfId="0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left" wrapText="1"/>
    </xf>
    <xf numFmtId="49" fontId="18" fillId="0" borderId="11" xfId="0" applyNumberFormat="1" applyFont="1" applyFill="1" applyBorder="1" applyAlignment="1">
      <alignment horizontal="center" wrapText="1"/>
    </xf>
    <xf numFmtId="49" fontId="16" fillId="0" borderId="4" xfId="0" applyNumberFormat="1" applyFont="1" applyBorder="1" applyAlignment="1">
      <alignment horizontal="left" wrapText="1"/>
    </xf>
    <xf numFmtId="0" fontId="69" fillId="0" borderId="0" xfId="0" applyFont="1"/>
    <xf numFmtId="49" fontId="13" fillId="3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59" fillId="0" borderId="1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70" fillId="0" borderId="0" xfId="0" applyFont="1"/>
    <xf numFmtId="0" fontId="70" fillId="0" borderId="0" xfId="0" applyFont="1" applyFill="1"/>
    <xf numFmtId="3" fontId="71" fillId="0" borderId="0" xfId="0" applyNumberFormat="1" applyFont="1"/>
    <xf numFmtId="0" fontId="71" fillId="0" borderId="0" xfId="0" applyFont="1"/>
    <xf numFmtId="0" fontId="70" fillId="0" borderId="0" xfId="0" applyFont="1" applyFill="1" applyAlignment="1">
      <alignment horizontal="center"/>
    </xf>
    <xf numFmtId="0" fontId="72" fillId="0" borderId="0" xfId="0" applyFont="1"/>
    <xf numFmtId="49" fontId="27" fillId="5" borderId="1" xfId="0" applyNumberFormat="1" applyFont="1" applyFill="1" applyBorder="1" applyAlignment="1">
      <alignment horizontal="center" wrapText="1"/>
    </xf>
    <xf numFmtId="49" fontId="27" fillId="5" borderId="1" xfId="1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/>
    <xf numFmtId="3" fontId="23" fillId="0" borderId="8" xfId="0" applyNumberFormat="1" applyFont="1" applyBorder="1" applyAlignment="1">
      <alignment horizontal="right" wrapText="1"/>
    </xf>
    <xf numFmtId="0" fontId="78" fillId="0" borderId="0" xfId="0" applyFont="1"/>
    <xf numFmtId="0" fontId="78" fillId="0" borderId="0" xfId="0" applyFont="1" applyFill="1"/>
    <xf numFmtId="0" fontId="79" fillId="0" borderId="0" xfId="0" applyFont="1"/>
    <xf numFmtId="0" fontId="14" fillId="0" borderId="0" xfId="0" applyFont="1" applyFill="1"/>
    <xf numFmtId="3" fontId="58" fillId="0" borderId="0" xfId="0" applyNumberFormat="1" applyFont="1" applyFill="1"/>
    <xf numFmtId="3" fontId="47" fillId="0" borderId="0" xfId="0" applyNumberFormat="1" applyFont="1" applyFill="1"/>
    <xf numFmtId="0" fontId="16" fillId="0" borderId="0" xfId="0" applyFont="1" applyFill="1"/>
    <xf numFmtId="0" fontId="7" fillId="0" borderId="0" xfId="0" applyFont="1" applyBorder="1" applyAlignment="1">
      <alignment horizontal="right"/>
    </xf>
    <xf numFmtId="49" fontId="8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2" fillId="0" borderId="0" xfId="0" applyFont="1"/>
    <xf numFmtId="0" fontId="62" fillId="0" borderId="0" xfId="0" applyFont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57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3" fontId="27" fillId="0" borderId="0" xfId="0" applyNumberFormat="1" applyFont="1"/>
    <xf numFmtId="0" fontId="0" fillId="0" borderId="0" xfId="0" applyFont="1" applyAlignment="1">
      <alignment horizontal="left"/>
    </xf>
    <xf numFmtId="0" fontId="83" fillId="0" borderId="0" xfId="0" applyFont="1"/>
    <xf numFmtId="0" fontId="58" fillId="0" borderId="0" xfId="0" applyFont="1" applyBorder="1"/>
    <xf numFmtId="0" fontId="1" fillId="0" borderId="0" xfId="0" applyFont="1"/>
    <xf numFmtId="49" fontId="37" fillId="0" borderId="14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67" fillId="0" borderId="1" xfId="0" applyNumberFormat="1" applyFont="1" applyFill="1" applyBorder="1" applyAlignment="1">
      <alignment horizontal="center" wrapText="1"/>
    </xf>
    <xf numFmtId="4" fontId="59" fillId="0" borderId="1" xfId="0" applyNumberFormat="1" applyFont="1" applyBorder="1" applyAlignment="1">
      <alignment horizontal="center"/>
    </xf>
    <xf numFmtId="49" fontId="59" fillId="0" borderId="1" xfId="0" applyNumberFormat="1" applyFont="1" applyBorder="1" applyAlignment="1">
      <alignment horizontal="center" wrapText="1"/>
    </xf>
    <xf numFmtId="49" fontId="67" fillId="0" borderId="1" xfId="0" applyNumberFormat="1" applyFont="1" applyBorder="1" applyAlignment="1">
      <alignment horizontal="center" wrapText="1"/>
    </xf>
    <xf numFmtId="0" fontId="59" fillId="0" borderId="0" xfId="0" applyFont="1" applyFill="1"/>
    <xf numFmtId="4" fontId="84" fillId="0" borderId="0" xfId="0" applyNumberFormat="1" applyFont="1"/>
    <xf numFmtId="49" fontId="75" fillId="0" borderId="1" xfId="0" applyNumberFormat="1" applyFont="1" applyBorder="1" applyAlignment="1" applyProtection="1">
      <alignment horizontal="left" wrapText="1"/>
      <protection locked="0"/>
    </xf>
    <xf numFmtId="3" fontId="59" fillId="0" borderId="1" xfId="0" applyNumberFormat="1" applyFont="1" applyFill="1" applyBorder="1" applyAlignment="1">
      <alignment horizontal="center"/>
    </xf>
    <xf numFmtId="0" fontId="59" fillId="0" borderId="0" xfId="0" applyFont="1" applyAlignment="1">
      <alignment wrapText="1"/>
    </xf>
    <xf numFmtId="0" fontId="75" fillId="0" borderId="0" xfId="0" applyFont="1"/>
    <xf numFmtId="0" fontId="11" fillId="0" borderId="3" xfId="0" applyFont="1" applyBorder="1"/>
    <xf numFmtId="0" fontId="11" fillId="0" borderId="1" xfId="0" applyFont="1" applyBorder="1"/>
    <xf numFmtId="0" fontId="86" fillId="0" borderId="0" xfId="0" applyFont="1" applyFill="1"/>
    <xf numFmtId="0" fontId="86" fillId="6" borderId="0" xfId="0" applyFont="1" applyFill="1"/>
    <xf numFmtId="3" fontId="62" fillId="0" borderId="0" xfId="0" applyNumberFormat="1" applyFont="1" applyFill="1" applyAlignment="1">
      <alignment horizontal="center"/>
    </xf>
    <xf numFmtId="3" fontId="62" fillId="0" borderId="0" xfId="0" applyNumberFormat="1" applyFont="1" applyAlignment="1">
      <alignment horizontal="center"/>
    </xf>
    <xf numFmtId="0" fontId="46" fillId="0" borderId="0" xfId="0" applyFont="1" applyFill="1"/>
    <xf numFmtId="3" fontId="52" fillId="0" borderId="0" xfId="0" applyNumberFormat="1" applyFont="1" applyFill="1"/>
    <xf numFmtId="3" fontId="74" fillId="0" borderId="1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wrapText="1"/>
    </xf>
    <xf numFmtId="4" fontId="47" fillId="0" borderId="0" xfId="0" applyNumberFormat="1" applyFont="1"/>
    <xf numFmtId="0" fontId="16" fillId="0" borderId="0" xfId="0" applyFont="1" applyAlignment="1">
      <alignment wrapText="1"/>
    </xf>
    <xf numFmtId="3" fontId="74" fillId="0" borderId="1" xfId="0" applyNumberFormat="1" applyFont="1" applyFill="1" applyBorder="1" applyAlignment="1">
      <alignment horizontal="center" wrapText="1"/>
    </xf>
    <xf numFmtId="4" fontId="85" fillId="0" borderId="0" xfId="0" applyNumberFormat="1" applyFont="1" applyFill="1"/>
    <xf numFmtId="4" fontId="47" fillId="0" borderId="0" xfId="0" applyNumberFormat="1" applyFont="1" applyFill="1"/>
    <xf numFmtId="0" fontId="53" fillId="0" borderId="0" xfId="0" applyFont="1"/>
    <xf numFmtId="49" fontId="18" fillId="5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11" xfId="0" applyNumberFormat="1" applyFont="1" applyFill="1" applyBorder="1" applyAlignment="1">
      <alignment horizontal="center" wrapText="1"/>
    </xf>
    <xf numFmtId="4" fontId="52" fillId="0" borderId="0" xfId="0" applyNumberFormat="1" applyFont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0" fontId="87" fillId="0" borderId="0" xfId="0" applyFont="1"/>
    <xf numFmtId="0" fontId="27" fillId="5" borderId="1" xfId="0" applyFont="1" applyFill="1" applyBorder="1" applyAlignment="1"/>
    <xf numFmtId="0" fontId="27" fillId="5" borderId="1" xfId="0" applyFont="1" applyFill="1" applyBorder="1" applyAlignment="1">
      <alignment horizontal="center"/>
    </xf>
    <xf numFmtId="0" fontId="0" fillId="0" borderId="1" xfId="0" applyFont="1" applyBorder="1"/>
    <xf numFmtId="49" fontId="27" fillId="5" borderId="1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 applyProtection="1">
      <alignment horizontal="left" wrapText="1"/>
      <protection locked="0"/>
    </xf>
    <xf numFmtId="0" fontId="27" fillId="5" borderId="1" xfId="0" applyFont="1" applyFill="1" applyBorder="1" applyAlignment="1">
      <alignment horizontal="justify" wrapText="1"/>
    </xf>
    <xf numFmtId="0" fontId="27" fillId="5" borderId="1" xfId="0" applyFont="1" applyFill="1" applyBorder="1" applyAlignment="1">
      <alignment horizontal="center" wrapText="1"/>
    </xf>
    <xf numFmtId="49" fontId="27" fillId="4" borderId="1" xfId="0" applyNumberFormat="1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4" fontId="27" fillId="4" borderId="1" xfId="0" applyNumberFormat="1" applyFont="1" applyFill="1" applyBorder="1" applyAlignment="1">
      <alignment horizontal="center"/>
    </xf>
    <xf numFmtId="4" fontId="52" fillId="0" borderId="0" xfId="0" applyNumberFormat="1" applyFont="1" applyAlignment="1"/>
    <xf numFmtId="3" fontId="14" fillId="0" borderId="1" xfId="0" applyNumberFormat="1" applyFont="1" applyBorder="1"/>
    <xf numFmtId="3" fontId="27" fillId="0" borderId="1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0" fontId="51" fillId="0" borderId="21" xfId="0" applyFont="1" applyBorder="1" applyAlignment="1">
      <alignment horizontal="left"/>
    </xf>
    <xf numFmtId="49" fontId="16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 wrapText="1"/>
    </xf>
    <xf numFmtId="49" fontId="41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18" fillId="0" borderId="4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left" wrapText="1"/>
    </xf>
    <xf numFmtId="0" fontId="11" fillId="0" borderId="0" xfId="0" applyFont="1" applyBorder="1" applyAlignment="1"/>
    <xf numFmtId="49" fontId="17" fillId="5" borderId="1" xfId="1" applyNumberFormat="1" applyFont="1" applyFill="1" applyBorder="1" applyAlignment="1" applyProtection="1">
      <alignment horizontal="left" wrapText="1"/>
      <protection locked="0"/>
    </xf>
    <xf numFmtId="3" fontId="66" fillId="5" borderId="1" xfId="0" applyNumberFormat="1" applyFont="1" applyFill="1" applyBorder="1" applyAlignment="1">
      <alignment horizontal="center" wrapText="1"/>
    </xf>
    <xf numFmtId="3" fontId="17" fillId="5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49" fontId="55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 applyProtection="1">
      <alignment horizontal="center" wrapText="1"/>
      <protection locked="0"/>
    </xf>
    <xf numFmtId="3" fontId="59" fillId="0" borderId="1" xfId="0" applyNumberFormat="1" applyFont="1" applyFill="1" applyBorder="1" applyAlignment="1">
      <alignment horizontal="center" wrapText="1"/>
    </xf>
    <xf numFmtId="3" fontId="75" fillId="0" borderId="1" xfId="0" applyNumberFormat="1" applyFont="1" applyFill="1" applyBorder="1" applyAlignment="1">
      <alignment horizontal="center" wrapText="1"/>
    </xf>
    <xf numFmtId="3" fontId="90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54" fillId="0" borderId="1" xfId="0" applyNumberFormat="1" applyFont="1" applyBorder="1" applyAlignment="1">
      <alignment horizontal="center" wrapText="1"/>
    </xf>
    <xf numFmtId="3" fontId="91" fillId="0" borderId="1" xfId="0" applyNumberFormat="1" applyFont="1" applyBorder="1" applyAlignment="1">
      <alignment horizontal="center" wrapText="1"/>
    </xf>
    <xf numFmtId="3" fontId="91" fillId="0" borderId="1" xfId="0" applyNumberFormat="1" applyFont="1" applyFill="1" applyBorder="1" applyAlignment="1">
      <alignment horizontal="center" wrapText="1"/>
    </xf>
    <xf numFmtId="3" fontId="42" fillId="0" borderId="1" xfId="0" applyNumberFormat="1" applyFont="1" applyBorder="1" applyAlignment="1">
      <alignment horizontal="center" wrapText="1"/>
    </xf>
    <xf numFmtId="49" fontId="90" fillId="0" borderId="1" xfId="0" applyNumberFormat="1" applyFont="1" applyFill="1" applyBorder="1" applyAlignment="1">
      <alignment horizontal="center" wrapText="1"/>
    </xf>
    <xf numFmtId="49" fontId="90" fillId="0" borderId="11" xfId="0" applyNumberFormat="1" applyFont="1" applyFill="1" applyBorder="1" applyAlignment="1">
      <alignment horizontal="center" wrapText="1"/>
    </xf>
    <xf numFmtId="49" fontId="91" fillId="0" borderId="1" xfId="0" applyNumberFormat="1" applyFont="1" applyFill="1" applyBorder="1" applyAlignment="1" applyProtection="1">
      <alignment horizontal="left" wrapText="1"/>
      <protection locked="0"/>
    </xf>
    <xf numFmtId="3" fontId="54" fillId="0" borderId="1" xfId="0" applyNumberFormat="1" applyFont="1" applyFill="1" applyBorder="1" applyAlignment="1">
      <alignment horizontal="center" wrapText="1"/>
    </xf>
    <xf numFmtId="3" fontId="92" fillId="0" borderId="1" xfId="0" applyNumberFormat="1" applyFont="1" applyBorder="1" applyAlignment="1">
      <alignment horizontal="center" wrapText="1"/>
    </xf>
    <xf numFmtId="3" fontId="42" fillId="5" borderId="1" xfId="0" applyNumberFormat="1" applyFont="1" applyFill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18" fillId="0" borderId="3" xfId="0" applyNumberFormat="1" applyFont="1" applyFill="1" applyBorder="1" applyAlignment="1">
      <alignment horizontal="center" wrapText="1"/>
    </xf>
    <xf numFmtId="3" fontId="13" fillId="0" borderId="3" xfId="0" applyNumberFormat="1" applyFont="1" applyBorder="1" applyAlignment="1">
      <alignment horizontal="center" wrapText="1"/>
    </xf>
    <xf numFmtId="49" fontId="91" fillId="0" borderId="1" xfId="0" applyNumberFormat="1" applyFont="1" applyFill="1" applyBorder="1" applyAlignment="1">
      <alignment horizontal="left" wrapText="1"/>
    </xf>
    <xf numFmtId="3" fontId="93" fillId="0" borderId="1" xfId="0" applyNumberFormat="1" applyFont="1" applyFill="1" applyBorder="1" applyAlignment="1">
      <alignment horizontal="center" wrapText="1"/>
    </xf>
    <xf numFmtId="3" fontId="18" fillId="0" borderId="4" xfId="0" applyNumberFormat="1" applyFont="1" applyFill="1" applyBorder="1" applyAlignment="1">
      <alignment horizontal="center" wrapText="1"/>
    </xf>
    <xf numFmtId="3" fontId="55" fillId="0" borderId="4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" xfId="0" applyFont="1" applyBorder="1" applyAlignment="1">
      <alignment horizontal="justify" wrapText="1"/>
    </xf>
    <xf numFmtId="3" fontId="13" fillId="0" borderId="1" xfId="0" applyNumberFormat="1" applyFont="1" applyFill="1" applyBorder="1" applyAlignment="1" applyProtection="1">
      <alignment horizontal="center" wrapText="1"/>
      <protection locked="0"/>
    </xf>
    <xf numFmtId="3" fontId="7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vertical="top" wrapText="1"/>
    </xf>
    <xf numFmtId="3" fontId="13" fillId="0" borderId="3" xfId="0" applyNumberFormat="1" applyFont="1" applyFill="1" applyBorder="1" applyAlignment="1">
      <alignment horizontal="center" wrapText="1"/>
    </xf>
    <xf numFmtId="49" fontId="18" fillId="0" borderId="4" xfId="0" applyNumberFormat="1" applyFont="1" applyBorder="1" applyAlignment="1">
      <alignment horizontal="center" wrapText="1"/>
    </xf>
    <xf numFmtId="49" fontId="66" fillId="2" borderId="1" xfId="0" applyNumberFormat="1" applyFont="1" applyFill="1" applyBorder="1" applyAlignment="1" applyProtection="1">
      <alignment horizontal="center" wrapText="1"/>
      <protection locked="0"/>
    </xf>
    <xf numFmtId="49" fontId="66" fillId="2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49" fontId="55" fillId="0" borderId="1" xfId="0" applyNumberFormat="1" applyFont="1" applyBorder="1" applyAlignment="1">
      <alignment horizontal="center" wrapText="1"/>
    </xf>
    <xf numFmtId="0" fontId="16" fillId="0" borderId="27" xfId="0" applyFont="1" applyBorder="1" applyAlignment="1">
      <alignment horizontal="left"/>
    </xf>
    <xf numFmtId="3" fontId="88" fillId="0" borderId="7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1" fillId="0" borderId="3" xfId="0" applyFont="1" applyBorder="1" applyAlignment="1">
      <alignment horizontal="center" vertic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8" fillId="0" borderId="0" xfId="26" applyFont="1" applyAlignment="1"/>
    <xf numFmtId="0" fontId="29" fillId="0" borderId="0" xfId="26" applyFont="1" applyFill="1" applyBorder="1"/>
    <xf numFmtId="0" fontId="16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80" fillId="0" borderId="0" xfId="26" applyNumberFormat="1" applyFont="1" applyFill="1" applyBorder="1" applyAlignment="1">
      <alignment wrapText="1"/>
    </xf>
    <xf numFmtId="0" fontId="9" fillId="0" borderId="0" xfId="26" applyFont="1" applyFill="1" applyBorder="1"/>
    <xf numFmtId="0" fontId="15" fillId="0" borderId="0" xfId="26" applyFont="1" applyFill="1" applyBorder="1" applyAlignment="1">
      <alignment horizontal="right"/>
    </xf>
    <xf numFmtId="0" fontId="32" fillId="0" borderId="1" xfId="26" applyFont="1" applyFill="1" applyBorder="1" applyAlignment="1">
      <alignment horizontal="center" vertical="center"/>
    </xf>
    <xf numFmtId="0" fontId="32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33" fillId="0" borderId="0" xfId="26" applyFont="1" applyFill="1" applyBorder="1"/>
    <xf numFmtId="0" fontId="29" fillId="3" borderId="0" xfId="26" applyFont="1" applyFill="1" applyBorder="1"/>
    <xf numFmtId="49" fontId="34" fillId="0" borderId="1" xfId="26" applyNumberFormat="1" applyFont="1" applyFill="1" applyBorder="1" applyAlignment="1">
      <alignment horizontal="center" wrapText="1"/>
    </xf>
    <xf numFmtId="49" fontId="34" fillId="0" borderId="1" xfId="26" applyNumberFormat="1" applyFont="1" applyFill="1" applyBorder="1" applyAlignment="1">
      <alignment wrapText="1"/>
    </xf>
    <xf numFmtId="3" fontId="31" fillId="0" borderId="1" xfId="26" applyNumberFormat="1" applyFont="1" applyFill="1" applyBorder="1" applyAlignment="1">
      <alignment horizontal="center" wrapText="1"/>
    </xf>
    <xf numFmtId="0" fontId="35" fillId="3" borderId="0" xfId="26" applyFont="1" applyFill="1" applyBorder="1"/>
    <xf numFmtId="0" fontId="35" fillId="0" borderId="0" xfId="26" applyFont="1" applyFill="1" applyBorder="1"/>
    <xf numFmtId="49" fontId="36" fillId="0" borderId="1" xfId="26" applyNumberFormat="1" applyFont="1" applyFill="1" applyBorder="1" applyAlignment="1">
      <alignment horizontal="center" wrapText="1"/>
    </xf>
    <xf numFmtId="49" fontId="36" fillId="0" borderId="1" xfId="26" applyNumberFormat="1" applyFont="1" applyFill="1" applyBorder="1" applyAlignment="1">
      <alignment horizontal="left" wrapText="1"/>
    </xf>
    <xf numFmtId="3" fontId="37" fillId="0" borderId="1" xfId="26" applyNumberFormat="1" applyFont="1" applyFill="1" applyBorder="1" applyAlignment="1">
      <alignment horizontal="center" wrapText="1"/>
    </xf>
    <xf numFmtId="3" fontId="36" fillId="0" borderId="1" xfId="26" applyNumberFormat="1" applyFont="1" applyFill="1" applyBorder="1" applyAlignment="1">
      <alignment horizontal="center" wrapText="1"/>
    </xf>
    <xf numFmtId="2" fontId="35" fillId="0" borderId="0" xfId="26" applyNumberFormat="1" applyFont="1" applyFill="1" applyBorder="1"/>
    <xf numFmtId="49" fontId="36" fillId="0" borderId="1" xfId="26" applyNumberFormat="1" applyFont="1" applyFill="1" applyBorder="1" applyAlignment="1">
      <alignment vertical="justify" wrapText="1"/>
    </xf>
    <xf numFmtId="3" fontId="37" fillId="0" borderId="1" xfId="26" applyNumberFormat="1" applyFont="1" applyFill="1" applyBorder="1" applyAlignment="1">
      <alignment horizontal="center"/>
    </xf>
    <xf numFmtId="0" fontId="38" fillId="3" borderId="0" xfId="26" applyFont="1" applyFill="1" applyBorder="1"/>
    <xf numFmtId="0" fontId="38" fillId="0" borderId="0" xfId="26" applyFont="1" applyFill="1" applyBorder="1"/>
    <xf numFmtId="49" fontId="36" fillId="0" borderId="1" xfId="26" applyNumberFormat="1" applyFont="1" applyFill="1" applyBorder="1" applyAlignment="1">
      <alignment wrapText="1"/>
    </xf>
    <xf numFmtId="3" fontId="31" fillId="0" borderId="1" xfId="26" applyNumberFormat="1" applyFont="1" applyFill="1" applyBorder="1" applyAlignment="1">
      <alignment horizontal="center"/>
    </xf>
    <xf numFmtId="49" fontId="36" fillId="0" borderId="1" xfId="26" applyNumberFormat="1" applyFont="1" applyFill="1" applyBorder="1" applyAlignment="1">
      <alignment vertical="center" wrapText="1"/>
    </xf>
    <xf numFmtId="3" fontId="31" fillId="0" borderId="1" xfId="26" applyNumberFormat="1" applyFont="1" applyFill="1" applyBorder="1" applyAlignment="1">
      <alignment horizontal="left" wrapText="1"/>
    </xf>
    <xf numFmtId="49" fontId="29" fillId="0" borderId="0" xfId="26" applyNumberFormat="1" applyFont="1" applyFill="1" applyBorder="1" applyAlignment="1">
      <alignment vertical="top" wrapText="1"/>
    </xf>
    <xf numFmtId="0" fontId="39" fillId="0" borderId="0" xfId="26" applyFont="1" applyFill="1" applyBorder="1"/>
    <xf numFmtId="164" fontId="38" fillId="0" borderId="0" xfId="26" applyNumberFormat="1" applyFont="1" applyFill="1" applyBorder="1"/>
    <xf numFmtId="3" fontId="38" fillId="0" borderId="0" xfId="26" applyNumberFormat="1" applyFont="1" applyFill="1" applyBorder="1"/>
    <xf numFmtId="1" fontId="29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55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49" fontId="59" fillId="0" borderId="4" xfId="0" applyNumberFormat="1" applyFont="1" applyBorder="1" applyAlignment="1">
      <alignment horizontal="left" wrapText="1"/>
    </xf>
    <xf numFmtId="0" fontId="95" fillId="0" borderId="0" xfId="0" applyFont="1"/>
    <xf numFmtId="0" fontId="96" fillId="0" borderId="6" xfId="0" applyFont="1" applyBorder="1" applyAlignment="1">
      <alignment horizontal="left" wrapText="1"/>
    </xf>
    <xf numFmtId="0" fontId="96" fillId="0" borderId="20" xfId="0" applyFont="1" applyBorder="1" applyAlignment="1">
      <alignment horizontal="left" wrapText="1"/>
    </xf>
    <xf numFmtId="3" fontId="19" fillId="0" borderId="18" xfId="0" applyNumberFormat="1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center" wrapText="1"/>
    </xf>
    <xf numFmtId="3" fontId="19" fillId="0" borderId="25" xfId="0" applyNumberFormat="1" applyFont="1" applyBorder="1" applyAlignment="1">
      <alignment horizontal="center" wrapText="1"/>
    </xf>
    <xf numFmtId="3" fontId="30" fillId="0" borderId="19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right" wrapText="1"/>
    </xf>
    <xf numFmtId="3" fontId="19" fillId="0" borderId="18" xfId="0" applyNumberFormat="1" applyFont="1" applyBorder="1" applyAlignment="1">
      <alignment horizontal="center" wrapText="1"/>
    </xf>
    <xf numFmtId="3" fontId="19" fillId="0" borderId="18" xfId="0" applyNumberFormat="1" applyFont="1" applyBorder="1" applyAlignment="1">
      <alignment wrapText="1"/>
    </xf>
    <xf numFmtId="3" fontId="97" fillId="0" borderId="18" xfId="0" applyNumberFormat="1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3" fontId="19" fillId="0" borderId="18" xfId="0" applyNumberFormat="1" applyFont="1" applyFill="1" applyBorder="1" applyAlignment="1">
      <alignment horizontal="right" wrapText="1"/>
    </xf>
    <xf numFmtId="3" fontId="30" fillId="0" borderId="18" xfId="0" applyNumberFormat="1" applyFont="1" applyBorder="1" applyAlignment="1">
      <alignment horizontal="right" vertical="center" wrapText="1"/>
    </xf>
    <xf numFmtId="3" fontId="97" fillId="0" borderId="22" xfId="0" applyNumberFormat="1" applyFont="1" applyBorder="1" applyAlignment="1">
      <alignment horizontal="right" wrapText="1"/>
    </xf>
    <xf numFmtId="3" fontId="97" fillId="0" borderId="23" xfId="0" applyNumberFormat="1" applyFont="1" applyBorder="1" applyAlignment="1">
      <alignment horizontal="right" wrapText="1"/>
    </xf>
    <xf numFmtId="0" fontId="99" fillId="0" borderId="20" xfId="0" applyFont="1" applyBorder="1" applyAlignment="1">
      <alignment horizontal="left" wrapText="1"/>
    </xf>
    <xf numFmtId="0" fontId="99" fillId="0" borderId="24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98" fillId="0" borderId="4" xfId="0" applyFont="1" applyBorder="1" applyAlignment="1">
      <alignment horizontal="center" vertical="center" wrapText="1"/>
    </xf>
    <xf numFmtId="49" fontId="98" fillId="0" borderId="5" xfId="0" applyNumberFormat="1" applyFont="1" applyBorder="1" applyAlignment="1" applyProtection="1">
      <alignment horizontal="center" vertical="center" wrapText="1"/>
      <protection locked="0"/>
    </xf>
    <xf numFmtId="0" fontId="98" fillId="0" borderId="1" xfId="0" applyFont="1" applyBorder="1" applyAlignment="1">
      <alignment horizontal="center" vertical="center" wrapText="1"/>
    </xf>
    <xf numFmtId="0" fontId="98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9" fontId="94" fillId="0" borderId="0" xfId="0" applyNumberFormat="1" applyFont="1" applyBorder="1" applyAlignment="1" applyProtection="1">
      <protection locked="0"/>
    </xf>
    <xf numFmtId="49" fontId="66" fillId="5" borderId="1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vertical="top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3" fontId="16" fillId="0" borderId="4" xfId="0" applyNumberFormat="1" applyFont="1" applyBorder="1" applyAlignment="1">
      <alignment horizontal="center"/>
    </xf>
    <xf numFmtId="0" fontId="100" fillId="0" borderId="1" xfId="0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11" fillId="0" borderId="28" xfId="0" applyFont="1" applyBorder="1" applyAlignment="1"/>
    <xf numFmtId="0" fontId="11" fillId="0" borderId="29" xfId="0" applyFont="1" applyBorder="1"/>
    <xf numFmtId="49" fontId="16" fillId="3" borderId="27" xfId="0" applyNumberFormat="1" applyFont="1" applyFill="1" applyBorder="1" applyAlignment="1">
      <alignment horizontal="left" wrapText="1"/>
    </xf>
    <xf numFmtId="4" fontId="13" fillId="0" borderId="1" xfId="0" applyNumberFormat="1" applyFont="1" applyBorder="1" applyAlignment="1">
      <alignment horizontal="center" wrapText="1"/>
    </xf>
    <xf numFmtId="4" fontId="27" fillId="5" borderId="1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58" fillId="0" borderId="0" xfId="0" applyFont="1" applyFill="1"/>
    <xf numFmtId="4" fontId="32" fillId="5" borderId="1" xfId="0" applyNumberFormat="1" applyFont="1" applyFill="1" applyBorder="1" applyAlignment="1">
      <alignment horizontal="center" wrapText="1"/>
    </xf>
    <xf numFmtId="4" fontId="101" fillId="2" borderId="1" xfId="0" applyNumberFormat="1" applyFont="1" applyFill="1" applyBorder="1" applyAlignment="1">
      <alignment horizontal="center" wrapText="1"/>
    </xf>
    <xf numFmtId="3" fontId="101" fillId="2" borderId="1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/>
    </xf>
    <xf numFmtId="3" fontId="84" fillId="0" borderId="0" xfId="0" applyNumberFormat="1" applyFont="1"/>
    <xf numFmtId="49" fontId="67" fillId="0" borderId="11" xfId="0" applyNumberFormat="1" applyFont="1" applyFill="1" applyBorder="1" applyAlignment="1">
      <alignment horizontal="center" wrapText="1"/>
    </xf>
    <xf numFmtId="0" fontId="59" fillId="0" borderId="1" xfId="0" applyFont="1" applyBorder="1" applyAlignment="1">
      <alignment horizontal="left" wrapText="1"/>
    </xf>
    <xf numFmtId="0" fontId="102" fillId="0" borderId="0" xfId="0" applyFont="1" applyFill="1"/>
    <xf numFmtId="3" fontId="84" fillId="0" borderId="0" xfId="0" applyNumberFormat="1" applyFont="1" applyFill="1"/>
    <xf numFmtId="49" fontId="103" fillId="0" borderId="1" xfId="0" applyNumberFormat="1" applyFont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center" wrapText="1"/>
    </xf>
    <xf numFmtId="0" fontId="104" fillId="0" borderId="1" xfId="0" applyFont="1" applyBorder="1" applyAlignment="1">
      <alignment wrapText="1"/>
    </xf>
    <xf numFmtId="49" fontId="75" fillId="3" borderId="1" xfId="0" applyNumberFormat="1" applyFont="1" applyFill="1" applyBorder="1" applyAlignment="1">
      <alignment horizontal="center" wrapText="1"/>
    </xf>
    <xf numFmtId="49" fontId="75" fillId="3" borderId="1" xfId="0" applyNumberFormat="1" applyFont="1" applyFill="1" applyBorder="1" applyAlignment="1">
      <alignment horizontal="left" wrapText="1"/>
    </xf>
    <xf numFmtId="3" fontId="59" fillId="0" borderId="1" xfId="0" applyNumberFormat="1" applyFont="1" applyBorder="1"/>
    <xf numFmtId="4" fontId="59" fillId="0" borderId="1" xfId="0" applyNumberFormat="1" applyFont="1" applyBorder="1" applyAlignment="1">
      <alignment horizontal="center" wrapText="1"/>
    </xf>
    <xf numFmtId="4" fontId="59" fillId="0" borderId="1" xfId="0" applyNumberFormat="1" applyFont="1" applyFill="1" applyBorder="1" applyAlignment="1">
      <alignment horizontal="center"/>
    </xf>
    <xf numFmtId="3" fontId="32" fillId="5" borderId="1" xfId="0" applyNumberFormat="1" applyFont="1" applyFill="1" applyBorder="1" applyAlignment="1">
      <alignment horizontal="center" wrapText="1"/>
    </xf>
    <xf numFmtId="4" fontId="43" fillId="0" borderId="0" xfId="0" applyNumberFormat="1" applyFont="1"/>
    <xf numFmtId="4" fontId="29" fillId="0" borderId="0" xfId="26" applyNumberFormat="1" applyFont="1" applyFill="1" applyBorder="1"/>
    <xf numFmtId="0" fontId="96" fillId="0" borderId="24" xfId="0" applyFont="1" applyBorder="1" applyAlignment="1">
      <alignment horizontal="left" wrapText="1"/>
    </xf>
    <xf numFmtId="0" fontId="27" fillId="0" borderId="24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3" fontId="30" fillId="0" borderId="25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>
      <alignment horizontal="right" wrapText="1"/>
    </xf>
    <xf numFmtId="0" fontId="99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96" fillId="0" borderId="33" xfId="0" applyFont="1" applyBorder="1" applyAlignment="1">
      <alignment horizontal="left" wrapText="1"/>
    </xf>
    <xf numFmtId="3" fontId="19" fillId="0" borderId="34" xfId="0" applyNumberFormat="1" applyFont="1" applyBorder="1" applyAlignment="1">
      <alignment horizontal="center" wrapText="1"/>
    </xf>
    <xf numFmtId="3" fontId="19" fillId="0" borderId="35" xfId="0" applyNumberFormat="1" applyFont="1" applyBorder="1" applyAlignment="1">
      <alignment horizontal="center" wrapText="1"/>
    </xf>
    <xf numFmtId="3" fontId="30" fillId="0" borderId="25" xfId="0" applyNumberFormat="1" applyFont="1" applyBorder="1" applyAlignment="1">
      <alignment horizontal="center" wrapText="1"/>
    </xf>
    <xf numFmtId="3" fontId="19" fillId="0" borderId="25" xfId="0" applyNumberFormat="1" applyFont="1" applyFill="1" applyBorder="1" applyAlignment="1">
      <alignment horizontal="center" wrapText="1"/>
    </xf>
    <xf numFmtId="3" fontId="97" fillId="0" borderId="25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/>
    </xf>
    <xf numFmtId="3" fontId="19" fillId="0" borderId="25" xfId="0" applyNumberFormat="1" applyFont="1" applyBorder="1" applyAlignment="1">
      <alignment wrapText="1"/>
    </xf>
    <xf numFmtId="0" fontId="27" fillId="0" borderId="26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left"/>
    </xf>
    <xf numFmtId="3" fontId="19" fillId="0" borderId="34" xfId="0" applyNumberFormat="1" applyFont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 wrapText="1"/>
    </xf>
    <xf numFmtId="4" fontId="42" fillId="5" borderId="1" xfId="0" applyNumberFormat="1" applyFont="1" applyFill="1" applyBorder="1" applyAlignment="1">
      <alignment horizontal="center" wrapText="1"/>
    </xf>
    <xf numFmtId="0" fontId="11" fillId="0" borderId="29" xfId="0" applyFont="1" applyBorder="1" applyAlignment="1"/>
    <xf numFmtId="0" fontId="96" fillId="0" borderId="38" xfId="0" applyFont="1" applyBorder="1" applyAlignment="1">
      <alignment horizontal="left" wrapText="1"/>
    </xf>
    <xf numFmtId="4" fontId="77" fillId="0" borderId="37" xfId="0" applyNumberFormat="1" applyFont="1" applyBorder="1" applyAlignment="1">
      <alignment horizontal="center" wrapText="1"/>
    </xf>
    <xf numFmtId="4" fontId="77" fillId="0" borderId="39" xfId="0" applyNumberFormat="1" applyFont="1" applyBorder="1" applyAlignment="1">
      <alignment horizontal="center" wrapText="1"/>
    </xf>
    <xf numFmtId="0" fontId="99" fillId="0" borderId="38" xfId="0" applyFont="1" applyBorder="1" applyAlignment="1">
      <alignment horizontal="left" wrapText="1"/>
    </xf>
    <xf numFmtId="4" fontId="19" fillId="0" borderId="37" xfId="0" applyNumberFormat="1" applyFont="1" applyBorder="1" applyAlignment="1">
      <alignment horizontal="center" wrapText="1"/>
    </xf>
    <xf numFmtId="4" fontId="19" fillId="0" borderId="39" xfId="0" applyNumberFormat="1" applyFont="1" applyBorder="1" applyAlignment="1">
      <alignment horizontal="center" wrapText="1"/>
    </xf>
    <xf numFmtId="0" fontId="27" fillId="0" borderId="38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3" fontId="19" fillId="0" borderId="37" xfId="0" applyNumberFormat="1" applyFont="1" applyBorder="1" applyAlignment="1">
      <alignment horizontal="right" wrapText="1"/>
    </xf>
    <xf numFmtId="3" fontId="19" fillId="0" borderId="39" xfId="0" applyNumberFormat="1" applyFont="1" applyBorder="1" applyAlignment="1">
      <alignment horizontal="center" wrapText="1"/>
    </xf>
    <xf numFmtId="3" fontId="30" fillId="0" borderId="37" xfId="0" applyNumberFormat="1" applyFont="1" applyBorder="1" applyAlignment="1">
      <alignment horizontal="right" wrapText="1"/>
    </xf>
    <xf numFmtId="3" fontId="30" fillId="0" borderId="39" xfId="0" applyNumberFormat="1" applyFont="1" applyBorder="1" applyAlignment="1">
      <alignment horizontal="right" wrapText="1"/>
    </xf>
    <xf numFmtId="3" fontId="19" fillId="0" borderId="39" xfId="0" applyNumberFormat="1" applyFont="1" applyBorder="1" applyAlignment="1">
      <alignment horizontal="right" wrapText="1"/>
    </xf>
    <xf numFmtId="3" fontId="19" fillId="0" borderId="37" xfId="0" applyNumberFormat="1" applyFont="1" applyBorder="1" applyAlignment="1">
      <alignment horizontal="center" wrapText="1"/>
    </xf>
    <xf numFmtId="0" fontId="16" fillId="0" borderId="43" xfId="0" applyFont="1" applyBorder="1" applyAlignment="1">
      <alignment horizontal="left" wrapText="1"/>
    </xf>
    <xf numFmtId="4" fontId="17" fillId="5" borderId="1" xfId="0" applyNumberFormat="1" applyFont="1" applyFill="1" applyBorder="1" applyAlignment="1">
      <alignment horizontal="center" wrapText="1"/>
    </xf>
    <xf numFmtId="4" fontId="66" fillId="5" borderId="1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wrapText="1"/>
    </xf>
    <xf numFmtId="3" fontId="18" fillId="0" borderId="29" xfId="0" applyNumberFormat="1" applyFont="1" applyFill="1" applyBorder="1" applyAlignment="1">
      <alignment horizontal="center" wrapText="1"/>
    </xf>
    <xf numFmtId="3" fontId="16" fillId="0" borderId="4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3" fontId="18" fillId="0" borderId="11" xfId="0" applyNumberFormat="1" applyFont="1" applyFill="1" applyBorder="1" applyAlignment="1">
      <alignment horizontal="center" wrapText="1"/>
    </xf>
    <xf numFmtId="4" fontId="13" fillId="0" borderId="3" xfId="0" applyNumberFormat="1" applyFont="1" applyBorder="1" applyAlignment="1">
      <alignment horizontal="center" wrapText="1"/>
    </xf>
    <xf numFmtId="3" fontId="13" fillId="0" borderId="4" xfId="0" applyNumberFormat="1" applyFont="1" applyFill="1" applyBorder="1" applyAlignment="1">
      <alignment horizontal="center" wrapText="1"/>
    </xf>
    <xf numFmtId="3" fontId="27" fillId="4" borderId="1" xfId="0" applyNumberFormat="1" applyFont="1" applyFill="1" applyBorder="1" applyAlignment="1">
      <alignment horizontal="center"/>
    </xf>
    <xf numFmtId="3" fontId="105" fillId="0" borderId="37" xfId="0" applyNumberFormat="1" applyFont="1" applyBorder="1" applyAlignment="1" applyProtection="1">
      <alignment wrapText="1"/>
      <protection locked="0"/>
    </xf>
    <xf numFmtId="3" fontId="105" fillId="0" borderId="7" xfId="0" applyNumberFormat="1" applyFont="1" applyBorder="1" applyAlignment="1">
      <alignment wrapText="1"/>
    </xf>
    <xf numFmtId="3" fontId="105" fillId="0" borderId="37" xfId="0" applyNumberFormat="1" applyFont="1" applyBorder="1" applyAlignment="1">
      <alignment wrapText="1"/>
    </xf>
    <xf numFmtId="3" fontId="106" fillId="0" borderId="37" xfId="0" applyNumberFormat="1" applyFont="1" applyBorder="1" applyAlignment="1">
      <alignment horizontal="right" wrapText="1"/>
    </xf>
    <xf numFmtId="3" fontId="105" fillId="0" borderId="37" xfId="0" applyNumberFormat="1" applyFont="1" applyBorder="1" applyAlignment="1">
      <alignment horizontal="right" wrapText="1"/>
    </xf>
    <xf numFmtId="3" fontId="105" fillId="0" borderId="37" xfId="0" applyNumberFormat="1" applyFont="1" applyBorder="1" applyAlignment="1" applyProtection="1">
      <alignment horizontal="right" wrapText="1"/>
      <protection locked="0"/>
    </xf>
    <xf numFmtId="3" fontId="105" fillId="0" borderId="18" xfId="0" applyNumberFormat="1" applyFont="1" applyBorder="1" applyAlignment="1">
      <alignment wrapText="1"/>
    </xf>
    <xf numFmtId="3" fontId="105" fillId="0" borderId="18" xfId="0" applyNumberFormat="1" applyFont="1" applyBorder="1" applyAlignment="1">
      <alignment horizontal="right" wrapText="1"/>
    </xf>
    <xf numFmtId="3" fontId="106" fillId="0" borderId="18" xfId="0" applyNumberFormat="1" applyFont="1" applyBorder="1" applyAlignment="1">
      <alignment horizontal="right" wrapText="1"/>
    </xf>
    <xf numFmtId="3" fontId="106" fillId="0" borderId="18" xfId="0" applyNumberFormat="1" applyFont="1" applyBorder="1" applyAlignment="1">
      <alignment wrapText="1"/>
    </xf>
    <xf numFmtId="3" fontId="105" fillId="0" borderId="18" xfId="0" applyNumberFormat="1" applyFont="1" applyBorder="1" applyAlignment="1" applyProtection="1">
      <alignment horizontal="right" wrapText="1"/>
      <protection locked="0"/>
    </xf>
    <xf numFmtId="3" fontId="105" fillId="0" borderId="34" xfId="0" applyNumberFormat="1" applyFont="1" applyBorder="1" applyAlignment="1" applyProtection="1">
      <alignment horizontal="right" wrapText="1"/>
      <protection locked="0"/>
    </xf>
    <xf numFmtId="3" fontId="105" fillId="0" borderId="34" xfId="0" applyNumberFormat="1" applyFont="1" applyBorder="1" applyAlignment="1">
      <alignment horizontal="right" wrapText="1"/>
    </xf>
    <xf numFmtId="3" fontId="106" fillId="0" borderId="18" xfId="0" applyNumberFormat="1" applyFont="1" applyBorder="1" applyAlignment="1">
      <alignment horizont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0" borderId="34" xfId="0" applyNumberFormat="1" applyFont="1" applyBorder="1" applyAlignment="1">
      <alignment horizontal="right" wrapText="1"/>
    </xf>
    <xf numFmtId="3" fontId="105" fillId="0" borderId="22" xfId="0" applyNumberFormat="1" applyFont="1" applyBorder="1" applyAlignment="1">
      <alignment horizontal="right" wrapText="1"/>
    </xf>
    <xf numFmtId="49" fontId="107" fillId="0" borderId="18" xfId="0" applyNumberFormat="1" applyFont="1" applyBorder="1" applyAlignment="1" applyProtection="1">
      <alignment horizontal="left" wrapText="1"/>
      <protection locked="0"/>
    </xf>
    <xf numFmtId="0" fontId="108" fillId="0" borderId="18" xfId="0" applyFont="1" applyBorder="1" applyAlignment="1">
      <alignment horizontal="left" wrapText="1"/>
    </xf>
    <xf numFmtId="49" fontId="112" fillId="0" borderId="18" xfId="0" applyNumberFormat="1" applyFont="1" applyBorder="1" applyAlignment="1" applyProtection="1">
      <alignment horizontal="left" wrapText="1"/>
      <protection locked="0"/>
    </xf>
    <xf numFmtId="0" fontId="108" fillId="0" borderId="18" xfId="0" applyFont="1" applyBorder="1" applyAlignment="1">
      <alignment wrapText="1"/>
    </xf>
    <xf numFmtId="0" fontId="109" fillId="0" borderId="18" xfId="0" applyFont="1" applyBorder="1" applyAlignment="1">
      <alignment horizontal="left" wrapText="1"/>
    </xf>
    <xf numFmtId="0" fontId="111" fillId="0" borderId="0" xfId="0" applyFont="1" applyAlignment="1">
      <alignment wrapText="1"/>
    </xf>
    <xf numFmtId="0" fontId="109" fillId="0" borderId="18" xfId="0" applyFont="1" applyBorder="1"/>
    <xf numFmtId="0" fontId="109" fillId="0" borderId="18" xfId="0" applyFont="1" applyBorder="1" applyAlignment="1">
      <alignment wrapText="1"/>
    </xf>
    <xf numFmtId="0" fontId="108" fillId="0" borderId="9" xfId="0" applyFont="1" applyBorder="1"/>
    <xf numFmtId="0" fontId="108" fillId="0" borderId="0" xfId="0" applyFont="1" applyAlignment="1">
      <alignment wrapText="1"/>
    </xf>
    <xf numFmtId="0" fontId="111" fillId="0" borderId="18" xfId="0" applyFont="1" applyBorder="1" applyAlignment="1">
      <alignment horizontal="left" vertical="center" wrapText="1"/>
    </xf>
    <xf numFmtId="0" fontId="110" fillId="0" borderId="18" xfId="0" applyFont="1" applyBorder="1" applyAlignment="1">
      <alignment horizontal="left" wrapText="1"/>
    </xf>
    <xf numFmtId="0" fontId="111" fillId="0" borderId="18" xfId="0" applyFont="1" applyBorder="1" applyAlignment="1">
      <alignment wrapText="1"/>
    </xf>
    <xf numFmtId="0" fontId="111" fillId="0" borderId="34" xfId="0" applyFont="1" applyBorder="1" applyAlignment="1">
      <alignment horizontal="left" wrapText="1"/>
    </xf>
    <xf numFmtId="49" fontId="114" fillId="0" borderId="7" xfId="0" applyNumberFormat="1" applyFont="1" applyBorder="1" applyAlignment="1" applyProtection="1">
      <alignment horizontal="left" wrapText="1"/>
      <protection locked="0"/>
    </xf>
    <xf numFmtId="49" fontId="114" fillId="0" borderId="37" xfId="0" applyNumberFormat="1" applyFont="1" applyBorder="1" applyAlignment="1" applyProtection="1">
      <alignment horizontal="left" wrapText="1"/>
      <protection locked="0"/>
    </xf>
    <xf numFmtId="0" fontId="115" fillId="0" borderId="37" xfId="0" applyFont="1" applyBorder="1" applyAlignment="1">
      <alignment horizontal="left" vertical="center" wrapText="1"/>
    </xf>
    <xf numFmtId="0" fontId="115" fillId="0" borderId="37" xfId="0" applyFont="1" applyBorder="1" applyAlignment="1">
      <alignment horizontal="left" wrapText="1"/>
    </xf>
    <xf numFmtId="0" fontId="116" fillId="0" borderId="37" xfId="0" applyFont="1" applyBorder="1"/>
    <xf numFmtId="0" fontId="115" fillId="0" borderId="40" xfId="0" applyFont="1" applyBorder="1" applyAlignment="1">
      <alignment wrapText="1"/>
    </xf>
    <xf numFmtId="0" fontId="117" fillId="0" borderId="37" xfId="0" applyFont="1" applyBorder="1" applyAlignment="1">
      <alignment wrapText="1"/>
    </xf>
    <xf numFmtId="0" fontId="117" fillId="0" borderId="0" xfId="0" applyFont="1" applyAlignment="1">
      <alignment wrapText="1"/>
    </xf>
    <xf numFmtId="0" fontId="116" fillId="0" borderId="40" xfId="0" applyFont="1" applyBorder="1" applyAlignment="1">
      <alignment wrapText="1"/>
    </xf>
    <xf numFmtId="0" fontId="116" fillId="0" borderId="37" xfId="0" applyFont="1" applyBorder="1" applyAlignment="1">
      <alignment horizontal="left" wrapText="1"/>
    </xf>
    <xf numFmtId="0" fontId="118" fillId="0" borderId="0" xfId="0" applyFont="1" applyBorder="1" applyAlignment="1">
      <alignment wrapText="1"/>
    </xf>
    <xf numFmtId="0" fontId="118" fillId="0" borderId="37" xfId="0" applyFont="1" applyBorder="1" applyAlignment="1">
      <alignment wrapText="1"/>
    </xf>
    <xf numFmtId="0" fontId="116" fillId="0" borderId="37" xfId="0" applyFont="1" applyFill="1" applyBorder="1" applyAlignment="1" applyProtection="1">
      <alignment horizontal="left" wrapText="1"/>
    </xf>
    <xf numFmtId="0" fontId="115" fillId="0" borderId="41" xfId="0" applyNumberFormat="1" applyFont="1" applyBorder="1" applyAlignment="1">
      <alignment horizontal="left" wrapText="1"/>
    </xf>
    <xf numFmtId="0" fontId="115" fillId="0" borderId="42" xfId="0" applyNumberFormat="1" applyFont="1" applyBorder="1" applyAlignment="1">
      <alignment horizontal="left" wrapText="1"/>
    </xf>
    <xf numFmtId="49" fontId="119" fillId="0" borderId="37" xfId="0" applyNumberFormat="1" applyFont="1" applyBorder="1" applyAlignment="1" applyProtection="1">
      <alignment horizontal="left" wrapText="1"/>
      <protection locked="0"/>
    </xf>
    <xf numFmtId="0" fontId="116" fillId="0" borderId="17" xfId="0" applyFont="1" applyBorder="1" applyAlignment="1">
      <alignment horizontal="left" wrapText="1"/>
    </xf>
    <xf numFmtId="0" fontId="115" fillId="0" borderId="32" xfId="0" applyFont="1" applyBorder="1" applyAlignment="1">
      <alignment horizontal="left" wrapText="1"/>
    </xf>
    <xf numFmtId="0" fontId="115" fillId="0" borderId="44" xfId="0" applyFont="1" applyBorder="1" applyAlignment="1">
      <alignment horizontal="left" wrapText="1"/>
    </xf>
    <xf numFmtId="49" fontId="114" fillId="0" borderId="18" xfId="0" applyNumberFormat="1" applyFont="1" applyBorder="1" applyAlignment="1" applyProtection="1">
      <alignment horizontal="left" wrapText="1"/>
      <protection locked="0"/>
    </xf>
    <xf numFmtId="0" fontId="115" fillId="0" borderId="18" xfId="0" applyFont="1" applyBorder="1" applyAlignment="1">
      <alignment horizontal="left"/>
    </xf>
    <xf numFmtId="0" fontId="115" fillId="0" borderId="18" xfId="0" applyFont="1" applyBorder="1" applyAlignment="1">
      <alignment horizontal="left" wrapText="1"/>
    </xf>
    <xf numFmtId="0" fontId="116" fillId="0" borderId="18" xfId="0" applyFont="1" applyBorder="1" applyAlignment="1">
      <alignment horizontal="left"/>
    </xf>
    <xf numFmtId="0" fontId="115" fillId="0" borderId="9" xfId="0" applyFont="1" applyBorder="1" applyAlignment="1">
      <alignment horizontal="left" wrapText="1"/>
    </xf>
    <xf numFmtId="49" fontId="115" fillId="0" borderId="18" xfId="0" applyNumberFormat="1" applyFont="1" applyBorder="1" applyAlignment="1">
      <alignment horizontal="left" wrapText="1"/>
    </xf>
    <xf numFmtId="49" fontId="119" fillId="0" borderId="34" xfId="0" applyNumberFormat="1" applyFont="1" applyBorder="1" applyAlignment="1" applyProtection="1">
      <alignment horizontal="left" wrapText="1"/>
      <protection locked="0"/>
    </xf>
    <xf numFmtId="49" fontId="119" fillId="0" borderId="18" xfId="0" applyNumberFormat="1" applyFont="1" applyBorder="1" applyAlignment="1" applyProtection="1">
      <alignment horizontal="left" wrapText="1"/>
      <protection locked="0"/>
    </xf>
    <xf numFmtId="0" fontId="115" fillId="0" borderId="0" xfId="0" applyFont="1" applyBorder="1" applyAlignment="1">
      <alignment wrapText="1"/>
    </xf>
    <xf numFmtId="0" fontId="115" fillId="0" borderId="18" xfId="0" applyFont="1" applyBorder="1" applyAlignment="1">
      <alignment wrapText="1"/>
    </xf>
    <xf numFmtId="0" fontId="116" fillId="0" borderId="18" xfId="0" applyFont="1" applyBorder="1" applyAlignment="1">
      <alignment horizontal="left" wrapText="1"/>
    </xf>
    <xf numFmtId="49" fontId="119" fillId="0" borderId="0" xfId="0" applyNumberFormat="1" applyFont="1" applyBorder="1" applyAlignment="1" applyProtection="1">
      <alignment horizontal="left" wrapText="1"/>
      <protection locked="0"/>
    </xf>
    <xf numFmtId="49" fontId="119" fillId="0" borderId="9" xfId="0" applyNumberFormat="1" applyFont="1" applyBorder="1" applyAlignment="1" applyProtection="1">
      <alignment horizontal="left" wrapText="1"/>
      <protection locked="0"/>
    </xf>
    <xf numFmtId="0" fontId="22" fillId="0" borderId="22" xfId="0" applyFont="1" applyBorder="1" applyAlignment="1">
      <alignment horizontal="left" wrapText="1"/>
    </xf>
    <xf numFmtId="49" fontId="113" fillId="0" borderId="0" xfId="0" applyNumberFormat="1" applyFont="1" applyBorder="1" applyAlignment="1" applyProtection="1">
      <alignment horizontal="left"/>
      <protection locked="0"/>
    </xf>
    <xf numFmtId="0" fontId="16" fillId="0" borderId="0" xfId="0" applyFont="1" applyAlignment="1"/>
    <xf numFmtId="2" fontId="16" fillId="0" borderId="0" xfId="0" applyNumberFormat="1" applyFont="1" applyAlignment="1"/>
    <xf numFmtId="2" fontId="46" fillId="0" borderId="0" xfId="0" applyNumberFormat="1" applyFont="1" applyAlignment="1"/>
    <xf numFmtId="49" fontId="30" fillId="0" borderId="0" xfId="0" applyNumberFormat="1" applyFont="1" applyBorder="1" applyAlignment="1" applyProtection="1">
      <alignment horizontal="center" vertical="center"/>
      <protection locked="0"/>
    </xf>
    <xf numFmtId="49" fontId="27" fillId="0" borderId="3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34" fillId="0" borderId="11" xfId="26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49" fontId="40" fillId="0" borderId="0" xfId="26" applyNumberFormat="1" applyFont="1" applyFill="1" applyBorder="1" applyAlignment="1" applyProtection="1">
      <alignment horizontal="left" vertical="top" wrapText="1"/>
      <protection locked="0"/>
    </xf>
    <xf numFmtId="49" fontId="22" fillId="0" borderId="0" xfId="26" applyNumberFormat="1" applyFont="1" applyFill="1" applyBorder="1" applyAlignment="1" applyProtection="1">
      <alignment horizontal="left" wrapText="1"/>
      <protection locked="0"/>
    </xf>
    <xf numFmtId="0" fontId="76" fillId="0" borderId="0" xfId="0" applyFont="1" applyAlignment="1"/>
    <xf numFmtId="0" fontId="16" fillId="0" borderId="0" xfId="26" applyFont="1" applyAlignment="1"/>
    <xf numFmtId="0" fontId="16" fillId="0" borderId="0" xfId="26" applyFont="1" applyAlignment="1">
      <alignment horizontal="right"/>
    </xf>
    <xf numFmtId="1" fontId="30" fillId="0" borderId="0" xfId="26" applyNumberFormat="1" applyFont="1" applyFill="1" applyBorder="1" applyAlignment="1">
      <alignment horizontal="center" vertical="center" wrapText="1"/>
    </xf>
    <xf numFmtId="0" fontId="31" fillId="0" borderId="3" xfId="26" applyFont="1" applyFill="1" applyBorder="1" applyAlignment="1">
      <alignment horizontal="center" vertical="center" wrapText="1"/>
    </xf>
    <xf numFmtId="0" fontId="31" fillId="0" borderId="4" xfId="26" applyFont="1" applyFill="1" applyBorder="1" applyAlignment="1">
      <alignment horizontal="center" vertical="center" wrapText="1"/>
    </xf>
    <xf numFmtId="49" fontId="32" fillId="0" borderId="3" xfId="26" applyNumberFormat="1" applyFont="1" applyFill="1" applyBorder="1" applyAlignment="1">
      <alignment horizontal="center" vertical="center" wrapText="1"/>
    </xf>
    <xf numFmtId="49" fontId="32" fillId="0" borderId="4" xfId="26" applyNumberFormat="1" applyFont="1" applyFill="1" applyBorder="1" applyAlignment="1">
      <alignment horizontal="center" vertical="center" wrapText="1"/>
    </xf>
    <xf numFmtId="0" fontId="32" fillId="0" borderId="3" xfId="26" applyFont="1" applyFill="1" applyBorder="1" applyAlignment="1">
      <alignment horizontal="center" vertical="center"/>
    </xf>
    <xf numFmtId="0" fontId="32" fillId="0" borderId="4" xfId="26" applyFont="1" applyFill="1" applyBorder="1" applyAlignment="1">
      <alignment horizontal="center" vertical="center"/>
    </xf>
    <xf numFmtId="0" fontId="32" fillId="0" borderId="3" xfId="26" applyFont="1" applyFill="1" applyBorder="1" applyAlignment="1">
      <alignment horizontal="center" vertical="center" wrapText="1"/>
    </xf>
    <xf numFmtId="0" fontId="32" fillId="0" borderId="4" xfId="26" applyFont="1" applyFill="1" applyBorder="1" applyAlignment="1">
      <alignment horizontal="center" vertical="center" wrapText="1"/>
    </xf>
    <xf numFmtId="0" fontId="32" fillId="0" borderId="11" xfId="26" applyFont="1" applyFill="1" applyBorder="1" applyAlignment="1">
      <alignment horizontal="center" vertical="center"/>
    </xf>
    <xf numFmtId="0" fontId="32" fillId="0" borderId="2" xfId="26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89" fillId="0" borderId="0" xfId="26" applyNumberFormat="1" applyFont="1" applyFill="1" applyBorder="1" applyAlignment="1">
      <alignment horizontal="left" wrapText="1"/>
    </xf>
    <xf numFmtId="0" fontId="51" fillId="0" borderId="0" xfId="0" applyFont="1" applyAlignment="1"/>
    <xf numFmtId="1" fontId="16" fillId="0" borderId="0" xfId="26" applyNumberFormat="1" applyFont="1" applyFill="1" applyBorder="1" applyAlignment="1">
      <alignment horizontal="left" vertical="top" wrapText="1"/>
    </xf>
    <xf numFmtId="0" fontId="46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5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7" fillId="0" borderId="14" xfId="26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1" fontId="2" fillId="0" borderId="0" xfId="26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27">
    <cellStyle name="Normal_meresha_07" xfId="5"/>
    <cellStyle name="Гиперссылка" xfId="1" builtinId="8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Обычный" xfId="0" builtinId="0"/>
    <cellStyle name="Обычный 2" xfId="4"/>
    <cellStyle name="Обычный_Dod5 2" xfId="26"/>
    <cellStyle name="Обычный_Dod6" xfId="2"/>
    <cellStyle name="Обычный_ZV1PIV98" xfId="3"/>
    <cellStyle name="Стиль 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9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3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11197" name="Text Box 18"/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0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7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7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1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1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5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5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9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1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9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3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3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22429" name="Text Box 18"/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125</xdr:row>
      <xdr:rowOff>257175</xdr:rowOff>
    </xdr:from>
    <xdr:to>
      <xdr:col>13</xdr:col>
      <xdr:colOff>333375</xdr:colOff>
      <xdr:row>125</xdr:row>
      <xdr:rowOff>576204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219575" y="22974300"/>
          <a:ext cx="9915525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17</xdr:col>
      <xdr:colOff>1120805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105</xdr:row>
      <xdr:rowOff>295604</xdr:rowOff>
    </xdr:from>
    <xdr:to>
      <xdr:col>10</xdr:col>
      <xdr:colOff>28575</xdr:colOff>
      <xdr:row>106</xdr:row>
      <xdr:rowOff>656897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34344742"/>
          <a:ext cx="14378590" cy="7225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view="pageBreakPreview" zoomScale="75" zoomScaleNormal="100" zoomScaleSheetLayoutView="75" workbookViewId="0">
      <selection activeCell="B80" sqref="B80"/>
    </sheetView>
  </sheetViews>
  <sheetFormatPr defaultColWidth="9.140625" defaultRowHeight="12.75" x14ac:dyDescent="0.2"/>
  <cols>
    <col min="1" max="1" width="12.42578125" style="14" customWidth="1"/>
    <col min="2" max="2" width="66.85546875" style="14" customWidth="1"/>
    <col min="3" max="3" width="17.28515625" style="14" customWidth="1"/>
    <col min="4" max="4" width="17.140625" style="14" customWidth="1"/>
    <col min="5" max="5" width="9.85546875" style="14" customWidth="1"/>
    <col min="6" max="6" width="10.28515625" style="14" customWidth="1"/>
    <col min="7" max="7" width="16.28515625" style="14" customWidth="1"/>
    <col min="8" max="16384" width="9.140625" style="14"/>
  </cols>
  <sheetData>
    <row r="1" spans="1:6" ht="22.5" customHeight="1" x14ac:dyDescent="0.4">
      <c r="A1" s="15"/>
      <c r="B1" s="35"/>
      <c r="C1" s="492" t="s">
        <v>474</v>
      </c>
      <c r="D1" s="492"/>
      <c r="E1" s="492"/>
      <c r="F1" s="492"/>
    </row>
    <row r="2" spans="1:6" ht="15.75" customHeight="1" x14ac:dyDescent="0.4">
      <c r="A2" s="15"/>
      <c r="B2" s="35"/>
      <c r="C2" s="492" t="s">
        <v>523</v>
      </c>
      <c r="D2" s="492"/>
      <c r="E2" s="492"/>
      <c r="F2" s="492"/>
    </row>
    <row r="3" spans="1:6" ht="18.75" customHeight="1" x14ac:dyDescent="0.4">
      <c r="A3" s="15"/>
      <c r="B3" s="131"/>
      <c r="C3" s="493" t="s">
        <v>540</v>
      </c>
      <c r="D3" s="494"/>
      <c r="E3" s="494"/>
      <c r="F3" s="494"/>
    </row>
    <row r="4" spans="1:6" ht="16.899999999999999" customHeight="1" x14ac:dyDescent="0.35">
      <c r="A4" s="15"/>
      <c r="B4" s="15"/>
      <c r="C4" s="15"/>
      <c r="D4" s="15"/>
      <c r="E4" s="15"/>
      <c r="F4" s="15"/>
    </row>
    <row r="5" spans="1:6" ht="22.15" customHeight="1" x14ac:dyDescent="0.2">
      <c r="A5" s="495" t="s">
        <v>484</v>
      </c>
      <c r="B5" s="495"/>
      <c r="C5" s="495"/>
      <c r="D5" s="495"/>
      <c r="E5" s="495"/>
      <c r="F5" s="495"/>
    </row>
    <row r="6" spans="1:6" ht="26.25" customHeight="1" x14ac:dyDescent="0.3">
      <c r="A6" s="341" t="s">
        <v>483</v>
      </c>
      <c r="B6" s="341"/>
      <c r="C6" s="341"/>
      <c r="D6" s="341"/>
      <c r="E6" s="341"/>
      <c r="F6" s="341"/>
    </row>
    <row r="7" spans="1:6" ht="16.5" customHeight="1" x14ac:dyDescent="0.2">
      <c r="A7" s="343" t="s">
        <v>310</v>
      </c>
      <c r="B7" s="343"/>
      <c r="C7" s="343"/>
      <c r="D7" s="216"/>
      <c r="E7" s="216"/>
      <c r="F7" s="215"/>
    </row>
    <row r="8" spans="1:6" ht="11.45" customHeight="1" x14ac:dyDescent="0.25">
      <c r="A8" s="36"/>
      <c r="B8" s="37"/>
      <c r="C8" s="37"/>
      <c r="D8" s="38"/>
      <c r="E8" s="38"/>
      <c r="F8" s="261" t="s">
        <v>0</v>
      </c>
    </row>
    <row r="9" spans="1:6" s="196" customFormat="1" ht="34.5" customHeight="1" x14ac:dyDescent="0.35">
      <c r="A9" s="496" t="s">
        <v>62</v>
      </c>
      <c r="B9" s="498" t="s">
        <v>525</v>
      </c>
      <c r="C9" s="498" t="s">
        <v>270</v>
      </c>
      <c r="D9" s="498" t="s">
        <v>68</v>
      </c>
      <c r="E9" s="500" t="s">
        <v>69</v>
      </c>
      <c r="F9" s="501"/>
    </row>
    <row r="10" spans="1:6" s="196" customFormat="1" ht="44.25" customHeight="1" x14ac:dyDescent="0.35">
      <c r="A10" s="497"/>
      <c r="B10" s="499"/>
      <c r="C10" s="499"/>
      <c r="D10" s="499"/>
      <c r="E10" s="346" t="s">
        <v>270</v>
      </c>
      <c r="F10" s="347" t="s">
        <v>78</v>
      </c>
    </row>
    <row r="11" spans="1:6" ht="17.25" customHeight="1" x14ac:dyDescent="0.2">
      <c r="A11" s="336">
        <v>1</v>
      </c>
      <c r="B11" s="337">
        <v>2</v>
      </c>
      <c r="C11" s="337" t="s">
        <v>61</v>
      </c>
      <c r="D11" s="338">
        <v>4</v>
      </c>
      <c r="E11" s="339">
        <v>5</v>
      </c>
      <c r="F11" s="340">
        <v>6</v>
      </c>
    </row>
    <row r="12" spans="1:6" ht="27" x14ac:dyDescent="0.35">
      <c r="A12" s="315">
        <v>10000000</v>
      </c>
      <c r="B12" s="458" t="s">
        <v>547</v>
      </c>
      <c r="C12" s="427">
        <f>SUM(D12:E12)</f>
        <v>2522450</v>
      </c>
      <c r="D12" s="428">
        <f>SUM(D53,D35,D27,D13,D21)</f>
        <v>2522450</v>
      </c>
      <c r="E12" s="264">
        <f>SUM(E53)</f>
        <v>0</v>
      </c>
      <c r="F12" s="132"/>
    </row>
    <row r="13" spans="1:6" ht="39" hidden="1" x14ac:dyDescent="0.4">
      <c r="A13" s="402">
        <v>11000000</v>
      </c>
      <c r="B13" s="459" t="s">
        <v>79</v>
      </c>
      <c r="C13" s="427">
        <f>SUM(D13)</f>
        <v>0</v>
      </c>
      <c r="D13" s="429">
        <f>SUM(D14,D19)</f>
        <v>0</v>
      </c>
      <c r="E13" s="403"/>
      <c r="F13" s="404"/>
    </row>
    <row r="14" spans="1:6" ht="23.25" hidden="1" customHeight="1" x14ac:dyDescent="0.4">
      <c r="A14" s="402">
        <v>11010000</v>
      </c>
      <c r="B14" s="459" t="s">
        <v>80</v>
      </c>
      <c r="C14" s="427">
        <f>SUM(D14)</f>
        <v>0</v>
      </c>
      <c r="D14" s="429">
        <f>SUM(D15:D18)</f>
        <v>0</v>
      </c>
      <c r="E14" s="403"/>
      <c r="F14" s="404"/>
    </row>
    <row r="15" spans="1:6" ht="58.5" hidden="1" customHeight="1" x14ac:dyDescent="0.35">
      <c r="A15" s="405">
        <v>11010100</v>
      </c>
      <c r="B15" s="460" t="s">
        <v>81</v>
      </c>
      <c r="C15" s="430">
        <f>SUM(D15)</f>
        <v>0</v>
      </c>
      <c r="D15" s="430"/>
      <c r="E15" s="406"/>
      <c r="F15" s="407"/>
    </row>
    <row r="16" spans="1:6" ht="76.5" hidden="1" customHeight="1" x14ac:dyDescent="0.35">
      <c r="A16" s="405">
        <v>11010200</v>
      </c>
      <c r="B16" s="461" t="s">
        <v>82</v>
      </c>
      <c r="C16" s="430">
        <f t="shared" ref="C16:C34" si="0">SUM(D16)</f>
        <v>0</v>
      </c>
      <c r="D16" s="430"/>
      <c r="E16" s="406"/>
      <c r="F16" s="407"/>
    </row>
    <row r="17" spans="1:7" ht="57" hidden="1" customHeight="1" x14ac:dyDescent="0.35">
      <c r="A17" s="405">
        <v>11010400</v>
      </c>
      <c r="B17" s="461" t="s">
        <v>83</v>
      </c>
      <c r="C17" s="430">
        <f t="shared" si="0"/>
        <v>0</v>
      </c>
      <c r="D17" s="430"/>
      <c r="E17" s="406"/>
      <c r="F17" s="407"/>
    </row>
    <row r="18" spans="1:7" ht="78.75" hidden="1" customHeight="1" x14ac:dyDescent="0.35">
      <c r="A18" s="405">
        <v>11010500</v>
      </c>
      <c r="B18" s="461" t="s">
        <v>84</v>
      </c>
      <c r="C18" s="430">
        <f t="shared" si="0"/>
        <v>0</v>
      </c>
      <c r="D18" s="430"/>
      <c r="E18" s="406"/>
      <c r="F18" s="407"/>
    </row>
    <row r="19" spans="1:7" ht="25.5" hidden="1" customHeight="1" x14ac:dyDescent="0.35">
      <c r="A19" s="408">
        <v>11020000</v>
      </c>
      <c r="B19" s="462" t="s">
        <v>85</v>
      </c>
      <c r="C19" s="431">
        <f>SUM(D19)</f>
        <v>0</v>
      </c>
      <c r="D19" s="431">
        <f>SUM(D20)</f>
        <v>0</v>
      </c>
      <c r="E19" s="406"/>
      <c r="F19" s="407"/>
    </row>
    <row r="20" spans="1:7" ht="42" hidden="1" customHeight="1" x14ac:dyDescent="0.35">
      <c r="A20" s="409">
        <v>11020200</v>
      </c>
      <c r="B20" s="463" t="s">
        <v>86</v>
      </c>
      <c r="C20" s="430">
        <f t="shared" si="0"/>
        <v>0</v>
      </c>
      <c r="D20" s="430"/>
      <c r="E20" s="406"/>
      <c r="F20" s="407"/>
    </row>
    <row r="21" spans="1:7" ht="38.25" hidden="1" customHeight="1" x14ac:dyDescent="0.35">
      <c r="A21" s="408">
        <v>13000000</v>
      </c>
      <c r="B21" s="464" t="s">
        <v>290</v>
      </c>
      <c r="C21" s="431">
        <f t="shared" si="0"/>
        <v>0</v>
      </c>
      <c r="D21" s="431">
        <f>SUM(D22,D25)</f>
        <v>0</v>
      </c>
      <c r="E21" s="406"/>
      <c r="F21" s="407"/>
    </row>
    <row r="22" spans="1:7" ht="34.5" hidden="1" customHeight="1" x14ac:dyDescent="0.35">
      <c r="A22" s="408">
        <v>13010000</v>
      </c>
      <c r="B22" s="465" t="s">
        <v>524</v>
      </c>
      <c r="C22" s="431">
        <f t="shared" si="0"/>
        <v>0</v>
      </c>
      <c r="D22" s="431">
        <f>SUM(D23:D24)</f>
        <v>0</v>
      </c>
      <c r="E22" s="406"/>
      <c r="F22" s="407"/>
    </row>
    <row r="23" spans="1:7" ht="55.5" hidden="1" customHeight="1" x14ac:dyDescent="0.35">
      <c r="A23" s="409">
        <v>13010100</v>
      </c>
      <c r="B23" s="463" t="s">
        <v>291</v>
      </c>
      <c r="C23" s="430">
        <f t="shared" si="0"/>
        <v>0</v>
      </c>
      <c r="D23" s="430"/>
      <c r="E23" s="406"/>
      <c r="F23" s="407"/>
    </row>
    <row r="24" spans="1:7" ht="72.75" hidden="1" customHeight="1" x14ac:dyDescent="0.35">
      <c r="A24" s="409">
        <v>13010200</v>
      </c>
      <c r="B24" s="463" t="s">
        <v>292</v>
      </c>
      <c r="C24" s="430">
        <f t="shared" si="0"/>
        <v>0</v>
      </c>
      <c r="D24" s="430"/>
      <c r="E24" s="406"/>
      <c r="F24" s="407"/>
    </row>
    <row r="25" spans="1:7" ht="25.5" hidden="1" customHeight="1" x14ac:dyDescent="0.35">
      <c r="A25" s="408">
        <v>13030000</v>
      </c>
      <c r="B25" s="466" t="s">
        <v>344</v>
      </c>
      <c r="C25" s="431">
        <f t="shared" si="0"/>
        <v>0</v>
      </c>
      <c r="D25" s="431">
        <f>SUM(D26)</f>
        <v>0</v>
      </c>
      <c r="E25" s="406"/>
      <c r="F25" s="407"/>
    </row>
    <row r="26" spans="1:7" ht="11.25" hidden="1" customHeight="1" x14ac:dyDescent="0.35">
      <c r="A26" s="409">
        <v>13030100</v>
      </c>
      <c r="B26" s="463" t="s">
        <v>345</v>
      </c>
      <c r="C26" s="430">
        <f t="shared" si="0"/>
        <v>0</v>
      </c>
      <c r="D26" s="430"/>
      <c r="E26" s="406"/>
      <c r="F26" s="407"/>
    </row>
    <row r="27" spans="1:7" ht="24.75" customHeight="1" x14ac:dyDescent="0.35">
      <c r="A27" s="402">
        <v>14000000</v>
      </c>
      <c r="B27" s="467" t="s">
        <v>87</v>
      </c>
      <c r="C27" s="432">
        <f t="shared" si="0"/>
        <v>1410000</v>
      </c>
      <c r="D27" s="431">
        <f>SUM(D32,D28,D30)</f>
        <v>1410000</v>
      </c>
      <c r="E27" s="410"/>
      <c r="F27" s="411"/>
    </row>
    <row r="28" spans="1:7" ht="38.25" x14ac:dyDescent="0.35">
      <c r="A28" s="405">
        <v>14020000</v>
      </c>
      <c r="B28" s="468" t="s">
        <v>243</v>
      </c>
      <c r="C28" s="430">
        <f>SUM(C29)</f>
        <v>110000</v>
      </c>
      <c r="D28" s="430">
        <f>SUM(D29)</f>
        <v>110000</v>
      </c>
      <c r="E28" s="410"/>
      <c r="F28" s="411"/>
      <c r="G28" s="16"/>
    </row>
    <row r="29" spans="1:7" ht="23.25" x14ac:dyDescent="0.35">
      <c r="A29" s="405">
        <v>14021900</v>
      </c>
      <c r="B29" s="461" t="s">
        <v>244</v>
      </c>
      <c r="C29" s="430">
        <f>SUM(D29)</f>
        <v>110000</v>
      </c>
      <c r="D29" s="430">
        <v>110000</v>
      </c>
      <c r="E29" s="410"/>
      <c r="F29" s="411"/>
    </row>
    <row r="30" spans="1:7" ht="38.25" x14ac:dyDescent="0.35">
      <c r="A30" s="405">
        <v>14030000</v>
      </c>
      <c r="B30" s="469" t="s">
        <v>245</v>
      </c>
      <c r="C30" s="430">
        <f>SUM(C31)</f>
        <v>100000</v>
      </c>
      <c r="D30" s="430">
        <f>SUM(D31)</f>
        <v>100000</v>
      </c>
      <c r="E30" s="410"/>
      <c r="F30" s="411"/>
    </row>
    <row r="31" spans="1:7" ht="23.25" x14ac:dyDescent="0.35">
      <c r="A31" s="405">
        <v>14031900</v>
      </c>
      <c r="B31" s="461" t="s">
        <v>244</v>
      </c>
      <c r="C31" s="430">
        <f>SUM(D31)</f>
        <v>100000</v>
      </c>
      <c r="D31" s="430">
        <v>100000</v>
      </c>
      <c r="E31" s="410"/>
      <c r="F31" s="411"/>
    </row>
    <row r="32" spans="1:7" ht="38.25" customHeight="1" x14ac:dyDescent="0.35">
      <c r="A32" s="405">
        <v>14040000</v>
      </c>
      <c r="B32" s="461" t="s">
        <v>88</v>
      </c>
      <c r="C32" s="430">
        <f>SUM(D32)</f>
        <v>1200000</v>
      </c>
      <c r="D32" s="430">
        <f>SUM(D33:D34)</f>
        <v>1200000</v>
      </c>
      <c r="E32" s="410"/>
      <c r="F32" s="411"/>
    </row>
    <row r="33" spans="1:7" ht="138.6" customHeight="1" x14ac:dyDescent="0.35">
      <c r="A33" s="405">
        <v>14040100</v>
      </c>
      <c r="B33" s="461" t="s">
        <v>503</v>
      </c>
      <c r="C33" s="430">
        <f t="shared" ref="C33" si="1">SUM(D33)</f>
        <v>500000</v>
      </c>
      <c r="D33" s="430">
        <v>500000</v>
      </c>
      <c r="E33" s="410"/>
      <c r="F33" s="411"/>
    </row>
    <row r="34" spans="1:7" ht="87.6" customHeight="1" x14ac:dyDescent="0.35">
      <c r="A34" s="405">
        <v>14040200</v>
      </c>
      <c r="B34" s="461" t="s">
        <v>532</v>
      </c>
      <c r="C34" s="430">
        <f t="shared" si="0"/>
        <v>700000</v>
      </c>
      <c r="D34" s="430">
        <v>700000</v>
      </c>
      <c r="E34" s="410"/>
      <c r="F34" s="411"/>
    </row>
    <row r="35" spans="1:7" ht="57.6" customHeight="1" x14ac:dyDescent="0.3">
      <c r="A35" s="402">
        <v>18000000</v>
      </c>
      <c r="B35" s="459" t="s">
        <v>502</v>
      </c>
      <c r="C35" s="432">
        <f>SUM(D35)</f>
        <v>1112450</v>
      </c>
      <c r="D35" s="431">
        <f>SUM(D49,D46,D36)</f>
        <v>1112450</v>
      </c>
      <c r="E35" s="412"/>
      <c r="F35" s="413"/>
    </row>
    <row r="36" spans="1:7" ht="22.5" x14ac:dyDescent="0.3">
      <c r="A36" s="402">
        <v>18010000</v>
      </c>
      <c r="B36" s="470" t="s">
        <v>89</v>
      </c>
      <c r="C36" s="432">
        <f>SUM(D36)</f>
        <v>1112450</v>
      </c>
      <c r="D36" s="431">
        <f>SUM(D37:D45)</f>
        <v>1112450</v>
      </c>
      <c r="E36" s="412"/>
      <c r="F36" s="413"/>
    </row>
    <row r="37" spans="1:7" ht="78.75" hidden="1" customHeight="1" x14ac:dyDescent="0.35">
      <c r="A37" s="405">
        <v>18010100</v>
      </c>
      <c r="B37" s="471" t="s">
        <v>90</v>
      </c>
      <c r="C37" s="430">
        <f t="shared" ref="C37:C52" si="2">SUM(D37)</f>
        <v>0</v>
      </c>
      <c r="D37" s="430"/>
      <c r="E37" s="410"/>
      <c r="F37" s="414"/>
      <c r="G37" s="125"/>
    </row>
    <row r="38" spans="1:7" ht="56.25" hidden="1" customHeight="1" x14ac:dyDescent="0.35">
      <c r="A38" s="405">
        <v>18010200</v>
      </c>
      <c r="B38" s="472" t="s">
        <v>91</v>
      </c>
      <c r="C38" s="430">
        <f t="shared" si="2"/>
        <v>0</v>
      </c>
      <c r="D38" s="430"/>
      <c r="E38" s="410"/>
      <c r="F38" s="414"/>
      <c r="G38" s="126"/>
    </row>
    <row r="39" spans="1:7" ht="36.75" hidden="1" customHeight="1" x14ac:dyDescent="0.35">
      <c r="A39" s="380">
        <v>18010300</v>
      </c>
      <c r="B39" s="471" t="s">
        <v>92</v>
      </c>
      <c r="C39" s="430">
        <f t="shared" si="2"/>
        <v>0</v>
      </c>
      <c r="D39" s="430"/>
      <c r="E39" s="410"/>
      <c r="F39" s="414"/>
      <c r="G39" s="126"/>
    </row>
    <row r="40" spans="1:7" ht="57" hidden="1" x14ac:dyDescent="0.35">
      <c r="A40" s="405">
        <v>18010400</v>
      </c>
      <c r="B40" s="471" t="s">
        <v>93</v>
      </c>
      <c r="C40" s="430">
        <f t="shared" si="2"/>
        <v>0</v>
      </c>
      <c r="D40" s="430"/>
      <c r="E40" s="410"/>
      <c r="F40" s="414"/>
      <c r="G40" s="126"/>
    </row>
    <row r="41" spans="1:7" ht="25.9" customHeight="1" x14ac:dyDescent="0.35">
      <c r="A41" s="405">
        <v>18010500</v>
      </c>
      <c r="B41" s="473" t="s">
        <v>94</v>
      </c>
      <c r="C41" s="430">
        <f t="shared" si="2"/>
        <v>1112450</v>
      </c>
      <c r="D41" s="430">
        <v>1112450</v>
      </c>
      <c r="E41" s="415"/>
      <c r="F41" s="411"/>
      <c r="G41" s="125"/>
    </row>
    <row r="42" spans="1:7" ht="26.25" hidden="1" customHeight="1" x14ac:dyDescent="0.35">
      <c r="A42" s="405">
        <v>18010600</v>
      </c>
      <c r="B42" s="473" t="s">
        <v>95</v>
      </c>
      <c r="C42" s="430">
        <f t="shared" si="2"/>
        <v>0</v>
      </c>
      <c r="D42" s="430"/>
      <c r="E42" s="415"/>
      <c r="F42" s="411"/>
    </row>
    <row r="43" spans="1:7" ht="26.25" hidden="1" customHeight="1" x14ac:dyDescent="0.35">
      <c r="A43" s="405">
        <v>18010700</v>
      </c>
      <c r="B43" s="473" t="s">
        <v>96</v>
      </c>
      <c r="C43" s="430">
        <f t="shared" si="2"/>
        <v>0</v>
      </c>
      <c r="D43" s="430"/>
      <c r="E43" s="415"/>
      <c r="F43" s="411"/>
    </row>
    <row r="44" spans="1:7" ht="19.899999999999999" hidden="1" customHeight="1" x14ac:dyDescent="0.35">
      <c r="A44" s="405">
        <v>18010900</v>
      </c>
      <c r="B44" s="473" t="s">
        <v>97</v>
      </c>
      <c r="C44" s="430">
        <f t="shared" si="2"/>
        <v>0</v>
      </c>
      <c r="D44" s="430"/>
      <c r="E44" s="415"/>
      <c r="F44" s="411"/>
    </row>
    <row r="45" spans="1:7" ht="26.25" hidden="1" customHeight="1" x14ac:dyDescent="0.35">
      <c r="A45" s="405">
        <v>18011000</v>
      </c>
      <c r="B45" s="473" t="s">
        <v>98</v>
      </c>
      <c r="C45" s="430">
        <f t="shared" si="2"/>
        <v>0</v>
      </c>
      <c r="D45" s="430"/>
      <c r="E45" s="415"/>
      <c r="F45" s="411"/>
    </row>
    <row r="46" spans="1:7" ht="21.75" hidden="1" customHeight="1" x14ac:dyDescent="0.35">
      <c r="A46" s="334">
        <v>18030000</v>
      </c>
      <c r="B46" s="474" t="s">
        <v>546</v>
      </c>
      <c r="C46" s="433">
        <f>SUM(D46)</f>
        <v>0</v>
      </c>
      <c r="D46" s="434">
        <f>SUM(D47:D48)</f>
        <v>0</v>
      </c>
      <c r="E46" s="323"/>
      <c r="F46" s="319"/>
    </row>
    <row r="47" spans="1:7" ht="23.25" hidden="1" x14ac:dyDescent="0.35">
      <c r="A47" s="381">
        <v>18030100</v>
      </c>
      <c r="B47" s="475" t="s">
        <v>99</v>
      </c>
      <c r="C47" s="435">
        <f t="shared" si="2"/>
        <v>0</v>
      </c>
      <c r="D47" s="435"/>
      <c r="E47" s="323"/>
      <c r="F47" s="319"/>
    </row>
    <row r="48" spans="1:7" ht="23.25" hidden="1" x14ac:dyDescent="0.35">
      <c r="A48" s="416" t="s">
        <v>100</v>
      </c>
      <c r="B48" s="476" t="s">
        <v>101</v>
      </c>
      <c r="C48" s="435">
        <f t="shared" si="2"/>
        <v>0</v>
      </c>
      <c r="D48" s="435"/>
      <c r="E48" s="323"/>
      <c r="F48" s="319"/>
    </row>
    <row r="49" spans="1:7" ht="21" hidden="1" customHeight="1" x14ac:dyDescent="0.3">
      <c r="A49" s="316">
        <v>18050000</v>
      </c>
      <c r="B49" s="477" t="s">
        <v>102</v>
      </c>
      <c r="C49" s="433">
        <f>SUM(D49)</f>
        <v>0</v>
      </c>
      <c r="D49" s="434">
        <f>SUM(D50:D52)</f>
        <v>0</v>
      </c>
      <c r="E49" s="318"/>
      <c r="F49" s="321"/>
    </row>
    <row r="50" spans="1:7" ht="23.25" hidden="1" customHeight="1" x14ac:dyDescent="0.35">
      <c r="A50" s="332">
        <v>18050300</v>
      </c>
      <c r="B50" s="478" t="s">
        <v>103</v>
      </c>
      <c r="C50" s="435">
        <f t="shared" si="2"/>
        <v>0</v>
      </c>
      <c r="D50" s="435"/>
      <c r="E50" s="317"/>
      <c r="F50" s="322"/>
    </row>
    <row r="51" spans="1:7" ht="23.25" hidden="1" customHeight="1" x14ac:dyDescent="0.35">
      <c r="A51" s="332">
        <v>18050400</v>
      </c>
      <c r="B51" s="478" t="s">
        <v>104</v>
      </c>
      <c r="C51" s="435">
        <f t="shared" si="2"/>
        <v>0</v>
      </c>
      <c r="D51" s="435"/>
      <c r="E51" s="317"/>
      <c r="F51" s="322"/>
    </row>
    <row r="52" spans="1:7" ht="72" hidden="1" customHeight="1" x14ac:dyDescent="0.35">
      <c r="A52" s="332">
        <v>18050500</v>
      </c>
      <c r="B52" s="479" t="s">
        <v>346</v>
      </c>
      <c r="C52" s="435">
        <f t="shared" si="2"/>
        <v>0</v>
      </c>
      <c r="D52" s="435"/>
      <c r="E52" s="317"/>
      <c r="F52" s="322"/>
    </row>
    <row r="53" spans="1:7" ht="60.75" hidden="1" customHeight="1" x14ac:dyDescent="0.3">
      <c r="A53" s="316">
        <v>19000000</v>
      </c>
      <c r="B53" s="480" t="s">
        <v>105</v>
      </c>
      <c r="C53" s="433">
        <f>SUM(E53)</f>
        <v>0</v>
      </c>
      <c r="D53" s="434"/>
      <c r="E53" s="318">
        <f>SUM(E54)</f>
        <v>0</v>
      </c>
      <c r="F53" s="321"/>
    </row>
    <row r="54" spans="1:7" ht="60.75" hidden="1" customHeight="1" x14ac:dyDescent="0.3">
      <c r="A54" s="316">
        <v>19010000</v>
      </c>
      <c r="B54" s="480" t="s">
        <v>106</v>
      </c>
      <c r="C54" s="433">
        <f>SUM(E54)</f>
        <v>0</v>
      </c>
      <c r="D54" s="434"/>
      <c r="E54" s="318">
        <f>SUM(E55:E57)</f>
        <v>0</v>
      </c>
      <c r="F54" s="321"/>
    </row>
    <row r="55" spans="1:7" ht="60.75" hidden="1" customHeight="1" x14ac:dyDescent="0.35">
      <c r="A55" s="332">
        <v>19010100</v>
      </c>
      <c r="B55" s="481" t="s">
        <v>347</v>
      </c>
      <c r="C55" s="436">
        <f>SUM(E55)</f>
        <v>0</v>
      </c>
      <c r="D55" s="435"/>
      <c r="E55" s="317"/>
      <c r="F55" s="322"/>
    </row>
    <row r="56" spans="1:7" ht="60.75" hidden="1" customHeight="1" x14ac:dyDescent="0.35">
      <c r="A56" s="332">
        <v>19010200</v>
      </c>
      <c r="B56" s="479" t="s">
        <v>107</v>
      </c>
      <c r="C56" s="436">
        <f>SUM(E56)</f>
        <v>0</v>
      </c>
      <c r="D56" s="435"/>
      <c r="E56" s="317"/>
      <c r="F56" s="322"/>
    </row>
    <row r="57" spans="1:7" ht="60.75" hidden="1" customHeight="1" x14ac:dyDescent="0.35">
      <c r="A57" s="332">
        <v>19010300</v>
      </c>
      <c r="B57" s="482" t="s">
        <v>108</v>
      </c>
      <c r="C57" s="436">
        <f>SUM(E57)</f>
        <v>0</v>
      </c>
      <c r="D57" s="435"/>
      <c r="E57" s="317"/>
      <c r="F57" s="322"/>
    </row>
    <row r="58" spans="1:7" ht="22.5" customHeight="1" x14ac:dyDescent="0.35">
      <c r="A58" s="316">
        <v>20000000</v>
      </c>
      <c r="B58" s="477" t="s">
        <v>109</v>
      </c>
      <c r="C58" s="437">
        <f>SUM(D58,E58)</f>
        <v>206000</v>
      </c>
      <c r="D58" s="434">
        <f>SUM(D76,D66,D59)</f>
        <v>206000</v>
      </c>
      <c r="E58" s="325">
        <f>SUM(E76,E82)</f>
        <v>0</v>
      </c>
      <c r="F58" s="319"/>
      <c r="G58" s="125"/>
    </row>
    <row r="59" spans="1:7" ht="24.75" customHeight="1" x14ac:dyDescent="0.35">
      <c r="A59" s="316">
        <v>21000000</v>
      </c>
      <c r="B59" s="477" t="s">
        <v>110</v>
      </c>
      <c r="C59" s="437">
        <f t="shared" ref="C59:C67" si="3">SUM(D59)</f>
        <v>80000</v>
      </c>
      <c r="D59" s="434">
        <f>SUM(D60,D62)</f>
        <v>80000</v>
      </c>
      <c r="E59" s="323"/>
      <c r="F59" s="319"/>
    </row>
    <row r="60" spans="1:7" ht="157.5" hidden="1" customHeight="1" x14ac:dyDescent="0.4">
      <c r="A60" s="382">
        <v>21010000</v>
      </c>
      <c r="B60" s="483" t="s">
        <v>293</v>
      </c>
      <c r="C60" s="438">
        <f t="shared" si="3"/>
        <v>0</v>
      </c>
      <c r="D60" s="439">
        <f>SUM(D61)</f>
        <v>0</v>
      </c>
      <c r="E60" s="383"/>
      <c r="F60" s="384"/>
      <c r="G60" s="71"/>
    </row>
    <row r="61" spans="1:7" s="39" customFormat="1" ht="78.75" hidden="1" customHeight="1" x14ac:dyDescent="0.35">
      <c r="A61" s="333">
        <v>21010300</v>
      </c>
      <c r="B61" s="484" t="s">
        <v>111</v>
      </c>
      <c r="C61" s="435">
        <f>SUM(D61)</f>
        <v>0</v>
      </c>
      <c r="D61" s="435"/>
      <c r="E61" s="323"/>
      <c r="F61" s="320"/>
    </row>
    <row r="62" spans="1:7" ht="23.25" customHeight="1" x14ac:dyDescent="0.3">
      <c r="A62" s="375">
        <v>21080000</v>
      </c>
      <c r="B62" s="477" t="s">
        <v>112</v>
      </c>
      <c r="C62" s="437">
        <f t="shared" si="3"/>
        <v>80000</v>
      </c>
      <c r="D62" s="434">
        <f>SUM(D63:D65)</f>
        <v>80000</v>
      </c>
      <c r="E62" s="326"/>
      <c r="F62" s="385"/>
    </row>
    <row r="63" spans="1:7" ht="23.25" customHeight="1" x14ac:dyDescent="0.35">
      <c r="A63" s="333">
        <v>21081100</v>
      </c>
      <c r="B63" s="484" t="s">
        <v>113</v>
      </c>
      <c r="C63" s="435">
        <f>SUM(D63)</f>
        <v>80000</v>
      </c>
      <c r="D63" s="435">
        <v>80000</v>
      </c>
      <c r="E63" s="323"/>
      <c r="F63" s="320"/>
    </row>
    <row r="64" spans="1:7" ht="78.75" hidden="1" customHeight="1" x14ac:dyDescent="0.35">
      <c r="A64" s="333">
        <v>21081500</v>
      </c>
      <c r="B64" s="484" t="s">
        <v>294</v>
      </c>
      <c r="C64" s="435">
        <f>SUM(D64)</f>
        <v>0</v>
      </c>
      <c r="D64" s="435"/>
      <c r="E64" s="323"/>
      <c r="F64" s="320"/>
    </row>
    <row r="65" spans="1:6" ht="78.75" hidden="1" customHeight="1" x14ac:dyDescent="0.35">
      <c r="A65" s="333">
        <v>21082400</v>
      </c>
      <c r="B65" s="484" t="s">
        <v>500</v>
      </c>
      <c r="C65" s="435">
        <f>SUM(D65)</f>
        <v>0</v>
      </c>
      <c r="D65" s="435"/>
      <c r="E65" s="323"/>
      <c r="F65" s="320"/>
    </row>
    <row r="66" spans="1:6" ht="38.25" hidden="1" x14ac:dyDescent="0.35">
      <c r="A66" s="375">
        <v>22000000</v>
      </c>
      <c r="B66" s="477" t="s">
        <v>114</v>
      </c>
      <c r="C66" s="437">
        <f t="shared" si="3"/>
        <v>0</v>
      </c>
      <c r="D66" s="434">
        <f>SUM(D73,D71,D67)</f>
        <v>0</v>
      </c>
      <c r="E66" s="323"/>
      <c r="F66" s="320"/>
    </row>
    <row r="67" spans="1:6" ht="23.25" hidden="1" x14ac:dyDescent="0.35">
      <c r="A67" s="375">
        <v>22010000</v>
      </c>
      <c r="B67" s="477" t="s">
        <v>115</v>
      </c>
      <c r="C67" s="437">
        <f t="shared" si="3"/>
        <v>0</v>
      </c>
      <c r="D67" s="434">
        <f>SUM(D68:D70)</f>
        <v>0</v>
      </c>
      <c r="E67" s="323"/>
      <c r="F67" s="320"/>
    </row>
    <row r="68" spans="1:6" ht="54.75" hidden="1" customHeight="1" x14ac:dyDescent="0.35">
      <c r="A68" s="333">
        <v>22010300</v>
      </c>
      <c r="B68" s="485" t="s">
        <v>131</v>
      </c>
      <c r="C68" s="435">
        <f>SUM(D68)</f>
        <v>0</v>
      </c>
      <c r="D68" s="435"/>
      <c r="E68" s="323"/>
      <c r="F68" s="320"/>
    </row>
    <row r="69" spans="1:6" ht="24" hidden="1" customHeight="1" x14ac:dyDescent="0.35">
      <c r="A69" s="333">
        <v>22012500</v>
      </c>
      <c r="B69" s="484" t="s">
        <v>116</v>
      </c>
      <c r="C69" s="435">
        <f>SUM(D69)</f>
        <v>0</v>
      </c>
      <c r="D69" s="435"/>
      <c r="E69" s="323"/>
      <c r="F69" s="320"/>
    </row>
    <row r="70" spans="1:6" ht="39" hidden="1" customHeight="1" x14ac:dyDescent="0.35">
      <c r="A70" s="333">
        <v>22012600</v>
      </c>
      <c r="B70" s="486" t="s">
        <v>132</v>
      </c>
      <c r="C70" s="435">
        <f>SUM(D70)</f>
        <v>0</v>
      </c>
      <c r="D70" s="435"/>
      <c r="E70" s="323"/>
      <c r="F70" s="320"/>
    </row>
    <row r="71" spans="1:6" ht="51" hidden="1" customHeight="1" x14ac:dyDescent="0.3">
      <c r="A71" s="375">
        <v>22080000</v>
      </c>
      <c r="B71" s="487" t="s">
        <v>117</v>
      </c>
      <c r="C71" s="437">
        <f>SUM(D71)</f>
        <v>0</v>
      </c>
      <c r="D71" s="434">
        <f>SUM(D72)</f>
        <v>0</v>
      </c>
      <c r="E71" s="326"/>
      <c r="F71" s="385"/>
    </row>
    <row r="72" spans="1:6" ht="56.25" hidden="1" customHeight="1" x14ac:dyDescent="0.35">
      <c r="A72" s="333">
        <v>22080400</v>
      </c>
      <c r="B72" s="484" t="s">
        <v>118</v>
      </c>
      <c r="C72" s="435">
        <f>SUM(D72)</f>
        <v>0</v>
      </c>
      <c r="D72" s="435"/>
      <c r="E72" s="323"/>
      <c r="F72" s="320"/>
    </row>
    <row r="73" spans="1:6" ht="25.5" hidden="1" customHeight="1" x14ac:dyDescent="0.3">
      <c r="A73" s="375">
        <v>22090000</v>
      </c>
      <c r="B73" s="477" t="s">
        <v>119</v>
      </c>
      <c r="C73" s="437">
        <f t="shared" ref="C73:C78" si="4">SUM(D73)</f>
        <v>0</v>
      </c>
      <c r="D73" s="434">
        <f>SUM(D74:D75)</f>
        <v>0</v>
      </c>
      <c r="E73" s="326"/>
      <c r="F73" s="385"/>
    </row>
    <row r="74" spans="1:6" ht="78.75" hidden="1" customHeight="1" x14ac:dyDescent="0.35">
      <c r="A74" s="333">
        <v>22090100</v>
      </c>
      <c r="B74" s="484" t="s">
        <v>120</v>
      </c>
      <c r="C74" s="435">
        <f t="shared" si="4"/>
        <v>0</v>
      </c>
      <c r="D74" s="435"/>
      <c r="E74" s="323"/>
      <c r="F74" s="320"/>
    </row>
    <row r="75" spans="1:6" ht="78.75" hidden="1" customHeight="1" x14ac:dyDescent="0.35">
      <c r="A75" s="333">
        <v>22090400</v>
      </c>
      <c r="B75" s="484" t="s">
        <v>121</v>
      </c>
      <c r="C75" s="435">
        <f t="shared" si="4"/>
        <v>0</v>
      </c>
      <c r="D75" s="435"/>
      <c r="E75" s="323"/>
      <c r="F75" s="320"/>
    </row>
    <row r="76" spans="1:6" ht="18" customHeight="1" x14ac:dyDescent="0.3">
      <c r="A76" s="375">
        <v>24000000</v>
      </c>
      <c r="B76" s="477" t="s">
        <v>122</v>
      </c>
      <c r="C76" s="437">
        <f>SUM(D76:E76)</f>
        <v>126000</v>
      </c>
      <c r="D76" s="434">
        <f>SUM(D77)</f>
        <v>126000</v>
      </c>
      <c r="E76" s="325">
        <f>SUM(E77)</f>
        <v>0</v>
      </c>
      <c r="F76" s="385"/>
    </row>
    <row r="77" spans="1:6" ht="23.25" x14ac:dyDescent="0.35">
      <c r="A77" s="375">
        <v>24060000</v>
      </c>
      <c r="B77" s="477" t="s">
        <v>123</v>
      </c>
      <c r="C77" s="437">
        <f>SUM(D77:E77)</f>
        <v>126000</v>
      </c>
      <c r="D77" s="434">
        <f>SUM(D78,D80)</f>
        <v>126000</v>
      </c>
      <c r="E77" s="325">
        <f>SUM(E79)</f>
        <v>0</v>
      </c>
      <c r="F77" s="320"/>
    </row>
    <row r="78" spans="1:6" ht="23.25" hidden="1" x14ac:dyDescent="0.35">
      <c r="A78" s="333">
        <v>24060300</v>
      </c>
      <c r="B78" s="484" t="s">
        <v>123</v>
      </c>
      <c r="C78" s="435">
        <f t="shared" si="4"/>
        <v>0</v>
      </c>
      <c r="D78" s="435"/>
      <c r="E78" s="323"/>
      <c r="F78" s="320" t="s">
        <v>124</v>
      </c>
    </row>
    <row r="79" spans="1:6" ht="105" hidden="1" customHeight="1" x14ac:dyDescent="0.35">
      <c r="A79" s="333">
        <v>24062100</v>
      </c>
      <c r="B79" s="488" t="s">
        <v>475</v>
      </c>
      <c r="C79" s="435">
        <f>SUM(E79)</f>
        <v>0</v>
      </c>
      <c r="D79" s="435"/>
      <c r="E79" s="317"/>
      <c r="F79" s="320"/>
    </row>
    <row r="80" spans="1:6" ht="176.45" customHeight="1" x14ac:dyDescent="0.35">
      <c r="A80" s="333">
        <v>24062200</v>
      </c>
      <c r="B80" s="489" t="s">
        <v>501</v>
      </c>
      <c r="C80" s="435">
        <f>SUM(D80)</f>
        <v>126000</v>
      </c>
      <c r="D80" s="435">
        <v>126000</v>
      </c>
      <c r="E80" s="317"/>
      <c r="F80" s="320"/>
    </row>
    <row r="81" spans="1:7" ht="52.5" hidden="1" customHeight="1" x14ac:dyDescent="0.35">
      <c r="A81" s="333">
        <v>24170000</v>
      </c>
      <c r="B81" s="449" t="s">
        <v>283</v>
      </c>
      <c r="C81" s="435">
        <f t="shared" ref="C81:C87" si="5">SUM(E81)</f>
        <v>0</v>
      </c>
      <c r="D81" s="435"/>
      <c r="E81" s="317">
        <f>SUM(F81)</f>
        <v>0</v>
      </c>
      <c r="F81" s="320"/>
    </row>
    <row r="82" spans="1:7" ht="26.25" hidden="1" customHeight="1" x14ac:dyDescent="0.35">
      <c r="A82" s="375">
        <v>25000000</v>
      </c>
      <c r="B82" s="444" t="s">
        <v>125</v>
      </c>
      <c r="C82" s="434">
        <f t="shared" si="5"/>
        <v>0</v>
      </c>
      <c r="D82" s="440"/>
      <c r="E82" s="318">
        <f>SUM(E83)</f>
        <v>0</v>
      </c>
      <c r="F82" s="320"/>
    </row>
    <row r="83" spans="1:7" ht="77.25" hidden="1" customHeight="1" x14ac:dyDescent="0.35">
      <c r="A83" s="375">
        <v>25010000</v>
      </c>
      <c r="B83" s="444" t="s">
        <v>126</v>
      </c>
      <c r="C83" s="434">
        <f t="shared" si="5"/>
        <v>0</v>
      </c>
      <c r="D83" s="440"/>
      <c r="E83" s="318">
        <f>SUM(E84:E87)</f>
        <v>0</v>
      </c>
      <c r="F83" s="320"/>
    </row>
    <row r="84" spans="1:7" ht="52.5" hidden="1" customHeight="1" x14ac:dyDescent="0.35">
      <c r="A84" s="333">
        <v>25010100</v>
      </c>
      <c r="B84" s="446" t="s">
        <v>127</v>
      </c>
      <c r="C84" s="435">
        <f t="shared" si="5"/>
        <v>0</v>
      </c>
      <c r="D84" s="440"/>
      <c r="E84" s="328"/>
      <c r="F84" s="386"/>
    </row>
    <row r="85" spans="1:7" ht="52.5" hidden="1" customHeight="1" x14ac:dyDescent="0.35">
      <c r="A85" s="333">
        <v>25010200</v>
      </c>
      <c r="B85" s="446" t="s">
        <v>133</v>
      </c>
      <c r="C85" s="435">
        <f t="shared" si="5"/>
        <v>0</v>
      </c>
      <c r="D85" s="440"/>
      <c r="E85" s="328"/>
      <c r="F85" s="386"/>
    </row>
    <row r="86" spans="1:7" ht="78.75" hidden="1" customHeight="1" x14ac:dyDescent="0.35">
      <c r="A86" s="333">
        <v>25010300</v>
      </c>
      <c r="B86" s="446" t="s">
        <v>348</v>
      </c>
      <c r="C86" s="435">
        <f t="shared" si="5"/>
        <v>0</v>
      </c>
      <c r="D86" s="440"/>
      <c r="E86" s="328"/>
      <c r="F86" s="386"/>
    </row>
    <row r="87" spans="1:7" ht="78.75" hidden="1" customHeight="1" x14ac:dyDescent="0.35">
      <c r="A87" s="333">
        <v>25010400</v>
      </c>
      <c r="B87" s="447" t="s">
        <v>128</v>
      </c>
      <c r="C87" s="435">
        <f t="shared" si="5"/>
        <v>0</v>
      </c>
      <c r="D87" s="435"/>
      <c r="E87" s="317"/>
      <c r="F87" s="379"/>
    </row>
    <row r="88" spans="1:7" ht="26.25" hidden="1" customHeight="1" x14ac:dyDescent="0.3">
      <c r="A88" s="376">
        <v>30000000</v>
      </c>
      <c r="B88" s="450" t="s">
        <v>134</v>
      </c>
      <c r="C88" s="434">
        <f>SUM(E88)</f>
        <v>0</v>
      </c>
      <c r="D88" s="435"/>
      <c r="E88" s="318">
        <f>SUM(F88)</f>
        <v>0</v>
      </c>
      <c r="F88" s="378">
        <f>SUM(F89)</f>
        <v>0</v>
      </c>
    </row>
    <row r="89" spans="1:7" ht="51" hidden="1" customHeight="1" x14ac:dyDescent="0.3">
      <c r="A89" s="376">
        <v>33000000</v>
      </c>
      <c r="B89" s="451" t="s">
        <v>135</v>
      </c>
      <c r="C89" s="434">
        <f>SUM(E89)</f>
        <v>0</v>
      </c>
      <c r="D89" s="434"/>
      <c r="E89" s="318">
        <f>SUM(F89)</f>
        <v>0</v>
      </c>
      <c r="F89" s="378">
        <f>SUM(F90)</f>
        <v>0</v>
      </c>
    </row>
    <row r="90" spans="1:7" ht="26.25" hidden="1" customHeight="1" x14ac:dyDescent="0.35">
      <c r="A90" s="377">
        <v>33010000</v>
      </c>
      <c r="B90" s="452" t="s">
        <v>136</v>
      </c>
      <c r="C90" s="435">
        <f>SUM(E90)</f>
        <v>0</v>
      </c>
      <c r="D90" s="435"/>
      <c r="E90" s="317"/>
      <c r="F90" s="379"/>
    </row>
    <row r="91" spans="1:7" ht="131.25" hidden="1" customHeight="1" x14ac:dyDescent="0.35">
      <c r="A91" s="333">
        <v>33010100</v>
      </c>
      <c r="B91" s="447" t="s">
        <v>137</v>
      </c>
      <c r="C91" s="435">
        <f>SUM(E91)</f>
        <v>0</v>
      </c>
      <c r="D91" s="435"/>
      <c r="E91" s="317"/>
      <c r="F91" s="379"/>
    </row>
    <row r="92" spans="1:7" ht="131.25" hidden="1" customHeight="1" x14ac:dyDescent="0.35">
      <c r="A92" s="333">
        <v>33010200</v>
      </c>
      <c r="B92" s="453" t="s">
        <v>476</v>
      </c>
      <c r="C92" s="435">
        <f>SUM(E92)</f>
        <v>0</v>
      </c>
      <c r="D92" s="435"/>
      <c r="E92" s="317"/>
      <c r="F92" s="379"/>
    </row>
    <row r="93" spans="1:7" ht="33.75" hidden="1" customHeight="1" x14ac:dyDescent="0.3">
      <c r="A93" s="333"/>
      <c r="B93" s="444" t="s">
        <v>284</v>
      </c>
      <c r="C93" s="434">
        <f>SUM(C12,C58,C88)</f>
        <v>2728450</v>
      </c>
      <c r="D93" s="434">
        <f>SUM(D12,D58)</f>
        <v>2728450</v>
      </c>
      <c r="E93" s="325">
        <f>SUM(E12,E58,E88)</f>
        <v>0</v>
      </c>
      <c r="F93" s="387">
        <f>SUM(F88)</f>
        <v>0</v>
      </c>
      <c r="G93" s="40"/>
    </row>
    <row r="94" spans="1:7" ht="24" hidden="1" customHeight="1" x14ac:dyDescent="0.3">
      <c r="A94" s="375">
        <v>40000000</v>
      </c>
      <c r="B94" s="444" t="s">
        <v>63</v>
      </c>
      <c r="C94" s="437">
        <f>SUM(D94)</f>
        <v>0</v>
      </c>
      <c r="D94" s="441">
        <f>SUM(D95)</f>
        <v>0</v>
      </c>
      <c r="E94" s="329"/>
      <c r="F94" s="388"/>
    </row>
    <row r="95" spans="1:7" ht="24.75" hidden="1" customHeight="1" x14ac:dyDescent="0.3">
      <c r="A95" s="375">
        <v>41000000</v>
      </c>
      <c r="B95" s="444" t="s">
        <v>64</v>
      </c>
      <c r="C95" s="437">
        <f>SUM(D95)</f>
        <v>0</v>
      </c>
      <c r="D95" s="434">
        <f>SUM(D102,D100,D96)</f>
        <v>0</v>
      </c>
      <c r="E95" s="329"/>
      <c r="F95" s="388"/>
    </row>
    <row r="96" spans="1:7" ht="51" hidden="1" customHeight="1" x14ac:dyDescent="0.3">
      <c r="A96" s="375">
        <v>41030000</v>
      </c>
      <c r="B96" s="444" t="s">
        <v>295</v>
      </c>
      <c r="C96" s="437">
        <f>SUM(D96)</f>
        <v>0</v>
      </c>
      <c r="D96" s="434">
        <f>SUM(D97:D99)</f>
        <v>0</v>
      </c>
      <c r="E96" s="329"/>
      <c r="F96" s="388"/>
    </row>
    <row r="97" spans="1:7" ht="52.5" hidden="1" customHeight="1" x14ac:dyDescent="0.35">
      <c r="A97" s="389">
        <v>41033900</v>
      </c>
      <c r="B97" s="445" t="s">
        <v>129</v>
      </c>
      <c r="C97" s="435">
        <f>SUM(D97)</f>
        <v>0</v>
      </c>
      <c r="D97" s="435"/>
      <c r="E97" s="324"/>
      <c r="F97" s="390"/>
    </row>
    <row r="98" spans="1:7" ht="52.5" hidden="1" customHeight="1" x14ac:dyDescent="0.35">
      <c r="A98" s="389">
        <v>41034200</v>
      </c>
      <c r="B98" s="445" t="s">
        <v>130</v>
      </c>
      <c r="C98" s="435">
        <f>SUM(D98)</f>
        <v>0</v>
      </c>
      <c r="D98" s="435"/>
      <c r="E98" s="324"/>
      <c r="F98" s="390"/>
    </row>
    <row r="99" spans="1:7" ht="105" hidden="1" customHeight="1" x14ac:dyDescent="0.35">
      <c r="A99" s="389">
        <v>41035100</v>
      </c>
      <c r="B99" s="454" t="s">
        <v>246</v>
      </c>
      <c r="C99" s="435">
        <f t="shared" ref="C99" si="6">SUM(D99)</f>
        <v>0</v>
      </c>
      <c r="D99" s="435"/>
      <c r="E99" s="323"/>
      <c r="F99" s="320"/>
    </row>
    <row r="100" spans="1:7" ht="51" hidden="1" customHeight="1" x14ac:dyDescent="0.35">
      <c r="A100" s="391">
        <v>41040000</v>
      </c>
      <c r="B100" s="455" t="s">
        <v>296</v>
      </c>
      <c r="C100" s="434">
        <f>SUM(D100)</f>
        <v>0</v>
      </c>
      <c r="D100" s="434">
        <f>SUM(D101)</f>
        <v>0</v>
      </c>
      <c r="E100" s="323"/>
      <c r="F100" s="320"/>
    </row>
    <row r="101" spans="1:7" ht="131.25" hidden="1" customHeight="1" x14ac:dyDescent="0.35">
      <c r="A101" s="389">
        <v>41040200</v>
      </c>
      <c r="B101" s="454" t="s">
        <v>297</v>
      </c>
      <c r="C101" s="435">
        <f>SUM(D101)</f>
        <v>0</v>
      </c>
      <c r="D101" s="435"/>
      <c r="E101" s="323"/>
      <c r="F101" s="320"/>
    </row>
    <row r="102" spans="1:7" ht="33.75" hidden="1" customHeight="1" x14ac:dyDescent="0.35">
      <c r="A102" s="392">
        <v>41050000</v>
      </c>
      <c r="B102" s="448" t="s">
        <v>249</v>
      </c>
      <c r="C102" s="434">
        <f t="shared" ref="C102:C103" si="7">SUM(D102)</f>
        <v>0</v>
      </c>
      <c r="D102" s="434">
        <f>SUM(D103:D109)</f>
        <v>0</v>
      </c>
      <c r="E102" s="327"/>
      <c r="F102" s="393"/>
    </row>
    <row r="103" spans="1:7" ht="47.25" hidden="1" customHeight="1" x14ac:dyDescent="0.35">
      <c r="A103" s="335">
        <v>41051000</v>
      </c>
      <c r="B103" s="445" t="s">
        <v>477</v>
      </c>
      <c r="C103" s="435">
        <f t="shared" si="7"/>
        <v>0</v>
      </c>
      <c r="D103" s="435"/>
      <c r="E103" s="327"/>
      <c r="F103" s="393"/>
    </row>
    <row r="104" spans="1:7" ht="39.75" hidden="1" customHeight="1" x14ac:dyDescent="0.35">
      <c r="A104" s="389">
        <v>41051200</v>
      </c>
      <c r="B104" s="456" t="s">
        <v>285</v>
      </c>
      <c r="C104" s="435">
        <f>SUM(D104)</f>
        <v>0</v>
      </c>
      <c r="D104" s="435"/>
      <c r="E104" s="394"/>
      <c r="F104" s="395"/>
    </row>
    <row r="105" spans="1:7" ht="71.25" hidden="1" customHeight="1" x14ac:dyDescent="0.35">
      <c r="A105" s="389">
        <v>41051700</v>
      </c>
      <c r="B105" s="447" t="s">
        <v>499</v>
      </c>
      <c r="C105" s="435">
        <f>SUM(D105)</f>
        <v>0</v>
      </c>
      <c r="D105" s="435"/>
      <c r="E105" s="327"/>
      <c r="F105" s="393"/>
    </row>
    <row r="106" spans="1:7" ht="28.5" hidden="1" customHeight="1" x14ac:dyDescent="0.35">
      <c r="A106" s="389">
        <v>41053900</v>
      </c>
      <c r="B106" s="454" t="s">
        <v>250</v>
      </c>
      <c r="C106" s="435">
        <f t="shared" ref="C106:C109" si="8">SUM(D106)</f>
        <v>0</v>
      </c>
      <c r="D106" s="435"/>
      <c r="E106" s="317"/>
      <c r="F106" s="393"/>
    </row>
    <row r="107" spans="1:7" ht="73.5" hidden="1" customHeight="1" x14ac:dyDescent="0.35">
      <c r="A107" s="396">
        <v>41056400</v>
      </c>
      <c r="B107" s="457" t="s">
        <v>543</v>
      </c>
      <c r="C107" s="435">
        <f t="shared" ref="C107" si="9">SUM(D107)</f>
        <v>0</v>
      </c>
      <c r="D107" s="442"/>
      <c r="E107" s="397"/>
      <c r="F107" s="395"/>
    </row>
    <row r="108" spans="1:7" ht="73.5" hidden="1" customHeight="1" x14ac:dyDescent="0.35">
      <c r="A108" s="396" t="s">
        <v>533</v>
      </c>
      <c r="B108" s="457" t="s">
        <v>534</v>
      </c>
      <c r="C108" s="435">
        <f t="shared" si="8"/>
        <v>0</v>
      </c>
      <c r="D108" s="442"/>
      <c r="E108" s="397"/>
      <c r="F108" s="395"/>
    </row>
    <row r="109" spans="1:7" ht="75.75" hidden="1" customHeight="1" x14ac:dyDescent="0.35">
      <c r="A109" s="396">
        <v>41057700</v>
      </c>
      <c r="B109" s="457" t="s">
        <v>522</v>
      </c>
      <c r="C109" s="435">
        <f t="shared" si="8"/>
        <v>0</v>
      </c>
      <c r="D109" s="442"/>
      <c r="E109" s="397"/>
      <c r="F109" s="395"/>
    </row>
    <row r="110" spans="1:7" ht="27.75" customHeight="1" x14ac:dyDescent="0.3">
      <c r="A110" s="212"/>
      <c r="B110" s="490" t="s">
        <v>286</v>
      </c>
      <c r="C110" s="443">
        <f>SUM(D110:E110)</f>
        <v>2728450</v>
      </c>
      <c r="D110" s="443">
        <f>SUM(D93:D94)</f>
        <v>2728450</v>
      </c>
      <c r="E110" s="330">
        <f>SUM(E93:E94)</f>
        <v>0</v>
      </c>
      <c r="F110" s="331">
        <f>SUM(F88)</f>
        <v>0</v>
      </c>
      <c r="G110" s="16"/>
    </row>
    <row r="111" spans="1:7" ht="18" customHeight="1" x14ac:dyDescent="0.35">
      <c r="A111" s="41"/>
      <c r="B111" s="42"/>
      <c r="C111" s="43"/>
      <c r="D111" s="44"/>
      <c r="E111" s="44"/>
      <c r="F111" s="17"/>
      <c r="G111" s="16"/>
    </row>
    <row r="112" spans="1:7" ht="48.75" customHeight="1" x14ac:dyDescent="0.35">
      <c r="A112" s="491" t="s">
        <v>545</v>
      </c>
      <c r="B112" s="491"/>
      <c r="C112" s="491"/>
      <c r="D112" s="491"/>
      <c r="E112" s="491"/>
      <c r="F112" s="491"/>
      <c r="G112" s="16"/>
    </row>
    <row r="113" spans="1:6" ht="33.75" customHeight="1" x14ac:dyDescent="0.35">
      <c r="A113" s="18"/>
      <c r="B113" s="19"/>
      <c r="C113" s="19"/>
      <c r="D113" s="20"/>
      <c r="E113" s="20"/>
      <c r="F113" s="20"/>
    </row>
    <row r="114" spans="1:6" ht="24.75" customHeight="1" x14ac:dyDescent="0.3">
      <c r="A114" s="21"/>
      <c r="B114" s="22"/>
      <c r="C114" s="22"/>
      <c r="D114" s="23"/>
      <c r="E114" s="23"/>
      <c r="F114" s="23"/>
    </row>
    <row r="115" spans="1:6" ht="23.25" x14ac:dyDescent="0.35">
      <c r="A115" s="24"/>
      <c r="B115" s="24"/>
      <c r="C115" s="24"/>
      <c r="D115" s="24"/>
      <c r="E115" s="24"/>
      <c r="F115" s="24"/>
    </row>
    <row r="116" spans="1:6" ht="23.25" x14ac:dyDescent="0.35">
      <c r="A116" s="25"/>
      <c r="B116" s="26"/>
      <c r="C116" s="26"/>
      <c r="D116" s="20"/>
      <c r="E116" s="20"/>
      <c r="F116" s="20"/>
    </row>
    <row r="117" spans="1:6" ht="21.75" customHeight="1" x14ac:dyDescent="0.35">
      <c r="A117" s="24"/>
      <c r="B117" s="24"/>
      <c r="C117" s="24"/>
      <c r="D117" s="24"/>
      <c r="E117" s="24"/>
      <c r="F117" s="24"/>
    </row>
    <row r="118" spans="1:6" ht="23.25" x14ac:dyDescent="0.35">
      <c r="A118" s="15"/>
      <c r="B118" s="15"/>
      <c r="C118" s="15"/>
      <c r="D118" s="15"/>
      <c r="E118" s="15"/>
      <c r="F118" s="15"/>
    </row>
    <row r="119" spans="1:6" ht="23.25" x14ac:dyDescent="0.35">
      <c r="A119" s="24"/>
      <c r="B119" s="24"/>
      <c r="C119" s="24"/>
      <c r="D119" s="24"/>
      <c r="E119" s="24"/>
      <c r="F119" s="24"/>
    </row>
    <row r="120" spans="1:6" ht="23.25" x14ac:dyDescent="0.35">
      <c r="A120" s="15"/>
      <c r="B120" s="15"/>
      <c r="C120" s="15"/>
      <c r="D120" s="15"/>
      <c r="E120" s="15"/>
      <c r="F120" s="15"/>
    </row>
    <row r="121" spans="1:6" ht="23.25" x14ac:dyDescent="0.35">
      <c r="A121" s="15"/>
      <c r="B121" s="15"/>
      <c r="C121" s="15"/>
      <c r="D121" s="15"/>
      <c r="E121" s="15"/>
      <c r="F121" s="15"/>
    </row>
    <row r="122" spans="1:6" ht="23.25" x14ac:dyDescent="0.35">
      <c r="A122" s="15"/>
      <c r="B122" s="15"/>
      <c r="C122" s="15"/>
      <c r="D122" s="15"/>
      <c r="E122" s="15"/>
      <c r="F122" s="15"/>
    </row>
    <row r="123" spans="1:6" ht="23.25" x14ac:dyDescent="0.35">
      <c r="A123" s="15"/>
      <c r="B123" s="15"/>
      <c r="C123" s="15"/>
      <c r="D123" s="15"/>
      <c r="E123" s="15"/>
      <c r="F123" s="15"/>
    </row>
    <row r="124" spans="1:6" ht="23.25" x14ac:dyDescent="0.35">
      <c r="A124" s="15"/>
      <c r="B124" s="15"/>
      <c r="C124" s="15"/>
      <c r="D124" s="15"/>
      <c r="E124" s="15"/>
      <c r="F124" s="15"/>
    </row>
    <row r="125" spans="1:6" ht="23.25" x14ac:dyDescent="0.35">
      <c r="A125" s="15"/>
      <c r="B125" s="15"/>
      <c r="C125" s="15"/>
      <c r="D125" s="15"/>
      <c r="E125" s="15"/>
      <c r="F125" s="15"/>
    </row>
    <row r="126" spans="1:6" ht="23.25" x14ac:dyDescent="0.35">
      <c r="A126" s="15"/>
      <c r="B126" s="15"/>
      <c r="C126" s="15"/>
      <c r="D126" s="15"/>
      <c r="E126" s="15"/>
      <c r="F126" s="15"/>
    </row>
    <row r="127" spans="1:6" ht="23.25" x14ac:dyDescent="0.35">
      <c r="A127" s="15"/>
      <c r="B127" s="15"/>
      <c r="C127" s="15"/>
      <c r="D127" s="15"/>
      <c r="E127" s="15"/>
      <c r="F127" s="15"/>
    </row>
    <row r="128" spans="1:6" ht="23.25" x14ac:dyDescent="0.35">
      <c r="A128" s="15"/>
      <c r="B128" s="15"/>
      <c r="C128" s="15"/>
      <c r="D128" s="15"/>
      <c r="E128" s="15"/>
      <c r="F128" s="15"/>
    </row>
    <row r="129" spans="1:6" ht="23.25" x14ac:dyDescent="0.35">
      <c r="A129" s="15"/>
      <c r="B129" s="15"/>
      <c r="C129" s="15"/>
      <c r="D129" s="15"/>
      <c r="E129" s="15"/>
      <c r="F129" s="15"/>
    </row>
    <row r="130" spans="1:6" ht="23.25" x14ac:dyDescent="0.35">
      <c r="A130" s="15"/>
      <c r="B130" s="15"/>
      <c r="C130" s="15"/>
      <c r="D130" s="15"/>
      <c r="E130" s="15"/>
      <c r="F130" s="15"/>
    </row>
    <row r="131" spans="1:6" ht="23.25" x14ac:dyDescent="0.35">
      <c r="A131" s="24"/>
      <c r="B131" s="24"/>
      <c r="C131" s="24"/>
      <c r="D131" s="24"/>
      <c r="E131" s="24"/>
      <c r="F131" s="24"/>
    </row>
    <row r="132" spans="1:6" ht="23.25" x14ac:dyDescent="0.35">
      <c r="A132" s="24"/>
      <c r="B132" s="24"/>
      <c r="C132" s="24"/>
      <c r="D132" s="24"/>
      <c r="E132" s="24"/>
      <c r="F132" s="24"/>
    </row>
    <row r="133" spans="1:6" ht="23.25" x14ac:dyDescent="0.35">
      <c r="A133" s="24"/>
      <c r="B133" s="24"/>
      <c r="C133" s="24"/>
      <c r="D133" s="24"/>
      <c r="E133" s="24"/>
      <c r="F133" s="24"/>
    </row>
    <row r="134" spans="1:6" ht="23.25" x14ac:dyDescent="0.35">
      <c r="A134" s="24"/>
      <c r="B134" s="24"/>
      <c r="C134" s="24"/>
      <c r="D134" s="24"/>
      <c r="E134" s="24"/>
      <c r="F134" s="24"/>
    </row>
    <row r="135" spans="1:6" ht="23.25" x14ac:dyDescent="0.35">
      <c r="A135" s="24"/>
      <c r="B135" s="24"/>
      <c r="C135" s="24"/>
      <c r="D135" s="24"/>
      <c r="E135" s="24"/>
      <c r="F135" s="24"/>
    </row>
    <row r="136" spans="1:6" ht="23.25" x14ac:dyDescent="0.35">
      <c r="A136" s="24"/>
      <c r="B136" s="24"/>
      <c r="C136" s="24"/>
      <c r="D136" s="24"/>
      <c r="E136" s="24"/>
      <c r="F136" s="24"/>
    </row>
    <row r="137" spans="1:6" ht="23.25" x14ac:dyDescent="0.35">
      <c r="A137" s="24"/>
      <c r="B137" s="24"/>
      <c r="C137" s="24"/>
      <c r="D137" s="24"/>
      <c r="E137" s="24"/>
      <c r="F137" s="24"/>
    </row>
    <row r="138" spans="1:6" ht="23.25" x14ac:dyDescent="0.35">
      <c r="A138" s="24"/>
      <c r="B138" s="24"/>
      <c r="C138" s="24"/>
      <c r="D138" s="24"/>
      <c r="E138" s="24"/>
      <c r="F138" s="24"/>
    </row>
    <row r="139" spans="1:6" ht="23.25" x14ac:dyDescent="0.35">
      <c r="A139" s="24"/>
      <c r="B139" s="24"/>
      <c r="C139" s="24"/>
      <c r="D139" s="24"/>
      <c r="E139" s="24"/>
      <c r="F139" s="24"/>
    </row>
    <row r="140" spans="1:6" ht="23.25" x14ac:dyDescent="0.35">
      <c r="A140" s="24"/>
      <c r="B140" s="24"/>
      <c r="C140" s="24"/>
      <c r="D140" s="24"/>
      <c r="E140" s="24"/>
      <c r="F140" s="24"/>
    </row>
    <row r="141" spans="1:6" ht="23.25" x14ac:dyDescent="0.35">
      <c r="A141" s="24"/>
      <c r="B141" s="24"/>
      <c r="C141" s="24"/>
      <c r="D141" s="24"/>
      <c r="E141" s="24"/>
      <c r="F141" s="24"/>
    </row>
    <row r="142" spans="1:6" ht="23.25" x14ac:dyDescent="0.35">
      <c r="A142" s="24"/>
      <c r="B142" s="24"/>
      <c r="C142" s="24"/>
      <c r="D142" s="24"/>
      <c r="E142" s="24"/>
      <c r="F142" s="24"/>
    </row>
    <row r="143" spans="1:6" ht="23.25" x14ac:dyDescent="0.35">
      <c r="A143" s="24"/>
      <c r="B143" s="24"/>
      <c r="C143" s="24"/>
      <c r="D143" s="24"/>
      <c r="E143" s="24"/>
      <c r="F143" s="24"/>
    </row>
    <row r="144" spans="1:6" ht="23.25" x14ac:dyDescent="0.35">
      <c r="A144" s="24"/>
      <c r="B144" s="24"/>
      <c r="C144" s="24"/>
      <c r="D144" s="24"/>
      <c r="E144" s="24"/>
      <c r="F144" s="24"/>
    </row>
    <row r="145" spans="1:6" ht="23.25" x14ac:dyDescent="0.35">
      <c r="A145" s="24"/>
      <c r="B145" s="24"/>
      <c r="C145" s="24"/>
      <c r="D145" s="24"/>
      <c r="E145" s="24"/>
      <c r="F145" s="24"/>
    </row>
    <row r="146" spans="1:6" ht="23.25" x14ac:dyDescent="0.35">
      <c r="A146" s="24"/>
      <c r="B146" s="24"/>
      <c r="C146" s="24"/>
      <c r="D146" s="24"/>
      <c r="E146" s="24"/>
      <c r="F146" s="24"/>
    </row>
    <row r="147" spans="1:6" ht="23.25" x14ac:dyDescent="0.35">
      <c r="A147" s="24"/>
      <c r="B147" s="24"/>
      <c r="C147" s="24"/>
      <c r="D147" s="24"/>
      <c r="E147" s="24"/>
      <c r="F147" s="24"/>
    </row>
    <row r="148" spans="1:6" ht="23.25" x14ac:dyDescent="0.35">
      <c r="A148" s="24"/>
      <c r="B148" s="24"/>
      <c r="C148" s="24"/>
      <c r="D148" s="24"/>
      <c r="E148" s="24"/>
      <c r="F148" s="24"/>
    </row>
    <row r="149" spans="1:6" ht="23.25" x14ac:dyDescent="0.35">
      <c r="A149" s="24"/>
      <c r="B149" s="24"/>
      <c r="C149" s="24"/>
      <c r="D149" s="24"/>
      <c r="E149" s="24"/>
      <c r="F149" s="24"/>
    </row>
    <row r="150" spans="1:6" ht="23.25" x14ac:dyDescent="0.35">
      <c r="A150" s="24"/>
      <c r="B150" s="24"/>
      <c r="C150" s="24"/>
      <c r="D150" s="24"/>
      <c r="E150" s="24"/>
      <c r="F150" s="24"/>
    </row>
    <row r="151" spans="1:6" ht="23.25" x14ac:dyDescent="0.35">
      <c r="A151" s="24"/>
      <c r="B151" s="24"/>
      <c r="C151" s="24"/>
      <c r="D151" s="24"/>
      <c r="E151" s="24"/>
      <c r="F151" s="24"/>
    </row>
    <row r="152" spans="1:6" ht="23.25" x14ac:dyDescent="0.35">
      <c r="A152" s="24"/>
      <c r="B152" s="24"/>
      <c r="C152" s="24"/>
      <c r="D152" s="24"/>
      <c r="E152" s="24"/>
      <c r="F152" s="24"/>
    </row>
    <row r="153" spans="1:6" ht="23.25" x14ac:dyDescent="0.35">
      <c r="A153" s="24"/>
      <c r="B153" s="24"/>
      <c r="C153" s="24"/>
      <c r="D153" s="24"/>
      <c r="E153" s="24"/>
      <c r="F153" s="24"/>
    </row>
    <row r="154" spans="1:6" ht="23.25" x14ac:dyDescent="0.35">
      <c r="A154" s="24"/>
      <c r="B154" s="24"/>
      <c r="C154" s="24"/>
      <c r="D154" s="24"/>
      <c r="E154" s="24"/>
      <c r="F154" s="24"/>
    </row>
    <row r="155" spans="1:6" ht="23.25" x14ac:dyDescent="0.35">
      <c r="A155" s="24"/>
      <c r="B155" s="24"/>
      <c r="C155" s="24"/>
      <c r="D155" s="24"/>
      <c r="E155" s="24"/>
      <c r="F155" s="24"/>
    </row>
    <row r="156" spans="1:6" ht="23.25" x14ac:dyDescent="0.35">
      <c r="A156" s="24"/>
      <c r="B156" s="24"/>
      <c r="C156" s="24"/>
      <c r="D156" s="24"/>
      <c r="E156" s="24"/>
      <c r="F156" s="24"/>
    </row>
  </sheetData>
  <mergeCells count="10">
    <mergeCell ref="A112:F112"/>
    <mergeCell ref="C1:F1"/>
    <mergeCell ref="C2:F2"/>
    <mergeCell ref="C3:F3"/>
    <mergeCell ref="A5:F5"/>
    <mergeCell ref="A9:A10"/>
    <mergeCell ref="B9:B10"/>
    <mergeCell ref="C9:C10"/>
    <mergeCell ref="D9:D10"/>
    <mergeCell ref="E9:F9"/>
  </mergeCells>
  <pageMargins left="1.1811023622047245" right="0.39370078740157483" top="0.78740157480314965" bottom="1.1811023622047245" header="0.51181102362204722" footer="0.51181102362204722"/>
  <pageSetup paperSize="9" scale="59" fitToHeight="2" orientation="portrait" r:id="rId1"/>
  <headerFooter differentFirst="1" alignWithMargins="0">
    <oddHeader>&amp;C&amp;P&amp;Rпродовження додатку 1</oddHead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0" zoomScaleNormal="100" zoomScaleSheetLayoutView="100" workbookViewId="0">
      <selection activeCell="C32" sqref="C32:F36"/>
    </sheetView>
  </sheetViews>
  <sheetFormatPr defaultColWidth="8" defaultRowHeight="12.75" x14ac:dyDescent="0.2"/>
  <cols>
    <col min="1" max="1" width="14.7109375" style="305" customWidth="1"/>
    <col min="2" max="2" width="32.28515625" style="301" customWidth="1"/>
    <col min="3" max="3" width="19.140625" style="301" customWidth="1"/>
    <col min="4" max="4" width="17.85546875" style="296" customWidth="1"/>
    <col min="5" max="5" width="17.28515625" style="296" customWidth="1"/>
    <col min="6" max="6" width="16" style="271" customWidth="1"/>
    <col min="7" max="8" width="8" style="271"/>
    <col min="9" max="9" width="12.140625" style="271" hidden="1" customWidth="1"/>
    <col min="10" max="10" width="0" style="271" hidden="1" customWidth="1"/>
    <col min="11" max="16384" width="8" style="271"/>
  </cols>
  <sheetData>
    <row r="1" spans="1:7" ht="16.5" customHeight="1" x14ac:dyDescent="0.3">
      <c r="A1" s="268"/>
      <c r="B1" s="269"/>
      <c r="C1" s="269"/>
      <c r="D1" s="270"/>
      <c r="E1" s="508"/>
      <c r="F1" s="508"/>
    </row>
    <row r="2" spans="1:7" ht="17.25" customHeight="1" x14ac:dyDescent="0.3">
      <c r="A2" s="268"/>
      <c r="B2" s="269"/>
      <c r="C2" s="269"/>
      <c r="D2" s="270"/>
      <c r="E2" s="509"/>
      <c r="F2" s="509"/>
    </row>
    <row r="3" spans="1:7" ht="18" customHeight="1" x14ac:dyDescent="0.3">
      <c r="A3" s="268"/>
      <c r="B3" s="269"/>
      <c r="C3" s="269"/>
      <c r="D3" s="270"/>
      <c r="E3" s="509"/>
      <c r="F3" s="509"/>
    </row>
    <row r="4" spans="1:7" ht="18" customHeight="1" x14ac:dyDescent="0.3">
      <c r="A4" s="268"/>
      <c r="B4" s="269"/>
      <c r="C4" s="269"/>
      <c r="D4" s="270"/>
      <c r="E4" s="272"/>
      <c r="F4" s="272"/>
    </row>
    <row r="5" spans="1:7" ht="23.45" customHeight="1" x14ac:dyDescent="0.25">
      <c r="A5" s="273"/>
      <c r="B5" s="269"/>
      <c r="C5" s="269"/>
      <c r="D5" s="270"/>
      <c r="E5" s="270"/>
      <c r="F5" s="270"/>
    </row>
    <row r="6" spans="1:7" ht="78.599999999999994" customHeight="1" x14ac:dyDescent="0.2">
      <c r="A6" s="510" t="s">
        <v>481</v>
      </c>
      <c r="B6" s="510"/>
      <c r="C6" s="510"/>
      <c r="D6" s="510"/>
      <c r="E6" s="510"/>
      <c r="F6" s="510"/>
    </row>
    <row r="7" spans="1:7" ht="18.600000000000001" customHeight="1" x14ac:dyDescent="0.25">
      <c r="A7" s="160" t="s">
        <v>483</v>
      </c>
      <c r="B7" s="274"/>
      <c r="C7" s="274"/>
      <c r="D7" s="274"/>
      <c r="E7" s="274"/>
      <c r="F7" s="274"/>
    </row>
    <row r="8" spans="1:7" ht="19.149999999999999" customHeight="1" x14ac:dyDescent="0.2">
      <c r="A8" s="161" t="s">
        <v>310</v>
      </c>
      <c r="B8" s="268"/>
      <c r="C8" s="268"/>
      <c r="D8" s="268"/>
      <c r="E8" s="268"/>
      <c r="F8" s="268"/>
    </row>
    <row r="9" spans="1:7" ht="30" customHeight="1" x14ac:dyDescent="0.25">
      <c r="A9" s="268"/>
      <c r="B9" s="269"/>
      <c r="C9" s="269"/>
      <c r="D9" s="275"/>
      <c r="E9" s="275"/>
      <c r="F9" s="276" t="s">
        <v>313</v>
      </c>
    </row>
    <row r="10" spans="1:7" ht="7.9" customHeight="1" x14ac:dyDescent="0.25">
      <c r="A10" s="268"/>
      <c r="B10" s="269"/>
      <c r="C10" s="269"/>
      <c r="D10" s="275"/>
      <c r="E10" s="275"/>
      <c r="F10" s="276"/>
    </row>
    <row r="11" spans="1:7" ht="39" customHeight="1" x14ac:dyDescent="0.2">
      <c r="A11" s="511" t="s">
        <v>28</v>
      </c>
      <c r="B11" s="513" t="s">
        <v>263</v>
      </c>
      <c r="C11" s="515" t="s">
        <v>264</v>
      </c>
      <c r="D11" s="517" t="s">
        <v>68</v>
      </c>
      <c r="E11" s="519" t="s">
        <v>69</v>
      </c>
      <c r="F11" s="520"/>
    </row>
    <row r="12" spans="1:7" ht="54" customHeight="1" x14ac:dyDescent="0.2">
      <c r="A12" s="512"/>
      <c r="B12" s="514"/>
      <c r="C12" s="516"/>
      <c r="D12" s="518"/>
      <c r="E12" s="277" t="s">
        <v>265</v>
      </c>
      <c r="F12" s="278" t="s">
        <v>372</v>
      </c>
    </row>
    <row r="13" spans="1:7" s="281" customFormat="1" ht="16.5" customHeight="1" x14ac:dyDescent="0.2">
      <c r="A13" s="279">
        <v>1</v>
      </c>
      <c r="B13" s="279">
        <v>2</v>
      </c>
      <c r="C13" s="280">
        <v>3</v>
      </c>
      <c r="D13" s="280">
        <v>4</v>
      </c>
      <c r="E13" s="280">
        <v>5</v>
      </c>
      <c r="F13" s="280">
        <v>6</v>
      </c>
    </row>
    <row r="14" spans="1:7" ht="28.5" customHeight="1" x14ac:dyDescent="0.25">
      <c r="A14" s="502" t="s">
        <v>266</v>
      </c>
      <c r="B14" s="503"/>
      <c r="C14" s="503"/>
      <c r="D14" s="503"/>
      <c r="E14" s="503"/>
      <c r="F14" s="504"/>
      <c r="G14" s="282"/>
    </row>
    <row r="15" spans="1:7" s="287" customFormat="1" ht="33.75" customHeight="1" x14ac:dyDescent="0.25">
      <c r="A15" s="283" t="s">
        <v>29</v>
      </c>
      <c r="B15" s="284" t="s">
        <v>30</v>
      </c>
      <c r="C15" s="285">
        <f t="shared" ref="C15:C35" si="0">SUM(D15:E15)</f>
        <v>0</v>
      </c>
      <c r="D15" s="285">
        <f>D16</f>
        <v>-1208450</v>
      </c>
      <c r="E15" s="285">
        <f>E16</f>
        <v>1208450</v>
      </c>
      <c r="F15" s="285">
        <f>F16</f>
        <v>1208450</v>
      </c>
      <c r="G15" s="286"/>
    </row>
    <row r="16" spans="1:7" s="287" customFormat="1" ht="47.25" customHeight="1" x14ac:dyDescent="0.25">
      <c r="A16" s="283">
        <v>208000</v>
      </c>
      <c r="B16" s="284" t="s">
        <v>31</v>
      </c>
      <c r="C16" s="285">
        <f t="shared" si="0"/>
        <v>0</v>
      </c>
      <c r="D16" s="285">
        <f>D17+D18</f>
        <v>-1208450</v>
      </c>
      <c r="E16" s="285">
        <f>E17+E18</f>
        <v>1208450</v>
      </c>
      <c r="F16" s="285">
        <f>F17+F18</f>
        <v>1208450</v>
      </c>
      <c r="G16" s="286"/>
    </row>
    <row r="17" spans="1:9" s="287" customFormat="1" ht="26.25" hidden="1" customHeight="1" x14ac:dyDescent="0.25">
      <c r="A17" s="288">
        <v>208100</v>
      </c>
      <c r="B17" s="289" t="s">
        <v>32</v>
      </c>
      <c r="C17" s="290">
        <f t="shared" si="0"/>
        <v>0</v>
      </c>
      <c r="D17" s="291">
        <v>0</v>
      </c>
      <c r="E17" s="290"/>
      <c r="F17" s="290">
        <v>0</v>
      </c>
      <c r="G17" s="286"/>
      <c r="I17" s="292"/>
    </row>
    <row r="18" spans="1:9" ht="66" customHeight="1" x14ac:dyDescent="0.25">
      <c r="A18" s="288" t="s">
        <v>33</v>
      </c>
      <c r="B18" s="293" t="s">
        <v>34</v>
      </c>
      <c r="C18" s="290">
        <f t="shared" si="0"/>
        <v>0</v>
      </c>
      <c r="D18" s="294">
        <v>-1208450</v>
      </c>
      <c r="E18" s="294">
        <v>1208450</v>
      </c>
      <c r="F18" s="294">
        <v>1208450</v>
      </c>
      <c r="G18" s="282"/>
    </row>
    <row r="19" spans="1:9" ht="24.75" hidden="1" customHeight="1" x14ac:dyDescent="0.25">
      <c r="A19" s="283" t="s">
        <v>1</v>
      </c>
      <c r="B19" s="284" t="s">
        <v>2</v>
      </c>
      <c r="C19" s="285">
        <f t="shared" si="0"/>
        <v>0</v>
      </c>
      <c r="D19" s="285">
        <f t="shared" ref="D19:F20" si="1">D20</f>
        <v>0</v>
      </c>
      <c r="E19" s="285">
        <f t="shared" si="1"/>
        <v>0</v>
      </c>
      <c r="F19" s="285">
        <f t="shared" si="1"/>
        <v>0</v>
      </c>
      <c r="G19" s="282"/>
    </row>
    <row r="20" spans="1:9" ht="34.5" hidden="1" customHeight="1" x14ac:dyDescent="0.25">
      <c r="A20" s="283">
        <v>301000</v>
      </c>
      <c r="B20" s="284" t="s">
        <v>3</v>
      </c>
      <c r="C20" s="285">
        <f t="shared" si="0"/>
        <v>0</v>
      </c>
      <c r="D20" s="285">
        <f t="shared" si="1"/>
        <v>0</v>
      </c>
      <c r="E20" s="285">
        <f>SUM(E21:E22)</f>
        <v>0</v>
      </c>
      <c r="F20" s="285">
        <f>SUM(F21:F22)</f>
        <v>0</v>
      </c>
      <c r="G20" s="282"/>
    </row>
    <row r="21" spans="1:9" ht="30" hidden="1" customHeight="1" x14ac:dyDescent="0.25">
      <c r="A21" s="288">
        <v>301100</v>
      </c>
      <c r="B21" s="289" t="s">
        <v>4</v>
      </c>
      <c r="C21" s="290">
        <f t="shared" si="0"/>
        <v>0</v>
      </c>
      <c r="D21" s="291">
        <v>0</v>
      </c>
      <c r="E21" s="290"/>
      <c r="F21" s="290"/>
      <c r="G21" s="282"/>
    </row>
    <row r="22" spans="1:9" ht="27.75" hidden="1" customHeight="1" x14ac:dyDescent="0.25">
      <c r="A22" s="288" t="s">
        <v>254</v>
      </c>
      <c r="B22" s="289" t="s">
        <v>255</v>
      </c>
      <c r="C22" s="290">
        <f t="shared" si="0"/>
        <v>0</v>
      </c>
      <c r="D22" s="291"/>
      <c r="E22" s="294"/>
      <c r="F22" s="294"/>
      <c r="G22" s="282"/>
    </row>
    <row r="23" spans="1:9" s="296" customFormat="1" ht="26.25" customHeight="1" x14ac:dyDescent="0.25">
      <c r="A23" s="283" t="s">
        <v>311</v>
      </c>
      <c r="B23" s="284" t="s">
        <v>267</v>
      </c>
      <c r="C23" s="285">
        <f>SUM(C15,C19)</f>
        <v>0</v>
      </c>
      <c r="D23" s="285">
        <f t="shared" ref="D23:F23" si="2">SUM(D15,D19)</f>
        <v>-1208450</v>
      </c>
      <c r="E23" s="285">
        <f t="shared" si="2"/>
        <v>1208450</v>
      </c>
      <c r="F23" s="285">
        <f t="shared" si="2"/>
        <v>1208450</v>
      </c>
      <c r="G23" s="295"/>
    </row>
    <row r="24" spans="1:9" ht="28.5" customHeight="1" x14ac:dyDescent="0.25">
      <c r="A24" s="502" t="s">
        <v>268</v>
      </c>
      <c r="B24" s="503"/>
      <c r="C24" s="503"/>
      <c r="D24" s="503"/>
      <c r="E24" s="503"/>
      <c r="F24" s="504"/>
      <c r="G24" s="282"/>
    </row>
    <row r="25" spans="1:9" ht="35.25" hidden="1" customHeight="1" x14ac:dyDescent="0.25">
      <c r="A25" s="283" t="s">
        <v>5</v>
      </c>
      <c r="B25" s="284" t="s">
        <v>6</v>
      </c>
      <c r="C25" s="285">
        <f t="shared" si="0"/>
        <v>0</v>
      </c>
      <c r="D25" s="285">
        <f>D26</f>
        <v>0</v>
      </c>
      <c r="E25" s="285">
        <f>SUM(E26,E29)</f>
        <v>0</v>
      </c>
      <c r="F25" s="285">
        <f>SUM(F26,F29)</f>
        <v>0</v>
      </c>
      <c r="G25" s="282"/>
    </row>
    <row r="26" spans="1:9" ht="28.5" hidden="1" customHeight="1" x14ac:dyDescent="0.25">
      <c r="A26" s="283" t="s">
        <v>7</v>
      </c>
      <c r="B26" s="284" t="s">
        <v>8</v>
      </c>
      <c r="C26" s="285">
        <f t="shared" si="0"/>
        <v>0</v>
      </c>
      <c r="D26" s="285">
        <f>D27+D28</f>
        <v>0</v>
      </c>
      <c r="E26" s="285">
        <f>E27</f>
        <v>0</v>
      </c>
      <c r="F26" s="285">
        <f>F27</f>
        <v>0</v>
      </c>
      <c r="G26" s="282"/>
    </row>
    <row r="27" spans="1:9" ht="28.5" hidden="1" customHeight="1" x14ac:dyDescent="0.25">
      <c r="A27" s="288" t="s">
        <v>9</v>
      </c>
      <c r="B27" s="289" t="s">
        <v>10</v>
      </c>
      <c r="C27" s="290">
        <f t="shared" si="0"/>
        <v>0</v>
      </c>
      <c r="D27" s="291">
        <f>D21</f>
        <v>0</v>
      </c>
      <c r="E27" s="290"/>
      <c r="F27" s="290"/>
      <c r="G27" s="282"/>
    </row>
    <row r="28" spans="1:9" ht="34.5" hidden="1" customHeight="1" x14ac:dyDescent="0.25">
      <c r="A28" s="288" t="s">
        <v>11</v>
      </c>
      <c r="B28" s="297" t="s">
        <v>12</v>
      </c>
      <c r="C28" s="290">
        <f t="shared" si="0"/>
        <v>0</v>
      </c>
      <c r="D28" s="294">
        <v>0</v>
      </c>
      <c r="E28" s="294"/>
      <c r="F28" s="294"/>
      <c r="G28" s="282"/>
    </row>
    <row r="29" spans="1:9" ht="24.75" hidden="1" customHeight="1" x14ac:dyDescent="0.25">
      <c r="A29" s="283" t="s">
        <v>256</v>
      </c>
      <c r="B29" s="284" t="s">
        <v>257</v>
      </c>
      <c r="C29" s="285">
        <f t="shared" ref="C29:C31" si="3">SUM(D29:E29)</f>
        <v>0</v>
      </c>
      <c r="D29" s="298">
        <f t="shared" ref="D29:F30" si="4">SUM(D30)</f>
        <v>0</v>
      </c>
      <c r="E29" s="298">
        <f t="shared" si="4"/>
        <v>0</v>
      </c>
      <c r="F29" s="298">
        <f t="shared" si="4"/>
        <v>0</v>
      </c>
      <c r="G29" s="282"/>
    </row>
    <row r="30" spans="1:9" ht="26.25" hidden="1" customHeight="1" x14ac:dyDescent="0.25">
      <c r="A30" s="288" t="s">
        <v>258</v>
      </c>
      <c r="B30" s="297" t="s">
        <v>259</v>
      </c>
      <c r="C30" s="290">
        <f t="shared" si="3"/>
        <v>0</v>
      </c>
      <c r="D30" s="294">
        <f t="shared" si="4"/>
        <v>0</v>
      </c>
      <c r="E30" s="294"/>
      <c r="F30" s="294"/>
      <c r="G30" s="282"/>
    </row>
    <row r="31" spans="1:9" ht="29.25" hidden="1" customHeight="1" x14ac:dyDescent="0.25">
      <c r="A31" s="288" t="s">
        <v>260</v>
      </c>
      <c r="B31" s="297" t="s">
        <v>12</v>
      </c>
      <c r="C31" s="290">
        <f t="shared" si="3"/>
        <v>0</v>
      </c>
      <c r="D31" s="294"/>
      <c r="E31" s="294"/>
      <c r="F31" s="294"/>
      <c r="G31" s="282"/>
    </row>
    <row r="32" spans="1:9" ht="33.75" customHeight="1" x14ac:dyDescent="0.25">
      <c r="A32" s="283" t="s">
        <v>35</v>
      </c>
      <c r="B32" s="284" t="s">
        <v>36</v>
      </c>
      <c r="C32" s="285">
        <f t="shared" si="0"/>
        <v>0</v>
      </c>
      <c r="D32" s="285">
        <f>D33</f>
        <v>-1208450</v>
      </c>
      <c r="E32" s="285">
        <f>E33</f>
        <v>1208450</v>
      </c>
      <c r="F32" s="285">
        <f>F33</f>
        <v>1208450</v>
      </c>
      <c r="G32" s="282"/>
    </row>
    <row r="33" spans="1:9" ht="33.75" customHeight="1" x14ac:dyDescent="0.25">
      <c r="A33" s="283" t="s">
        <v>37</v>
      </c>
      <c r="B33" s="284" t="s">
        <v>38</v>
      </c>
      <c r="C33" s="285">
        <f t="shared" si="0"/>
        <v>0</v>
      </c>
      <c r="D33" s="285">
        <f>D34+D35</f>
        <v>-1208450</v>
      </c>
      <c r="E33" s="285">
        <f>E34+E35</f>
        <v>1208450</v>
      </c>
      <c r="F33" s="285">
        <f>F34+F35</f>
        <v>1208450</v>
      </c>
      <c r="G33" s="282"/>
    </row>
    <row r="34" spans="1:9" ht="27.75" hidden="1" customHeight="1" x14ac:dyDescent="0.25">
      <c r="A34" s="288" t="s">
        <v>39</v>
      </c>
      <c r="B34" s="297" t="s">
        <v>40</v>
      </c>
      <c r="C34" s="290">
        <f t="shared" si="0"/>
        <v>0</v>
      </c>
      <c r="D34" s="290">
        <f>SUM(D17)</f>
        <v>0</v>
      </c>
      <c r="E34" s="290">
        <f t="shared" ref="E34:F35" si="5">SUM(E17)</f>
        <v>0</v>
      </c>
      <c r="F34" s="290">
        <f t="shared" si="5"/>
        <v>0</v>
      </c>
    </row>
    <row r="35" spans="1:9" ht="71.25" customHeight="1" x14ac:dyDescent="0.25">
      <c r="A35" s="288" t="s">
        <v>41</v>
      </c>
      <c r="B35" s="299" t="s">
        <v>287</v>
      </c>
      <c r="C35" s="290">
        <f t="shared" si="0"/>
        <v>0</v>
      </c>
      <c r="D35" s="290">
        <f>SUM(D18)</f>
        <v>-1208450</v>
      </c>
      <c r="E35" s="290">
        <f t="shared" si="5"/>
        <v>1208450</v>
      </c>
      <c r="F35" s="290">
        <f t="shared" si="5"/>
        <v>1208450</v>
      </c>
    </row>
    <row r="36" spans="1:9" ht="27.75" customHeight="1" x14ac:dyDescent="0.25">
      <c r="A36" s="285" t="s">
        <v>311</v>
      </c>
      <c r="B36" s="300" t="s">
        <v>267</v>
      </c>
      <c r="C36" s="285">
        <f>SUM(C25,C32)</f>
        <v>0</v>
      </c>
      <c r="D36" s="285">
        <f>SUM(D25,D32)</f>
        <v>-1208450</v>
      </c>
      <c r="E36" s="285">
        <f>SUM(E25,E32)</f>
        <v>1208450</v>
      </c>
      <c r="F36" s="285">
        <f>SUM(F25,F32)</f>
        <v>1208450</v>
      </c>
      <c r="G36" s="505"/>
      <c r="H36" s="505"/>
      <c r="I36" s="374">
        <f>E36-F36</f>
        <v>0</v>
      </c>
    </row>
    <row r="37" spans="1:9" x14ac:dyDescent="0.2">
      <c r="A37" s="301"/>
    </row>
    <row r="38" spans="1:9" ht="15.75" x14ac:dyDescent="0.25">
      <c r="A38" s="301"/>
      <c r="D38" s="302"/>
      <c r="E38" s="302"/>
      <c r="F38" s="287"/>
    </row>
    <row r="39" spans="1:9" ht="53.25" customHeight="1" x14ac:dyDescent="0.3">
      <c r="A39" s="506" t="s">
        <v>495</v>
      </c>
      <c r="B39" s="506"/>
      <c r="C39" s="506"/>
      <c r="D39" s="506"/>
      <c r="E39" s="506"/>
      <c r="F39" s="507"/>
    </row>
    <row r="40" spans="1:9" ht="15" x14ac:dyDescent="0.2">
      <c r="A40" s="301"/>
      <c r="B40" s="28"/>
      <c r="C40" s="28"/>
      <c r="D40" s="303"/>
    </row>
    <row r="41" spans="1:9" ht="15" x14ac:dyDescent="0.2">
      <c r="A41" s="301"/>
      <c r="B41" s="28"/>
      <c r="C41" s="28"/>
      <c r="D41" s="303"/>
    </row>
    <row r="42" spans="1:9" ht="15" x14ac:dyDescent="0.2">
      <c r="A42" s="301"/>
      <c r="B42" s="28"/>
      <c r="C42" s="28"/>
      <c r="D42" s="303"/>
    </row>
    <row r="43" spans="1:9" ht="15" x14ac:dyDescent="0.2">
      <c r="A43" s="301"/>
      <c r="B43" s="28"/>
      <c r="C43" s="28"/>
      <c r="D43" s="303"/>
    </row>
    <row r="44" spans="1:9" x14ac:dyDescent="0.2">
      <c r="A44" s="301"/>
    </row>
    <row r="45" spans="1:9" x14ac:dyDescent="0.2">
      <c r="A45" s="301"/>
      <c r="D45" s="303"/>
      <c r="E45" s="303"/>
    </row>
    <row r="46" spans="1:9" x14ac:dyDescent="0.2">
      <c r="A46" s="301"/>
      <c r="D46" s="304"/>
    </row>
    <row r="47" spans="1:9" x14ac:dyDescent="0.2">
      <c r="A47" s="301"/>
    </row>
    <row r="48" spans="1:9" x14ac:dyDescent="0.2">
      <c r="A48" s="301"/>
      <c r="E48" s="303"/>
    </row>
    <row r="52" spans="4:4" x14ac:dyDescent="0.2">
      <c r="D52" s="303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284"/>
  <sheetViews>
    <sheetView showZeros="0" view="pageBreakPreview" topLeftCell="A4" zoomScale="81" zoomScaleNormal="100" zoomScaleSheetLayoutView="81" workbookViewId="0">
      <pane xSplit="4" ySplit="8" topLeftCell="E12" activePane="bottomRight" state="frozen"/>
      <selection activeCell="A4" sqref="A4"/>
      <selection pane="topRight" activeCell="E4" sqref="E4"/>
      <selection pane="bottomLeft" activeCell="A12" sqref="A12"/>
      <selection pane="bottomRight" activeCell="F127" sqref="F127"/>
    </sheetView>
  </sheetViews>
  <sheetFormatPr defaultRowHeight="12.75" x14ac:dyDescent="0.2"/>
  <cols>
    <col min="1" max="1" width="12.7109375" customWidth="1"/>
    <col min="2" max="2" width="11" customWidth="1"/>
    <col min="3" max="3" width="10.28515625" style="312" customWidth="1"/>
    <col min="4" max="4" width="55.42578125" style="5" customWidth="1"/>
    <col min="5" max="5" width="15.5703125" style="103" customWidth="1"/>
    <col min="6" max="6" width="13.7109375" style="2" customWidth="1"/>
    <col min="7" max="7" width="13.28515625" customWidth="1"/>
    <col min="8" max="8" width="12.7109375" customWidth="1"/>
    <col min="9" max="9" width="12.42578125" customWidth="1"/>
    <col min="10" max="10" width="16.140625" style="307" customWidth="1"/>
    <col min="11" max="11" width="16.5703125" style="307" customWidth="1"/>
    <col min="12" max="12" width="9" customWidth="1"/>
    <col min="13" max="13" width="7" customWidth="1"/>
    <col min="14" max="14" width="7.5703125" customWidth="1"/>
    <col min="15" max="15" width="16.570312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customWidth="1"/>
    <col min="23" max="23" width="18.28515625" customWidth="1"/>
    <col min="24" max="26" width="9.140625" customWidth="1"/>
    <col min="27" max="27" width="1" customWidth="1"/>
    <col min="28" max="28" width="1.5703125" customWidth="1"/>
  </cols>
  <sheetData>
    <row r="1" spans="1:20" x14ac:dyDescent="0.2">
      <c r="C1" s="306"/>
      <c r="D1" s="1"/>
    </row>
    <row r="2" spans="1:20" x14ac:dyDescent="0.2">
      <c r="C2" s="306"/>
      <c r="D2" s="1"/>
    </row>
    <row r="3" spans="1:20" ht="21" customHeight="1" x14ac:dyDescent="0.2">
      <c r="C3" s="306"/>
      <c r="D3" s="1"/>
    </row>
    <row r="4" spans="1:20" ht="56.25" customHeight="1" x14ac:dyDescent="0.25">
      <c r="C4" s="306"/>
      <c r="D4" s="9"/>
      <c r="E4" s="104"/>
      <c r="F4" s="10"/>
      <c r="G4" s="11"/>
      <c r="H4" s="11"/>
      <c r="I4" s="11"/>
      <c r="J4" s="308"/>
      <c r="K4" s="308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526" t="s">
        <v>483</v>
      </c>
      <c r="B5" s="527"/>
      <c r="C5" s="306"/>
      <c r="D5" s="9"/>
      <c r="E5" s="104"/>
      <c r="F5" s="10"/>
      <c r="G5" s="11"/>
      <c r="H5" s="11"/>
      <c r="I5" s="11"/>
      <c r="J5" s="308"/>
      <c r="K5" s="308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528" t="s">
        <v>310</v>
      </c>
      <c r="B6" s="529"/>
      <c r="C6" s="306"/>
      <c r="D6" s="9"/>
      <c r="E6" s="104"/>
      <c r="F6" s="10"/>
      <c r="G6" s="11"/>
      <c r="H6" s="11"/>
      <c r="I6" s="11"/>
      <c r="J6" s="308"/>
      <c r="K6" s="308"/>
      <c r="L6" s="11"/>
      <c r="M6" s="11"/>
      <c r="N6" s="12"/>
      <c r="O6" s="12"/>
      <c r="P6" s="12"/>
      <c r="Q6" s="12"/>
      <c r="R6" s="140" t="s">
        <v>312</v>
      </c>
    </row>
    <row r="7" spans="1:20" ht="10.15" customHeight="1" x14ac:dyDescent="0.25">
      <c r="C7" s="306"/>
      <c r="D7" s="9"/>
      <c r="E7" s="104"/>
      <c r="F7" s="10"/>
      <c r="G7" s="11"/>
      <c r="H7" s="11"/>
      <c r="I7" s="11"/>
      <c r="J7" s="308"/>
      <c r="K7" s="308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530" t="s">
        <v>373</v>
      </c>
      <c r="B8" s="532" t="s">
        <v>374</v>
      </c>
      <c r="C8" s="532" t="s">
        <v>269</v>
      </c>
      <c r="D8" s="523" t="s">
        <v>375</v>
      </c>
      <c r="E8" s="535" t="s">
        <v>68</v>
      </c>
      <c r="F8" s="536"/>
      <c r="G8" s="536"/>
      <c r="H8" s="536"/>
      <c r="I8" s="537"/>
      <c r="J8" s="535" t="s">
        <v>69</v>
      </c>
      <c r="K8" s="536"/>
      <c r="L8" s="536"/>
      <c r="M8" s="536"/>
      <c r="N8" s="536"/>
      <c r="O8" s="536"/>
      <c r="P8" s="536"/>
      <c r="Q8" s="538"/>
      <c r="R8" s="539" t="s">
        <v>71</v>
      </c>
    </row>
    <row r="9" spans="1:20" ht="19.5" customHeight="1" x14ac:dyDescent="0.2">
      <c r="A9" s="531"/>
      <c r="B9" s="533"/>
      <c r="C9" s="533"/>
      <c r="D9" s="524"/>
      <c r="E9" s="542" t="s">
        <v>270</v>
      </c>
      <c r="F9" s="545" t="s">
        <v>75</v>
      </c>
      <c r="G9" s="547" t="s">
        <v>72</v>
      </c>
      <c r="H9" s="548"/>
      <c r="I9" s="545" t="s">
        <v>76</v>
      </c>
      <c r="J9" s="550" t="s">
        <v>270</v>
      </c>
      <c r="K9" s="521" t="s">
        <v>271</v>
      </c>
      <c r="L9" s="545" t="s">
        <v>75</v>
      </c>
      <c r="M9" s="547" t="s">
        <v>72</v>
      </c>
      <c r="N9" s="548"/>
      <c r="O9" s="545" t="s">
        <v>76</v>
      </c>
      <c r="P9" s="555" t="s">
        <v>72</v>
      </c>
      <c r="Q9" s="556"/>
      <c r="R9" s="540"/>
    </row>
    <row r="10" spans="1:20" ht="12.75" customHeight="1" x14ac:dyDescent="0.2">
      <c r="A10" s="531"/>
      <c r="B10" s="533"/>
      <c r="C10" s="533"/>
      <c r="D10" s="524"/>
      <c r="E10" s="543"/>
      <c r="F10" s="546"/>
      <c r="G10" s="521" t="s">
        <v>24</v>
      </c>
      <c r="H10" s="521" t="s">
        <v>25</v>
      </c>
      <c r="I10" s="549"/>
      <c r="J10" s="551"/>
      <c r="K10" s="553"/>
      <c r="L10" s="546"/>
      <c r="M10" s="521" t="s">
        <v>26</v>
      </c>
      <c r="N10" s="521" t="s">
        <v>27</v>
      </c>
      <c r="O10" s="549"/>
      <c r="P10" s="521" t="s">
        <v>73</v>
      </c>
      <c r="Q10" s="74" t="s">
        <v>72</v>
      </c>
      <c r="R10" s="540"/>
    </row>
    <row r="11" spans="1:20" ht="77.25" customHeight="1" x14ac:dyDescent="0.2">
      <c r="A11" s="531"/>
      <c r="B11" s="534"/>
      <c r="C11" s="534"/>
      <c r="D11" s="525"/>
      <c r="E11" s="544"/>
      <c r="F11" s="546"/>
      <c r="G11" s="522"/>
      <c r="H11" s="522"/>
      <c r="I11" s="549"/>
      <c r="J11" s="552"/>
      <c r="K11" s="554"/>
      <c r="L11" s="546"/>
      <c r="M11" s="522"/>
      <c r="N11" s="522"/>
      <c r="O11" s="549"/>
      <c r="P11" s="522"/>
      <c r="Q11" s="75" t="s">
        <v>74</v>
      </c>
      <c r="R11" s="541"/>
    </row>
    <row r="12" spans="1:20" s="45" customFormat="1" ht="15.75" customHeight="1" x14ac:dyDescent="0.2">
      <c r="A12" s="141">
        <v>1</v>
      </c>
      <c r="B12" s="141" t="s">
        <v>67</v>
      </c>
      <c r="C12" s="142">
        <v>3</v>
      </c>
      <c r="D12" s="142">
        <v>4</v>
      </c>
      <c r="E12" s="142">
        <v>5</v>
      </c>
      <c r="F12" s="143">
        <v>6</v>
      </c>
      <c r="G12" s="143">
        <v>7</v>
      </c>
      <c r="H12" s="143">
        <v>8</v>
      </c>
      <c r="I12" s="142">
        <v>9</v>
      </c>
      <c r="J12" s="143">
        <v>10</v>
      </c>
      <c r="K12" s="143">
        <v>11</v>
      </c>
      <c r="L12" s="143">
        <v>12</v>
      </c>
      <c r="M12" s="143">
        <v>13</v>
      </c>
      <c r="N12" s="143">
        <v>14</v>
      </c>
      <c r="O12" s="143">
        <v>15</v>
      </c>
      <c r="P12" s="143">
        <v>15</v>
      </c>
      <c r="Q12" s="143">
        <v>15</v>
      </c>
      <c r="R12" s="142">
        <v>16</v>
      </c>
      <c r="T12" s="77"/>
    </row>
    <row r="13" spans="1:20" ht="35.25" hidden="1" customHeight="1" x14ac:dyDescent="0.3">
      <c r="A13" s="85" t="s">
        <v>155</v>
      </c>
      <c r="B13" s="85"/>
      <c r="C13" s="85"/>
      <c r="D13" s="221" t="s">
        <v>149</v>
      </c>
      <c r="E13" s="222">
        <f>SUM(E14)</f>
        <v>0</v>
      </c>
      <c r="F13" s="223">
        <f t="shared" ref="F13:R13" si="0">SUM(F14)</f>
        <v>0</v>
      </c>
      <c r="G13" s="223">
        <f t="shared" si="0"/>
        <v>0</v>
      </c>
      <c r="H13" s="223">
        <f t="shared" si="0"/>
        <v>0</v>
      </c>
      <c r="I13" s="223">
        <f t="shared" si="0"/>
        <v>0</v>
      </c>
      <c r="J13" s="223">
        <f t="shared" si="0"/>
        <v>0</v>
      </c>
      <c r="K13" s="223">
        <f t="shared" si="0"/>
        <v>0</v>
      </c>
      <c r="L13" s="223">
        <f t="shared" si="0"/>
        <v>0</v>
      </c>
      <c r="M13" s="223">
        <f t="shared" si="0"/>
        <v>0</v>
      </c>
      <c r="N13" s="223">
        <f t="shared" si="0"/>
        <v>0</v>
      </c>
      <c r="O13" s="223">
        <f t="shared" si="0"/>
        <v>0</v>
      </c>
      <c r="P13" s="223">
        <f t="shared" si="0"/>
        <v>0</v>
      </c>
      <c r="Q13" s="223">
        <f t="shared" si="0"/>
        <v>0</v>
      </c>
      <c r="R13" s="417">
        <f t="shared" si="0"/>
        <v>0</v>
      </c>
      <c r="T13" s="58">
        <f t="shared" ref="T13:T14" si="1">SUM(E13,J13)</f>
        <v>0</v>
      </c>
    </row>
    <row r="14" spans="1:20" s="3" customFormat="1" ht="33.75" hidden="1" customHeight="1" x14ac:dyDescent="0.3">
      <c r="A14" s="85" t="s">
        <v>156</v>
      </c>
      <c r="B14" s="85"/>
      <c r="C14" s="85"/>
      <c r="D14" s="221" t="s">
        <v>149</v>
      </c>
      <c r="E14" s="222">
        <f t="shared" ref="E14:R14" si="2">SUM(E15:E27)</f>
        <v>0</v>
      </c>
      <c r="F14" s="222">
        <f t="shared" si="2"/>
        <v>0</v>
      </c>
      <c r="G14" s="222">
        <f t="shared" si="2"/>
        <v>0</v>
      </c>
      <c r="H14" s="222">
        <f t="shared" si="2"/>
        <v>0</v>
      </c>
      <c r="I14" s="222">
        <f t="shared" si="2"/>
        <v>0</v>
      </c>
      <c r="J14" s="222">
        <f t="shared" si="2"/>
        <v>0</v>
      </c>
      <c r="K14" s="222">
        <f t="shared" si="2"/>
        <v>0</v>
      </c>
      <c r="L14" s="222">
        <f t="shared" si="2"/>
        <v>0</v>
      </c>
      <c r="M14" s="222">
        <f t="shared" si="2"/>
        <v>0</v>
      </c>
      <c r="N14" s="222">
        <f t="shared" si="2"/>
        <v>0</v>
      </c>
      <c r="O14" s="222">
        <f t="shared" si="2"/>
        <v>0</v>
      </c>
      <c r="P14" s="222">
        <f t="shared" si="2"/>
        <v>0</v>
      </c>
      <c r="Q14" s="222">
        <f t="shared" si="2"/>
        <v>0</v>
      </c>
      <c r="R14" s="418">
        <f t="shared" si="2"/>
        <v>0</v>
      </c>
      <c r="T14" s="58">
        <f t="shared" si="1"/>
        <v>0</v>
      </c>
    </row>
    <row r="15" spans="1:20" s="3" customFormat="1" ht="94.5" hidden="1" customHeight="1" x14ac:dyDescent="0.3">
      <c r="A15" s="27" t="s">
        <v>226</v>
      </c>
      <c r="B15" s="27" t="s">
        <v>154</v>
      </c>
      <c r="C15" s="27" t="s">
        <v>42</v>
      </c>
      <c r="D15" s="72" t="s">
        <v>153</v>
      </c>
      <c r="E15" s="51"/>
      <c r="F15" s="224"/>
      <c r="G15" s="224"/>
      <c r="H15" s="224"/>
      <c r="I15" s="225"/>
      <c r="J15" s="226">
        <f t="shared" ref="J15:J27" si="3">SUM(L15,O15)</f>
        <v>0</v>
      </c>
      <c r="K15" s="226"/>
      <c r="L15" s="227"/>
      <c r="M15" s="227"/>
      <c r="N15" s="227"/>
      <c r="O15" s="226"/>
      <c r="P15" s="224"/>
      <c r="Q15" s="224"/>
      <c r="R15" s="226">
        <f t="shared" ref="R15:R27" si="4">SUM(E15,J15)</f>
        <v>0</v>
      </c>
      <c r="T15" s="97"/>
    </row>
    <row r="16" spans="1:20" s="3" customFormat="1" ht="54.75" hidden="1" customHeight="1" x14ac:dyDescent="0.3">
      <c r="A16" s="27" t="s">
        <v>157</v>
      </c>
      <c r="B16" s="27" t="s">
        <v>152</v>
      </c>
      <c r="C16" s="27" t="s">
        <v>42</v>
      </c>
      <c r="D16" s="60" t="s">
        <v>350</v>
      </c>
      <c r="E16" s="51"/>
      <c r="F16" s="51"/>
      <c r="G16" s="224"/>
      <c r="H16" s="224"/>
      <c r="I16" s="224"/>
      <c r="J16" s="228">
        <f t="shared" si="3"/>
        <v>0</v>
      </c>
      <c r="K16" s="228"/>
      <c r="L16" s="227"/>
      <c r="M16" s="227"/>
      <c r="N16" s="227"/>
      <c r="O16" s="228"/>
      <c r="P16" s="224"/>
      <c r="Q16" s="224"/>
      <c r="R16" s="226">
        <f t="shared" si="4"/>
        <v>0</v>
      </c>
      <c r="T16" s="97"/>
    </row>
    <row r="17" spans="1:36" s="3" customFormat="1" ht="24.75" hidden="1" customHeight="1" x14ac:dyDescent="0.3">
      <c r="A17" s="27" t="s">
        <v>298</v>
      </c>
      <c r="B17" s="27" t="s">
        <v>52</v>
      </c>
      <c r="C17" s="27" t="s">
        <v>53</v>
      </c>
      <c r="D17" s="60" t="s">
        <v>299</v>
      </c>
      <c r="E17" s="51"/>
      <c r="F17" s="51"/>
      <c r="G17" s="224"/>
      <c r="H17" s="224"/>
      <c r="I17" s="224"/>
      <c r="J17" s="228">
        <f t="shared" si="3"/>
        <v>0</v>
      </c>
      <c r="K17" s="228"/>
      <c r="L17" s="227"/>
      <c r="M17" s="227"/>
      <c r="N17" s="227"/>
      <c r="O17" s="228"/>
      <c r="P17" s="224"/>
      <c r="Q17" s="224"/>
      <c r="R17" s="226">
        <f t="shared" si="4"/>
        <v>0</v>
      </c>
      <c r="T17" s="97"/>
    </row>
    <row r="18" spans="1:36" s="78" customFormat="1" ht="33" hidden="1" customHeight="1" x14ac:dyDescent="0.3">
      <c r="A18" s="27" t="s">
        <v>322</v>
      </c>
      <c r="B18" s="27" t="s">
        <v>323</v>
      </c>
      <c r="C18" s="27" t="s">
        <v>325</v>
      </c>
      <c r="D18" s="60" t="s">
        <v>324</v>
      </c>
      <c r="E18" s="51"/>
      <c r="F18" s="51"/>
      <c r="G18" s="51"/>
      <c r="H18" s="51"/>
      <c r="I18" s="51"/>
      <c r="J18" s="51">
        <f t="shared" si="3"/>
        <v>0</v>
      </c>
      <c r="K18" s="228"/>
      <c r="L18" s="228"/>
      <c r="M18" s="228"/>
      <c r="N18" s="228"/>
      <c r="O18" s="228"/>
      <c r="P18" s="231"/>
      <c r="Q18" s="231"/>
      <c r="R18" s="226">
        <f t="shared" si="4"/>
        <v>0</v>
      </c>
      <c r="T18" s="79"/>
    </row>
    <row r="19" spans="1:36" s="78" customFormat="1" ht="29.25" hidden="1" customHeight="1" x14ac:dyDescent="0.3">
      <c r="A19" s="27" t="s">
        <v>175</v>
      </c>
      <c r="B19" s="27" t="s">
        <v>176</v>
      </c>
      <c r="C19" s="27" t="s">
        <v>66</v>
      </c>
      <c r="D19" s="60" t="s">
        <v>18</v>
      </c>
      <c r="E19" s="51"/>
      <c r="F19" s="51"/>
      <c r="G19" s="51"/>
      <c r="H19" s="51"/>
      <c r="I19" s="51"/>
      <c r="J19" s="51">
        <f t="shared" si="3"/>
        <v>0</v>
      </c>
      <c r="K19" s="232"/>
      <c r="L19" s="231"/>
      <c r="M19" s="231"/>
      <c r="N19" s="231"/>
      <c r="O19" s="232"/>
      <c r="P19" s="231"/>
      <c r="Q19" s="231"/>
      <c r="R19" s="226">
        <f t="shared" si="4"/>
        <v>0</v>
      </c>
      <c r="T19" s="79"/>
    </row>
    <row r="20" spans="1:36" s="133" customFormat="1" ht="38.25" hidden="1" customHeight="1" x14ac:dyDescent="0.3">
      <c r="A20" s="229" t="s">
        <v>178</v>
      </c>
      <c r="B20" s="229" t="s">
        <v>179</v>
      </c>
      <c r="C20" s="229" t="s">
        <v>54</v>
      </c>
      <c r="D20" s="110" t="s">
        <v>177</v>
      </c>
      <c r="E20" s="51"/>
      <c r="F20" s="52"/>
      <c r="G20" s="233"/>
      <c r="H20" s="233"/>
      <c r="I20" s="233"/>
      <c r="J20" s="228">
        <f t="shared" si="3"/>
        <v>0</v>
      </c>
      <c r="K20" s="228"/>
      <c r="L20" s="233"/>
      <c r="M20" s="233"/>
      <c r="N20" s="233"/>
      <c r="O20" s="228"/>
      <c r="P20" s="233"/>
      <c r="Q20" s="233"/>
      <c r="R20" s="226">
        <f t="shared" si="4"/>
        <v>0</v>
      </c>
      <c r="T20" s="134"/>
    </row>
    <row r="21" spans="1:36" s="45" customFormat="1" ht="41.25" hidden="1" customHeight="1" x14ac:dyDescent="0.3">
      <c r="A21" s="87" t="s">
        <v>180</v>
      </c>
      <c r="B21" s="27" t="s">
        <v>181</v>
      </c>
      <c r="C21" s="116" t="s">
        <v>182</v>
      </c>
      <c r="D21" s="117" t="s">
        <v>183</v>
      </c>
      <c r="E21" s="51"/>
      <c r="F21" s="51"/>
      <c r="G21" s="234"/>
      <c r="H21" s="234"/>
      <c r="I21" s="234"/>
      <c r="J21" s="228">
        <f t="shared" si="3"/>
        <v>0</v>
      </c>
      <c r="K21" s="228"/>
      <c r="L21" s="234"/>
      <c r="M21" s="234"/>
      <c r="N21" s="234"/>
      <c r="O21" s="228"/>
      <c r="P21" s="234"/>
      <c r="Q21" s="234"/>
      <c r="R21" s="226">
        <f t="shared" si="4"/>
        <v>0</v>
      </c>
    </row>
    <row r="22" spans="1:36" s="45" customFormat="1" ht="30.75" hidden="1" customHeight="1" x14ac:dyDescent="0.3">
      <c r="A22" s="87" t="s">
        <v>422</v>
      </c>
      <c r="B22" s="27" t="s">
        <v>423</v>
      </c>
      <c r="C22" s="116" t="s">
        <v>427</v>
      </c>
      <c r="D22" s="117" t="s">
        <v>426</v>
      </c>
      <c r="E22" s="51"/>
      <c r="F22" s="51"/>
      <c r="G22" s="234"/>
      <c r="H22" s="234"/>
      <c r="I22" s="234"/>
      <c r="J22" s="228">
        <f t="shared" si="3"/>
        <v>0</v>
      </c>
      <c r="K22" s="228"/>
      <c r="L22" s="234"/>
      <c r="M22" s="234"/>
      <c r="N22" s="234"/>
      <c r="O22" s="228"/>
      <c r="P22" s="234"/>
      <c r="Q22" s="234"/>
      <c r="R22" s="226">
        <f t="shared" si="4"/>
        <v>0</v>
      </c>
    </row>
    <row r="23" spans="1:36" s="45" customFormat="1" ht="36" hidden="1" customHeight="1" x14ac:dyDescent="0.3">
      <c r="A23" s="87" t="s">
        <v>430</v>
      </c>
      <c r="B23" s="27" t="s">
        <v>431</v>
      </c>
      <c r="C23" s="116" t="s">
        <v>427</v>
      </c>
      <c r="D23" s="117" t="s">
        <v>428</v>
      </c>
      <c r="E23" s="51"/>
      <c r="F23" s="51"/>
      <c r="G23" s="234"/>
      <c r="H23" s="234"/>
      <c r="I23" s="234"/>
      <c r="J23" s="228">
        <f t="shared" si="3"/>
        <v>0</v>
      </c>
      <c r="K23" s="228"/>
      <c r="L23" s="234"/>
      <c r="M23" s="234"/>
      <c r="N23" s="234"/>
      <c r="O23" s="228"/>
      <c r="P23" s="234"/>
      <c r="Q23" s="234"/>
      <c r="R23" s="226">
        <f t="shared" si="4"/>
        <v>0</v>
      </c>
    </row>
    <row r="24" spans="1:36" s="45" customFormat="1" ht="26.25" hidden="1" customHeight="1" x14ac:dyDescent="0.3">
      <c r="A24" s="116" t="s">
        <v>404</v>
      </c>
      <c r="B24" s="27" t="s">
        <v>405</v>
      </c>
      <c r="C24" s="116" t="s">
        <v>427</v>
      </c>
      <c r="D24" s="117" t="s">
        <v>406</v>
      </c>
      <c r="E24" s="51">
        <f t="shared" ref="E24:E27" si="5">SUM(F24,I24)</f>
        <v>0</v>
      </c>
      <c r="F24" s="51"/>
      <c r="G24" s="234"/>
      <c r="H24" s="234"/>
      <c r="I24" s="234"/>
      <c r="J24" s="228">
        <f t="shared" si="3"/>
        <v>0</v>
      </c>
      <c r="K24" s="228"/>
      <c r="L24" s="234"/>
      <c r="M24" s="234"/>
      <c r="N24" s="234"/>
      <c r="O24" s="228"/>
      <c r="P24" s="234"/>
      <c r="Q24" s="234"/>
      <c r="R24" s="226">
        <f t="shared" si="4"/>
        <v>0</v>
      </c>
    </row>
    <row r="25" spans="1:36" s="45" customFormat="1" ht="28.5" hidden="1" customHeight="1" x14ac:dyDescent="0.3">
      <c r="A25" s="27" t="s">
        <v>424</v>
      </c>
      <c r="B25" s="27" t="s">
        <v>425</v>
      </c>
      <c r="C25" s="27" t="s">
        <v>427</v>
      </c>
      <c r="D25" s="110" t="s">
        <v>429</v>
      </c>
      <c r="E25" s="51">
        <f t="shared" si="5"/>
        <v>0</v>
      </c>
      <c r="F25" s="51"/>
      <c r="G25" s="234"/>
      <c r="H25" s="234"/>
      <c r="I25" s="234"/>
      <c r="J25" s="226">
        <f t="shared" si="3"/>
        <v>0</v>
      </c>
      <c r="K25" s="228"/>
      <c r="L25" s="234"/>
      <c r="M25" s="234"/>
      <c r="N25" s="234"/>
      <c r="O25" s="228"/>
      <c r="P25" s="234"/>
      <c r="Q25" s="234"/>
      <c r="R25" s="226">
        <f t="shared" si="4"/>
        <v>0</v>
      </c>
    </row>
    <row r="26" spans="1:36" s="45" customFormat="1" ht="25.5" hidden="1" customHeight="1" x14ac:dyDescent="0.3">
      <c r="A26" s="27" t="s">
        <v>489</v>
      </c>
      <c r="B26" s="27" t="s">
        <v>492</v>
      </c>
      <c r="C26" s="27" t="s">
        <v>52</v>
      </c>
      <c r="D26" s="110" t="s">
        <v>250</v>
      </c>
      <c r="E26" s="51">
        <f t="shared" si="5"/>
        <v>0</v>
      </c>
      <c r="F26" s="51"/>
      <c r="G26" s="234"/>
      <c r="H26" s="234"/>
      <c r="I26" s="234"/>
      <c r="J26" s="226">
        <f t="shared" si="3"/>
        <v>0</v>
      </c>
      <c r="K26" s="228"/>
      <c r="L26" s="234"/>
      <c r="M26" s="234"/>
      <c r="N26" s="234"/>
      <c r="O26" s="228"/>
      <c r="P26" s="234"/>
      <c r="Q26" s="234"/>
      <c r="R26" s="226">
        <f t="shared" si="4"/>
        <v>0</v>
      </c>
    </row>
    <row r="27" spans="1:36" s="45" customFormat="1" ht="55.5" hidden="1" customHeight="1" x14ac:dyDescent="0.3">
      <c r="A27" s="27" t="s">
        <v>490</v>
      </c>
      <c r="B27" s="27" t="s">
        <v>491</v>
      </c>
      <c r="C27" s="27" t="s">
        <v>52</v>
      </c>
      <c r="D27" s="110" t="s">
        <v>493</v>
      </c>
      <c r="E27" s="51">
        <f t="shared" si="5"/>
        <v>0</v>
      </c>
      <c r="F27" s="51"/>
      <c r="G27" s="234"/>
      <c r="H27" s="234"/>
      <c r="I27" s="234"/>
      <c r="J27" s="226">
        <f t="shared" si="3"/>
        <v>0</v>
      </c>
      <c r="K27" s="228"/>
      <c r="L27" s="234"/>
      <c r="M27" s="234"/>
      <c r="N27" s="234"/>
      <c r="O27" s="228"/>
      <c r="P27" s="234"/>
      <c r="Q27" s="234"/>
      <c r="R27" s="226">
        <f t="shared" si="4"/>
        <v>0</v>
      </c>
    </row>
    <row r="28" spans="1:36" s="45" customFormat="1" ht="38.25" hidden="1" customHeight="1" x14ac:dyDescent="0.3">
      <c r="A28" s="85" t="s">
        <v>195</v>
      </c>
      <c r="B28" s="85"/>
      <c r="C28" s="85"/>
      <c r="D28" s="201" t="s">
        <v>150</v>
      </c>
      <c r="E28" s="95">
        <f>SUM(E29)</f>
        <v>0</v>
      </c>
      <c r="F28" s="95">
        <f t="shared" ref="F28:R28" si="6">SUM(F29)</f>
        <v>0</v>
      </c>
      <c r="G28" s="372">
        <f t="shared" si="6"/>
        <v>0</v>
      </c>
      <c r="H28" s="95">
        <f t="shared" si="6"/>
        <v>0</v>
      </c>
      <c r="I28" s="95">
        <f>SUM(I29)</f>
        <v>0</v>
      </c>
      <c r="J28" s="95">
        <f t="shared" si="6"/>
        <v>0</v>
      </c>
      <c r="K28" s="95">
        <f t="shared" si="6"/>
        <v>0</v>
      </c>
      <c r="L28" s="95">
        <f t="shared" si="6"/>
        <v>0</v>
      </c>
      <c r="M28" s="95">
        <f t="shared" si="6"/>
        <v>0</v>
      </c>
      <c r="N28" s="95">
        <f t="shared" si="6"/>
        <v>0</v>
      </c>
      <c r="O28" s="95">
        <f t="shared" si="6"/>
        <v>0</v>
      </c>
      <c r="P28" s="95">
        <f t="shared" si="6"/>
        <v>0</v>
      </c>
      <c r="Q28" s="95">
        <f t="shared" si="6"/>
        <v>0</v>
      </c>
      <c r="R28" s="352">
        <f t="shared" si="6"/>
        <v>0</v>
      </c>
      <c r="T28" s="58">
        <f t="shared" ref="T28:T29" si="7">SUM(E28,J28)</f>
        <v>0</v>
      </c>
    </row>
    <row r="29" spans="1:36" s="3" customFormat="1" ht="38.25" hidden="1" customHeight="1" x14ac:dyDescent="0.3">
      <c r="A29" s="85" t="s">
        <v>194</v>
      </c>
      <c r="B29" s="85"/>
      <c r="C29" s="85"/>
      <c r="D29" s="201" t="s">
        <v>150</v>
      </c>
      <c r="E29" s="95">
        <f>SUM(E30,E31,E32,E33,E34,E35,E36,E37,E38,E40:E44)</f>
        <v>0</v>
      </c>
      <c r="F29" s="95">
        <f t="shared" ref="F29:R29" si="8">SUM(F30,F31,F32,F33,F34,F35,F36,F37,F38,F40:F44)</f>
        <v>0</v>
      </c>
      <c r="G29" s="372">
        <f t="shared" si="8"/>
        <v>0</v>
      </c>
      <c r="H29" s="95">
        <f t="shared" si="8"/>
        <v>0</v>
      </c>
      <c r="I29" s="95">
        <f>SUM(I30,I31,I32,I33,I34,I35,I36,I37,I38,I40:I44)</f>
        <v>0</v>
      </c>
      <c r="J29" s="95">
        <f t="shared" si="8"/>
        <v>0</v>
      </c>
      <c r="K29" s="95">
        <f t="shared" si="8"/>
        <v>0</v>
      </c>
      <c r="L29" s="95">
        <f t="shared" si="8"/>
        <v>0</v>
      </c>
      <c r="M29" s="95">
        <f t="shared" si="8"/>
        <v>0</v>
      </c>
      <c r="N29" s="95">
        <f t="shared" si="8"/>
        <v>0</v>
      </c>
      <c r="O29" s="95">
        <f t="shared" si="8"/>
        <v>0</v>
      </c>
      <c r="P29" s="95">
        <f t="shared" si="8"/>
        <v>0</v>
      </c>
      <c r="Q29" s="95">
        <f t="shared" si="8"/>
        <v>0</v>
      </c>
      <c r="R29" s="352">
        <f t="shared" si="8"/>
        <v>0</v>
      </c>
      <c r="T29" s="58">
        <f t="shared" si="7"/>
        <v>0</v>
      </c>
    </row>
    <row r="30" spans="1:36" s="3" customFormat="1" ht="56.25" hidden="1" customHeight="1" x14ac:dyDescent="0.3">
      <c r="A30" s="27" t="s">
        <v>193</v>
      </c>
      <c r="B30" s="27" t="s">
        <v>152</v>
      </c>
      <c r="C30" s="27" t="s">
        <v>42</v>
      </c>
      <c r="D30" s="60" t="s">
        <v>350</v>
      </c>
      <c r="E30" s="51">
        <f t="shared" ref="E30:E42" si="9">SUM(F30,I30)</f>
        <v>0</v>
      </c>
      <c r="F30" s="52"/>
      <c r="G30" s="52"/>
      <c r="H30" s="227"/>
      <c r="I30" s="227"/>
      <c r="J30" s="226">
        <f t="shared" ref="J30:J44" si="10">SUM(L30,O30)</f>
        <v>0</v>
      </c>
      <c r="K30" s="226"/>
      <c r="L30" s="227"/>
      <c r="M30" s="227"/>
      <c r="N30" s="227"/>
      <c r="O30" s="226"/>
      <c r="P30" s="226"/>
      <c r="Q30" s="226"/>
      <c r="R30" s="226">
        <f>SUM(E30,J30)</f>
        <v>0</v>
      </c>
    </row>
    <row r="31" spans="1:36" s="45" customFormat="1" ht="26.25" hidden="1" customHeight="1" x14ac:dyDescent="0.3">
      <c r="A31" s="55" t="s">
        <v>234</v>
      </c>
      <c r="B31" s="55" t="s">
        <v>56</v>
      </c>
      <c r="C31" s="61" t="s">
        <v>43</v>
      </c>
      <c r="D31" s="72" t="s">
        <v>233</v>
      </c>
      <c r="E31" s="51">
        <f t="shared" si="9"/>
        <v>0</v>
      </c>
      <c r="F31" s="52"/>
      <c r="G31" s="52"/>
      <c r="H31" s="227"/>
      <c r="I31" s="227"/>
      <c r="J31" s="226">
        <f t="shared" si="10"/>
        <v>0</v>
      </c>
      <c r="K31" s="226"/>
      <c r="L31" s="227"/>
      <c r="M31" s="227"/>
      <c r="N31" s="227"/>
      <c r="O31" s="226"/>
      <c r="P31" s="226"/>
      <c r="Q31" s="226"/>
      <c r="R31" s="226">
        <f t="shared" ref="R31:R44" si="11">SUM(E31,J31)</f>
        <v>0</v>
      </c>
    </row>
    <row r="32" spans="1:36" s="175" customFormat="1" ht="54" hidden="1" customHeight="1" x14ac:dyDescent="0.3">
      <c r="A32" s="55" t="s">
        <v>359</v>
      </c>
      <c r="B32" s="55" t="s">
        <v>360</v>
      </c>
      <c r="C32" s="61" t="s">
        <v>44</v>
      </c>
      <c r="D32" s="72" t="s">
        <v>485</v>
      </c>
      <c r="E32" s="51">
        <f t="shared" si="9"/>
        <v>0</v>
      </c>
      <c r="F32" s="51"/>
      <c r="G32" s="51"/>
      <c r="H32" s="51"/>
      <c r="I32" s="51"/>
      <c r="J32" s="51">
        <f t="shared" si="10"/>
        <v>0</v>
      </c>
      <c r="K32" s="52"/>
      <c r="L32" s="52"/>
      <c r="M32" s="52"/>
      <c r="N32" s="52"/>
      <c r="O32" s="52"/>
      <c r="P32" s="51"/>
      <c r="Q32" s="51"/>
      <c r="R32" s="51">
        <f t="shared" si="11"/>
        <v>0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</row>
    <row r="33" spans="1:35" s="174" customFormat="1" ht="56.25" hidden="1" customHeight="1" x14ac:dyDescent="0.3">
      <c r="A33" s="27" t="s">
        <v>357</v>
      </c>
      <c r="B33" s="27" t="s">
        <v>358</v>
      </c>
      <c r="C33" s="113" t="s">
        <v>44</v>
      </c>
      <c r="D33" s="72" t="s">
        <v>486</v>
      </c>
      <c r="E33" s="51">
        <f t="shared" si="9"/>
        <v>0</v>
      </c>
      <c r="F33" s="51"/>
      <c r="G33" s="51"/>
      <c r="H33" s="51"/>
      <c r="I33" s="51"/>
      <c r="J33" s="51">
        <f t="shared" si="10"/>
        <v>0</v>
      </c>
      <c r="K33" s="51"/>
      <c r="L33" s="51"/>
      <c r="M33" s="51"/>
      <c r="N33" s="51"/>
      <c r="O33" s="51"/>
      <c r="P33" s="51"/>
      <c r="Q33" s="51"/>
      <c r="R33" s="51">
        <f t="shared" si="11"/>
        <v>0</v>
      </c>
    </row>
    <row r="34" spans="1:35" s="128" customFormat="1" ht="56.25" hidden="1" customHeight="1" x14ac:dyDescent="0.3">
      <c r="A34" s="55" t="s">
        <v>235</v>
      </c>
      <c r="B34" s="55" t="s">
        <v>55</v>
      </c>
      <c r="C34" s="55" t="s">
        <v>45</v>
      </c>
      <c r="D34" s="191" t="s">
        <v>314</v>
      </c>
      <c r="E34" s="51">
        <f t="shared" si="9"/>
        <v>0</v>
      </c>
      <c r="F34" s="52"/>
      <c r="G34" s="52"/>
      <c r="H34" s="226"/>
      <c r="I34" s="226"/>
      <c r="J34" s="52">
        <f t="shared" si="10"/>
        <v>0</v>
      </c>
      <c r="K34" s="52"/>
      <c r="L34" s="226"/>
      <c r="M34" s="226"/>
      <c r="N34" s="226"/>
      <c r="O34" s="52"/>
      <c r="P34" s="226"/>
      <c r="Q34" s="226"/>
      <c r="R34" s="52">
        <f t="shared" si="11"/>
        <v>0</v>
      </c>
    </row>
    <row r="35" spans="1:35" s="45" customFormat="1" ht="39" hidden="1" customHeight="1" x14ac:dyDescent="0.3">
      <c r="A35" s="55" t="s">
        <v>362</v>
      </c>
      <c r="B35" s="55" t="s">
        <v>364</v>
      </c>
      <c r="C35" s="55" t="s">
        <v>46</v>
      </c>
      <c r="D35" s="72" t="s">
        <v>236</v>
      </c>
      <c r="E35" s="51">
        <f t="shared" si="9"/>
        <v>0</v>
      </c>
      <c r="F35" s="52"/>
      <c r="G35" s="52"/>
      <c r="H35" s="226"/>
      <c r="I35" s="226"/>
      <c r="J35" s="52">
        <f t="shared" si="10"/>
        <v>0</v>
      </c>
      <c r="K35" s="52"/>
      <c r="L35" s="226"/>
      <c r="M35" s="226"/>
      <c r="N35" s="226"/>
      <c r="O35" s="52"/>
      <c r="P35" s="226"/>
      <c r="Q35" s="226"/>
      <c r="R35" s="226">
        <f t="shared" si="11"/>
        <v>0</v>
      </c>
    </row>
    <row r="36" spans="1:35" s="45" customFormat="1" ht="23.25" hidden="1" customHeight="1" x14ac:dyDescent="0.3">
      <c r="A36" s="55" t="s">
        <v>363</v>
      </c>
      <c r="B36" s="55" t="s">
        <v>365</v>
      </c>
      <c r="C36" s="55" t="s">
        <v>46</v>
      </c>
      <c r="D36" s="72" t="s">
        <v>237</v>
      </c>
      <c r="E36" s="51">
        <f t="shared" si="9"/>
        <v>0</v>
      </c>
      <c r="F36" s="52"/>
      <c r="G36" s="52"/>
      <c r="H36" s="226"/>
      <c r="I36" s="226"/>
      <c r="J36" s="52">
        <f t="shared" si="10"/>
        <v>0</v>
      </c>
      <c r="K36" s="226"/>
      <c r="L36" s="226"/>
      <c r="M36" s="226"/>
      <c r="N36" s="226"/>
      <c r="O36" s="226"/>
      <c r="P36" s="226"/>
      <c r="Q36" s="226"/>
      <c r="R36" s="226">
        <f t="shared" si="11"/>
        <v>0</v>
      </c>
    </row>
    <row r="37" spans="1:35" s="45" customFormat="1" ht="38.25" hidden="1" customHeight="1" x14ac:dyDescent="0.3">
      <c r="A37" s="55" t="s">
        <v>369</v>
      </c>
      <c r="B37" s="55" t="s">
        <v>370</v>
      </c>
      <c r="C37" s="55" t="s">
        <v>46</v>
      </c>
      <c r="D37" s="191" t="s">
        <v>371</v>
      </c>
      <c r="E37" s="51">
        <f t="shared" si="9"/>
        <v>0</v>
      </c>
      <c r="F37" s="52"/>
      <c r="G37" s="52"/>
      <c r="H37" s="226"/>
      <c r="I37" s="226"/>
      <c r="J37" s="52">
        <f t="shared" si="10"/>
        <v>0</v>
      </c>
      <c r="K37" s="238"/>
      <c r="L37" s="226"/>
      <c r="M37" s="226"/>
      <c r="N37" s="226"/>
      <c r="O37" s="238"/>
      <c r="P37" s="226"/>
      <c r="Q37" s="226"/>
      <c r="R37" s="52">
        <f t="shared" si="11"/>
        <v>0</v>
      </c>
    </row>
    <row r="38" spans="1:35" s="45" customFormat="1" ht="39" hidden="1" customHeight="1" x14ac:dyDescent="0.3">
      <c r="A38" s="55" t="s">
        <v>433</v>
      </c>
      <c r="B38" s="55" t="s">
        <v>434</v>
      </c>
      <c r="C38" s="55" t="s">
        <v>46</v>
      </c>
      <c r="D38" s="191" t="s">
        <v>435</v>
      </c>
      <c r="E38" s="51">
        <f t="shared" si="9"/>
        <v>0</v>
      </c>
      <c r="F38" s="52"/>
      <c r="G38" s="52"/>
      <c r="H38" s="226"/>
      <c r="I38" s="226"/>
      <c r="J38" s="52">
        <f t="shared" si="10"/>
        <v>0</v>
      </c>
      <c r="K38" s="238"/>
      <c r="L38" s="226"/>
      <c r="M38" s="226"/>
      <c r="N38" s="226"/>
      <c r="O38" s="238"/>
      <c r="P38" s="226"/>
      <c r="Q38" s="226"/>
      <c r="R38" s="52">
        <f t="shared" si="11"/>
        <v>0</v>
      </c>
    </row>
    <row r="39" spans="1:35" s="135" customFormat="1" ht="47.25" hidden="1" customHeight="1" x14ac:dyDescent="0.35">
      <c r="A39" s="239"/>
      <c r="B39" s="239"/>
      <c r="C39" s="240"/>
      <c r="D39" s="241" t="s">
        <v>309</v>
      </c>
      <c r="E39" s="242">
        <f t="shared" si="9"/>
        <v>0</v>
      </c>
      <c r="F39" s="235"/>
      <c r="G39" s="235"/>
      <c r="H39" s="236"/>
      <c r="I39" s="236"/>
      <c r="J39" s="235"/>
      <c r="K39" s="243"/>
      <c r="L39" s="236"/>
      <c r="M39" s="236"/>
      <c r="N39" s="236"/>
      <c r="O39" s="243"/>
      <c r="P39" s="236"/>
      <c r="Q39" s="236"/>
      <c r="R39" s="235">
        <f t="shared" si="11"/>
        <v>0</v>
      </c>
    </row>
    <row r="40" spans="1:35" s="45" customFormat="1" ht="34.5" hidden="1" customHeight="1" x14ac:dyDescent="0.3">
      <c r="A40" s="55" t="s">
        <v>366</v>
      </c>
      <c r="B40" s="55" t="s">
        <v>367</v>
      </c>
      <c r="C40" s="61" t="s">
        <v>46</v>
      </c>
      <c r="D40" s="72" t="s">
        <v>368</v>
      </c>
      <c r="E40" s="51">
        <f t="shared" si="9"/>
        <v>0</v>
      </c>
      <c r="F40" s="52"/>
      <c r="G40" s="52"/>
      <c r="H40" s="226"/>
      <c r="I40" s="226"/>
      <c r="J40" s="52">
        <f t="shared" si="10"/>
        <v>0</v>
      </c>
      <c r="K40" s="52"/>
      <c r="L40" s="226"/>
      <c r="M40" s="226"/>
      <c r="N40" s="226"/>
      <c r="O40" s="52"/>
      <c r="P40" s="226"/>
      <c r="Q40" s="226"/>
      <c r="R40" s="52">
        <f t="shared" si="11"/>
        <v>0</v>
      </c>
    </row>
    <row r="41" spans="1:35" s="135" customFormat="1" ht="44.25" hidden="1" customHeight="1" x14ac:dyDescent="0.35">
      <c r="A41" s="262" t="s">
        <v>498</v>
      </c>
      <c r="B41" s="262" t="s">
        <v>497</v>
      </c>
      <c r="C41" s="262" t="s">
        <v>46</v>
      </c>
      <c r="D41" s="185" t="s">
        <v>496</v>
      </c>
      <c r="E41" s="51">
        <f t="shared" si="9"/>
        <v>0</v>
      </c>
      <c r="F41" s="52"/>
      <c r="G41" s="51"/>
      <c r="H41" s="236"/>
      <c r="I41" s="236"/>
      <c r="J41" s="235">
        <f t="shared" si="10"/>
        <v>0</v>
      </c>
      <c r="K41" s="243"/>
      <c r="L41" s="236"/>
      <c r="M41" s="236"/>
      <c r="N41" s="236"/>
      <c r="O41" s="243"/>
      <c r="P41" s="236"/>
      <c r="Q41" s="236"/>
      <c r="R41" s="52">
        <f t="shared" si="11"/>
        <v>0</v>
      </c>
    </row>
    <row r="42" spans="1:35" s="135" customFormat="1" ht="44.25" hidden="1" customHeight="1" x14ac:dyDescent="0.35">
      <c r="A42" s="262" t="s">
        <v>504</v>
      </c>
      <c r="B42" s="262" t="s">
        <v>505</v>
      </c>
      <c r="C42" s="309" t="s">
        <v>46</v>
      </c>
      <c r="D42" s="148" t="s">
        <v>506</v>
      </c>
      <c r="E42" s="51">
        <f t="shared" si="9"/>
        <v>0</v>
      </c>
      <c r="F42" s="52"/>
      <c r="G42" s="51"/>
      <c r="H42" s="236"/>
      <c r="I42" s="236"/>
      <c r="J42" s="235"/>
      <c r="K42" s="243"/>
      <c r="L42" s="236"/>
      <c r="M42" s="236"/>
      <c r="N42" s="236"/>
      <c r="O42" s="243"/>
      <c r="P42" s="236"/>
      <c r="Q42" s="236"/>
      <c r="R42" s="52">
        <f t="shared" si="11"/>
        <v>0</v>
      </c>
    </row>
    <row r="43" spans="1:35" s="45" customFormat="1" ht="30" hidden="1" customHeight="1" x14ac:dyDescent="0.3">
      <c r="A43" s="55" t="s">
        <v>535</v>
      </c>
      <c r="B43" s="55" t="s">
        <v>492</v>
      </c>
      <c r="C43" s="61" t="s">
        <v>52</v>
      </c>
      <c r="D43" s="350" t="s">
        <v>494</v>
      </c>
      <c r="E43" s="51">
        <f>SUM(F43,I43)</f>
        <v>0</v>
      </c>
      <c r="F43" s="52"/>
      <c r="G43" s="52"/>
      <c r="H43" s="226"/>
      <c r="I43" s="226"/>
      <c r="J43" s="226">
        <f t="shared" si="10"/>
        <v>0</v>
      </c>
      <c r="K43" s="226"/>
      <c r="L43" s="226"/>
      <c r="M43" s="226"/>
      <c r="N43" s="226"/>
      <c r="O43" s="226"/>
      <c r="P43" s="226"/>
      <c r="Q43" s="226"/>
      <c r="R43" s="226">
        <f t="shared" si="11"/>
        <v>0</v>
      </c>
    </row>
    <row r="44" spans="1:35" s="45" customFormat="1" ht="29.25" hidden="1" customHeight="1" x14ac:dyDescent="0.3">
      <c r="A44" s="55" t="s">
        <v>535</v>
      </c>
      <c r="B44" s="55" t="s">
        <v>492</v>
      </c>
      <c r="C44" s="61" t="s">
        <v>52</v>
      </c>
      <c r="D44" s="263" t="s">
        <v>250</v>
      </c>
      <c r="E44" s="51"/>
      <c r="F44" s="52"/>
      <c r="G44" s="52"/>
      <c r="H44" s="226"/>
      <c r="I44" s="226"/>
      <c r="J44" s="226">
        <f t="shared" si="10"/>
        <v>0</v>
      </c>
      <c r="K44" s="226"/>
      <c r="L44" s="226"/>
      <c r="M44" s="226"/>
      <c r="N44" s="226"/>
      <c r="O44" s="226"/>
      <c r="P44" s="226"/>
      <c r="Q44" s="226"/>
      <c r="R44" s="226">
        <f t="shared" si="11"/>
        <v>0</v>
      </c>
    </row>
    <row r="45" spans="1:35" s="45" customFormat="1" ht="57.75" hidden="1" customHeight="1" x14ac:dyDescent="0.3">
      <c r="A45" s="85" t="s">
        <v>192</v>
      </c>
      <c r="B45" s="85"/>
      <c r="C45" s="85"/>
      <c r="D45" s="201" t="s">
        <v>432</v>
      </c>
      <c r="E45" s="95">
        <f>SUM(E46)</f>
        <v>0</v>
      </c>
      <c r="F45" s="244">
        <f t="shared" ref="F45:R45" si="12">SUM(F46)</f>
        <v>0</v>
      </c>
      <c r="G45" s="244">
        <f t="shared" si="12"/>
        <v>0</v>
      </c>
      <c r="H45" s="244">
        <f t="shared" si="12"/>
        <v>0</v>
      </c>
      <c r="I45" s="244">
        <f t="shared" si="12"/>
        <v>0</v>
      </c>
      <c r="J45" s="244">
        <f t="shared" si="12"/>
        <v>0</v>
      </c>
      <c r="K45" s="244">
        <f t="shared" si="12"/>
        <v>0</v>
      </c>
      <c r="L45" s="244">
        <f t="shared" si="12"/>
        <v>0</v>
      </c>
      <c r="M45" s="244">
        <f t="shared" si="12"/>
        <v>0</v>
      </c>
      <c r="N45" s="244">
        <f t="shared" si="12"/>
        <v>0</v>
      </c>
      <c r="O45" s="244">
        <f t="shared" si="12"/>
        <v>0</v>
      </c>
      <c r="P45" s="244">
        <f t="shared" si="12"/>
        <v>0</v>
      </c>
      <c r="Q45" s="244" t="e">
        <f t="shared" si="12"/>
        <v>#REF!</v>
      </c>
      <c r="R45" s="400">
        <f t="shared" si="12"/>
        <v>0</v>
      </c>
      <c r="T45" s="58">
        <f t="shared" ref="T45:T46" si="13">SUM(E45,J45)</f>
        <v>0</v>
      </c>
    </row>
    <row r="46" spans="1:35" s="3" customFormat="1" ht="56.25" hidden="1" customHeight="1" x14ac:dyDescent="0.3">
      <c r="A46" s="85" t="s">
        <v>191</v>
      </c>
      <c r="B46" s="85"/>
      <c r="C46" s="85"/>
      <c r="D46" s="201" t="s">
        <v>432</v>
      </c>
      <c r="E46" s="95">
        <f t="shared" ref="E46:R46" si="14">SUM(E47:E71)</f>
        <v>0</v>
      </c>
      <c r="F46" s="95">
        <f t="shared" si="14"/>
        <v>0</v>
      </c>
      <c r="G46" s="95">
        <f t="shared" si="14"/>
        <v>0</v>
      </c>
      <c r="H46" s="95">
        <f t="shared" si="14"/>
        <v>0</v>
      </c>
      <c r="I46" s="95">
        <f t="shared" si="14"/>
        <v>0</v>
      </c>
      <c r="J46" s="95">
        <f t="shared" si="14"/>
        <v>0</v>
      </c>
      <c r="K46" s="95">
        <f t="shared" si="14"/>
        <v>0</v>
      </c>
      <c r="L46" s="95">
        <f t="shared" si="14"/>
        <v>0</v>
      </c>
      <c r="M46" s="95">
        <f t="shared" si="14"/>
        <v>0</v>
      </c>
      <c r="N46" s="95">
        <f t="shared" si="14"/>
        <v>0</v>
      </c>
      <c r="O46" s="95">
        <f t="shared" si="14"/>
        <v>0</v>
      </c>
      <c r="P46" s="95">
        <f t="shared" si="14"/>
        <v>0</v>
      </c>
      <c r="Q46" s="95" t="e">
        <f t="shared" si="14"/>
        <v>#REF!</v>
      </c>
      <c r="R46" s="352">
        <f t="shared" si="14"/>
        <v>0</v>
      </c>
      <c r="T46" s="58">
        <f t="shared" si="13"/>
        <v>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65" customFormat="1" ht="58.5" hidden="1" customHeight="1" x14ac:dyDescent="0.3">
      <c r="A47" s="27" t="s">
        <v>196</v>
      </c>
      <c r="B47" s="27" t="s">
        <v>152</v>
      </c>
      <c r="C47" s="27" t="s">
        <v>42</v>
      </c>
      <c r="D47" s="60" t="s">
        <v>350</v>
      </c>
      <c r="E47" s="51">
        <f t="shared" ref="E47:E71" si="15">SUM(F47,I47)</f>
        <v>0</v>
      </c>
      <c r="F47" s="52"/>
      <c r="G47" s="227"/>
      <c r="H47" s="227"/>
      <c r="I47" s="227"/>
      <c r="J47" s="226">
        <f t="shared" ref="J47:J70" si="16">SUM(L47,O47)</f>
        <v>0</v>
      </c>
      <c r="K47" s="226"/>
      <c r="L47" s="227"/>
      <c r="M47" s="227"/>
      <c r="N47" s="227"/>
      <c r="O47" s="227"/>
      <c r="P47" s="227"/>
      <c r="Q47" s="227"/>
      <c r="R47" s="226">
        <f t="shared" ref="R47:R61" si="17">SUM(E47,J47)</f>
        <v>0</v>
      </c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s="3" customFormat="1" ht="37.5" hidden="1" customHeight="1" x14ac:dyDescent="0.3">
      <c r="A48" s="27" t="s">
        <v>437</v>
      </c>
      <c r="B48" s="27" t="s">
        <v>321</v>
      </c>
      <c r="C48" s="27" t="s">
        <v>320</v>
      </c>
      <c r="D48" s="64" t="s">
        <v>319</v>
      </c>
      <c r="E48" s="51">
        <f t="shared" si="15"/>
        <v>0</v>
      </c>
      <c r="F48" s="51"/>
      <c r="G48" s="51"/>
      <c r="H48" s="51"/>
      <c r="I48" s="224"/>
      <c r="J48" s="228">
        <f t="shared" si="16"/>
        <v>0</v>
      </c>
      <c r="K48" s="228"/>
      <c r="L48" s="227"/>
      <c r="M48" s="227"/>
      <c r="N48" s="227"/>
      <c r="O48" s="228"/>
      <c r="P48" s="224"/>
      <c r="Q48" s="224"/>
      <c r="R48" s="226">
        <f t="shared" si="17"/>
        <v>0</v>
      </c>
      <c r="T48" s="97"/>
    </row>
    <row r="49" spans="1:35" s="3" customFormat="1" ht="45.75" hidden="1" customHeight="1" x14ac:dyDescent="0.3">
      <c r="A49" s="27" t="s">
        <v>436</v>
      </c>
      <c r="B49" s="27" t="s">
        <v>306</v>
      </c>
      <c r="C49" s="27" t="s">
        <v>305</v>
      </c>
      <c r="D49" s="60" t="s">
        <v>304</v>
      </c>
      <c r="E49" s="51">
        <f t="shared" si="15"/>
        <v>0</v>
      </c>
      <c r="F49" s="51"/>
      <c r="G49" s="224"/>
      <c r="H49" s="224"/>
      <c r="I49" s="224"/>
      <c r="J49" s="228">
        <f t="shared" si="16"/>
        <v>0</v>
      </c>
      <c r="K49" s="228"/>
      <c r="L49" s="227"/>
      <c r="M49" s="227"/>
      <c r="N49" s="227"/>
      <c r="O49" s="228"/>
      <c r="P49" s="224"/>
      <c r="Q49" s="224"/>
      <c r="R49" s="226">
        <f t="shared" si="17"/>
        <v>0</v>
      </c>
      <c r="T49" s="97"/>
    </row>
    <row r="50" spans="1:35" s="123" customFormat="1" ht="30.75" hidden="1" customHeight="1" x14ac:dyDescent="0.3">
      <c r="A50" s="239"/>
      <c r="B50" s="239"/>
      <c r="C50" s="239"/>
      <c r="D50" s="248" t="s">
        <v>213</v>
      </c>
      <c r="E50" s="51">
        <f t="shared" si="15"/>
        <v>0</v>
      </c>
      <c r="F50" s="242"/>
      <c r="G50" s="242"/>
      <c r="H50" s="242"/>
      <c r="I50" s="249"/>
      <c r="J50" s="237">
        <f t="shared" si="16"/>
        <v>0</v>
      </c>
      <c r="K50" s="237"/>
      <c r="L50" s="233"/>
      <c r="M50" s="233"/>
      <c r="N50" s="233"/>
      <c r="O50" s="237"/>
      <c r="P50" s="249"/>
      <c r="Q50" s="249"/>
      <c r="R50" s="236">
        <f t="shared" si="17"/>
        <v>0</v>
      </c>
      <c r="T50" s="124"/>
    </row>
    <row r="51" spans="1:35" s="101" customFormat="1" ht="36" hidden="1" customHeight="1" x14ac:dyDescent="0.3">
      <c r="A51" s="27" t="s">
        <v>438</v>
      </c>
      <c r="B51" s="27" t="s">
        <v>158</v>
      </c>
      <c r="C51" s="27" t="s">
        <v>77</v>
      </c>
      <c r="D51" s="60" t="s">
        <v>159</v>
      </c>
      <c r="E51" s="51">
        <f t="shared" si="15"/>
        <v>0</v>
      </c>
      <c r="F51" s="227"/>
      <c r="G51" s="227"/>
      <c r="H51" s="227"/>
      <c r="I51" s="227"/>
      <c r="J51" s="228">
        <f t="shared" si="16"/>
        <v>0</v>
      </c>
      <c r="K51" s="228"/>
      <c r="L51" s="227"/>
      <c r="M51" s="227"/>
      <c r="N51" s="227"/>
      <c r="O51" s="228"/>
      <c r="P51" s="227"/>
      <c r="Q51" s="227"/>
      <c r="R51" s="226">
        <f t="shared" si="17"/>
        <v>0</v>
      </c>
      <c r="T51" s="102"/>
    </row>
    <row r="52" spans="1:35" s="101" customFormat="1" ht="35.25" hidden="1" customHeight="1" x14ac:dyDescent="0.3">
      <c r="A52" s="27" t="s">
        <v>439</v>
      </c>
      <c r="B52" s="27" t="s">
        <v>160</v>
      </c>
      <c r="C52" s="27" t="s">
        <v>77</v>
      </c>
      <c r="D52" s="60" t="s">
        <v>161</v>
      </c>
      <c r="E52" s="51">
        <f t="shared" si="15"/>
        <v>0</v>
      </c>
      <c r="F52" s="51"/>
      <c r="G52" s="227"/>
      <c r="H52" s="227"/>
      <c r="I52" s="227"/>
      <c r="J52" s="51">
        <f t="shared" si="16"/>
        <v>0</v>
      </c>
      <c r="K52" s="51"/>
      <c r="L52" s="227"/>
      <c r="M52" s="227"/>
      <c r="N52" s="227"/>
      <c r="O52" s="51"/>
      <c r="P52" s="227"/>
      <c r="Q52" s="227"/>
      <c r="R52" s="226">
        <f t="shared" si="17"/>
        <v>0</v>
      </c>
      <c r="T52" s="102"/>
    </row>
    <row r="53" spans="1:35" s="127" customFormat="1" ht="42.75" hidden="1" customHeight="1" x14ac:dyDescent="0.3">
      <c r="A53" s="239"/>
      <c r="B53" s="239"/>
      <c r="C53" s="239"/>
      <c r="D53" s="248" t="s">
        <v>288</v>
      </c>
      <c r="E53" s="51">
        <f t="shared" si="15"/>
        <v>0</v>
      </c>
      <c r="F53" s="242"/>
      <c r="G53" s="233"/>
      <c r="H53" s="233"/>
      <c r="I53" s="233"/>
      <c r="J53" s="242">
        <f t="shared" si="16"/>
        <v>0</v>
      </c>
      <c r="K53" s="242"/>
      <c r="L53" s="233"/>
      <c r="M53" s="233"/>
      <c r="N53" s="233"/>
      <c r="O53" s="242"/>
      <c r="P53" s="233"/>
      <c r="Q53" s="233"/>
      <c r="R53" s="237">
        <f t="shared" si="17"/>
        <v>0</v>
      </c>
    </row>
    <row r="54" spans="1:35" s="101" customFormat="1" ht="34.5" hidden="1" customHeight="1" x14ac:dyDescent="0.3">
      <c r="A54" s="27" t="s">
        <v>440</v>
      </c>
      <c r="B54" s="27" t="s">
        <v>162</v>
      </c>
      <c r="C54" s="27" t="s">
        <v>77</v>
      </c>
      <c r="D54" s="64" t="s">
        <v>13</v>
      </c>
      <c r="E54" s="51">
        <f t="shared" si="15"/>
        <v>0</v>
      </c>
      <c r="F54" s="51"/>
      <c r="G54" s="51"/>
      <c r="H54" s="51"/>
      <c r="I54" s="224"/>
      <c r="J54" s="228">
        <f t="shared" si="16"/>
        <v>0</v>
      </c>
      <c r="K54" s="228"/>
      <c r="L54" s="227"/>
      <c r="M54" s="227"/>
      <c r="N54" s="227"/>
      <c r="O54" s="228"/>
      <c r="P54" s="224"/>
      <c r="Q54" s="224"/>
      <c r="R54" s="226">
        <f t="shared" si="17"/>
        <v>0</v>
      </c>
      <c r="T54" s="102"/>
    </row>
    <row r="55" spans="1:35" s="65" customFormat="1" ht="27" hidden="1" customHeight="1" x14ac:dyDescent="0.3">
      <c r="A55" s="27" t="s">
        <v>441</v>
      </c>
      <c r="B55" s="27" t="s">
        <v>164</v>
      </c>
      <c r="C55" s="27" t="s">
        <v>77</v>
      </c>
      <c r="D55" s="64" t="s">
        <v>163</v>
      </c>
      <c r="E55" s="51">
        <f t="shared" si="15"/>
        <v>0</v>
      </c>
      <c r="F55" s="51"/>
      <c r="G55" s="51"/>
      <c r="H55" s="51"/>
      <c r="I55" s="224"/>
      <c r="J55" s="228">
        <f t="shared" si="16"/>
        <v>0</v>
      </c>
      <c r="K55" s="228"/>
      <c r="L55" s="227"/>
      <c r="M55" s="227"/>
      <c r="N55" s="227"/>
      <c r="O55" s="228"/>
      <c r="P55" s="224"/>
      <c r="Q55" s="224"/>
      <c r="R55" s="226">
        <f t="shared" si="17"/>
        <v>0</v>
      </c>
      <c r="T55" s="98"/>
    </row>
    <row r="56" spans="1:35" s="65" customFormat="1" ht="34.5" hidden="1" customHeight="1" x14ac:dyDescent="0.3">
      <c r="A56" s="62" t="s">
        <v>198</v>
      </c>
      <c r="B56" s="62" t="s">
        <v>197</v>
      </c>
      <c r="C56" s="61" t="s">
        <v>20</v>
      </c>
      <c r="D56" s="72" t="s">
        <v>203</v>
      </c>
      <c r="E56" s="51">
        <f t="shared" si="15"/>
        <v>0</v>
      </c>
      <c r="F56" s="227"/>
      <c r="G56" s="227"/>
      <c r="H56" s="227"/>
      <c r="I56" s="227"/>
      <c r="J56" s="247">
        <f t="shared" si="16"/>
        <v>0</v>
      </c>
      <c r="K56" s="247"/>
      <c r="L56" s="246"/>
      <c r="M56" s="246"/>
      <c r="N56" s="246"/>
      <c r="O56" s="246"/>
      <c r="P56" s="246"/>
      <c r="Q56" s="246"/>
      <c r="R56" s="247">
        <f t="shared" si="17"/>
        <v>0</v>
      </c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s="65" customFormat="1" ht="0.75" hidden="1" customHeight="1" x14ac:dyDescent="0.3">
      <c r="A57" s="62" t="s">
        <v>201</v>
      </c>
      <c r="B57" s="217" t="s">
        <v>200</v>
      </c>
      <c r="C57" s="218" t="s">
        <v>55</v>
      </c>
      <c r="D57" s="72" t="s">
        <v>204</v>
      </c>
      <c r="E57" s="51">
        <f t="shared" si="15"/>
        <v>0</v>
      </c>
      <c r="F57" s="250"/>
      <c r="G57" s="250"/>
      <c r="H57" s="250"/>
      <c r="I57" s="250"/>
      <c r="J57" s="247">
        <f t="shared" si="16"/>
        <v>0</v>
      </c>
      <c r="K57" s="247"/>
      <c r="L57" s="246"/>
      <c r="M57" s="246"/>
      <c r="N57" s="246"/>
      <c r="O57" s="246"/>
      <c r="P57" s="246"/>
      <c r="Q57" s="246"/>
      <c r="R57" s="247">
        <f t="shared" si="17"/>
        <v>0</v>
      </c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s="65" customFormat="1" ht="53.25" hidden="1" customHeight="1" x14ac:dyDescent="0.3">
      <c r="A58" s="62" t="s">
        <v>202</v>
      </c>
      <c r="B58" s="62" t="s">
        <v>199</v>
      </c>
      <c r="C58" s="61" t="s">
        <v>55</v>
      </c>
      <c r="D58" s="219" t="s">
        <v>21</v>
      </c>
      <c r="E58" s="51">
        <f t="shared" si="15"/>
        <v>0</v>
      </c>
      <c r="F58" s="250"/>
      <c r="G58" s="250"/>
      <c r="H58" s="250"/>
      <c r="I58" s="250"/>
      <c r="J58" s="247">
        <f t="shared" si="16"/>
        <v>0</v>
      </c>
      <c r="K58" s="247"/>
      <c r="L58" s="246"/>
      <c r="M58" s="246"/>
      <c r="N58" s="246"/>
      <c r="O58" s="246"/>
      <c r="P58" s="246"/>
      <c r="Q58" s="246"/>
      <c r="R58" s="247">
        <f t="shared" si="17"/>
        <v>0</v>
      </c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s="65" customFormat="1" ht="35.25" hidden="1" customHeight="1" x14ac:dyDescent="0.3">
      <c r="A59" s="62" t="s">
        <v>442</v>
      </c>
      <c r="B59" s="62" t="s">
        <v>443</v>
      </c>
      <c r="C59" s="61" t="s">
        <v>55</v>
      </c>
      <c r="D59" s="219" t="s">
        <v>418</v>
      </c>
      <c r="E59" s="51">
        <f t="shared" si="15"/>
        <v>0</v>
      </c>
      <c r="F59" s="245"/>
      <c r="G59" s="246"/>
      <c r="H59" s="246"/>
      <c r="I59" s="246"/>
      <c r="J59" s="247">
        <f t="shared" si="16"/>
        <v>0</v>
      </c>
      <c r="K59" s="247"/>
      <c r="L59" s="246"/>
      <c r="M59" s="246"/>
      <c r="N59" s="246"/>
      <c r="O59" s="246"/>
      <c r="P59" s="246"/>
      <c r="Q59" s="246"/>
      <c r="R59" s="247">
        <f t="shared" si="17"/>
        <v>0</v>
      </c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s="65" customFormat="1" ht="62.25" hidden="1" customHeight="1" x14ac:dyDescent="0.3">
      <c r="A60" s="62" t="s">
        <v>205</v>
      </c>
      <c r="B60" s="62" t="s">
        <v>146</v>
      </c>
      <c r="C60" s="61" t="s">
        <v>57</v>
      </c>
      <c r="D60" s="72" t="s">
        <v>19</v>
      </c>
      <c r="E60" s="51">
        <f t="shared" si="15"/>
        <v>0</v>
      </c>
      <c r="F60" s="52"/>
      <c r="G60" s="227"/>
      <c r="H60" s="227"/>
      <c r="I60" s="227"/>
      <c r="J60" s="226">
        <f t="shared" si="16"/>
        <v>0</v>
      </c>
      <c r="K60" s="226"/>
      <c r="L60" s="224"/>
      <c r="M60" s="227"/>
      <c r="N60" s="227"/>
      <c r="O60" s="224"/>
      <c r="P60" s="251"/>
      <c r="Q60" s="250"/>
      <c r="R60" s="247">
        <f t="shared" si="17"/>
        <v>0</v>
      </c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s="65" customFormat="1" ht="33.75" hidden="1" customHeight="1" x14ac:dyDescent="0.3">
      <c r="A61" s="62" t="s">
        <v>207</v>
      </c>
      <c r="B61" s="62" t="s">
        <v>147</v>
      </c>
      <c r="C61" s="55" t="s">
        <v>56</v>
      </c>
      <c r="D61" s="72" t="s">
        <v>206</v>
      </c>
      <c r="E61" s="51">
        <f t="shared" si="15"/>
        <v>0</v>
      </c>
      <c r="F61" s="52"/>
      <c r="G61" s="52"/>
      <c r="H61" s="52"/>
      <c r="I61" s="52"/>
      <c r="J61" s="226">
        <f t="shared" si="16"/>
        <v>0</v>
      </c>
      <c r="K61" s="226"/>
      <c r="L61" s="52"/>
      <c r="M61" s="52"/>
      <c r="N61" s="52"/>
      <c r="O61" s="226"/>
      <c r="P61" s="52"/>
      <c r="Q61" s="52" t="e">
        <f>SUM(#REF!)</f>
        <v>#REF!</v>
      </c>
      <c r="R61" s="226">
        <f t="shared" si="17"/>
        <v>0</v>
      </c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s="65" customFormat="1" ht="33.75" hidden="1" customHeight="1" x14ac:dyDescent="0.3">
      <c r="A62" s="27" t="s">
        <v>444</v>
      </c>
      <c r="B62" s="27" t="s">
        <v>167</v>
      </c>
      <c r="C62" s="27" t="s">
        <v>49</v>
      </c>
      <c r="D62" s="110" t="s">
        <v>482</v>
      </c>
      <c r="E62" s="51">
        <f t="shared" si="15"/>
        <v>0</v>
      </c>
      <c r="F62" s="52"/>
      <c r="G62" s="52"/>
      <c r="H62" s="52"/>
      <c r="I62" s="52"/>
      <c r="J62" s="228">
        <f t="shared" si="16"/>
        <v>0</v>
      </c>
      <c r="K62" s="228"/>
      <c r="L62" s="52"/>
      <c r="M62" s="52"/>
      <c r="N62" s="52"/>
      <c r="O62" s="228"/>
      <c r="P62" s="52"/>
      <c r="Q62" s="52"/>
      <c r="R62" s="226">
        <f>SUM(E62,J62)</f>
        <v>0</v>
      </c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s="65" customFormat="1" ht="75.75" hidden="1" customHeight="1" x14ac:dyDescent="0.3">
      <c r="A63" s="113" t="s">
        <v>445</v>
      </c>
      <c r="B63" s="154">
        <v>3124</v>
      </c>
      <c r="C63" s="252">
        <v>1040</v>
      </c>
      <c r="D63" s="253" t="s">
        <v>446</v>
      </c>
      <c r="E63" s="51">
        <f t="shared" si="15"/>
        <v>0</v>
      </c>
      <c r="F63" s="245"/>
      <c r="G63" s="246"/>
      <c r="H63" s="246"/>
      <c r="I63" s="246"/>
      <c r="J63" s="247">
        <f t="shared" si="16"/>
        <v>0</v>
      </c>
      <c r="K63" s="247"/>
      <c r="L63" s="246"/>
      <c r="M63" s="246"/>
      <c r="N63" s="246"/>
      <c r="O63" s="247"/>
      <c r="P63" s="246"/>
      <c r="Q63" s="246"/>
      <c r="R63" s="247">
        <f>SUM(E63,J63)</f>
        <v>0</v>
      </c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s="99" customFormat="1" ht="38.25" hidden="1" customHeight="1" x14ac:dyDescent="0.3">
      <c r="A64" s="27" t="s">
        <v>447</v>
      </c>
      <c r="B64" s="27" t="s">
        <v>139</v>
      </c>
      <c r="C64" s="27" t="s">
        <v>49</v>
      </c>
      <c r="D64" s="110" t="s">
        <v>170</v>
      </c>
      <c r="E64" s="51">
        <f t="shared" si="15"/>
        <v>0</v>
      </c>
      <c r="F64" s="52"/>
      <c r="G64" s="52"/>
      <c r="H64" s="52"/>
      <c r="I64" s="52"/>
      <c r="J64" s="51">
        <f t="shared" si="16"/>
        <v>0</v>
      </c>
      <c r="K64" s="51"/>
      <c r="L64" s="52"/>
      <c r="M64" s="52"/>
      <c r="N64" s="52"/>
      <c r="O64" s="51"/>
      <c r="P64" s="52"/>
      <c r="Q64" s="52"/>
      <c r="R64" s="52">
        <f>SUM(E64,J64)</f>
        <v>0</v>
      </c>
      <c r="T64" s="100"/>
    </row>
    <row r="65" spans="1:124" s="65" customFormat="1" ht="27.75" hidden="1" customHeight="1" x14ac:dyDescent="0.3">
      <c r="A65" s="27" t="s">
        <v>448</v>
      </c>
      <c r="B65" s="27" t="s">
        <v>168</v>
      </c>
      <c r="C65" s="27" t="s">
        <v>49</v>
      </c>
      <c r="D65" s="110" t="s">
        <v>169</v>
      </c>
      <c r="E65" s="51">
        <f t="shared" si="15"/>
        <v>0</v>
      </c>
      <c r="F65" s="52"/>
      <c r="G65" s="227"/>
      <c r="H65" s="226"/>
      <c r="I65" s="226"/>
      <c r="J65" s="228">
        <f t="shared" si="16"/>
        <v>0</v>
      </c>
      <c r="K65" s="228"/>
      <c r="L65" s="227"/>
      <c r="M65" s="227"/>
      <c r="N65" s="227"/>
      <c r="O65" s="228"/>
      <c r="P65" s="227"/>
      <c r="Q65" s="227"/>
      <c r="R65" s="52">
        <f>SUM(E65,J65)</f>
        <v>0</v>
      </c>
      <c r="T65" s="98"/>
    </row>
    <row r="66" spans="1:124" s="65" customFormat="1" ht="78" hidden="1" customHeight="1" x14ac:dyDescent="0.3">
      <c r="A66" s="70" t="s">
        <v>209</v>
      </c>
      <c r="B66" s="70" t="s">
        <v>141</v>
      </c>
      <c r="C66" s="55" t="s">
        <v>56</v>
      </c>
      <c r="D66" s="63" t="s">
        <v>208</v>
      </c>
      <c r="E66" s="51">
        <f t="shared" si="15"/>
        <v>0</v>
      </c>
      <c r="F66" s="51"/>
      <c r="G66" s="254"/>
      <c r="H66" s="254"/>
      <c r="I66" s="254"/>
      <c r="J66" s="226">
        <f t="shared" si="16"/>
        <v>0</v>
      </c>
      <c r="K66" s="226"/>
      <c r="L66" s="254"/>
      <c r="M66" s="254"/>
      <c r="N66" s="254"/>
      <c r="O66" s="226"/>
      <c r="P66" s="254"/>
      <c r="Q66" s="254"/>
      <c r="R66" s="228">
        <f>SUM(J66,E66)</f>
        <v>0</v>
      </c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124" s="65" customFormat="1" ht="48" hidden="1" customHeight="1" x14ac:dyDescent="0.3">
      <c r="A67" s="70" t="s">
        <v>210</v>
      </c>
      <c r="B67" s="70" t="s">
        <v>211</v>
      </c>
      <c r="C67" s="55" t="s">
        <v>20</v>
      </c>
      <c r="D67" s="63" t="s">
        <v>351</v>
      </c>
      <c r="E67" s="51">
        <f t="shared" si="15"/>
        <v>0</v>
      </c>
      <c r="F67" s="51"/>
      <c r="G67" s="254"/>
      <c r="H67" s="254"/>
      <c r="I67" s="254"/>
      <c r="J67" s="226">
        <f t="shared" si="16"/>
        <v>0</v>
      </c>
      <c r="K67" s="226"/>
      <c r="L67" s="254"/>
      <c r="M67" s="254"/>
      <c r="N67" s="254"/>
      <c r="O67" s="226"/>
      <c r="P67" s="254"/>
      <c r="Q67" s="254"/>
      <c r="R67" s="228">
        <f>SUM(J67,E67)</f>
        <v>0</v>
      </c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124" s="65" customFormat="1" ht="36" hidden="1" customHeight="1" x14ac:dyDescent="0.3">
      <c r="A68" s="62" t="s">
        <v>212</v>
      </c>
      <c r="B68" s="62" t="s">
        <v>171</v>
      </c>
      <c r="C68" s="55" t="s">
        <v>48</v>
      </c>
      <c r="D68" s="63" t="s">
        <v>172</v>
      </c>
      <c r="E68" s="51">
        <f t="shared" si="15"/>
        <v>0</v>
      </c>
      <c r="F68" s="52"/>
      <c r="G68" s="227"/>
      <c r="H68" s="227"/>
      <c r="I68" s="227"/>
      <c r="J68" s="226">
        <f t="shared" si="16"/>
        <v>0</v>
      </c>
      <c r="K68" s="226"/>
      <c r="L68" s="227"/>
      <c r="M68" s="227"/>
      <c r="N68" s="227"/>
      <c r="O68" s="226"/>
      <c r="P68" s="227"/>
      <c r="Q68" s="227"/>
      <c r="R68" s="226">
        <f>SUM(E68,J68)</f>
        <v>0</v>
      </c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124" s="173" customFormat="1" ht="38.25" hidden="1" customHeight="1" x14ac:dyDescent="0.3">
      <c r="A69" s="213" t="s">
        <v>449</v>
      </c>
      <c r="B69" s="213" t="s">
        <v>302</v>
      </c>
      <c r="C69" s="214" t="s">
        <v>274</v>
      </c>
      <c r="D69" s="63" t="s">
        <v>303</v>
      </c>
      <c r="E69" s="51">
        <f t="shared" si="15"/>
        <v>0</v>
      </c>
      <c r="F69" s="245"/>
      <c r="G69" s="246"/>
      <c r="H69" s="246"/>
      <c r="I69" s="246"/>
      <c r="J69" s="247">
        <f t="shared" si="16"/>
        <v>0</v>
      </c>
      <c r="K69" s="247"/>
      <c r="L69" s="246"/>
      <c r="M69" s="246"/>
      <c r="N69" s="246"/>
      <c r="O69" s="247"/>
      <c r="P69" s="246"/>
      <c r="Q69" s="246"/>
      <c r="R69" s="226">
        <f t="shared" ref="R69:R71" si="18">SUM(E69,J69)</f>
        <v>0</v>
      </c>
      <c r="S69" s="220"/>
      <c r="T69" s="401"/>
      <c r="U69" s="348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349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</row>
    <row r="70" spans="1:124" s="4" customFormat="1" ht="27.75" hidden="1" customHeight="1" x14ac:dyDescent="0.3">
      <c r="A70" s="27" t="s">
        <v>487</v>
      </c>
      <c r="B70" s="27" t="s">
        <v>425</v>
      </c>
      <c r="C70" s="27" t="s">
        <v>427</v>
      </c>
      <c r="D70" s="110" t="s">
        <v>429</v>
      </c>
      <c r="E70" s="51">
        <f t="shared" si="15"/>
        <v>0</v>
      </c>
      <c r="F70" s="245"/>
      <c r="G70" s="246"/>
      <c r="H70" s="246"/>
      <c r="I70" s="246"/>
      <c r="J70" s="226">
        <f t="shared" si="16"/>
        <v>0</v>
      </c>
      <c r="K70" s="247"/>
      <c r="L70" s="246"/>
      <c r="M70" s="246"/>
      <c r="N70" s="246"/>
      <c r="O70" s="247"/>
      <c r="P70" s="246"/>
      <c r="Q70" s="246"/>
      <c r="R70" s="226">
        <f t="shared" si="18"/>
        <v>0</v>
      </c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</row>
    <row r="71" spans="1:124" s="4" customFormat="1" ht="27.75" hidden="1" customHeight="1" x14ac:dyDescent="0.3">
      <c r="A71" s="27" t="s">
        <v>507</v>
      </c>
      <c r="B71" s="27" t="s">
        <v>492</v>
      </c>
      <c r="C71" s="27" t="s">
        <v>52</v>
      </c>
      <c r="D71" s="110" t="s">
        <v>250</v>
      </c>
      <c r="E71" s="51">
        <f t="shared" si="15"/>
        <v>0</v>
      </c>
      <c r="F71" s="245"/>
      <c r="G71" s="246"/>
      <c r="H71" s="246"/>
      <c r="I71" s="246"/>
      <c r="J71" s="226"/>
      <c r="K71" s="247"/>
      <c r="L71" s="246"/>
      <c r="M71" s="246"/>
      <c r="N71" s="246"/>
      <c r="O71" s="247"/>
      <c r="P71" s="246"/>
      <c r="Q71" s="246"/>
      <c r="R71" s="226">
        <f t="shared" si="18"/>
        <v>0</v>
      </c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</row>
    <row r="72" spans="1:124" s="3" customFormat="1" ht="56.25" hidden="1" customHeight="1" x14ac:dyDescent="0.3">
      <c r="A72" s="85" t="s">
        <v>22</v>
      </c>
      <c r="B72" s="85"/>
      <c r="C72" s="85"/>
      <c r="D72" s="96" t="s">
        <v>408</v>
      </c>
      <c r="E72" s="352">
        <f>SUM(E73)</f>
        <v>0</v>
      </c>
      <c r="F72" s="400">
        <f t="shared" ref="F72:R72" si="19">SUM(F73)</f>
        <v>0</v>
      </c>
      <c r="G72" s="244">
        <f t="shared" si="19"/>
        <v>0</v>
      </c>
      <c r="H72" s="244">
        <f t="shared" si="19"/>
        <v>0</v>
      </c>
      <c r="I72" s="244">
        <f t="shared" si="19"/>
        <v>0</v>
      </c>
      <c r="J72" s="244">
        <f t="shared" si="19"/>
        <v>0</v>
      </c>
      <c r="K72" s="244">
        <f t="shared" si="19"/>
        <v>0</v>
      </c>
      <c r="L72" s="244">
        <f t="shared" si="19"/>
        <v>0</v>
      </c>
      <c r="M72" s="244">
        <f t="shared" si="19"/>
        <v>0</v>
      </c>
      <c r="N72" s="244">
        <f t="shared" si="19"/>
        <v>0</v>
      </c>
      <c r="O72" s="244">
        <f t="shared" si="19"/>
        <v>0</v>
      </c>
      <c r="P72" s="244">
        <f t="shared" si="19"/>
        <v>0</v>
      </c>
      <c r="Q72" s="244">
        <f t="shared" si="19"/>
        <v>0</v>
      </c>
      <c r="R72" s="400">
        <f t="shared" si="19"/>
        <v>0</v>
      </c>
      <c r="S72" s="4"/>
      <c r="T72" s="58">
        <f t="shared" ref="T72:T73" si="20">SUM(E72,J72)</f>
        <v>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</row>
    <row r="73" spans="1:124" s="3" customFormat="1" ht="56.25" hidden="1" customHeight="1" x14ac:dyDescent="0.3">
      <c r="A73" s="85" t="s">
        <v>23</v>
      </c>
      <c r="B73" s="85"/>
      <c r="C73" s="85"/>
      <c r="D73" s="96" t="s">
        <v>408</v>
      </c>
      <c r="E73" s="352">
        <f>SUM(E74:E87)</f>
        <v>0</v>
      </c>
      <c r="F73" s="352">
        <f t="shared" ref="F73:R73" si="21">SUM(F74:F87)</f>
        <v>0</v>
      </c>
      <c r="G73" s="95">
        <f t="shared" si="21"/>
        <v>0</v>
      </c>
      <c r="H73" s="95">
        <f t="shared" si="21"/>
        <v>0</v>
      </c>
      <c r="I73" s="95">
        <f t="shared" si="21"/>
        <v>0</v>
      </c>
      <c r="J73" s="95">
        <f t="shared" si="21"/>
        <v>0</v>
      </c>
      <c r="K73" s="95">
        <f t="shared" si="21"/>
        <v>0</v>
      </c>
      <c r="L73" s="95">
        <f t="shared" si="21"/>
        <v>0</v>
      </c>
      <c r="M73" s="95">
        <f t="shared" si="21"/>
        <v>0</v>
      </c>
      <c r="N73" s="95">
        <f t="shared" si="21"/>
        <v>0</v>
      </c>
      <c r="O73" s="95">
        <f t="shared" si="21"/>
        <v>0</v>
      </c>
      <c r="P73" s="95">
        <f t="shared" si="21"/>
        <v>0</v>
      </c>
      <c r="Q73" s="95">
        <f t="shared" si="21"/>
        <v>0</v>
      </c>
      <c r="R73" s="352">
        <f t="shared" si="21"/>
        <v>0</v>
      </c>
      <c r="T73" s="58">
        <f t="shared" si="20"/>
        <v>0</v>
      </c>
    </row>
    <row r="74" spans="1:124" s="3" customFormat="1" ht="55.5" hidden="1" customHeight="1" x14ac:dyDescent="0.3">
      <c r="A74" s="27" t="s">
        <v>216</v>
      </c>
      <c r="B74" s="27" t="s">
        <v>152</v>
      </c>
      <c r="C74" s="27" t="s">
        <v>42</v>
      </c>
      <c r="D74" s="60" t="s">
        <v>350</v>
      </c>
      <c r="E74" s="51">
        <f t="shared" ref="E74:E87" si="22">SUM(F74,I74)</f>
        <v>0</v>
      </c>
      <c r="F74" s="51"/>
      <c r="G74" s="51"/>
      <c r="H74" s="227"/>
      <c r="I74" s="227"/>
      <c r="J74" s="228">
        <f t="shared" ref="J74:J87" si="23">SUM(L74,O74)</f>
        <v>0</v>
      </c>
      <c r="K74" s="227"/>
      <c r="L74" s="227"/>
      <c r="M74" s="227"/>
      <c r="N74" s="227"/>
      <c r="O74" s="227"/>
      <c r="P74" s="227"/>
      <c r="Q74" s="224"/>
      <c r="R74" s="226">
        <f>SUM(J74,E74)</f>
        <v>0</v>
      </c>
    </row>
    <row r="75" spans="1:124" s="78" customFormat="1" ht="27" hidden="1" customHeight="1" x14ac:dyDescent="0.3">
      <c r="A75" s="55" t="s">
        <v>355</v>
      </c>
      <c r="B75" s="55" t="s">
        <v>356</v>
      </c>
      <c r="C75" s="55" t="s">
        <v>45</v>
      </c>
      <c r="D75" s="191" t="s">
        <v>450</v>
      </c>
      <c r="E75" s="51">
        <f t="shared" si="22"/>
        <v>0</v>
      </c>
      <c r="F75" s="51"/>
      <c r="G75" s="51"/>
      <c r="H75" s="226"/>
      <c r="I75" s="255"/>
      <c r="J75" s="51">
        <f>SUM(L75,O75)</f>
        <v>0</v>
      </c>
      <c r="K75" s="52"/>
      <c r="L75" s="52"/>
      <c r="M75" s="52"/>
      <c r="N75" s="52"/>
      <c r="O75" s="52"/>
      <c r="P75" s="52"/>
      <c r="Q75" s="52"/>
      <c r="R75" s="52">
        <f>SUM(J75,E75)</f>
        <v>0</v>
      </c>
    </row>
    <row r="76" spans="1:124" s="65" customFormat="1" ht="29.25" hidden="1" customHeight="1" x14ac:dyDescent="0.3">
      <c r="A76" s="27" t="s">
        <v>451</v>
      </c>
      <c r="B76" s="27" t="s">
        <v>168</v>
      </c>
      <c r="C76" s="27" t="s">
        <v>49</v>
      </c>
      <c r="D76" s="110" t="s">
        <v>169</v>
      </c>
      <c r="E76" s="51">
        <f t="shared" si="22"/>
        <v>0</v>
      </c>
      <c r="F76" s="52"/>
      <c r="G76" s="52"/>
      <c r="H76" s="226"/>
      <c r="I76" s="226"/>
      <c r="J76" s="228">
        <f>SUM(L76,O76)</f>
        <v>0</v>
      </c>
      <c r="K76" s="228"/>
      <c r="L76" s="227"/>
      <c r="M76" s="227"/>
      <c r="N76" s="227"/>
      <c r="O76" s="228"/>
      <c r="P76" s="227"/>
      <c r="Q76" s="227"/>
      <c r="R76" s="52">
        <f>SUM(E76,J76)</f>
        <v>0</v>
      </c>
      <c r="T76" s="98"/>
    </row>
    <row r="77" spans="1:124" s="3" customFormat="1" ht="8.25" hidden="1" customHeight="1" x14ac:dyDescent="0.3">
      <c r="A77" s="55" t="s">
        <v>452</v>
      </c>
      <c r="B77" s="27" t="s">
        <v>140</v>
      </c>
      <c r="C77" s="55" t="s">
        <v>49</v>
      </c>
      <c r="D77" s="81" t="s">
        <v>15</v>
      </c>
      <c r="E77" s="51">
        <f t="shared" si="22"/>
        <v>0</v>
      </c>
      <c r="F77" s="52"/>
      <c r="G77" s="52"/>
      <c r="H77" s="226"/>
      <c r="I77" s="226"/>
      <c r="J77" s="228">
        <f>SUM(L77,O77)</f>
        <v>0</v>
      </c>
      <c r="K77" s="228"/>
      <c r="L77" s="227"/>
      <c r="M77" s="227"/>
      <c r="N77" s="227"/>
      <c r="O77" s="228"/>
      <c r="P77" s="227"/>
      <c r="Q77" s="227"/>
      <c r="R77" s="226">
        <f>SUM(E77,J77)</f>
        <v>0</v>
      </c>
      <c r="T77" s="97"/>
    </row>
    <row r="78" spans="1:124" s="45" customFormat="1" ht="27" hidden="1" customHeight="1" x14ac:dyDescent="0.3">
      <c r="A78" s="55" t="s">
        <v>215</v>
      </c>
      <c r="B78" s="55" t="s">
        <v>217</v>
      </c>
      <c r="C78" s="55" t="s">
        <v>58</v>
      </c>
      <c r="D78" s="191" t="s">
        <v>214</v>
      </c>
      <c r="E78" s="51">
        <f t="shared" si="22"/>
        <v>0</v>
      </c>
      <c r="F78" s="51"/>
      <c r="G78" s="51"/>
      <c r="H78" s="226"/>
      <c r="I78" s="226"/>
      <c r="J78" s="228">
        <f t="shared" si="23"/>
        <v>0</v>
      </c>
      <c r="K78" s="226"/>
      <c r="L78" s="226"/>
      <c r="M78" s="226"/>
      <c r="N78" s="226"/>
      <c r="O78" s="226"/>
      <c r="P78" s="226"/>
      <c r="Q78" s="226"/>
      <c r="R78" s="226">
        <f t="shared" ref="R78:R87" si="24">SUM(J78,E78)</f>
        <v>0</v>
      </c>
    </row>
    <row r="79" spans="1:124" s="45" customFormat="1" ht="57.75" hidden="1" customHeight="1" x14ac:dyDescent="0.3">
      <c r="A79" s="55" t="s">
        <v>218</v>
      </c>
      <c r="B79" s="55" t="s">
        <v>148</v>
      </c>
      <c r="C79" s="55" t="s">
        <v>59</v>
      </c>
      <c r="D79" s="64" t="s">
        <v>219</v>
      </c>
      <c r="E79" s="51">
        <f t="shared" si="22"/>
        <v>0</v>
      </c>
      <c r="F79" s="51"/>
      <c r="G79" s="51"/>
      <c r="H79" s="226"/>
      <c r="I79" s="226"/>
      <c r="J79" s="228">
        <f t="shared" si="23"/>
        <v>0</v>
      </c>
      <c r="K79" s="226"/>
      <c r="L79" s="226"/>
      <c r="M79" s="226"/>
      <c r="N79" s="226"/>
      <c r="O79" s="226"/>
      <c r="P79" s="226"/>
      <c r="Q79" s="226"/>
      <c r="R79" s="226">
        <f t="shared" si="24"/>
        <v>0</v>
      </c>
    </row>
    <row r="80" spans="1:124" s="45" customFormat="1" ht="33.75" hidden="1" customHeight="1" x14ac:dyDescent="0.3">
      <c r="A80" s="87" t="s">
        <v>220</v>
      </c>
      <c r="B80" s="87" t="s">
        <v>221</v>
      </c>
      <c r="C80" s="87" t="s">
        <v>60</v>
      </c>
      <c r="D80" s="93" t="s">
        <v>222</v>
      </c>
      <c r="E80" s="51">
        <f t="shared" si="22"/>
        <v>0</v>
      </c>
      <c r="F80" s="51"/>
      <c r="G80" s="228"/>
      <c r="H80" s="228"/>
      <c r="I80" s="228"/>
      <c r="J80" s="228">
        <f t="shared" si="23"/>
        <v>0</v>
      </c>
      <c r="K80" s="226"/>
      <c r="L80" s="228"/>
      <c r="M80" s="228"/>
      <c r="N80" s="228"/>
      <c r="O80" s="228"/>
      <c r="P80" s="228"/>
      <c r="Q80" s="226"/>
      <c r="R80" s="226">
        <f t="shared" si="24"/>
        <v>0</v>
      </c>
    </row>
    <row r="81" spans="1:36" s="45" customFormat="1" ht="25.5" hidden="1" customHeight="1" x14ac:dyDescent="0.3">
      <c r="A81" s="87" t="s">
        <v>224</v>
      </c>
      <c r="B81" s="87" t="s">
        <v>225</v>
      </c>
      <c r="C81" s="87" t="s">
        <v>60</v>
      </c>
      <c r="D81" s="94" t="s">
        <v>223</v>
      </c>
      <c r="E81" s="51">
        <f t="shared" si="22"/>
        <v>0</v>
      </c>
      <c r="F81" s="51"/>
      <c r="G81" s="226"/>
      <c r="H81" s="226"/>
      <c r="I81" s="226"/>
      <c r="J81" s="228">
        <f t="shared" si="23"/>
        <v>0</v>
      </c>
      <c r="K81" s="226"/>
      <c r="L81" s="226"/>
      <c r="M81" s="226"/>
      <c r="N81" s="226"/>
      <c r="O81" s="228"/>
      <c r="P81" s="226"/>
      <c r="Q81" s="226"/>
      <c r="R81" s="226">
        <f t="shared" si="24"/>
        <v>0</v>
      </c>
    </row>
    <row r="82" spans="1:36" s="65" customFormat="1" ht="35.25" hidden="1" customHeight="1" x14ac:dyDescent="0.3">
      <c r="A82" s="87" t="s">
        <v>453</v>
      </c>
      <c r="B82" s="27" t="s">
        <v>142</v>
      </c>
      <c r="C82" s="192" t="s">
        <v>47</v>
      </c>
      <c r="D82" s="72" t="s">
        <v>17</v>
      </c>
      <c r="E82" s="51">
        <f t="shared" si="22"/>
        <v>0</v>
      </c>
      <c r="F82" s="51"/>
      <c r="G82" s="254"/>
      <c r="H82" s="254"/>
      <c r="I82" s="254"/>
      <c r="J82" s="228">
        <f t="shared" si="23"/>
        <v>0</v>
      </c>
      <c r="K82" s="226"/>
      <c r="L82" s="254"/>
      <c r="M82" s="254"/>
      <c r="N82" s="254"/>
      <c r="O82" s="228"/>
      <c r="P82" s="254"/>
      <c r="Q82" s="254"/>
      <c r="R82" s="226">
        <f t="shared" si="24"/>
        <v>0</v>
      </c>
      <c r="T82" s="98"/>
    </row>
    <row r="83" spans="1:36" s="65" customFormat="1" ht="36.75" hidden="1" customHeight="1" x14ac:dyDescent="0.3">
      <c r="A83" s="27" t="s">
        <v>454</v>
      </c>
      <c r="B83" s="27" t="s">
        <v>143</v>
      </c>
      <c r="C83" s="113" t="s">
        <v>47</v>
      </c>
      <c r="D83" s="72" t="s">
        <v>16</v>
      </c>
      <c r="E83" s="51">
        <f t="shared" si="22"/>
        <v>0</v>
      </c>
      <c r="F83" s="52"/>
      <c r="G83" s="227"/>
      <c r="H83" s="227"/>
      <c r="I83" s="227"/>
      <c r="J83" s="228">
        <f t="shared" si="23"/>
        <v>0</v>
      </c>
      <c r="K83" s="226"/>
      <c r="L83" s="230"/>
      <c r="M83" s="230"/>
      <c r="N83" s="230"/>
      <c r="O83" s="228"/>
      <c r="P83" s="230"/>
      <c r="Q83" s="230"/>
      <c r="R83" s="226">
        <f t="shared" si="24"/>
        <v>0</v>
      </c>
      <c r="T83" s="98"/>
    </row>
    <row r="84" spans="1:36" s="65" customFormat="1" ht="54" hidden="1" customHeight="1" x14ac:dyDescent="0.3">
      <c r="A84" s="27" t="s">
        <v>519</v>
      </c>
      <c r="B84" s="27" t="s">
        <v>520</v>
      </c>
      <c r="C84" s="113" t="s">
        <v>47</v>
      </c>
      <c r="D84" s="72" t="s">
        <v>521</v>
      </c>
      <c r="E84" s="398">
        <f t="shared" si="22"/>
        <v>0</v>
      </c>
      <c r="F84" s="399"/>
      <c r="G84" s="227"/>
      <c r="H84" s="227"/>
      <c r="I84" s="227"/>
      <c r="J84" s="228">
        <f t="shared" si="23"/>
        <v>0</v>
      </c>
      <c r="K84" s="226"/>
      <c r="L84" s="230"/>
      <c r="M84" s="230"/>
      <c r="N84" s="230"/>
      <c r="O84" s="228"/>
      <c r="P84" s="230"/>
      <c r="Q84" s="230"/>
      <c r="R84" s="351">
        <f t="shared" si="24"/>
        <v>0</v>
      </c>
      <c r="T84" s="98"/>
    </row>
    <row r="85" spans="1:36" s="65" customFormat="1" ht="9" hidden="1" customHeight="1" x14ac:dyDescent="0.3">
      <c r="A85" s="27" t="s">
        <v>455</v>
      </c>
      <c r="B85" s="27" t="s">
        <v>300</v>
      </c>
      <c r="C85" s="113" t="s">
        <v>47</v>
      </c>
      <c r="D85" s="72" t="s">
        <v>301</v>
      </c>
      <c r="E85" s="51">
        <f t="shared" si="22"/>
        <v>0</v>
      </c>
      <c r="F85" s="52"/>
      <c r="G85" s="227"/>
      <c r="H85" s="227"/>
      <c r="I85" s="227"/>
      <c r="J85" s="228">
        <f t="shared" si="23"/>
        <v>0</v>
      </c>
      <c r="K85" s="226"/>
      <c r="L85" s="230"/>
      <c r="M85" s="230"/>
      <c r="N85" s="230"/>
      <c r="O85" s="228"/>
      <c r="P85" s="230"/>
      <c r="Q85" s="230"/>
      <c r="R85" s="226">
        <f t="shared" si="24"/>
        <v>0</v>
      </c>
      <c r="T85" s="98"/>
    </row>
    <row r="86" spans="1:36" s="65" customFormat="1" ht="9" hidden="1" customHeight="1" x14ac:dyDescent="0.3">
      <c r="A86" s="27" t="s">
        <v>508</v>
      </c>
      <c r="B86" s="27" t="s">
        <v>509</v>
      </c>
      <c r="C86" s="113" t="s">
        <v>510</v>
      </c>
      <c r="D86" s="72" t="s">
        <v>511</v>
      </c>
      <c r="E86" s="51">
        <f t="shared" si="22"/>
        <v>0</v>
      </c>
      <c r="F86" s="52"/>
      <c r="G86" s="227"/>
      <c r="H86" s="227"/>
      <c r="I86" s="227"/>
      <c r="J86" s="228">
        <f t="shared" si="23"/>
        <v>0</v>
      </c>
      <c r="K86" s="226"/>
      <c r="L86" s="230"/>
      <c r="M86" s="230"/>
      <c r="N86" s="230"/>
      <c r="O86" s="228"/>
      <c r="P86" s="230"/>
      <c r="Q86" s="230"/>
      <c r="R86" s="226">
        <f t="shared" si="24"/>
        <v>0</v>
      </c>
      <c r="T86" s="98"/>
    </row>
    <row r="87" spans="1:36" s="65" customFormat="1" ht="36.75" hidden="1" customHeight="1" x14ac:dyDescent="0.3">
      <c r="A87" s="27" t="s">
        <v>536</v>
      </c>
      <c r="B87" s="27" t="s">
        <v>279</v>
      </c>
      <c r="C87" s="113" t="s">
        <v>65</v>
      </c>
      <c r="D87" s="72" t="s">
        <v>280</v>
      </c>
      <c r="E87" s="51">
        <f t="shared" si="22"/>
        <v>0</v>
      </c>
      <c r="F87" s="52"/>
      <c r="G87" s="227"/>
      <c r="H87" s="227"/>
      <c r="I87" s="227"/>
      <c r="J87" s="228">
        <f t="shared" si="23"/>
        <v>0</v>
      </c>
      <c r="K87" s="226"/>
      <c r="L87" s="230"/>
      <c r="M87" s="230"/>
      <c r="N87" s="230"/>
      <c r="O87" s="228"/>
      <c r="P87" s="230"/>
      <c r="Q87" s="230"/>
      <c r="R87" s="226">
        <f t="shared" si="24"/>
        <v>0</v>
      </c>
      <c r="T87" s="98"/>
    </row>
    <row r="88" spans="1:36" s="82" customFormat="1" ht="78" customHeight="1" x14ac:dyDescent="0.3">
      <c r="A88" s="85" t="s">
        <v>376</v>
      </c>
      <c r="B88" s="181"/>
      <c r="C88" s="181"/>
      <c r="D88" s="96" t="s">
        <v>377</v>
      </c>
      <c r="E88" s="95">
        <f>SUM(E89)</f>
        <v>1520000</v>
      </c>
      <c r="F88" s="95">
        <f t="shared" ref="F88:Q88" si="25">SUM(F89)</f>
        <v>0</v>
      </c>
      <c r="G88" s="95">
        <f t="shared" si="25"/>
        <v>0</v>
      </c>
      <c r="H88" s="95">
        <f t="shared" si="25"/>
        <v>0</v>
      </c>
      <c r="I88" s="95">
        <f t="shared" si="25"/>
        <v>1520000</v>
      </c>
      <c r="J88" s="372">
        <f t="shared" si="25"/>
        <v>1208450</v>
      </c>
      <c r="K88" s="372">
        <f t="shared" si="25"/>
        <v>1208450</v>
      </c>
      <c r="L88" s="355">
        <f t="shared" si="25"/>
        <v>0</v>
      </c>
      <c r="M88" s="355">
        <f t="shared" si="25"/>
        <v>0</v>
      </c>
      <c r="N88" s="355">
        <f t="shared" si="25"/>
        <v>0</v>
      </c>
      <c r="O88" s="372">
        <f t="shared" si="25"/>
        <v>1208450</v>
      </c>
      <c r="P88" s="372">
        <f t="shared" si="25"/>
        <v>0</v>
      </c>
      <c r="Q88" s="372">
        <f t="shared" si="25"/>
        <v>0</v>
      </c>
      <c r="R88" s="372">
        <f>SUM(J88,E88)</f>
        <v>2728450</v>
      </c>
      <c r="T88" s="58">
        <f t="shared" ref="T88" si="26">SUM(E88,J88)</f>
        <v>2728450</v>
      </c>
    </row>
    <row r="89" spans="1:36" s="82" customFormat="1" ht="73.5" customHeight="1" x14ac:dyDescent="0.3">
      <c r="A89" s="85" t="s">
        <v>378</v>
      </c>
      <c r="B89" s="181"/>
      <c r="C89" s="181"/>
      <c r="D89" s="96" t="s">
        <v>377</v>
      </c>
      <c r="E89" s="95">
        <f>SUM(E90:E107)</f>
        <v>1520000</v>
      </c>
      <c r="F89" s="95">
        <f t="shared" ref="F89:V89" si="27">SUM(F90:F107)</f>
        <v>0</v>
      </c>
      <c r="G89" s="95">
        <f t="shared" si="27"/>
        <v>0</v>
      </c>
      <c r="H89" s="95">
        <f t="shared" si="27"/>
        <v>0</v>
      </c>
      <c r="I89" s="95">
        <f t="shared" si="27"/>
        <v>1520000</v>
      </c>
      <c r="J89" s="372">
        <f t="shared" si="27"/>
        <v>1208450</v>
      </c>
      <c r="K89" s="372">
        <f t="shared" si="27"/>
        <v>1208450</v>
      </c>
      <c r="L89" s="355">
        <f t="shared" si="27"/>
        <v>0</v>
      </c>
      <c r="M89" s="355">
        <f t="shared" si="27"/>
        <v>0</v>
      </c>
      <c r="N89" s="355">
        <f t="shared" si="27"/>
        <v>0</v>
      </c>
      <c r="O89" s="372">
        <f t="shared" si="27"/>
        <v>1208450</v>
      </c>
      <c r="P89" s="372">
        <f t="shared" si="27"/>
        <v>0</v>
      </c>
      <c r="Q89" s="372">
        <f t="shared" si="27"/>
        <v>0</v>
      </c>
      <c r="R89" s="372">
        <f t="shared" si="27"/>
        <v>2728450</v>
      </c>
      <c r="S89" s="353">
        <f t="shared" si="27"/>
        <v>0</v>
      </c>
      <c r="T89" s="353">
        <f t="shared" si="27"/>
        <v>0</v>
      </c>
      <c r="U89" s="353">
        <f t="shared" si="27"/>
        <v>0</v>
      </c>
      <c r="V89" s="353">
        <f t="shared" si="27"/>
        <v>0</v>
      </c>
      <c r="W89" s="354"/>
      <c r="X89" s="354"/>
    </row>
    <row r="90" spans="1:36" s="82" customFormat="1" ht="71.25" hidden="1" customHeight="1" x14ac:dyDescent="0.3">
      <c r="A90" s="113" t="s">
        <v>544</v>
      </c>
      <c r="B90" s="154">
        <v>3124</v>
      </c>
      <c r="C90" s="252">
        <v>1040</v>
      </c>
      <c r="D90" s="253" t="s">
        <v>446</v>
      </c>
      <c r="E90" s="51">
        <f t="shared" ref="E90:E98" si="28">SUM(F90,I90)</f>
        <v>0</v>
      </c>
      <c r="F90" s="226"/>
      <c r="G90" s="226"/>
      <c r="H90" s="226"/>
      <c r="I90" s="226"/>
      <c r="J90" s="228">
        <f t="shared" ref="J90:J99" si="29">SUM(L90,O90)</f>
        <v>0</v>
      </c>
      <c r="K90" s="226"/>
      <c r="L90" s="226"/>
      <c r="M90" s="226"/>
      <c r="N90" s="226"/>
      <c r="O90" s="226"/>
      <c r="P90" s="226"/>
      <c r="Q90" s="226"/>
      <c r="R90" s="52">
        <f>SUM(J90,E90)</f>
        <v>0</v>
      </c>
    </row>
    <row r="91" spans="1:36" s="175" customFormat="1" ht="57.75" hidden="1" customHeight="1" x14ac:dyDescent="0.3">
      <c r="A91" s="55" t="s">
        <v>456</v>
      </c>
      <c r="B91" s="55" t="s">
        <v>360</v>
      </c>
      <c r="C91" s="61" t="s">
        <v>44</v>
      </c>
      <c r="D91" s="72" t="s">
        <v>485</v>
      </c>
      <c r="E91" s="51">
        <f t="shared" si="28"/>
        <v>0</v>
      </c>
      <c r="F91" s="51"/>
      <c r="G91" s="51"/>
      <c r="H91" s="228"/>
      <c r="I91" s="228"/>
      <c r="J91" s="228">
        <f t="shared" si="29"/>
        <v>0</v>
      </c>
      <c r="K91" s="52"/>
      <c r="L91" s="52"/>
      <c r="M91" s="52"/>
      <c r="N91" s="52"/>
      <c r="O91" s="52"/>
      <c r="P91" s="228"/>
      <c r="Q91" s="228"/>
      <c r="R91" s="52">
        <f t="shared" ref="R91:R92" si="30">SUM(J91,E91)</f>
        <v>0</v>
      </c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</row>
    <row r="92" spans="1:36" s="175" customFormat="1" ht="46.5" hidden="1" customHeight="1" x14ac:dyDescent="0.3">
      <c r="A92" s="55" t="s">
        <v>539</v>
      </c>
      <c r="B92" s="27" t="s">
        <v>321</v>
      </c>
      <c r="C92" s="27" t="s">
        <v>320</v>
      </c>
      <c r="D92" s="64" t="s">
        <v>319</v>
      </c>
      <c r="E92" s="51">
        <f t="shared" si="28"/>
        <v>0</v>
      </c>
      <c r="F92" s="51"/>
      <c r="G92" s="51"/>
      <c r="H92" s="228"/>
      <c r="I92" s="228"/>
      <c r="J92" s="228">
        <f t="shared" si="29"/>
        <v>0</v>
      </c>
      <c r="K92" s="52"/>
      <c r="L92" s="52"/>
      <c r="M92" s="52"/>
      <c r="N92" s="52"/>
      <c r="O92" s="52"/>
      <c r="P92" s="228"/>
      <c r="Q92" s="228"/>
      <c r="R92" s="52">
        <f t="shared" si="30"/>
        <v>0</v>
      </c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</row>
    <row r="93" spans="1:36" s="82" customFormat="1" ht="46.5" hidden="1" customHeight="1" x14ac:dyDescent="0.3">
      <c r="A93" s="55" t="s">
        <v>421</v>
      </c>
      <c r="B93" s="55" t="s">
        <v>227</v>
      </c>
      <c r="C93" s="27" t="s">
        <v>274</v>
      </c>
      <c r="D93" s="148" t="s">
        <v>228</v>
      </c>
      <c r="E93" s="51">
        <f t="shared" si="28"/>
        <v>0</v>
      </c>
      <c r="F93" s="226"/>
      <c r="G93" s="226"/>
      <c r="H93" s="226"/>
      <c r="I93" s="226"/>
      <c r="J93" s="228">
        <f t="shared" si="29"/>
        <v>0</v>
      </c>
      <c r="K93" s="226"/>
      <c r="L93" s="226"/>
      <c r="M93" s="226"/>
      <c r="N93" s="226"/>
      <c r="O93" s="226"/>
      <c r="P93" s="226"/>
      <c r="Q93" s="226"/>
      <c r="R93" s="52">
        <f>SUM(E93,J93)</f>
        <v>0</v>
      </c>
    </row>
    <row r="94" spans="1:36" s="82" customFormat="1" ht="46.5" hidden="1" customHeight="1" x14ac:dyDescent="0.3">
      <c r="A94" s="55" t="s">
        <v>528</v>
      </c>
      <c r="B94" s="55" t="s">
        <v>529</v>
      </c>
      <c r="C94" s="27" t="s">
        <v>50</v>
      </c>
      <c r="D94" s="114" t="s">
        <v>531</v>
      </c>
      <c r="E94" s="51">
        <f t="shared" si="28"/>
        <v>0</v>
      </c>
      <c r="F94" s="226"/>
      <c r="G94" s="226"/>
      <c r="H94" s="226"/>
      <c r="I94" s="226"/>
      <c r="J94" s="228">
        <f t="shared" si="29"/>
        <v>0</v>
      </c>
      <c r="K94" s="226"/>
      <c r="L94" s="226"/>
      <c r="M94" s="226"/>
      <c r="N94" s="226"/>
      <c r="O94" s="226"/>
      <c r="P94" s="226"/>
      <c r="Q94" s="226"/>
      <c r="R94" s="52">
        <f>SUM(E94,J94)</f>
        <v>0</v>
      </c>
    </row>
    <row r="95" spans="1:36" s="82" customFormat="1" ht="36.75" hidden="1" customHeight="1" x14ac:dyDescent="0.3">
      <c r="A95" s="55" t="s">
        <v>401</v>
      </c>
      <c r="B95" s="55" t="s">
        <v>277</v>
      </c>
      <c r="C95" s="27" t="s">
        <v>50</v>
      </c>
      <c r="D95" s="148" t="s">
        <v>278</v>
      </c>
      <c r="E95" s="51">
        <f t="shared" si="28"/>
        <v>0</v>
      </c>
      <c r="F95" s="226"/>
      <c r="G95" s="226"/>
      <c r="H95" s="226"/>
      <c r="I95" s="226"/>
      <c r="J95" s="228">
        <f t="shared" si="29"/>
        <v>0</v>
      </c>
      <c r="K95" s="228"/>
      <c r="L95" s="227"/>
      <c r="M95" s="227"/>
      <c r="N95" s="227"/>
      <c r="O95" s="228"/>
      <c r="P95" s="226"/>
      <c r="Q95" s="226"/>
      <c r="R95" s="52">
        <f>SUM(E95,J95)</f>
        <v>0</v>
      </c>
    </row>
    <row r="96" spans="1:36" s="157" customFormat="1" ht="27.75" hidden="1" customHeight="1" x14ac:dyDescent="0.3">
      <c r="A96" s="165" t="s">
        <v>457</v>
      </c>
      <c r="B96" s="165" t="s">
        <v>261</v>
      </c>
      <c r="C96" s="162" t="s">
        <v>50</v>
      </c>
      <c r="D96" s="66" t="s">
        <v>459</v>
      </c>
      <c r="E96" s="231">
        <f t="shared" si="28"/>
        <v>0</v>
      </c>
      <c r="F96" s="255"/>
      <c r="G96" s="255"/>
      <c r="H96" s="255"/>
      <c r="I96" s="255"/>
      <c r="J96" s="228">
        <f t="shared" si="29"/>
        <v>0</v>
      </c>
      <c r="K96" s="255"/>
      <c r="L96" s="255"/>
      <c r="M96" s="255"/>
      <c r="N96" s="255"/>
      <c r="O96" s="255"/>
      <c r="P96" s="255"/>
      <c r="Q96" s="255"/>
      <c r="R96" s="83">
        <f t="shared" ref="R96:R97" si="31">SUM(E96,J96)</f>
        <v>0</v>
      </c>
    </row>
    <row r="97" spans="1:42" s="82" customFormat="1" ht="36" hidden="1" customHeight="1" x14ac:dyDescent="0.3">
      <c r="A97" s="55" t="s">
        <v>458</v>
      </c>
      <c r="B97" s="55" t="s">
        <v>307</v>
      </c>
      <c r="C97" s="27" t="s">
        <v>50</v>
      </c>
      <c r="D97" s="148" t="s">
        <v>308</v>
      </c>
      <c r="E97" s="51">
        <f t="shared" si="28"/>
        <v>0</v>
      </c>
      <c r="F97" s="226"/>
      <c r="G97" s="226"/>
      <c r="H97" s="226"/>
      <c r="I97" s="226"/>
      <c r="J97" s="228">
        <f t="shared" si="29"/>
        <v>0</v>
      </c>
      <c r="K97" s="226"/>
      <c r="L97" s="226"/>
      <c r="M97" s="226"/>
      <c r="N97" s="226"/>
      <c r="O97" s="226"/>
      <c r="P97" s="226"/>
      <c r="Q97" s="226"/>
      <c r="R97" s="52">
        <f t="shared" si="31"/>
        <v>0</v>
      </c>
    </row>
    <row r="98" spans="1:42" s="157" customFormat="1" ht="27.75" hidden="1" customHeight="1" x14ac:dyDescent="0.3">
      <c r="A98" s="165" t="s">
        <v>380</v>
      </c>
      <c r="B98" s="165" t="s">
        <v>276</v>
      </c>
      <c r="C98" s="162" t="s">
        <v>50</v>
      </c>
      <c r="D98" s="66" t="s">
        <v>275</v>
      </c>
      <c r="E98" s="231">
        <f t="shared" si="28"/>
        <v>0</v>
      </c>
      <c r="F98" s="255"/>
      <c r="G98" s="255"/>
      <c r="H98" s="255"/>
      <c r="I98" s="255"/>
      <c r="J98" s="228">
        <f t="shared" si="29"/>
        <v>0</v>
      </c>
      <c r="K98" s="255"/>
      <c r="L98" s="255"/>
      <c r="M98" s="255"/>
      <c r="N98" s="255"/>
      <c r="O98" s="255"/>
      <c r="P98" s="255"/>
      <c r="Q98" s="255"/>
      <c r="R98" s="83">
        <f>SUM(E98,J98)</f>
        <v>0</v>
      </c>
    </row>
    <row r="99" spans="1:42" s="3" customFormat="1" ht="36.75" customHeight="1" x14ac:dyDescent="0.3">
      <c r="A99" s="27" t="s">
        <v>460</v>
      </c>
      <c r="B99" s="27" t="s">
        <v>173</v>
      </c>
      <c r="C99" s="27" t="s">
        <v>50</v>
      </c>
      <c r="D99" s="114" t="s">
        <v>174</v>
      </c>
      <c r="E99" s="51">
        <f>SUM(F99,I99)</f>
        <v>1520000</v>
      </c>
      <c r="F99" s="51"/>
      <c r="G99" s="227"/>
      <c r="H99" s="227"/>
      <c r="I99" s="51">
        <v>1520000</v>
      </c>
      <c r="J99" s="228">
        <f t="shared" si="29"/>
        <v>1208450</v>
      </c>
      <c r="K99" s="228">
        <v>1208450</v>
      </c>
      <c r="L99" s="227"/>
      <c r="M99" s="227"/>
      <c r="N99" s="227"/>
      <c r="O99" s="228">
        <v>1208450</v>
      </c>
      <c r="P99" s="227"/>
      <c r="Q99" s="227"/>
      <c r="R99" s="226">
        <f>SUM(E99,J99)</f>
        <v>2728450</v>
      </c>
      <c r="T99" s="97"/>
    </row>
    <row r="100" spans="1:42" s="82" customFormat="1" ht="39" hidden="1" customHeight="1" x14ac:dyDescent="0.3">
      <c r="A100" s="55" t="s">
        <v>381</v>
      </c>
      <c r="B100" s="55" t="s">
        <v>382</v>
      </c>
      <c r="C100" s="27" t="s">
        <v>383</v>
      </c>
      <c r="D100" s="148" t="s">
        <v>384</v>
      </c>
      <c r="E100" s="51">
        <f>SUM(F100,I100)</f>
        <v>0</v>
      </c>
      <c r="F100" s="226"/>
      <c r="G100" s="226"/>
      <c r="H100" s="226"/>
      <c r="I100" s="226"/>
      <c r="J100" s="228">
        <f t="shared" ref="J100:J105" si="32">SUM(L100,O100)</f>
        <v>0</v>
      </c>
      <c r="K100" s="226"/>
      <c r="L100" s="226"/>
      <c r="M100" s="226"/>
      <c r="N100" s="226"/>
      <c r="O100" s="226"/>
      <c r="P100" s="226"/>
      <c r="Q100" s="226"/>
      <c r="R100" s="226">
        <f>SUM(E100,J100)</f>
        <v>0</v>
      </c>
    </row>
    <row r="101" spans="1:42" s="157" customFormat="1" ht="27.75" hidden="1" customHeight="1" x14ac:dyDescent="0.3">
      <c r="A101" s="165" t="s">
        <v>385</v>
      </c>
      <c r="B101" s="165" t="s">
        <v>144</v>
      </c>
      <c r="C101" s="162" t="s">
        <v>230</v>
      </c>
      <c r="D101" s="66" t="s">
        <v>229</v>
      </c>
      <c r="E101" s="231">
        <f t="shared" ref="E101:E107" si="33">SUM(F101,I101)</f>
        <v>0</v>
      </c>
      <c r="F101" s="255"/>
      <c r="G101" s="255"/>
      <c r="H101" s="255"/>
      <c r="I101" s="255"/>
      <c r="J101" s="228">
        <f t="shared" si="32"/>
        <v>0</v>
      </c>
      <c r="K101" s="255"/>
      <c r="L101" s="255"/>
      <c r="M101" s="255"/>
      <c r="N101" s="255"/>
      <c r="O101" s="255"/>
      <c r="P101" s="255"/>
      <c r="Q101" s="255"/>
      <c r="R101" s="83">
        <f t="shared" ref="R101:R104" si="34">SUM(E101,J101)</f>
        <v>0</v>
      </c>
    </row>
    <row r="102" spans="1:42" s="157" customFormat="1" ht="27.75" hidden="1" customHeight="1" x14ac:dyDescent="0.3">
      <c r="A102" s="165" t="s">
        <v>386</v>
      </c>
      <c r="B102" s="165" t="s">
        <v>282</v>
      </c>
      <c r="C102" s="162" t="s">
        <v>230</v>
      </c>
      <c r="D102" s="66" t="s">
        <v>387</v>
      </c>
      <c r="E102" s="231">
        <f t="shared" si="33"/>
        <v>0</v>
      </c>
      <c r="F102" s="255"/>
      <c r="G102" s="255"/>
      <c r="H102" s="255"/>
      <c r="I102" s="255"/>
      <c r="J102" s="228">
        <f t="shared" si="32"/>
        <v>0</v>
      </c>
      <c r="K102" s="255"/>
      <c r="L102" s="255"/>
      <c r="M102" s="255"/>
      <c r="N102" s="255"/>
      <c r="O102" s="255"/>
      <c r="P102" s="255"/>
      <c r="Q102" s="255"/>
      <c r="R102" s="83">
        <f t="shared" si="34"/>
        <v>0</v>
      </c>
    </row>
    <row r="103" spans="1:42" s="82" customFormat="1" ht="42" hidden="1" customHeight="1" x14ac:dyDescent="0.3">
      <c r="A103" s="55" t="s">
        <v>512</v>
      </c>
      <c r="B103" s="55" t="s">
        <v>513</v>
      </c>
      <c r="C103" s="27" t="s">
        <v>54</v>
      </c>
      <c r="D103" s="148" t="s">
        <v>514</v>
      </c>
      <c r="E103" s="51">
        <f t="shared" si="33"/>
        <v>0</v>
      </c>
      <c r="F103" s="226"/>
      <c r="G103" s="226"/>
      <c r="H103" s="226"/>
      <c r="I103" s="226"/>
      <c r="J103" s="228">
        <f t="shared" si="32"/>
        <v>0</v>
      </c>
      <c r="K103" s="226"/>
      <c r="L103" s="226"/>
      <c r="M103" s="226"/>
      <c r="N103" s="226"/>
      <c r="O103" s="226"/>
      <c r="P103" s="226"/>
      <c r="Q103" s="226"/>
      <c r="R103" s="52">
        <f t="shared" si="34"/>
        <v>0</v>
      </c>
    </row>
    <row r="104" spans="1:42" s="82" customFormat="1" ht="27.75" hidden="1" customHeight="1" x14ac:dyDescent="0.3">
      <c r="A104" s="55" t="s">
        <v>388</v>
      </c>
      <c r="B104" s="55" t="s">
        <v>389</v>
      </c>
      <c r="C104" s="27" t="s">
        <v>230</v>
      </c>
      <c r="D104" s="256" t="s">
        <v>390</v>
      </c>
      <c r="E104" s="51">
        <f t="shared" si="33"/>
        <v>0</v>
      </c>
      <c r="F104" s="52"/>
      <c r="G104" s="52"/>
      <c r="H104" s="52"/>
      <c r="I104" s="52"/>
      <c r="J104" s="228">
        <f t="shared" si="32"/>
        <v>0</v>
      </c>
      <c r="K104" s="52"/>
      <c r="L104" s="52"/>
      <c r="M104" s="52"/>
      <c r="N104" s="52"/>
      <c r="O104" s="52"/>
      <c r="P104" s="52"/>
      <c r="Q104" s="52"/>
      <c r="R104" s="52">
        <f t="shared" si="34"/>
        <v>0</v>
      </c>
    </row>
    <row r="105" spans="1:42" s="82" customFormat="1" ht="58.5" hidden="1" customHeight="1" x14ac:dyDescent="0.3">
      <c r="A105" s="55" t="s">
        <v>391</v>
      </c>
      <c r="B105" s="55" t="s">
        <v>232</v>
      </c>
      <c r="C105" s="27" t="s">
        <v>51</v>
      </c>
      <c r="D105" s="148" t="s">
        <v>231</v>
      </c>
      <c r="E105" s="51">
        <f t="shared" si="33"/>
        <v>0</v>
      </c>
      <c r="F105" s="247"/>
      <c r="G105" s="247"/>
      <c r="H105" s="247"/>
      <c r="I105" s="247"/>
      <c r="J105" s="257">
        <f t="shared" si="32"/>
        <v>0</v>
      </c>
      <c r="K105" s="424"/>
      <c r="L105" s="424"/>
      <c r="M105" s="424"/>
      <c r="N105" s="424"/>
      <c r="O105" s="247"/>
      <c r="P105" s="226"/>
      <c r="Q105" s="226"/>
      <c r="R105" s="399">
        <f>SUM(E105,J105)</f>
        <v>0</v>
      </c>
    </row>
    <row r="106" spans="1:42" s="4" customFormat="1" ht="31.5" hidden="1" customHeight="1" x14ac:dyDescent="0.3">
      <c r="A106" s="27" t="s">
        <v>488</v>
      </c>
      <c r="B106" s="27" t="s">
        <v>425</v>
      </c>
      <c r="C106" s="27" t="s">
        <v>427</v>
      </c>
      <c r="D106" s="110" t="s">
        <v>429</v>
      </c>
      <c r="E106" s="419">
        <f t="shared" si="33"/>
        <v>0</v>
      </c>
      <c r="F106" s="422"/>
      <c r="G106" s="227"/>
      <c r="H106" s="227"/>
      <c r="I106" s="423"/>
      <c r="J106" s="226">
        <f t="shared" ref="J106" si="35">SUM(L106,O106)</f>
        <v>0</v>
      </c>
      <c r="K106" s="226"/>
      <c r="L106" s="227"/>
      <c r="M106" s="227"/>
      <c r="N106" s="227"/>
      <c r="O106" s="226"/>
      <c r="P106" s="420"/>
      <c r="Q106" s="246"/>
      <c r="R106" s="226">
        <f t="shared" ref="R106" si="36">SUM(E106,J106)</f>
        <v>0</v>
      </c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</row>
    <row r="107" spans="1:42" s="3" customFormat="1" ht="27.75" hidden="1" customHeight="1" x14ac:dyDescent="0.3">
      <c r="A107" s="27" t="s">
        <v>420</v>
      </c>
      <c r="B107" s="27" t="s">
        <v>279</v>
      </c>
      <c r="C107" s="27" t="s">
        <v>65</v>
      </c>
      <c r="D107" s="60" t="s">
        <v>280</v>
      </c>
      <c r="E107" s="51">
        <f t="shared" si="33"/>
        <v>0</v>
      </c>
      <c r="F107" s="421"/>
      <c r="G107" s="250"/>
      <c r="H107" s="250"/>
      <c r="I107" s="250"/>
      <c r="J107" s="425">
        <f>SUM(L107,O107)</f>
        <v>0</v>
      </c>
      <c r="K107" s="425"/>
      <c r="L107" s="250"/>
      <c r="M107" s="250"/>
      <c r="N107" s="250"/>
      <c r="O107" s="425"/>
      <c r="P107" s="227"/>
      <c r="Q107" s="227"/>
      <c r="R107" s="226">
        <f>SUM(E107,J107)</f>
        <v>0</v>
      </c>
      <c r="T107" s="97"/>
    </row>
    <row r="108" spans="1:42" s="82" customFormat="1" ht="42" hidden="1" customHeight="1" x14ac:dyDescent="0.3">
      <c r="A108" s="85" t="s">
        <v>392</v>
      </c>
      <c r="B108" s="181"/>
      <c r="C108" s="181"/>
      <c r="D108" s="96" t="s">
        <v>393</v>
      </c>
      <c r="E108" s="95">
        <f>SUM(E109)</f>
        <v>0</v>
      </c>
      <c r="F108" s="95">
        <f t="shared" ref="F108:Q108" si="37">SUM(F109)</f>
        <v>0</v>
      </c>
      <c r="G108" s="95">
        <f t="shared" si="37"/>
        <v>0</v>
      </c>
      <c r="H108" s="95">
        <f t="shared" si="37"/>
        <v>0</v>
      </c>
      <c r="I108" s="95">
        <f t="shared" si="37"/>
        <v>0</v>
      </c>
      <c r="J108" s="95">
        <f t="shared" si="37"/>
        <v>0</v>
      </c>
      <c r="K108" s="95">
        <f t="shared" si="37"/>
        <v>0</v>
      </c>
      <c r="L108" s="95">
        <f t="shared" si="37"/>
        <v>0</v>
      </c>
      <c r="M108" s="95">
        <f t="shared" si="37"/>
        <v>0</v>
      </c>
      <c r="N108" s="95">
        <f t="shared" si="37"/>
        <v>0</v>
      </c>
      <c r="O108" s="95">
        <f t="shared" si="37"/>
        <v>0</v>
      </c>
      <c r="P108" s="95">
        <f t="shared" si="37"/>
        <v>0</v>
      </c>
      <c r="Q108" s="95">
        <f t="shared" si="37"/>
        <v>0</v>
      </c>
      <c r="R108" s="352">
        <f t="shared" ref="R108:R115" si="38">SUM(J108,E108)</f>
        <v>0</v>
      </c>
      <c r="T108" s="58">
        <f t="shared" ref="T108:T109" si="39">SUM(E108,J108)</f>
        <v>0</v>
      </c>
    </row>
    <row r="109" spans="1:42" s="82" customFormat="1" ht="41.25" hidden="1" customHeight="1" x14ac:dyDescent="0.3">
      <c r="A109" s="85" t="s">
        <v>394</v>
      </c>
      <c r="B109" s="181"/>
      <c r="C109" s="181"/>
      <c r="D109" s="96" t="s">
        <v>393</v>
      </c>
      <c r="E109" s="95">
        <f>SUM(E110:E112)</f>
        <v>0</v>
      </c>
      <c r="F109" s="95">
        <f t="shared" ref="F109:R109" si="40">SUM(F110:F112)</f>
        <v>0</v>
      </c>
      <c r="G109" s="95">
        <f t="shared" si="40"/>
        <v>0</v>
      </c>
      <c r="H109" s="95">
        <f t="shared" si="40"/>
        <v>0</v>
      </c>
      <c r="I109" s="95">
        <f t="shared" si="40"/>
        <v>0</v>
      </c>
      <c r="J109" s="95">
        <f t="shared" si="40"/>
        <v>0</v>
      </c>
      <c r="K109" s="95">
        <f t="shared" si="40"/>
        <v>0</v>
      </c>
      <c r="L109" s="95">
        <f t="shared" si="40"/>
        <v>0</v>
      </c>
      <c r="M109" s="95">
        <f t="shared" si="40"/>
        <v>0</v>
      </c>
      <c r="N109" s="95">
        <f t="shared" si="40"/>
        <v>0</v>
      </c>
      <c r="O109" s="95">
        <f t="shared" si="40"/>
        <v>0</v>
      </c>
      <c r="P109" s="95">
        <f t="shared" si="40"/>
        <v>0</v>
      </c>
      <c r="Q109" s="95">
        <f t="shared" si="40"/>
        <v>0</v>
      </c>
      <c r="R109" s="352">
        <f t="shared" si="40"/>
        <v>0</v>
      </c>
      <c r="T109" s="58">
        <f t="shared" si="39"/>
        <v>0</v>
      </c>
    </row>
    <row r="110" spans="1:42" s="82" customFormat="1" ht="56.25" hidden="1" customHeight="1" x14ac:dyDescent="0.3">
      <c r="A110" s="55" t="s">
        <v>395</v>
      </c>
      <c r="B110" s="55" t="s">
        <v>152</v>
      </c>
      <c r="C110" s="27" t="s">
        <v>42</v>
      </c>
      <c r="D110" s="185" t="s">
        <v>361</v>
      </c>
      <c r="E110" s="52">
        <f>SUM(F110,I110)</f>
        <v>0</v>
      </c>
      <c r="F110" s="226"/>
      <c r="G110" s="226"/>
      <c r="H110" s="226"/>
      <c r="I110" s="226"/>
      <c r="J110" s="51">
        <f>SUM(L110,O110)</f>
        <v>0</v>
      </c>
      <c r="K110" s="226"/>
      <c r="L110" s="226"/>
      <c r="M110" s="226"/>
      <c r="N110" s="226"/>
      <c r="O110" s="226"/>
      <c r="P110" s="226"/>
      <c r="Q110" s="226"/>
      <c r="R110" s="52">
        <f t="shared" si="38"/>
        <v>0</v>
      </c>
    </row>
    <row r="111" spans="1:42" s="82" customFormat="1" ht="36.75" hidden="1" customHeight="1" x14ac:dyDescent="0.3">
      <c r="A111" s="55" t="s">
        <v>396</v>
      </c>
      <c r="B111" s="55" t="s">
        <v>248</v>
      </c>
      <c r="C111" s="27" t="s">
        <v>230</v>
      </c>
      <c r="D111" s="148" t="s">
        <v>247</v>
      </c>
      <c r="E111" s="52">
        <f t="shared" ref="E111:E112" si="41">SUM(F111,I111)</f>
        <v>0</v>
      </c>
      <c r="F111" s="226"/>
      <c r="G111" s="226"/>
      <c r="H111" s="226"/>
      <c r="I111" s="226"/>
      <c r="J111" s="51">
        <f>SUM(L111,O111)</f>
        <v>0</v>
      </c>
      <c r="K111" s="226"/>
      <c r="L111" s="226"/>
      <c r="M111" s="226"/>
      <c r="N111" s="226"/>
      <c r="O111" s="226"/>
      <c r="P111" s="226"/>
      <c r="Q111" s="226"/>
      <c r="R111" s="52">
        <f t="shared" si="38"/>
        <v>0</v>
      </c>
    </row>
    <row r="112" spans="1:42" s="82" customFormat="1" ht="54.75" hidden="1" customHeight="1" x14ac:dyDescent="0.3">
      <c r="A112" s="55" t="s">
        <v>461</v>
      </c>
      <c r="B112" s="55" t="s">
        <v>462</v>
      </c>
      <c r="C112" s="27" t="s">
        <v>230</v>
      </c>
      <c r="D112" s="148" t="s">
        <v>463</v>
      </c>
      <c r="E112" s="52">
        <f t="shared" si="41"/>
        <v>0</v>
      </c>
      <c r="F112" s="226"/>
      <c r="G112" s="226"/>
      <c r="H112" s="226"/>
      <c r="I112" s="226"/>
      <c r="J112" s="51">
        <f>SUM(L112,O112)</f>
        <v>0</v>
      </c>
      <c r="K112" s="226"/>
      <c r="L112" s="226"/>
      <c r="M112" s="226"/>
      <c r="N112" s="226"/>
      <c r="O112" s="226"/>
      <c r="P112" s="226"/>
      <c r="Q112" s="226"/>
      <c r="R112" s="52">
        <f t="shared" si="38"/>
        <v>0</v>
      </c>
    </row>
    <row r="113" spans="1:222" s="82" customFormat="1" ht="56.25" hidden="1" customHeight="1" x14ac:dyDescent="0.3">
      <c r="A113" s="85" t="s">
        <v>397</v>
      </c>
      <c r="B113" s="181"/>
      <c r="C113" s="181"/>
      <c r="D113" s="96" t="s">
        <v>398</v>
      </c>
      <c r="E113" s="95">
        <f>SUM(E114)</f>
        <v>0</v>
      </c>
      <c r="F113" s="95">
        <f t="shared" ref="F113:Q114" si="42">SUM(F114)</f>
        <v>0</v>
      </c>
      <c r="G113" s="95">
        <f t="shared" si="42"/>
        <v>0</v>
      </c>
      <c r="H113" s="95">
        <f t="shared" si="42"/>
        <v>0</v>
      </c>
      <c r="I113" s="95">
        <f t="shared" si="42"/>
        <v>0</v>
      </c>
      <c r="J113" s="95">
        <f t="shared" si="42"/>
        <v>0</v>
      </c>
      <c r="K113" s="95">
        <f t="shared" si="42"/>
        <v>0</v>
      </c>
      <c r="L113" s="95">
        <f t="shared" si="42"/>
        <v>0</v>
      </c>
      <c r="M113" s="95">
        <f t="shared" si="42"/>
        <v>0</v>
      </c>
      <c r="N113" s="95">
        <f t="shared" si="42"/>
        <v>0</v>
      </c>
      <c r="O113" s="95">
        <f t="shared" si="42"/>
        <v>0</v>
      </c>
      <c r="P113" s="95">
        <f t="shared" si="42"/>
        <v>0</v>
      </c>
      <c r="Q113" s="95">
        <f t="shared" si="42"/>
        <v>0</v>
      </c>
      <c r="R113" s="95">
        <f t="shared" si="38"/>
        <v>0</v>
      </c>
      <c r="T113" s="58">
        <f t="shared" ref="T113:T114" si="43">SUM(E113,J113)</f>
        <v>0</v>
      </c>
    </row>
    <row r="114" spans="1:222" s="82" customFormat="1" ht="61.5" hidden="1" customHeight="1" x14ac:dyDescent="0.3">
      <c r="A114" s="85" t="s">
        <v>399</v>
      </c>
      <c r="B114" s="181"/>
      <c r="C114" s="181"/>
      <c r="D114" s="342" t="s">
        <v>398</v>
      </c>
      <c r="E114" s="95">
        <f>SUM(E115)</f>
        <v>0</v>
      </c>
      <c r="F114" s="95">
        <f t="shared" si="42"/>
        <v>0</v>
      </c>
      <c r="G114" s="95">
        <f t="shared" si="42"/>
        <v>0</v>
      </c>
      <c r="H114" s="95">
        <f t="shared" si="42"/>
        <v>0</v>
      </c>
      <c r="I114" s="95">
        <f t="shared" si="42"/>
        <v>0</v>
      </c>
      <c r="J114" s="95">
        <f t="shared" si="42"/>
        <v>0</v>
      </c>
      <c r="K114" s="95">
        <f t="shared" si="42"/>
        <v>0</v>
      </c>
      <c r="L114" s="95">
        <f t="shared" si="42"/>
        <v>0</v>
      </c>
      <c r="M114" s="95">
        <f t="shared" si="42"/>
        <v>0</v>
      </c>
      <c r="N114" s="95">
        <f t="shared" si="42"/>
        <v>0</v>
      </c>
      <c r="O114" s="95">
        <f t="shared" si="42"/>
        <v>0</v>
      </c>
      <c r="P114" s="95">
        <f t="shared" si="42"/>
        <v>0</v>
      </c>
      <c r="Q114" s="95">
        <f t="shared" si="42"/>
        <v>0</v>
      </c>
      <c r="R114" s="95">
        <f t="shared" si="38"/>
        <v>0</v>
      </c>
      <c r="T114" s="58">
        <f t="shared" si="43"/>
        <v>0</v>
      </c>
    </row>
    <row r="115" spans="1:222" s="82" customFormat="1" ht="54.75" hidden="1" customHeight="1" x14ac:dyDescent="0.3">
      <c r="A115" s="55" t="s">
        <v>400</v>
      </c>
      <c r="B115" s="55" t="s">
        <v>152</v>
      </c>
      <c r="C115" s="55" t="s">
        <v>42</v>
      </c>
      <c r="D115" s="185" t="s">
        <v>361</v>
      </c>
      <c r="E115" s="52">
        <f>SUM(F115,I115)</f>
        <v>0</v>
      </c>
      <c r="F115" s="226"/>
      <c r="G115" s="226"/>
      <c r="H115" s="226"/>
      <c r="I115" s="226"/>
      <c r="J115" s="51">
        <f>SUM(L115,O115)</f>
        <v>0</v>
      </c>
      <c r="K115" s="226"/>
      <c r="L115" s="226"/>
      <c r="M115" s="226"/>
      <c r="N115" s="226"/>
      <c r="O115" s="226"/>
      <c r="P115" s="226"/>
      <c r="Q115" s="226"/>
      <c r="R115" s="52">
        <f t="shared" si="38"/>
        <v>0</v>
      </c>
    </row>
    <row r="116" spans="1:222" s="82" customFormat="1" ht="41.25" hidden="1" customHeight="1" x14ac:dyDescent="0.3">
      <c r="A116" s="85" t="s">
        <v>185</v>
      </c>
      <c r="B116" s="85"/>
      <c r="C116" s="85"/>
      <c r="D116" s="201" t="s">
        <v>151</v>
      </c>
      <c r="E116" s="95">
        <f>SUM(E117)</f>
        <v>0</v>
      </c>
      <c r="F116" s="95">
        <f t="shared" ref="F116:R116" si="44">SUM(F117)</f>
        <v>0</v>
      </c>
      <c r="G116" s="95">
        <f t="shared" si="44"/>
        <v>0</v>
      </c>
      <c r="H116" s="95">
        <f t="shared" si="44"/>
        <v>0</v>
      </c>
      <c r="I116" s="95">
        <f t="shared" si="44"/>
        <v>0</v>
      </c>
      <c r="J116" s="95">
        <f t="shared" si="44"/>
        <v>0</v>
      </c>
      <c r="K116" s="95">
        <f t="shared" si="44"/>
        <v>0</v>
      </c>
      <c r="L116" s="95">
        <f t="shared" si="44"/>
        <v>0</v>
      </c>
      <c r="M116" s="95">
        <f t="shared" si="44"/>
        <v>0</v>
      </c>
      <c r="N116" s="95">
        <f t="shared" si="44"/>
        <v>0</v>
      </c>
      <c r="O116" s="95">
        <f t="shared" si="44"/>
        <v>0</v>
      </c>
      <c r="P116" s="95">
        <f t="shared" si="44"/>
        <v>0</v>
      </c>
      <c r="Q116" s="95">
        <f t="shared" si="44"/>
        <v>0</v>
      </c>
      <c r="R116" s="95">
        <f t="shared" si="44"/>
        <v>0</v>
      </c>
      <c r="U116" s="58">
        <v>0</v>
      </c>
    </row>
    <row r="117" spans="1:222" s="82" customFormat="1" ht="40.5" hidden="1" customHeight="1" x14ac:dyDescent="0.3">
      <c r="A117" s="85" t="s">
        <v>186</v>
      </c>
      <c r="B117" s="85"/>
      <c r="C117" s="85"/>
      <c r="D117" s="201" t="s">
        <v>151</v>
      </c>
      <c r="E117" s="95">
        <f>SUM(E118:E122)</f>
        <v>0</v>
      </c>
      <c r="F117" s="95">
        <f t="shared" ref="F117:R117" si="45">SUM(F118:F122)</f>
        <v>0</v>
      </c>
      <c r="G117" s="95">
        <f t="shared" si="45"/>
        <v>0</v>
      </c>
      <c r="H117" s="95">
        <f t="shared" si="45"/>
        <v>0</v>
      </c>
      <c r="I117" s="95">
        <f t="shared" si="45"/>
        <v>0</v>
      </c>
      <c r="J117" s="95">
        <f t="shared" si="45"/>
        <v>0</v>
      </c>
      <c r="K117" s="95">
        <f t="shared" si="45"/>
        <v>0</v>
      </c>
      <c r="L117" s="95">
        <f t="shared" si="45"/>
        <v>0</v>
      </c>
      <c r="M117" s="95">
        <f t="shared" si="45"/>
        <v>0</v>
      </c>
      <c r="N117" s="95">
        <f t="shared" si="45"/>
        <v>0</v>
      </c>
      <c r="O117" s="95">
        <f t="shared" si="45"/>
        <v>0</v>
      </c>
      <c r="P117" s="95">
        <f t="shared" si="45"/>
        <v>0</v>
      </c>
      <c r="Q117" s="95">
        <f t="shared" si="45"/>
        <v>0</v>
      </c>
      <c r="R117" s="95">
        <f t="shared" si="45"/>
        <v>0</v>
      </c>
      <c r="U117" s="58">
        <v>0</v>
      </c>
    </row>
    <row r="118" spans="1:222" s="82" customFormat="1" ht="36" hidden="1" customHeight="1" x14ac:dyDescent="0.3">
      <c r="A118" s="27" t="s">
        <v>184</v>
      </c>
      <c r="B118" s="27" t="s">
        <v>152</v>
      </c>
      <c r="C118" s="27" t="s">
        <v>42</v>
      </c>
      <c r="D118" s="60" t="s">
        <v>350</v>
      </c>
      <c r="E118" s="226">
        <f>SUM(F118,I118)</f>
        <v>0</v>
      </c>
      <c r="F118" s="257"/>
      <c r="G118" s="247"/>
      <c r="H118" s="247"/>
      <c r="I118" s="247"/>
      <c r="J118" s="52">
        <f t="shared" ref="J118:J121" si="46">SUM(L118,O118)</f>
        <v>0</v>
      </c>
      <c r="K118" s="245"/>
      <c r="L118" s="247"/>
      <c r="M118" s="247"/>
      <c r="N118" s="247"/>
      <c r="O118" s="247"/>
      <c r="P118" s="247"/>
      <c r="Q118" s="247"/>
      <c r="R118" s="238">
        <f>SUM(E118,J118)</f>
        <v>0</v>
      </c>
    </row>
    <row r="119" spans="1:222" s="107" customFormat="1" ht="26.25" hidden="1" customHeight="1" x14ac:dyDescent="0.3">
      <c r="A119" s="258" t="s">
        <v>187</v>
      </c>
      <c r="B119" s="258" t="s">
        <v>188</v>
      </c>
      <c r="C119" s="258" t="s">
        <v>53</v>
      </c>
      <c r="D119" s="191" t="s">
        <v>189</v>
      </c>
      <c r="E119" s="226"/>
      <c r="F119" s="228"/>
      <c r="G119" s="226"/>
      <c r="H119" s="226"/>
      <c r="I119" s="226"/>
      <c r="J119" s="52">
        <f t="shared" si="46"/>
        <v>0</v>
      </c>
      <c r="K119" s="238"/>
      <c r="L119" s="226"/>
      <c r="M119" s="226"/>
      <c r="N119" s="226"/>
      <c r="O119" s="226"/>
      <c r="P119" s="226"/>
      <c r="Q119" s="226"/>
      <c r="R119" s="238">
        <f t="shared" ref="R119:R121" si="47">SUM(E119,J119)</f>
        <v>0</v>
      </c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8"/>
      <c r="DY119" s="158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  <c r="FK119" s="158"/>
      <c r="FL119" s="158"/>
      <c r="FM119" s="158"/>
      <c r="FN119" s="158"/>
      <c r="FO119" s="158"/>
      <c r="FP119" s="158"/>
      <c r="FQ119" s="158"/>
      <c r="FR119" s="158"/>
      <c r="FS119" s="158"/>
      <c r="FT119" s="158"/>
      <c r="FU119" s="158"/>
      <c r="FV119" s="158"/>
      <c r="FW119" s="158"/>
      <c r="FX119" s="158"/>
      <c r="FY119" s="158"/>
      <c r="FZ119" s="158"/>
      <c r="GA119" s="158"/>
      <c r="GB119" s="158"/>
      <c r="GC119" s="158"/>
      <c r="GD119" s="158"/>
      <c r="GE119" s="158"/>
      <c r="GF119" s="158"/>
      <c r="GG119" s="158"/>
      <c r="GH119" s="158"/>
      <c r="GI119" s="158"/>
      <c r="GJ119" s="158"/>
      <c r="GK119" s="158"/>
      <c r="GL119" s="158"/>
      <c r="GM119" s="158"/>
      <c r="GN119" s="158"/>
      <c r="GO119" s="158"/>
      <c r="GP119" s="158"/>
      <c r="GQ119" s="158"/>
      <c r="GR119" s="158"/>
      <c r="GS119" s="158"/>
      <c r="GT119" s="158"/>
      <c r="GU119" s="158"/>
      <c r="GV119" s="158"/>
      <c r="GW119" s="158"/>
      <c r="GX119" s="158"/>
      <c r="GY119" s="158"/>
      <c r="GZ119" s="158"/>
      <c r="HA119" s="158"/>
      <c r="HB119" s="158"/>
      <c r="HC119" s="158"/>
      <c r="HD119" s="158"/>
      <c r="HE119" s="158"/>
      <c r="HF119" s="158"/>
      <c r="HG119" s="158"/>
      <c r="HH119" s="158"/>
      <c r="HI119" s="158"/>
      <c r="HJ119" s="158"/>
      <c r="HK119" s="158"/>
      <c r="HL119" s="158"/>
      <c r="HM119" s="158"/>
      <c r="HN119" s="158"/>
    </row>
    <row r="120" spans="1:222" s="107" customFormat="1" ht="22.5" hidden="1" customHeight="1" x14ac:dyDescent="0.3">
      <c r="A120" s="55" t="s">
        <v>262</v>
      </c>
      <c r="B120" s="55" t="s">
        <v>251</v>
      </c>
      <c r="C120" s="55" t="s">
        <v>252</v>
      </c>
      <c r="D120" s="60" t="s">
        <v>253</v>
      </c>
      <c r="E120" s="226">
        <f>SUM(F120,I120)</f>
        <v>0</v>
      </c>
      <c r="F120" s="228"/>
      <c r="G120" s="226"/>
      <c r="H120" s="226"/>
      <c r="I120" s="226"/>
      <c r="J120" s="52">
        <f t="shared" si="46"/>
        <v>0</v>
      </c>
      <c r="K120" s="238"/>
      <c r="L120" s="226"/>
      <c r="M120" s="226"/>
      <c r="N120" s="226"/>
      <c r="O120" s="226"/>
      <c r="P120" s="226"/>
      <c r="Q120" s="226"/>
      <c r="R120" s="238">
        <f t="shared" si="47"/>
        <v>0</v>
      </c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  <c r="GK120" s="158"/>
      <c r="GL120" s="158"/>
      <c r="GM120" s="158"/>
      <c r="GN120" s="158"/>
      <c r="GO120" s="158"/>
      <c r="GP120" s="158"/>
      <c r="GQ120" s="158"/>
      <c r="GR120" s="158"/>
      <c r="GS120" s="158"/>
      <c r="GT120" s="158"/>
      <c r="GU120" s="158"/>
      <c r="GV120" s="158"/>
      <c r="GW120" s="158"/>
      <c r="GX120" s="158"/>
      <c r="GY120" s="158"/>
      <c r="GZ120" s="158"/>
      <c r="HA120" s="158"/>
      <c r="HB120" s="158"/>
      <c r="HC120" s="158"/>
      <c r="HD120" s="158"/>
      <c r="HE120" s="158"/>
      <c r="HF120" s="158"/>
      <c r="HG120" s="158"/>
      <c r="HH120" s="158"/>
      <c r="HI120" s="158"/>
      <c r="HJ120" s="158"/>
      <c r="HK120" s="158"/>
      <c r="HL120" s="158"/>
      <c r="HM120" s="158"/>
      <c r="HN120" s="158"/>
    </row>
    <row r="121" spans="1:222" s="82" customFormat="1" ht="27" hidden="1" customHeight="1" x14ac:dyDescent="0.3">
      <c r="A121" s="258" t="s">
        <v>352</v>
      </c>
      <c r="B121" s="55" t="s">
        <v>353</v>
      </c>
      <c r="C121" s="55" t="s">
        <v>53</v>
      </c>
      <c r="D121" s="60" t="s">
        <v>354</v>
      </c>
      <c r="E121" s="228"/>
      <c r="F121" s="228"/>
      <c r="G121" s="226"/>
      <c r="H121" s="226"/>
      <c r="I121" s="226"/>
      <c r="J121" s="52">
        <f t="shared" si="46"/>
        <v>0</v>
      </c>
      <c r="K121" s="238"/>
      <c r="L121" s="226"/>
      <c r="M121" s="226"/>
      <c r="N121" s="226"/>
      <c r="O121" s="226"/>
      <c r="P121" s="226"/>
      <c r="Q121" s="226"/>
      <c r="R121" s="52">
        <f t="shared" si="47"/>
        <v>0</v>
      </c>
    </row>
    <row r="122" spans="1:222" s="82" customFormat="1" ht="21.75" hidden="1" customHeight="1" x14ac:dyDescent="0.3">
      <c r="A122" s="55" t="s">
        <v>190</v>
      </c>
      <c r="B122" s="55" t="s">
        <v>145</v>
      </c>
      <c r="C122" s="55" t="s">
        <v>52</v>
      </c>
      <c r="D122" s="191" t="s">
        <v>70</v>
      </c>
      <c r="E122" s="226">
        <f>SUM(F122,I122)</f>
        <v>0</v>
      </c>
      <c r="F122" s="226"/>
      <c r="G122" s="236"/>
      <c r="H122" s="236"/>
      <c r="I122" s="236"/>
      <c r="J122" s="52">
        <f>SUM(L122,O122)</f>
        <v>0</v>
      </c>
      <c r="K122" s="238"/>
      <c r="L122" s="236"/>
      <c r="M122" s="236"/>
      <c r="N122" s="236"/>
      <c r="O122" s="236"/>
      <c r="P122" s="236"/>
      <c r="Q122" s="236"/>
      <c r="R122" s="238">
        <f>SUM(E122,J122)</f>
        <v>0</v>
      </c>
    </row>
    <row r="123" spans="1:222" s="147" customFormat="1" ht="34.5" customHeight="1" x14ac:dyDescent="0.3">
      <c r="A123" s="259" t="s">
        <v>311</v>
      </c>
      <c r="B123" s="259" t="s">
        <v>311</v>
      </c>
      <c r="C123" s="259" t="s">
        <v>311</v>
      </c>
      <c r="D123" s="260" t="s">
        <v>478</v>
      </c>
      <c r="E123" s="357">
        <f t="shared" ref="E123:R123" si="48">SUM(E14,E29,E46,E73,E89,E109,E114,E117)</f>
        <v>1520000</v>
      </c>
      <c r="F123" s="356">
        <f t="shared" si="48"/>
        <v>0</v>
      </c>
      <c r="G123" s="357">
        <f t="shared" si="48"/>
        <v>0</v>
      </c>
      <c r="H123" s="357">
        <f t="shared" si="48"/>
        <v>0</v>
      </c>
      <c r="I123" s="357">
        <f>SUM(I14,I29,I46,I73,I89,I109,I114,I117)</f>
        <v>1520000</v>
      </c>
      <c r="J123" s="357">
        <f t="shared" si="48"/>
        <v>1208450</v>
      </c>
      <c r="K123" s="357">
        <f t="shared" si="48"/>
        <v>1208450</v>
      </c>
      <c r="L123" s="357">
        <f t="shared" si="48"/>
        <v>0</v>
      </c>
      <c r="M123" s="357">
        <f t="shared" si="48"/>
        <v>0</v>
      </c>
      <c r="N123" s="357">
        <f t="shared" si="48"/>
        <v>0</v>
      </c>
      <c r="O123" s="357">
        <f t="shared" si="48"/>
        <v>1208450</v>
      </c>
      <c r="P123" s="357">
        <f t="shared" si="48"/>
        <v>0</v>
      </c>
      <c r="Q123" s="357" t="e">
        <f t="shared" si="48"/>
        <v>#REF!</v>
      </c>
      <c r="R123" s="357">
        <f t="shared" si="48"/>
        <v>2728450</v>
      </c>
      <c r="T123" s="176">
        <f>SUM(E123,J123)</f>
        <v>2728450</v>
      </c>
      <c r="U123" s="177">
        <f>SUM(E123,J123)</f>
        <v>2728450</v>
      </c>
    </row>
    <row r="124" spans="1:222" x14ac:dyDescent="0.2">
      <c r="C124" s="310"/>
      <c r="D124" s="59"/>
      <c r="E124" s="105"/>
      <c r="F124" s="6"/>
      <c r="G124" s="7"/>
      <c r="H124" s="7"/>
      <c r="I124" s="7"/>
      <c r="J124" s="311"/>
      <c r="K124" s="311"/>
      <c r="L124" s="7"/>
      <c r="M124" s="7"/>
      <c r="N124" s="7"/>
      <c r="O124" s="7"/>
      <c r="P124" s="7"/>
      <c r="Q124" s="7"/>
      <c r="R124" s="6"/>
    </row>
    <row r="125" spans="1:222" ht="6.75" customHeight="1" x14ac:dyDescent="0.2">
      <c r="C125" s="310"/>
      <c r="D125" s="59"/>
      <c r="M125" s="7"/>
      <c r="O125" s="7"/>
      <c r="P125" s="7"/>
      <c r="Q125" s="7"/>
      <c r="R125" s="6"/>
    </row>
    <row r="126" spans="1:222" ht="52.5" customHeight="1" x14ac:dyDescent="0.2">
      <c r="C126" s="8"/>
      <c r="D126" s="59"/>
      <c r="Q126" s="7"/>
      <c r="R126" s="6"/>
      <c r="T126" s="373">
        <f>J123-K123</f>
        <v>0</v>
      </c>
    </row>
    <row r="127" spans="1:222" x14ac:dyDescent="0.2">
      <c r="C127" s="310"/>
      <c r="D127" s="59"/>
      <c r="O127" s="7"/>
      <c r="P127" s="7"/>
    </row>
    <row r="128" spans="1:222" x14ac:dyDescent="0.2">
      <c r="C128" s="310"/>
      <c r="D128" s="59"/>
    </row>
    <row r="129" spans="3:18" ht="21" hidden="1" customHeight="1" x14ac:dyDescent="0.2">
      <c r="C129" s="310"/>
      <c r="D129" s="59"/>
    </row>
    <row r="130" spans="3:18" s="82" customFormat="1" ht="23.25" hidden="1" customHeight="1" x14ac:dyDescent="0.2">
      <c r="C130" s="90"/>
      <c r="D130" s="91" t="s">
        <v>238</v>
      </c>
      <c r="E130" s="92" t="e">
        <f>SUM(E15:E16,#REF!,E30,E47,E74,E118)</f>
        <v>#REF!</v>
      </c>
      <c r="F130" s="92" t="e">
        <f>SUM(F15:F16,#REF!,F30,F47,F74,F118)</f>
        <v>#REF!</v>
      </c>
      <c r="G130" s="92" t="e">
        <f>SUM(G15:G16,#REF!,G30,G47,G74,G118)</f>
        <v>#REF!</v>
      </c>
      <c r="H130" s="92" t="e">
        <f>SUM(H15:H16,#REF!,H30,H47,H74,H118)</f>
        <v>#REF!</v>
      </c>
      <c r="I130" s="92" t="e">
        <f>SUM(I15:I16,#REF!,I30,I47,I74,I118)</f>
        <v>#REF!</v>
      </c>
      <c r="J130" s="92" t="e">
        <f>SUM(J15:J16,#REF!,J30,J47,J74,J118)</f>
        <v>#REF!</v>
      </c>
      <c r="K130" s="92" t="e">
        <f>SUM(K15:K16,#REF!,K30,K47,K74,K118)</f>
        <v>#REF!</v>
      </c>
      <c r="L130" s="92" t="e">
        <f>SUM(L15:L16,#REF!,L30,L47,L74,L118)</f>
        <v>#REF!</v>
      </c>
      <c r="M130" s="92" t="e">
        <f>SUM(M15:M16,#REF!,M30,M47,M74,M118)</f>
        <v>#REF!</v>
      </c>
      <c r="N130" s="92" t="e">
        <f>SUM(N15:N16,#REF!,N30,N47,N74,N118)</f>
        <v>#REF!</v>
      </c>
      <c r="O130" s="92" t="e">
        <f>SUM(O15:O16,#REF!,O30,O47,O74,O118)</f>
        <v>#REF!</v>
      </c>
      <c r="P130" s="92" t="e">
        <f>SUM(P15:P16,#REF!,P30,P47,P74,P118)</f>
        <v>#REF!</v>
      </c>
      <c r="Q130" s="92" t="e">
        <f>SUM(Q15:Q16,#REF!,Q30,Q47,Q74,Q118)</f>
        <v>#REF!</v>
      </c>
      <c r="R130" s="92" t="e">
        <f>SUM(R15:R16,#REF!,R30,R47,R74,R118)</f>
        <v>#REF!</v>
      </c>
    </row>
    <row r="131" spans="3:18" hidden="1" x14ac:dyDescent="0.2">
      <c r="C131" s="310"/>
      <c r="D131" s="59" t="s">
        <v>240</v>
      </c>
      <c r="E131" s="47" t="e">
        <f>SUM(E31,#REF!,#REF!,E34,#REF!,E40,E35,E36,E75)</f>
        <v>#REF!</v>
      </c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3:18" hidden="1" x14ac:dyDescent="0.2">
      <c r="C132" s="310"/>
      <c r="D132" s="59" t="s">
        <v>239</v>
      </c>
      <c r="E132" s="106">
        <f>SUM(E78:E81)</f>
        <v>0</v>
      </c>
      <c r="F132" s="46"/>
      <c r="G132" s="48"/>
      <c r="H132" s="48"/>
      <c r="I132" s="48"/>
      <c r="J132" s="49"/>
      <c r="K132" s="49"/>
      <c r="L132" s="48"/>
      <c r="M132" s="48"/>
      <c r="N132" s="48"/>
      <c r="O132" s="48"/>
      <c r="P132" s="48"/>
      <c r="Q132" s="48"/>
      <c r="R132" s="46"/>
    </row>
    <row r="133" spans="3:18" hidden="1" x14ac:dyDescent="0.2">
      <c r="C133" s="310"/>
      <c r="D133" s="59" t="s">
        <v>241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3:18" ht="12.75" hidden="1" customHeight="1" x14ac:dyDescent="0.2">
      <c r="C134" s="310"/>
      <c r="D134" s="59" t="s">
        <v>242</v>
      </c>
      <c r="E134" s="106"/>
      <c r="F134" s="46"/>
      <c r="G134" s="48"/>
      <c r="H134" s="48"/>
      <c r="I134" s="48"/>
      <c r="J134" s="49"/>
      <c r="K134" s="49"/>
      <c r="L134" s="48"/>
      <c r="M134" s="48"/>
      <c r="N134" s="48"/>
      <c r="O134" s="48"/>
      <c r="P134" s="48"/>
      <c r="Q134" s="48"/>
      <c r="R134" s="46"/>
    </row>
    <row r="135" spans="3:18" hidden="1" x14ac:dyDescent="0.2">
      <c r="C135" s="310"/>
      <c r="D135" s="59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3:18" hidden="1" x14ac:dyDescent="0.2">
      <c r="C136" s="310"/>
      <c r="D136" s="59"/>
      <c r="E136" s="106"/>
      <c r="F136" s="46"/>
      <c r="G136" s="48"/>
      <c r="H136" s="48"/>
      <c r="I136" s="48"/>
      <c r="J136" s="49"/>
      <c r="K136" s="49"/>
      <c r="L136" s="48"/>
      <c r="M136" s="48"/>
      <c r="N136" s="48"/>
      <c r="O136" s="48"/>
      <c r="P136" s="48"/>
      <c r="Q136" s="48"/>
      <c r="R136" s="46"/>
    </row>
    <row r="137" spans="3:18" ht="15.75" hidden="1" customHeight="1" x14ac:dyDescent="0.2">
      <c r="C137" s="310"/>
      <c r="D137" s="59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3:18" ht="12.75" hidden="1" customHeight="1" x14ac:dyDescent="0.2">
      <c r="C138" s="310"/>
      <c r="E138" s="106"/>
      <c r="F138" s="46"/>
      <c r="G138" s="48"/>
      <c r="H138" s="48"/>
      <c r="I138" s="48"/>
      <c r="J138" s="49"/>
      <c r="K138" s="49"/>
      <c r="L138" s="48"/>
      <c r="M138" s="48"/>
      <c r="N138" s="48"/>
      <c r="O138" s="48"/>
      <c r="P138" s="48"/>
      <c r="Q138" s="48"/>
      <c r="R138" s="46"/>
    </row>
    <row r="139" spans="3:18" hidden="1" x14ac:dyDescent="0.2">
      <c r="C139" s="310"/>
      <c r="E139" s="47"/>
      <c r="F139" s="49" t="e">
        <f t="shared" ref="F139:R139" si="49">SUM(F130:F137)</f>
        <v>#REF!</v>
      </c>
      <c r="G139" s="49" t="e">
        <f t="shared" si="49"/>
        <v>#REF!</v>
      </c>
      <c r="H139" s="49" t="e">
        <f t="shared" si="49"/>
        <v>#REF!</v>
      </c>
      <c r="I139" s="49" t="e">
        <f t="shared" si="49"/>
        <v>#REF!</v>
      </c>
      <c r="J139" s="49" t="e">
        <f t="shared" si="49"/>
        <v>#REF!</v>
      </c>
      <c r="K139" s="49"/>
      <c r="L139" s="49" t="e">
        <f t="shared" si="49"/>
        <v>#REF!</v>
      </c>
      <c r="M139" s="49" t="e">
        <f t="shared" si="49"/>
        <v>#REF!</v>
      </c>
      <c r="N139" s="49" t="e">
        <f t="shared" si="49"/>
        <v>#REF!</v>
      </c>
      <c r="O139" s="49" t="e">
        <f t="shared" si="49"/>
        <v>#REF!</v>
      </c>
      <c r="P139" s="49" t="e">
        <f t="shared" si="49"/>
        <v>#REF!</v>
      </c>
      <c r="Q139" s="49" t="e">
        <f t="shared" si="49"/>
        <v>#REF!</v>
      </c>
      <c r="R139" s="49" t="e">
        <f t="shared" si="49"/>
        <v>#REF!</v>
      </c>
    </row>
    <row r="140" spans="3:18" x14ac:dyDescent="0.2">
      <c r="C140" s="310"/>
    </row>
    <row r="141" spans="3:18" ht="14.25" customHeight="1" x14ac:dyDescent="0.2">
      <c r="C141" s="310"/>
    </row>
    <row r="142" spans="3:18" x14ac:dyDescent="0.2">
      <c r="C142" s="310"/>
    </row>
    <row r="143" spans="3:18" ht="12.75" customHeight="1" x14ac:dyDescent="0.2">
      <c r="C143" s="310"/>
    </row>
    <row r="144" spans="3:18" x14ac:dyDescent="0.2">
      <c r="C144" s="310"/>
    </row>
    <row r="145" spans="3:3" x14ac:dyDescent="0.2">
      <c r="C145" s="310"/>
    </row>
    <row r="146" spans="3:3" x14ac:dyDescent="0.2">
      <c r="C146" s="310"/>
    </row>
    <row r="147" spans="3:3" ht="12.75" customHeight="1" x14ac:dyDescent="0.2">
      <c r="C147" s="310"/>
    </row>
    <row r="148" spans="3:3" x14ac:dyDescent="0.2">
      <c r="C148" s="310"/>
    </row>
    <row r="149" spans="3:3" x14ac:dyDescent="0.2">
      <c r="C149" s="310"/>
    </row>
    <row r="150" spans="3:3" x14ac:dyDescent="0.2">
      <c r="C150" s="310"/>
    </row>
    <row r="151" spans="3:3" ht="12.75" customHeight="1" x14ac:dyDescent="0.2">
      <c r="C151" s="310"/>
    </row>
    <row r="152" spans="3:3" x14ac:dyDescent="0.2">
      <c r="C152" s="310"/>
    </row>
    <row r="153" spans="3:3" x14ac:dyDescent="0.2">
      <c r="C153" s="310"/>
    </row>
    <row r="154" spans="3:3" x14ac:dyDescent="0.2">
      <c r="C154" s="310"/>
    </row>
    <row r="155" spans="3:3" ht="12.75" customHeight="1" x14ac:dyDescent="0.2">
      <c r="C155" s="310"/>
    </row>
    <row r="156" spans="3:3" x14ac:dyDescent="0.2">
      <c r="C156" s="310"/>
    </row>
    <row r="157" spans="3:3" x14ac:dyDescent="0.2">
      <c r="C157" s="310"/>
    </row>
    <row r="158" spans="3:3" x14ac:dyDescent="0.2">
      <c r="C158" s="310"/>
    </row>
    <row r="159" spans="3:3" ht="12.75" customHeight="1" x14ac:dyDescent="0.2">
      <c r="C159" s="310"/>
    </row>
    <row r="160" spans="3:3" x14ac:dyDescent="0.2">
      <c r="C160" s="310"/>
    </row>
    <row r="161" spans="3:3" x14ac:dyDescent="0.2">
      <c r="C161" s="310"/>
    </row>
    <row r="162" spans="3:3" x14ac:dyDescent="0.2">
      <c r="C162" s="310"/>
    </row>
    <row r="163" spans="3:3" ht="12.75" customHeight="1" x14ac:dyDescent="0.2">
      <c r="C163" s="310"/>
    </row>
    <row r="164" spans="3:3" x14ac:dyDescent="0.2">
      <c r="C164" s="310"/>
    </row>
    <row r="165" spans="3:3" x14ac:dyDescent="0.2">
      <c r="C165" s="310"/>
    </row>
    <row r="166" spans="3:3" x14ac:dyDescent="0.2">
      <c r="C166" s="310"/>
    </row>
    <row r="167" spans="3:3" ht="12.75" customHeight="1" x14ac:dyDescent="0.2">
      <c r="C167" s="310"/>
    </row>
    <row r="168" spans="3:3" x14ac:dyDescent="0.2">
      <c r="C168" s="310"/>
    </row>
    <row r="169" spans="3:3" x14ac:dyDescent="0.2">
      <c r="C169" s="310"/>
    </row>
    <row r="170" spans="3:3" x14ac:dyDescent="0.2">
      <c r="C170" s="310"/>
    </row>
    <row r="171" spans="3:3" ht="12.75" customHeight="1" x14ac:dyDescent="0.2">
      <c r="C171" s="310"/>
    </row>
    <row r="172" spans="3:3" x14ac:dyDescent="0.2">
      <c r="C172" s="310"/>
    </row>
    <row r="173" spans="3:3" x14ac:dyDescent="0.2">
      <c r="C173" s="310"/>
    </row>
    <row r="174" spans="3:3" x14ac:dyDescent="0.2">
      <c r="C174" s="310"/>
    </row>
    <row r="175" spans="3:3" ht="12.75" customHeight="1" x14ac:dyDescent="0.2">
      <c r="C175" s="310"/>
    </row>
    <row r="176" spans="3:3" x14ac:dyDescent="0.2">
      <c r="C176" s="310"/>
    </row>
    <row r="177" spans="3:3" x14ac:dyDescent="0.2">
      <c r="C177" s="310"/>
    </row>
    <row r="178" spans="3:3" x14ac:dyDescent="0.2">
      <c r="C178" s="310"/>
    </row>
    <row r="179" spans="3:3" ht="12.75" customHeight="1" x14ac:dyDescent="0.2">
      <c r="C179" s="310"/>
    </row>
    <row r="180" spans="3:3" x14ac:dyDescent="0.2">
      <c r="C180" s="310"/>
    </row>
    <row r="181" spans="3:3" x14ac:dyDescent="0.2">
      <c r="C181" s="310"/>
    </row>
    <row r="182" spans="3:3" x14ac:dyDescent="0.2">
      <c r="C182" s="310"/>
    </row>
    <row r="183" spans="3:3" ht="12.75" customHeight="1" x14ac:dyDescent="0.2">
      <c r="C183" s="310"/>
    </row>
    <row r="184" spans="3:3" x14ac:dyDescent="0.2">
      <c r="C184" s="310"/>
    </row>
    <row r="185" spans="3:3" x14ac:dyDescent="0.2">
      <c r="C185" s="310"/>
    </row>
    <row r="186" spans="3:3" x14ac:dyDescent="0.2">
      <c r="C186" s="310"/>
    </row>
    <row r="187" spans="3:3" ht="12.75" customHeight="1" x14ac:dyDescent="0.2">
      <c r="C187" s="310"/>
    </row>
    <row r="188" spans="3:3" x14ac:dyDescent="0.2">
      <c r="C188" s="310"/>
    </row>
    <row r="189" spans="3:3" x14ac:dyDescent="0.2">
      <c r="C189" s="310"/>
    </row>
    <row r="190" spans="3:3" x14ac:dyDescent="0.2">
      <c r="C190" s="310"/>
    </row>
    <row r="191" spans="3:3" ht="12.75" customHeight="1" x14ac:dyDescent="0.2">
      <c r="C191" s="310"/>
    </row>
    <row r="192" spans="3:3" x14ac:dyDescent="0.2">
      <c r="C192" s="310"/>
    </row>
    <row r="193" spans="3:3" x14ac:dyDescent="0.2">
      <c r="C193" s="310"/>
    </row>
    <row r="194" spans="3:3" x14ac:dyDescent="0.2">
      <c r="C194" s="310"/>
    </row>
    <row r="195" spans="3:3" ht="12.75" customHeight="1" x14ac:dyDescent="0.2">
      <c r="C195" s="310"/>
    </row>
    <row r="196" spans="3:3" x14ac:dyDescent="0.2">
      <c r="C196" s="310"/>
    </row>
    <row r="197" spans="3:3" x14ac:dyDescent="0.2">
      <c r="C197" s="310"/>
    </row>
    <row r="198" spans="3:3" x14ac:dyDescent="0.2">
      <c r="C198" s="310"/>
    </row>
    <row r="199" spans="3:3" ht="12.75" customHeight="1" x14ac:dyDescent="0.2">
      <c r="C199" s="310"/>
    </row>
    <row r="200" spans="3:3" x14ac:dyDescent="0.2">
      <c r="C200" s="310"/>
    </row>
    <row r="201" spans="3:3" x14ac:dyDescent="0.2">
      <c r="C201" s="310"/>
    </row>
    <row r="202" spans="3:3" x14ac:dyDescent="0.2">
      <c r="C202" s="310"/>
    </row>
    <row r="203" spans="3:3" ht="12.75" customHeight="1" x14ac:dyDescent="0.2">
      <c r="C203" s="310"/>
    </row>
    <row r="204" spans="3:3" x14ac:dyDescent="0.2">
      <c r="C204" s="310"/>
    </row>
    <row r="205" spans="3:3" x14ac:dyDescent="0.2">
      <c r="C205" s="310"/>
    </row>
    <row r="206" spans="3:3" x14ac:dyDescent="0.2">
      <c r="C206" s="310"/>
    </row>
    <row r="207" spans="3:3" ht="12.75" customHeight="1" x14ac:dyDescent="0.2">
      <c r="C207" s="310"/>
    </row>
    <row r="208" spans="3:3" x14ac:dyDescent="0.2">
      <c r="C208" s="310"/>
    </row>
    <row r="209" spans="3:3" x14ac:dyDescent="0.2">
      <c r="C209" s="310"/>
    </row>
    <row r="210" spans="3:3" x14ac:dyDescent="0.2">
      <c r="C210" s="310"/>
    </row>
    <row r="211" spans="3:3" ht="12.75" customHeight="1" x14ac:dyDescent="0.2">
      <c r="C211" s="310"/>
    </row>
    <row r="212" spans="3:3" x14ac:dyDescent="0.2">
      <c r="C212" s="310"/>
    </row>
    <row r="213" spans="3:3" x14ac:dyDescent="0.2">
      <c r="C213" s="310"/>
    </row>
    <row r="214" spans="3:3" x14ac:dyDescent="0.2">
      <c r="C214" s="310"/>
    </row>
    <row r="215" spans="3:3" ht="12.75" customHeight="1" x14ac:dyDescent="0.2">
      <c r="C215" s="310"/>
    </row>
    <row r="216" spans="3:3" x14ac:dyDescent="0.2">
      <c r="C216" s="310"/>
    </row>
    <row r="217" spans="3:3" x14ac:dyDescent="0.2">
      <c r="C217" s="310"/>
    </row>
    <row r="218" spans="3:3" x14ac:dyDescent="0.2">
      <c r="C218" s="310"/>
    </row>
    <row r="219" spans="3:3" ht="12.75" customHeight="1" x14ac:dyDescent="0.2">
      <c r="C219" s="310"/>
    </row>
    <row r="220" spans="3:3" x14ac:dyDescent="0.2">
      <c r="C220" s="310"/>
    </row>
    <row r="221" spans="3:3" x14ac:dyDescent="0.2">
      <c r="C221" s="310"/>
    </row>
    <row r="222" spans="3:3" x14ac:dyDescent="0.2">
      <c r="C222" s="310"/>
    </row>
    <row r="223" spans="3:3" ht="12.75" customHeight="1" x14ac:dyDescent="0.2">
      <c r="C223" s="310"/>
    </row>
    <row r="224" spans="3:3" x14ac:dyDescent="0.2">
      <c r="C224" s="310"/>
    </row>
    <row r="225" spans="3:3" x14ac:dyDescent="0.2">
      <c r="C225" s="310"/>
    </row>
    <row r="226" spans="3:3" x14ac:dyDescent="0.2">
      <c r="C226" s="310"/>
    </row>
    <row r="227" spans="3:3" ht="12.75" customHeight="1" x14ac:dyDescent="0.2">
      <c r="C227" s="310"/>
    </row>
    <row r="228" spans="3:3" x14ac:dyDescent="0.2">
      <c r="C228" s="310"/>
    </row>
    <row r="229" spans="3:3" x14ac:dyDescent="0.2">
      <c r="C229" s="310"/>
    </row>
    <row r="230" spans="3:3" x14ac:dyDescent="0.2">
      <c r="C230" s="310"/>
    </row>
    <row r="231" spans="3:3" ht="12.75" customHeight="1" x14ac:dyDescent="0.2">
      <c r="C231" s="310"/>
    </row>
    <row r="232" spans="3:3" x14ac:dyDescent="0.2">
      <c r="C232" s="310"/>
    </row>
    <row r="233" spans="3:3" x14ac:dyDescent="0.2">
      <c r="C233" s="310"/>
    </row>
    <row r="234" spans="3:3" x14ac:dyDescent="0.2">
      <c r="C234" s="310"/>
    </row>
    <row r="235" spans="3:3" ht="12.75" customHeight="1" x14ac:dyDescent="0.2">
      <c r="C235" s="310"/>
    </row>
    <row r="236" spans="3:3" x14ac:dyDescent="0.2">
      <c r="C236" s="310"/>
    </row>
    <row r="237" spans="3:3" x14ac:dyDescent="0.2">
      <c r="C237" s="310"/>
    </row>
    <row r="238" spans="3:3" x14ac:dyDescent="0.2">
      <c r="C238" s="310"/>
    </row>
    <row r="239" spans="3:3" ht="12.75" customHeight="1" x14ac:dyDescent="0.2">
      <c r="C239" s="310"/>
    </row>
    <row r="240" spans="3:3" x14ac:dyDescent="0.2">
      <c r="C240" s="310"/>
    </row>
    <row r="241" spans="3:3" x14ac:dyDescent="0.2">
      <c r="C241" s="310"/>
    </row>
    <row r="242" spans="3:3" x14ac:dyDescent="0.2">
      <c r="C242" s="310"/>
    </row>
    <row r="243" spans="3:3" ht="12.75" customHeight="1" x14ac:dyDescent="0.2">
      <c r="C243" s="310"/>
    </row>
    <row r="244" spans="3:3" x14ac:dyDescent="0.2">
      <c r="C244" s="310"/>
    </row>
    <row r="245" spans="3:3" x14ac:dyDescent="0.2">
      <c r="C245" s="310"/>
    </row>
    <row r="246" spans="3:3" x14ac:dyDescent="0.2">
      <c r="C246" s="310"/>
    </row>
    <row r="247" spans="3:3" ht="12.75" customHeight="1" x14ac:dyDescent="0.2">
      <c r="C247" s="310"/>
    </row>
    <row r="248" spans="3:3" x14ac:dyDescent="0.2">
      <c r="C248" s="310"/>
    </row>
    <row r="249" spans="3:3" x14ac:dyDescent="0.2">
      <c r="C249" s="310"/>
    </row>
    <row r="250" spans="3:3" x14ac:dyDescent="0.2">
      <c r="C250" s="310"/>
    </row>
    <row r="251" spans="3:3" ht="12.75" customHeight="1" x14ac:dyDescent="0.2">
      <c r="C251" s="310"/>
    </row>
    <row r="252" spans="3:3" x14ac:dyDescent="0.2">
      <c r="C252" s="310"/>
    </row>
    <row r="253" spans="3:3" x14ac:dyDescent="0.2">
      <c r="C253" s="310"/>
    </row>
    <row r="254" spans="3:3" x14ac:dyDescent="0.2">
      <c r="C254" s="310"/>
    </row>
    <row r="255" spans="3:3" ht="12.75" customHeight="1" x14ac:dyDescent="0.2">
      <c r="C255" s="310"/>
    </row>
    <row r="256" spans="3:3" x14ac:dyDescent="0.2">
      <c r="C256" s="310"/>
    </row>
    <row r="257" spans="3:3" x14ac:dyDescent="0.2">
      <c r="C257" s="310"/>
    </row>
    <row r="258" spans="3:3" x14ac:dyDescent="0.2">
      <c r="C258" s="310"/>
    </row>
    <row r="259" spans="3:3" ht="12.75" customHeight="1" x14ac:dyDescent="0.2">
      <c r="C259" s="310"/>
    </row>
    <row r="260" spans="3:3" x14ac:dyDescent="0.2">
      <c r="C260" s="310"/>
    </row>
    <row r="261" spans="3:3" x14ac:dyDescent="0.2">
      <c r="C261" s="310"/>
    </row>
    <row r="262" spans="3:3" x14ac:dyDescent="0.2">
      <c r="C262" s="310"/>
    </row>
    <row r="263" spans="3:3" ht="12.75" customHeight="1" x14ac:dyDescent="0.2">
      <c r="C263" s="310"/>
    </row>
    <row r="264" spans="3:3" x14ac:dyDescent="0.2">
      <c r="C264" s="310"/>
    </row>
    <row r="265" spans="3:3" x14ac:dyDescent="0.2">
      <c r="C265" s="310"/>
    </row>
    <row r="266" spans="3:3" x14ac:dyDescent="0.2">
      <c r="C266" s="310"/>
    </row>
    <row r="267" spans="3:3" ht="12.75" customHeight="1" x14ac:dyDescent="0.2">
      <c r="C267" s="310"/>
    </row>
    <row r="268" spans="3:3" x14ac:dyDescent="0.2">
      <c r="C268" s="310"/>
    </row>
    <row r="269" spans="3:3" x14ac:dyDescent="0.2">
      <c r="C269" s="310"/>
    </row>
    <row r="270" spans="3:3" x14ac:dyDescent="0.2">
      <c r="C270" s="310"/>
    </row>
    <row r="271" spans="3:3" ht="12.75" customHeight="1" x14ac:dyDescent="0.2">
      <c r="C271" s="310"/>
    </row>
    <row r="272" spans="3:3" x14ac:dyDescent="0.2">
      <c r="C272" s="310"/>
    </row>
    <row r="273" spans="3:3" x14ac:dyDescent="0.2">
      <c r="C273" s="310"/>
    </row>
    <row r="274" spans="3:3" x14ac:dyDescent="0.2">
      <c r="C274" s="310"/>
    </row>
    <row r="275" spans="3:3" ht="12.75" customHeight="1" x14ac:dyDescent="0.2">
      <c r="C275" s="310"/>
    </row>
    <row r="276" spans="3:3" x14ac:dyDescent="0.2">
      <c r="C276" s="310"/>
    </row>
    <row r="277" spans="3:3" x14ac:dyDescent="0.2">
      <c r="C277" s="310"/>
    </row>
    <row r="278" spans="3:3" x14ac:dyDescent="0.2">
      <c r="C278" s="310"/>
    </row>
    <row r="279" spans="3:3" ht="12.75" customHeight="1" x14ac:dyDescent="0.2">
      <c r="C279" s="310"/>
    </row>
    <row r="280" spans="3:3" x14ac:dyDescent="0.2">
      <c r="C280" s="310"/>
    </row>
    <row r="281" spans="3:3" x14ac:dyDescent="0.2">
      <c r="C281" s="310"/>
    </row>
    <row r="282" spans="3:3" x14ac:dyDescent="0.2">
      <c r="C282" s="310"/>
    </row>
    <row r="283" spans="3:3" ht="12.75" customHeight="1" x14ac:dyDescent="0.2">
      <c r="C283" s="310"/>
    </row>
    <row r="284" spans="3:3" x14ac:dyDescent="0.2">
      <c r="C284" s="310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1181102362204722" header="0" footer="0"/>
  <pageSetup paperSize="9" scale="59" fitToHeight="3" orientation="landscape" r:id="rId1"/>
  <headerFooter differentFirst="1" alignWithMargins="0">
    <oddHeader>&amp;C&amp;P&amp;RПродовження додатку 3</oddHeader>
  </headerFooter>
  <rowBreaks count="3" manualBreakCount="3">
    <brk id="33" max="17" man="1"/>
    <brk id="78" max="17" man="1"/>
    <brk id="10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8"/>
  <sheetViews>
    <sheetView showZeros="0" view="pageBreakPreview" zoomScale="87" zoomScaleNormal="112" zoomScaleSheetLayoutView="87" workbookViewId="0">
      <selection activeCell="D11" sqref="D11:D12"/>
    </sheetView>
  </sheetViews>
  <sheetFormatPr defaultColWidth="9.140625" defaultRowHeight="12.75" x14ac:dyDescent="0.2"/>
  <cols>
    <col min="1" max="1" width="11.710937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48.5703125" style="14" customWidth="1"/>
    <col min="6" max="6" width="25.7109375" style="150" customWidth="1"/>
    <col min="7" max="7" width="17.5703125" style="118" customWidth="1"/>
    <col min="8" max="8" width="18.5703125" style="159" customWidth="1"/>
    <col min="9" max="10" width="18" style="14" customWidth="1"/>
    <col min="11" max="11" width="9.140625" customWidth="1"/>
    <col min="12" max="12" width="21.42578125" style="14" hidden="1" customWidth="1"/>
    <col min="13" max="13" width="16" style="14" hidden="1" customWidth="1"/>
    <col min="14" max="14" width="9.140625" style="14" customWidth="1"/>
    <col min="15" max="16384" width="9.140625" style="14"/>
  </cols>
  <sheetData>
    <row r="4" spans="1:13" ht="57" customHeight="1" x14ac:dyDescent="0.2"/>
    <row r="5" spans="1:13" ht="16.350000000000001" customHeight="1" x14ac:dyDescent="0.3">
      <c r="D5" s="559"/>
      <c r="E5" s="559"/>
      <c r="F5" s="559"/>
      <c r="G5" s="559"/>
      <c r="H5" s="559"/>
      <c r="I5" s="559"/>
    </row>
    <row r="6" spans="1:13" ht="18.75" x14ac:dyDescent="0.3">
      <c r="D6" s="560"/>
      <c r="E6" s="560"/>
      <c r="F6" s="560"/>
      <c r="G6" s="560"/>
      <c r="H6" s="560"/>
      <c r="I6" s="560"/>
      <c r="J6" s="560"/>
    </row>
    <row r="7" spans="1:13" ht="16.899999999999999" customHeight="1" x14ac:dyDescent="0.3">
      <c r="D7" s="266"/>
      <c r="E7" s="266"/>
      <c r="F7" s="151"/>
      <c r="G7" s="265"/>
      <c r="H7" s="266"/>
      <c r="I7" s="266"/>
      <c r="J7" s="266"/>
    </row>
    <row r="8" spans="1:13" ht="27" customHeight="1" x14ac:dyDescent="0.3">
      <c r="A8" s="566" t="s">
        <v>483</v>
      </c>
      <c r="B8" s="567"/>
      <c r="D8" s="266"/>
      <c r="E8" s="266"/>
      <c r="F8" s="151"/>
      <c r="G8" s="265"/>
      <c r="H8" s="266"/>
      <c r="I8" s="266"/>
      <c r="J8" s="266"/>
    </row>
    <row r="9" spans="1:13" ht="17.45" customHeight="1" x14ac:dyDescent="0.3">
      <c r="A9" s="568" t="s">
        <v>310</v>
      </c>
      <c r="B9" s="569"/>
      <c r="D9" s="266"/>
      <c r="E9" s="266"/>
      <c r="F9" s="151"/>
      <c r="G9" s="265"/>
      <c r="H9" s="266"/>
      <c r="I9" s="266"/>
      <c r="J9" s="156" t="s">
        <v>312</v>
      </c>
    </row>
    <row r="10" spans="1:13" ht="9.6" customHeight="1" x14ac:dyDescent="0.3">
      <c r="E10" s="29"/>
      <c r="F10" s="151"/>
      <c r="G10" s="265"/>
      <c r="H10" s="30"/>
    </row>
    <row r="11" spans="1:13" s="73" customFormat="1" ht="27" customHeight="1" x14ac:dyDescent="0.2">
      <c r="A11" s="561" t="s">
        <v>373</v>
      </c>
      <c r="B11" s="561" t="s">
        <v>374</v>
      </c>
      <c r="C11" s="561" t="s">
        <v>269</v>
      </c>
      <c r="D11" s="562" t="s">
        <v>375</v>
      </c>
      <c r="E11" s="563" t="s">
        <v>272</v>
      </c>
      <c r="F11" s="563" t="s">
        <v>273</v>
      </c>
      <c r="G11" s="564" t="s">
        <v>270</v>
      </c>
      <c r="H11" s="565" t="s">
        <v>68</v>
      </c>
      <c r="I11" s="557" t="s">
        <v>69</v>
      </c>
      <c r="J11" s="558"/>
    </row>
    <row r="12" spans="1:13" s="73" customFormat="1" ht="104.25" customHeight="1" x14ac:dyDescent="0.2">
      <c r="A12" s="525"/>
      <c r="B12" s="525"/>
      <c r="C12" s="525"/>
      <c r="D12" s="525"/>
      <c r="E12" s="525"/>
      <c r="F12" s="554"/>
      <c r="G12" s="525"/>
      <c r="H12" s="525"/>
      <c r="I12" s="267" t="s">
        <v>265</v>
      </c>
      <c r="J12" s="76" t="s">
        <v>271</v>
      </c>
    </row>
    <row r="13" spans="1:13" s="146" customFormat="1" ht="15.75" customHeight="1" x14ac:dyDescent="0.2">
      <c r="A13" s="144">
        <v>1</v>
      </c>
      <c r="B13" s="144">
        <v>2</v>
      </c>
      <c r="C13" s="144">
        <v>3</v>
      </c>
      <c r="D13" s="144">
        <v>4</v>
      </c>
      <c r="E13" s="145">
        <v>5</v>
      </c>
      <c r="F13" s="145">
        <v>6</v>
      </c>
      <c r="G13" s="145">
        <v>7</v>
      </c>
      <c r="H13" s="145">
        <v>8</v>
      </c>
      <c r="I13" s="144">
        <v>9</v>
      </c>
      <c r="J13" s="145">
        <v>10</v>
      </c>
    </row>
    <row r="14" spans="1:13" ht="40.5" hidden="1" customHeight="1" x14ac:dyDescent="0.3">
      <c r="A14" s="129" t="s">
        <v>155</v>
      </c>
      <c r="B14" s="129"/>
      <c r="C14" s="129"/>
      <c r="D14" s="130" t="s">
        <v>149</v>
      </c>
      <c r="E14" s="197"/>
      <c r="F14" s="198"/>
      <c r="G14" s="86">
        <f>SUM(G15)</f>
        <v>0</v>
      </c>
      <c r="H14" s="86">
        <f t="shared" ref="H14:J14" si="0">SUM(H15)</f>
        <v>0</v>
      </c>
      <c r="I14" s="86">
        <f t="shared" si="0"/>
        <v>0</v>
      </c>
      <c r="J14" s="86">
        <f t="shared" si="0"/>
        <v>0</v>
      </c>
      <c r="K14" s="45"/>
      <c r="M14" s="57"/>
    </row>
    <row r="15" spans="1:13" ht="39" hidden="1" customHeight="1" x14ac:dyDescent="0.3">
      <c r="A15" s="129" t="s">
        <v>156</v>
      </c>
      <c r="B15" s="129"/>
      <c r="C15" s="129"/>
      <c r="D15" s="130" t="s">
        <v>149</v>
      </c>
      <c r="E15" s="197"/>
      <c r="F15" s="198"/>
      <c r="G15" s="86">
        <f>SUM(G16:G30)</f>
        <v>0</v>
      </c>
      <c r="H15" s="86">
        <f t="shared" ref="H15:J15" si="1">SUM(H16:H30)</f>
        <v>0</v>
      </c>
      <c r="I15" s="86">
        <f t="shared" si="1"/>
        <v>0</v>
      </c>
      <c r="J15" s="86">
        <f t="shared" si="1"/>
        <v>0</v>
      </c>
      <c r="K15" s="45"/>
      <c r="L15" s="155">
        <f>SUM(H14:I14)</f>
        <v>0</v>
      </c>
    </row>
    <row r="16" spans="1:13" s="136" customFormat="1" ht="115.5" hidden="1" customHeight="1" x14ac:dyDescent="0.3">
      <c r="A16" s="27" t="s">
        <v>298</v>
      </c>
      <c r="B16" s="27" t="s">
        <v>52</v>
      </c>
      <c r="C16" s="27" t="s">
        <v>53</v>
      </c>
      <c r="D16" s="60" t="s">
        <v>299</v>
      </c>
      <c r="E16" s="149" t="s">
        <v>327</v>
      </c>
      <c r="F16" s="154" t="s">
        <v>326</v>
      </c>
      <c r="G16" s="52">
        <f t="shared" ref="G16:G30" si="2">SUM(H16:I16)</f>
        <v>0</v>
      </c>
      <c r="H16" s="122"/>
      <c r="I16" s="122"/>
      <c r="J16" s="122"/>
      <c r="L16" s="137"/>
    </row>
    <row r="17" spans="1:12" s="136" customFormat="1" ht="71.25" hidden="1" customHeight="1" x14ac:dyDescent="0.3">
      <c r="A17" s="27" t="s">
        <v>298</v>
      </c>
      <c r="B17" s="27" t="s">
        <v>52</v>
      </c>
      <c r="C17" s="27" t="s">
        <v>53</v>
      </c>
      <c r="D17" s="60" t="s">
        <v>299</v>
      </c>
      <c r="E17" s="149" t="s">
        <v>470</v>
      </c>
      <c r="F17" s="154" t="s">
        <v>471</v>
      </c>
      <c r="G17" s="52">
        <f t="shared" si="2"/>
        <v>0</v>
      </c>
      <c r="H17" s="122"/>
      <c r="I17" s="122"/>
      <c r="J17" s="122"/>
      <c r="L17" s="137"/>
    </row>
    <row r="18" spans="1:12" s="136" customFormat="1" ht="39" hidden="1" customHeight="1" x14ac:dyDescent="0.3">
      <c r="A18" s="27" t="s">
        <v>298</v>
      </c>
      <c r="B18" s="27" t="s">
        <v>52</v>
      </c>
      <c r="C18" s="27" t="s">
        <v>53</v>
      </c>
      <c r="D18" s="60" t="s">
        <v>299</v>
      </c>
      <c r="E18" s="149" t="s">
        <v>407</v>
      </c>
      <c r="F18" s="154" t="s">
        <v>342</v>
      </c>
      <c r="G18" s="52">
        <f t="shared" si="2"/>
        <v>0</v>
      </c>
      <c r="H18" s="122"/>
      <c r="I18" s="122"/>
      <c r="J18" s="122"/>
      <c r="L18" s="137"/>
    </row>
    <row r="19" spans="1:12" s="136" customFormat="1" ht="54" hidden="1" customHeight="1" x14ac:dyDescent="0.3">
      <c r="A19" s="27" t="s">
        <v>298</v>
      </c>
      <c r="B19" s="27" t="s">
        <v>52</v>
      </c>
      <c r="C19" s="27" t="s">
        <v>53</v>
      </c>
      <c r="D19" s="60" t="s">
        <v>299</v>
      </c>
      <c r="E19" s="149" t="s">
        <v>472</v>
      </c>
      <c r="F19" s="154" t="s">
        <v>473</v>
      </c>
      <c r="G19" s="52">
        <f t="shared" si="2"/>
        <v>0</v>
      </c>
      <c r="H19" s="122"/>
      <c r="I19" s="122"/>
      <c r="J19" s="122"/>
      <c r="L19" s="137"/>
    </row>
    <row r="20" spans="1:12" s="136" customFormat="1" ht="57" hidden="1" customHeight="1" x14ac:dyDescent="0.3">
      <c r="A20" s="27" t="s">
        <v>298</v>
      </c>
      <c r="B20" s="27" t="s">
        <v>52</v>
      </c>
      <c r="C20" s="27" t="s">
        <v>53</v>
      </c>
      <c r="D20" s="60" t="s">
        <v>299</v>
      </c>
      <c r="E20" s="148" t="s">
        <v>465</v>
      </c>
      <c r="F20" s="89" t="s">
        <v>464</v>
      </c>
      <c r="G20" s="52">
        <f t="shared" si="2"/>
        <v>0</v>
      </c>
      <c r="H20" s="122"/>
      <c r="I20" s="122"/>
      <c r="J20" s="122"/>
      <c r="L20" s="137"/>
    </row>
    <row r="21" spans="1:12" s="136" customFormat="1" ht="75.75" hidden="1" customHeight="1" x14ac:dyDescent="0.3">
      <c r="A21" s="67" t="s">
        <v>165</v>
      </c>
      <c r="B21" s="67" t="s">
        <v>138</v>
      </c>
      <c r="C21" s="67" t="s">
        <v>49</v>
      </c>
      <c r="D21" s="211" t="s">
        <v>14</v>
      </c>
      <c r="E21" s="149" t="s">
        <v>330</v>
      </c>
      <c r="F21" s="154" t="s">
        <v>328</v>
      </c>
      <c r="G21" s="52">
        <f t="shared" si="2"/>
        <v>0</v>
      </c>
      <c r="H21" s="122"/>
      <c r="I21" s="122"/>
      <c r="J21" s="122"/>
      <c r="L21" s="137"/>
    </row>
    <row r="22" spans="1:12" s="45" customFormat="1" ht="42" hidden="1" customHeight="1" x14ac:dyDescent="0.3">
      <c r="A22" s="27" t="s">
        <v>322</v>
      </c>
      <c r="B22" s="27" t="s">
        <v>323</v>
      </c>
      <c r="C22" s="27" t="s">
        <v>325</v>
      </c>
      <c r="D22" s="60" t="s">
        <v>324</v>
      </c>
      <c r="E22" s="148" t="s">
        <v>349</v>
      </c>
      <c r="F22" s="154" t="s">
        <v>341</v>
      </c>
      <c r="G22" s="52">
        <f t="shared" si="2"/>
        <v>0</v>
      </c>
      <c r="H22" s="52"/>
      <c r="I22" s="34"/>
      <c r="J22" s="34"/>
    </row>
    <row r="23" spans="1:12" ht="63" hidden="1" customHeight="1" x14ac:dyDescent="0.3">
      <c r="A23" s="67" t="s">
        <v>178</v>
      </c>
      <c r="B23" s="67" t="s">
        <v>179</v>
      </c>
      <c r="C23" s="67" t="s">
        <v>54</v>
      </c>
      <c r="D23" s="344" t="s">
        <v>177</v>
      </c>
      <c r="E23" s="148" t="s">
        <v>526</v>
      </c>
      <c r="F23" s="154" t="s">
        <v>527</v>
      </c>
      <c r="G23" s="52">
        <f t="shared" si="2"/>
        <v>0</v>
      </c>
      <c r="H23" s="345"/>
      <c r="I23" s="34"/>
      <c r="J23" s="209"/>
      <c r="K23" s="14"/>
    </row>
    <row r="24" spans="1:12" ht="78" hidden="1" customHeight="1" x14ac:dyDescent="0.3">
      <c r="A24" s="67" t="s">
        <v>180</v>
      </c>
      <c r="B24" s="67" t="s">
        <v>181</v>
      </c>
      <c r="C24" s="194" t="s">
        <v>182</v>
      </c>
      <c r="D24" s="195" t="s">
        <v>183</v>
      </c>
      <c r="E24" s="148" t="s">
        <v>402</v>
      </c>
      <c r="F24" s="89" t="s">
        <v>403</v>
      </c>
      <c r="G24" s="52">
        <f t="shared" si="2"/>
        <v>0</v>
      </c>
      <c r="H24" s="51"/>
      <c r="I24" s="34"/>
      <c r="J24" s="34"/>
      <c r="K24" s="14"/>
    </row>
    <row r="25" spans="1:12" ht="39.75" hidden="1" customHeight="1" x14ac:dyDescent="0.3">
      <c r="A25" s="87" t="s">
        <v>422</v>
      </c>
      <c r="B25" s="27" t="s">
        <v>423</v>
      </c>
      <c r="C25" s="116" t="s">
        <v>427</v>
      </c>
      <c r="D25" s="117" t="s">
        <v>426</v>
      </c>
      <c r="E25" s="149" t="s">
        <v>407</v>
      </c>
      <c r="F25" s="154" t="s">
        <v>342</v>
      </c>
      <c r="G25" s="52">
        <f t="shared" si="2"/>
        <v>0</v>
      </c>
      <c r="H25" s="51"/>
      <c r="I25" s="34"/>
      <c r="J25" s="34"/>
      <c r="K25" s="14"/>
    </row>
    <row r="26" spans="1:12" ht="72.75" hidden="1" customHeight="1" x14ac:dyDescent="0.3">
      <c r="A26" s="87" t="s">
        <v>430</v>
      </c>
      <c r="B26" s="27" t="s">
        <v>431</v>
      </c>
      <c r="C26" s="116" t="s">
        <v>427</v>
      </c>
      <c r="D26" s="117" t="s">
        <v>428</v>
      </c>
      <c r="E26" s="149" t="s">
        <v>470</v>
      </c>
      <c r="F26" s="154" t="s">
        <v>471</v>
      </c>
      <c r="G26" s="52">
        <f t="shared" si="2"/>
        <v>0</v>
      </c>
      <c r="H26" s="51"/>
      <c r="I26" s="34"/>
      <c r="J26" s="34"/>
      <c r="K26" s="14"/>
    </row>
    <row r="27" spans="1:12" ht="42.75" hidden="1" customHeight="1" x14ac:dyDescent="0.3">
      <c r="A27" s="87" t="s">
        <v>404</v>
      </c>
      <c r="B27" s="27" t="s">
        <v>405</v>
      </c>
      <c r="C27" s="116"/>
      <c r="D27" s="195" t="s">
        <v>406</v>
      </c>
      <c r="E27" s="149" t="s">
        <v>407</v>
      </c>
      <c r="F27" s="154" t="s">
        <v>342</v>
      </c>
      <c r="G27" s="52">
        <f t="shared" si="2"/>
        <v>0</v>
      </c>
      <c r="H27" s="51"/>
      <c r="I27" s="34"/>
      <c r="J27" s="209"/>
      <c r="K27" s="14"/>
    </row>
    <row r="28" spans="1:12" s="196" customFormat="1" ht="75" hidden="1" customHeight="1" x14ac:dyDescent="0.35">
      <c r="A28" s="27" t="s">
        <v>424</v>
      </c>
      <c r="B28" s="27" t="s">
        <v>425</v>
      </c>
      <c r="C28" s="27" t="s">
        <v>427</v>
      </c>
      <c r="D28" s="110" t="s">
        <v>429</v>
      </c>
      <c r="E28" s="149" t="s">
        <v>470</v>
      </c>
      <c r="F28" s="154" t="s">
        <v>471</v>
      </c>
      <c r="G28" s="52">
        <f t="shared" si="2"/>
        <v>0</v>
      </c>
      <c r="H28" s="51"/>
      <c r="I28" s="34"/>
      <c r="J28" s="34"/>
    </row>
    <row r="29" spans="1:12" s="196" customFormat="1" ht="75" hidden="1" customHeight="1" x14ac:dyDescent="0.35">
      <c r="A29" s="27" t="s">
        <v>489</v>
      </c>
      <c r="B29" s="27" t="s">
        <v>492</v>
      </c>
      <c r="C29" s="27" t="s">
        <v>52</v>
      </c>
      <c r="D29" s="110" t="s">
        <v>250</v>
      </c>
      <c r="E29" s="149" t="s">
        <v>470</v>
      </c>
      <c r="F29" s="154" t="s">
        <v>471</v>
      </c>
      <c r="G29" s="52">
        <f t="shared" si="2"/>
        <v>0</v>
      </c>
      <c r="H29" s="51"/>
      <c r="I29" s="34"/>
      <c r="J29" s="34"/>
    </row>
    <row r="30" spans="1:12" s="196" customFormat="1" ht="75" hidden="1" customHeight="1" x14ac:dyDescent="0.35">
      <c r="A30" s="27" t="s">
        <v>490</v>
      </c>
      <c r="B30" s="27" t="s">
        <v>491</v>
      </c>
      <c r="C30" s="27" t="s">
        <v>52</v>
      </c>
      <c r="D30" s="110" t="s">
        <v>493</v>
      </c>
      <c r="E30" s="149" t="s">
        <v>470</v>
      </c>
      <c r="F30" s="154" t="s">
        <v>471</v>
      </c>
      <c r="G30" s="52">
        <f t="shared" si="2"/>
        <v>0</v>
      </c>
      <c r="H30" s="51"/>
      <c r="I30" s="34"/>
      <c r="J30" s="34"/>
    </row>
    <row r="31" spans="1:12" s="45" customFormat="1" ht="42" hidden="1" customHeight="1" x14ac:dyDescent="0.3">
      <c r="A31" s="85" t="s">
        <v>195</v>
      </c>
      <c r="B31" s="200"/>
      <c r="C31" s="200"/>
      <c r="D31" s="201" t="s">
        <v>150</v>
      </c>
      <c r="E31" s="202"/>
      <c r="F31" s="203"/>
      <c r="G31" s="86">
        <f>SUM(G32)</f>
        <v>0</v>
      </c>
      <c r="H31" s="86">
        <f t="shared" ref="H31:J31" si="3">SUM(H32)</f>
        <v>0</v>
      </c>
      <c r="I31" s="86">
        <f t="shared" si="3"/>
        <v>0</v>
      </c>
      <c r="J31" s="86">
        <f t="shared" si="3"/>
        <v>0</v>
      </c>
    </row>
    <row r="32" spans="1:12" s="45" customFormat="1" ht="39.75" hidden="1" customHeight="1" x14ac:dyDescent="0.3">
      <c r="A32" s="85" t="s">
        <v>194</v>
      </c>
      <c r="B32" s="200"/>
      <c r="C32" s="200"/>
      <c r="D32" s="201" t="s">
        <v>150</v>
      </c>
      <c r="E32" s="202"/>
      <c r="F32" s="203"/>
      <c r="G32" s="86">
        <f>SUM(G33:G35)</f>
        <v>0</v>
      </c>
      <c r="H32" s="86">
        <f t="shared" ref="H32:J32" si="4">SUM(H33:H35)</f>
        <v>0</v>
      </c>
      <c r="I32" s="86">
        <f t="shared" si="4"/>
        <v>0</v>
      </c>
      <c r="J32" s="86">
        <f t="shared" si="4"/>
        <v>0</v>
      </c>
      <c r="L32" s="50">
        <f>SUM(H32:I32)</f>
        <v>0</v>
      </c>
    </row>
    <row r="33" spans="1:12" s="45" customFormat="1" ht="77.25" hidden="1" customHeight="1" x14ac:dyDescent="0.3">
      <c r="A33" s="55" t="s">
        <v>359</v>
      </c>
      <c r="B33" s="55" t="s">
        <v>360</v>
      </c>
      <c r="C33" s="55" t="s">
        <v>44</v>
      </c>
      <c r="D33" s="72" t="s">
        <v>485</v>
      </c>
      <c r="E33" s="149" t="s">
        <v>541</v>
      </c>
      <c r="F33" s="89" t="s">
        <v>542</v>
      </c>
      <c r="G33" s="51">
        <f t="shared" ref="G33" si="5">SUM(H33:I33)</f>
        <v>0</v>
      </c>
      <c r="H33" s="51"/>
      <c r="I33" s="122"/>
      <c r="J33" s="210"/>
      <c r="L33" s="199"/>
    </row>
    <row r="34" spans="1:12" s="45" customFormat="1" ht="75" hidden="1" customHeight="1" x14ac:dyDescent="0.3">
      <c r="A34" s="55" t="s">
        <v>363</v>
      </c>
      <c r="B34" s="55" t="s">
        <v>365</v>
      </c>
      <c r="C34" s="55" t="s">
        <v>46</v>
      </c>
      <c r="D34" s="72" t="s">
        <v>237</v>
      </c>
      <c r="E34" s="148" t="s">
        <v>332</v>
      </c>
      <c r="F34" s="154" t="s">
        <v>333</v>
      </c>
      <c r="G34" s="52">
        <f>SUM(H34:I34)</f>
        <v>0</v>
      </c>
      <c r="H34" s="51"/>
      <c r="I34" s="122"/>
      <c r="J34" s="210"/>
      <c r="L34" s="77"/>
    </row>
    <row r="35" spans="1:12" ht="57" hidden="1" customHeight="1" x14ac:dyDescent="0.3">
      <c r="A35" s="55" t="s">
        <v>363</v>
      </c>
      <c r="B35" s="55" t="s">
        <v>365</v>
      </c>
      <c r="C35" s="55" t="s">
        <v>46</v>
      </c>
      <c r="D35" s="72" t="s">
        <v>237</v>
      </c>
      <c r="E35" s="148" t="s">
        <v>465</v>
      </c>
      <c r="F35" s="89" t="s">
        <v>464</v>
      </c>
      <c r="G35" s="52">
        <f>SUM(H35:I35)</f>
        <v>0</v>
      </c>
      <c r="H35" s="34"/>
      <c r="I35" s="34"/>
      <c r="J35" s="34"/>
      <c r="K35" s="14"/>
    </row>
    <row r="36" spans="1:12" s="53" customFormat="1" ht="57.75" hidden="1" customHeight="1" x14ac:dyDescent="0.3">
      <c r="A36" s="85" t="s">
        <v>192</v>
      </c>
      <c r="B36" s="190"/>
      <c r="C36" s="190"/>
      <c r="D36" s="96" t="s">
        <v>417</v>
      </c>
      <c r="E36" s="182"/>
      <c r="F36" s="183"/>
      <c r="G36" s="95">
        <f>SUM(G37)</f>
        <v>0</v>
      </c>
      <c r="H36" s="95">
        <f t="shared" ref="H36:J36" si="6">SUM(H37)</f>
        <v>0</v>
      </c>
      <c r="I36" s="95">
        <f t="shared" si="6"/>
        <v>0</v>
      </c>
      <c r="J36" s="95">
        <f t="shared" si="6"/>
        <v>0</v>
      </c>
    </row>
    <row r="37" spans="1:12" s="53" customFormat="1" ht="60.75" hidden="1" customHeight="1" x14ac:dyDescent="0.3">
      <c r="A37" s="85" t="s">
        <v>191</v>
      </c>
      <c r="B37" s="190"/>
      <c r="C37" s="190"/>
      <c r="D37" s="96" t="s">
        <v>417</v>
      </c>
      <c r="E37" s="182"/>
      <c r="F37" s="183"/>
      <c r="G37" s="95">
        <f>SUM(G38:G56)</f>
        <v>0</v>
      </c>
      <c r="H37" s="95">
        <f t="shared" ref="H37:J37" si="7">SUM(H38:H56)</f>
        <v>0</v>
      </c>
      <c r="I37" s="95">
        <f t="shared" si="7"/>
        <v>0</v>
      </c>
      <c r="J37" s="95">
        <f t="shared" si="7"/>
        <v>0</v>
      </c>
      <c r="L37" s="184">
        <f>SUM(H36:I36)</f>
        <v>0</v>
      </c>
    </row>
    <row r="38" spans="1:12" s="139" customFormat="1" ht="37.5" hidden="1" customHeight="1" x14ac:dyDescent="0.3">
      <c r="A38" s="27" t="s">
        <v>437</v>
      </c>
      <c r="B38" s="27" t="s">
        <v>321</v>
      </c>
      <c r="C38" s="27" t="s">
        <v>320</v>
      </c>
      <c r="D38" s="64" t="s">
        <v>319</v>
      </c>
      <c r="E38" s="149" t="s">
        <v>466</v>
      </c>
      <c r="F38" s="89" t="s">
        <v>467</v>
      </c>
      <c r="G38" s="52">
        <f t="shared" ref="G38:G95" si="8">SUM(H38:I38)</f>
        <v>0</v>
      </c>
      <c r="H38" s="51"/>
      <c r="I38" s="51"/>
      <c r="J38" s="51"/>
      <c r="L38" s="188"/>
    </row>
    <row r="39" spans="1:12" s="166" customFormat="1" ht="75" hidden="1" customHeight="1" x14ac:dyDescent="0.3">
      <c r="A39" s="27" t="s">
        <v>436</v>
      </c>
      <c r="B39" s="27" t="s">
        <v>306</v>
      </c>
      <c r="C39" s="27" t="s">
        <v>305</v>
      </c>
      <c r="D39" s="108" t="s">
        <v>304</v>
      </c>
      <c r="E39" s="149" t="s">
        <v>466</v>
      </c>
      <c r="F39" s="89" t="s">
        <v>467</v>
      </c>
      <c r="G39" s="52">
        <f t="shared" si="8"/>
        <v>0</v>
      </c>
      <c r="H39" s="51"/>
      <c r="I39" s="186"/>
      <c r="J39" s="186"/>
      <c r="L39" s="187"/>
    </row>
    <row r="40" spans="1:12" s="166" customFormat="1" ht="43.5" hidden="1" customHeight="1" x14ac:dyDescent="0.3">
      <c r="A40" s="27" t="s">
        <v>438</v>
      </c>
      <c r="B40" s="27" t="s">
        <v>158</v>
      </c>
      <c r="C40" s="27" t="s">
        <v>77</v>
      </c>
      <c r="D40" s="60" t="s">
        <v>159</v>
      </c>
      <c r="E40" s="149" t="s">
        <v>466</v>
      </c>
      <c r="F40" s="89" t="s">
        <v>467</v>
      </c>
      <c r="G40" s="52">
        <f t="shared" si="8"/>
        <v>0</v>
      </c>
      <c r="H40" s="242"/>
      <c r="I40" s="186"/>
      <c r="J40" s="186"/>
      <c r="L40" s="187"/>
    </row>
    <row r="41" spans="1:12" s="166" customFormat="1" ht="60.75" hidden="1" customHeight="1" x14ac:dyDescent="0.3">
      <c r="A41" s="27" t="s">
        <v>439</v>
      </c>
      <c r="B41" s="27" t="s">
        <v>160</v>
      </c>
      <c r="C41" s="27" t="s">
        <v>77</v>
      </c>
      <c r="D41" s="60" t="s">
        <v>161</v>
      </c>
      <c r="E41" s="149" t="s">
        <v>466</v>
      </c>
      <c r="F41" s="89" t="s">
        <v>467</v>
      </c>
      <c r="G41" s="52">
        <f t="shared" si="8"/>
        <v>0</v>
      </c>
      <c r="H41" s="227"/>
      <c r="I41" s="186"/>
      <c r="J41" s="186"/>
      <c r="L41" s="187"/>
    </row>
    <row r="42" spans="1:12" s="166" customFormat="1" ht="41.25" hidden="1" customHeight="1" x14ac:dyDescent="0.3">
      <c r="A42" s="27" t="s">
        <v>440</v>
      </c>
      <c r="B42" s="27" t="s">
        <v>162</v>
      </c>
      <c r="C42" s="27" t="s">
        <v>77</v>
      </c>
      <c r="D42" s="64" t="s">
        <v>13</v>
      </c>
      <c r="E42" s="149" t="s">
        <v>466</v>
      </c>
      <c r="F42" s="89" t="s">
        <v>467</v>
      </c>
      <c r="G42" s="52">
        <f t="shared" si="8"/>
        <v>0</v>
      </c>
      <c r="H42" s="51"/>
      <c r="I42" s="186"/>
      <c r="J42" s="186"/>
      <c r="L42" s="187"/>
    </row>
    <row r="43" spans="1:12" s="166" customFormat="1" ht="38.25" hidden="1" customHeight="1" x14ac:dyDescent="0.3">
      <c r="A43" s="27" t="s">
        <v>441</v>
      </c>
      <c r="B43" s="27" t="s">
        <v>164</v>
      </c>
      <c r="C43" s="27" t="s">
        <v>77</v>
      </c>
      <c r="D43" s="64" t="s">
        <v>163</v>
      </c>
      <c r="E43" s="149" t="s">
        <v>466</v>
      </c>
      <c r="F43" s="89" t="s">
        <v>467</v>
      </c>
      <c r="G43" s="52">
        <f t="shared" si="8"/>
        <v>0</v>
      </c>
      <c r="H43" s="51"/>
      <c r="I43" s="186"/>
      <c r="J43" s="186"/>
      <c r="L43" s="187"/>
    </row>
    <row r="44" spans="1:12" s="139" customFormat="1" ht="76.5" hidden="1" customHeight="1" x14ac:dyDescent="0.3">
      <c r="A44" s="62" t="s">
        <v>198</v>
      </c>
      <c r="B44" s="154">
        <v>3031</v>
      </c>
      <c r="C44" s="154">
        <v>1030</v>
      </c>
      <c r="D44" s="72" t="s">
        <v>203</v>
      </c>
      <c r="E44" s="148" t="s">
        <v>315</v>
      </c>
      <c r="F44" s="89" t="s">
        <v>317</v>
      </c>
      <c r="G44" s="52">
        <f t="shared" si="8"/>
        <v>0</v>
      </c>
      <c r="H44" s="51"/>
      <c r="I44" s="51"/>
      <c r="J44" s="51"/>
      <c r="L44" s="138"/>
    </row>
    <row r="45" spans="1:12" ht="77.25" hidden="1" customHeight="1" x14ac:dyDescent="0.3">
      <c r="A45" s="62" t="s">
        <v>201</v>
      </c>
      <c r="B45" s="217" t="s">
        <v>200</v>
      </c>
      <c r="C45" s="218" t="s">
        <v>55</v>
      </c>
      <c r="D45" s="72" t="s">
        <v>204</v>
      </c>
      <c r="E45" s="148" t="s">
        <v>315</v>
      </c>
      <c r="F45" s="89" t="s">
        <v>317</v>
      </c>
      <c r="G45" s="52">
        <f t="shared" si="8"/>
        <v>0</v>
      </c>
      <c r="H45" s="51"/>
      <c r="I45" s="34"/>
      <c r="J45" s="34"/>
      <c r="K45" s="14"/>
      <c r="L45" s="53"/>
    </row>
    <row r="46" spans="1:12" s="115" customFormat="1" ht="72" hidden="1" customHeight="1" x14ac:dyDescent="0.3">
      <c r="A46" s="62" t="s">
        <v>202</v>
      </c>
      <c r="B46" s="62" t="s">
        <v>199</v>
      </c>
      <c r="C46" s="61" t="s">
        <v>55</v>
      </c>
      <c r="D46" s="219" t="s">
        <v>21</v>
      </c>
      <c r="E46" s="148" t="s">
        <v>315</v>
      </c>
      <c r="F46" s="89" t="s">
        <v>317</v>
      </c>
      <c r="G46" s="52">
        <f t="shared" si="8"/>
        <v>0</v>
      </c>
      <c r="H46" s="51"/>
      <c r="I46" s="34"/>
      <c r="J46" s="34"/>
      <c r="L46" s="189"/>
    </row>
    <row r="47" spans="1:12" s="115" customFormat="1" ht="72" hidden="1" customHeight="1" x14ac:dyDescent="0.3">
      <c r="A47" s="62" t="s">
        <v>442</v>
      </c>
      <c r="B47" s="62" t="s">
        <v>443</v>
      </c>
      <c r="C47" s="61" t="s">
        <v>55</v>
      </c>
      <c r="D47" s="72" t="s">
        <v>418</v>
      </c>
      <c r="E47" s="148" t="s">
        <v>315</v>
      </c>
      <c r="F47" s="89" t="s">
        <v>317</v>
      </c>
      <c r="G47" s="52">
        <f t="shared" si="8"/>
        <v>0</v>
      </c>
      <c r="H47" s="51"/>
      <c r="I47" s="34"/>
      <c r="J47" s="34"/>
      <c r="L47" s="189"/>
    </row>
    <row r="48" spans="1:12" s="115" customFormat="1" ht="72" hidden="1" customHeight="1" x14ac:dyDescent="0.3">
      <c r="A48" s="27" t="s">
        <v>444</v>
      </c>
      <c r="B48" s="27" t="s">
        <v>167</v>
      </c>
      <c r="C48" s="27" t="s">
        <v>49</v>
      </c>
      <c r="D48" s="110" t="s">
        <v>166</v>
      </c>
      <c r="E48" s="149" t="s">
        <v>330</v>
      </c>
      <c r="F48" s="154" t="s">
        <v>328</v>
      </c>
      <c r="G48" s="52">
        <f t="shared" si="8"/>
        <v>0</v>
      </c>
      <c r="H48" s="51"/>
      <c r="I48" s="34"/>
      <c r="J48" s="34"/>
      <c r="L48" s="189"/>
    </row>
    <row r="49" spans="1:12" s="115" customFormat="1" ht="72" hidden="1" customHeight="1" x14ac:dyDescent="0.3">
      <c r="A49" s="27" t="s">
        <v>448</v>
      </c>
      <c r="B49" s="27" t="s">
        <v>168</v>
      </c>
      <c r="C49" s="27" t="s">
        <v>49</v>
      </c>
      <c r="D49" s="110" t="s">
        <v>169</v>
      </c>
      <c r="E49" s="149" t="s">
        <v>330</v>
      </c>
      <c r="F49" s="154" t="s">
        <v>328</v>
      </c>
      <c r="G49" s="52">
        <f t="shared" si="8"/>
        <v>0</v>
      </c>
      <c r="H49" s="51"/>
      <c r="I49" s="34"/>
      <c r="J49" s="34"/>
      <c r="L49" s="189"/>
    </row>
    <row r="50" spans="1:12" s="115" customFormat="1" ht="79.5" hidden="1" customHeight="1" x14ac:dyDescent="0.3">
      <c r="A50" s="62" t="s">
        <v>210</v>
      </c>
      <c r="B50" s="70" t="s">
        <v>211</v>
      </c>
      <c r="C50" s="55" t="s">
        <v>20</v>
      </c>
      <c r="D50" s="63" t="s">
        <v>419</v>
      </c>
      <c r="E50" s="148" t="s">
        <v>315</v>
      </c>
      <c r="F50" s="89" t="s">
        <v>317</v>
      </c>
      <c r="G50" s="52">
        <f t="shared" si="8"/>
        <v>0</v>
      </c>
      <c r="H50" s="51"/>
      <c r="I50" s="34"/>
      <c r="J50" s="34"/>
      <c r="L50" s="189"/>
    </row>
    <row r="51" spans="1:12" ht="54.75" hidden="1" customHeight="1" x14ac:dyDescent="0.3">
      <c r="A51" s="55" t="s">
        <v>212</v>
      </c>
      <c r="B51" s="62" t="s">
        <v>171</v>
      </c>
      <c r="C51" s="55" t="s">
        <v>48</v>
      </c>
      <c r="D51" s="63" t="s">
        <v>172</v>
      </c>
      <c r="E51" s="148" t="s">
        <v>315</v>
      </c>
      <c r="F51" s="89" t="s">
        <v>317</v>
      </c>
      <c r="G51" s="52">
        <f t="shared" si="8"/>
        <v>0</v>
      </c>
      <c r="H51" s="34"/>
      <c r="I51" s="34"/>
      <c r="J51" s="34"/>
      <c r="K51" s="14"/>
      <c r="L51" s="53"/>
    </row>
    <row r="52" spans="1:12" ht="54" hidden="1" customHeight="1" x14ac:dyDescent="0.3">
      <c r="A52" s="55" t="s">
        <v>212</v>
      </c>
      <c r="B52" s="62" t="s">
        <v>171</v>
      </c>
      <c r="C52" s="55" t="s">
        <v>48</v>
      </c>
      <c r="D52" s="63" t="s">
        <v>172</v>
      </c>
      <c r="E52" s="148" t="s">
        <v>537</v>
      </c>
      <c r="F52" s="89" t="s">
        <v>538</v>
      </c>
      <c r="G52" s="52">
        <f t="shared" si="8"/>
        <v>0</v>
      </c>
      <c r="H52" s="34"/>
      <c r="I52" s="34"/>
      <c r="J52" s="34"/>
      <c r="K52" s="14"/>
      <c r="L52" s="53"/>
    </row>
    <row r="53" spans="1:12" ht="70.900000000000006" hidden="1" customHeight="1" x14ac:dyDescent="0.3">
      <c r="A53" s="55" t="s">
        <v>212</v>
      </c>
      <c r="B53" s="62" t="s">
        <v>171</v>
      </c>
      <c r="C53" s="55" t="s">
        <v>48</v>
      </c>
      <c r="D53" s="63" t="s">
        <v>172</v>
      </c>
      <c r="E53" s="149" t="s">
        <v>470</v>
      </c>
      <c r="F53" s="154" t="s">
        <v>471</v>
      </c>
      <c r="G53" s="52">
        <f t="shared" si="8"/>
        <v>0</v>
      </c>
      <c r="H53" s="34"/>
      <c r="I53" s="34"/>
      <c r="J53" s="34"/>
      <c r="K53" s="14"/>
      <c r="L53" s="53"/>
    </row>
    <row r="54" spans="1:12" ht="94.5" hidden="1" customHeight="1" x14ac:dyDescent="0.3">
      <c r="A54" s="62" t="s">
        <v>449</v>
      </c>
      <c r="B54" s="62" t="s">
        <v>302</v>
      </c>
      <c r="C54" s="55" t="s">
        <v>274</v>
      </c>
      <c r="D54" s="63" t="s">
        <v>303</v>
      </c>
      <c r="E54" s="149" t="s">
        <v>479</v>
      </c>
      <c r="F54" s="89" t="s">
        <v>480</v>
      </c>
      <c r="G54" s="52">
        <f t="shared" si="8"/>
        <v>0</v>
      </c>
      <c r="H54" s="34"/>
      <c r="I54" s="34"/>
      <c r="J54" s="34"/>
      <c r="K54" s="14"/>
      <c r="L54" s="53"/>
    </row>
    <row r="55" spans="1:12" ht="74.25" hidden="1" customHeight="1" x14ac:dyDescent="0.3">
      <c r="A55" s="213" t="s">
        <v>487</v>
      </c>
      <c r="B55" s="27" t="s">
        <v>425</v>
      </c>
      <c r="C55" s="27" t="s">
        <v>427</v>
      </c>
      <c r="D55" s="110" t="s">
        <v>429</v>
      </c>
      <c r="E55" s="149" t="s">
        <v>470</v>
      </c>
      <c r="F55" s="154" t="s">
        <v>471</v>
      </c>
      <c r="G55" s="52">
        <f t="shared" si="8"/>
        <v>0</v>
      </c>
      <c r="H55" s="51"/>
      <c r="I55" s="34"/>
      <c r="J55" s="34"/>
      <c r="K55" s="14"/>
      <c r="L55" s="53"/>
    </row>
    <row r="56" spans="1:12" ht="15.75" hidden="1" customHeight="1" x14ac:dyDescent="0.3">
      <c r="A56" s="27" t="s">
        <v>507</v>
      </c>
      <c r="B56" s="27" t="s">
        <v>492</v>
      </c>
      <c r="C56" s="27" t="s">
        <v>52</v>
      </c>
      <c r="D56" s="110" t="s">
        <v>250</v>
      </c>
      <c r="E56" s="148" t="s">
        <v>315</v>
      </c>
      <c r="F56" s="89" t="s">
        <v>317</v>
      </c>
      <c r="G56" s="52">
        <f t="shared" si="8"/>
        <v>0</v>
      </c>
      <c r="H56" s="51"/>
      <c r="I56" s="34"/>
      <c r="J56" s="34"/>
      <c r="K56" s="14"/>
      <c r="L56" s="53"/>
    </row>
    <row r="57" spans="1:12" s="45" customFormat="1" ht="54" hidden="1" customHeight="1" x14ac:dyDescent="0.3">
      <c r="A57" s="85" t="s">
        <v>22</v>
      </c>
      <c r="B57" s="181"/>
      <c r="C57" s="181"/>
      <c r="D57" s="96" t="s">
        <v>408</v>
      </c>
      <c r="E57" s="182"/>
      <c r="F57" s="183"/>
      <c r="G57" s="95">
        <f t="shared" si="8"/>
        <v>0</v>
      </c>
      <c r="H57" s="86">
        <f>SUM(H58)</f>
        <v>0</v>
      </c>
      <c r="I57" s="86">
        <f t="shared" ref="I57:J57" si="9">SUM(I58)</f>
        <v>0</v>
      </c>
      <c r="J57" s="86">
        <f t="shared" si="9"/>
        <v>0</v>
      </c>
    </row>
    <row r="58" spans="1:12" s="45" customFormat="1" ht="57" hidden="1" customHeight="1" x14ac:dyDescent="0.3">
      <c r="A58" s="85" t="s">
        <v>23</v>
      </c>
      <c r="B58" s="181"/>
      <c r="C58" s="181"/>
      <c r="D58" s="96" t="s">
        <v>408</v>
      </c>
      <c r="E58" s="182"/>
      <c r="F58" s="183"/>
      <c r="G58" s="86">
        <f>SUM(G60:G71)</f>
        <v>0</v>
      </c>
      <c r="H58" s="86">
        <f t="shared" ref="H58:J58" si="10">SUM(H60:H71)</f>
        <v>0</v>
      </c>
      <c r="I58" s="86">
        <f t="shared" si="10"/>
        <v>0</v>
      </c>
      <c r="J58" s="86">
        <f t="shared" si="10"/>
        <v>0</v>
      </c>
      <c r="L58" s="193">
        <f>SUM(H58:I58)</f>
        <v>0</v>
      </c>
    </row>
    <row r="59" spans="1:12" s="54" customFormat="1" ht="64.5" hidden="1" customHeight="1" x14ac:dyDescent="0.3">
      <c r="A59" s="55" t="s">
        <v>355</v>
      </c>
      <c r="B59" s="55" t="s">
        <v>356</v>
      </c>
      <c r="C59" s="55" t="s">
        <v>45</v>
      </c>
      <c r="D59" s="191" t="s">
        <v>450</v>
      </c>
      <c r="E59" s="148" t="s">
        <v>465</v>
      </c>
      <c r="F59" s="89" t="s">
        <v>464</v>
      </c>
      <c r="G59" s="52">
        <f>SUM(H59:I59)</f>
        <v>0</v>
      </c>
      <c r="H59" s="122"/>
      <c r="I59" s="122"/>
      <c r="J59" s="122"/>
      <c r="L59" s="167"/>
    </row>
    <row r="60" spans="1:12" s="45" customFormat="1" ht="72.75" hidden="1" customHeight="1" x14ac:dyDescent="0.3">
      <c r="A60" s="55" t="s">
        <v>451</v>
      </c>
      <c r="B60" s="55" t="s">
        <v>168</v>
      </c>
      <c r="C60" s="55" t="s">
        <v>49</v>
      </c>
      <c r="D60" s="191" t="s">
        <v>169</v>
      </c>
      <c r="E60" s="149" t="s">
        <v>409</v>
      </c>
      <c r="F60" s="154" t="s">
        <v>328</v>
      </c>
      <c r="G60" s="52">
        <f t="shared" ref="G60:G61" si="11">SUM(H60:I60)</f>
        <v>0</v>
      </c>
      <c r="H60" s="122"/>
      <c r="I60" s="210"/>
      <c r="J60" s="210"/>
      <c r="L60" s="50"/>
    </row>
    <row r="61" spans="1:12" s="54" customFormat="1" ht="72.599999999999994" hidden="1" customHeight="1" x14ac:dyDescent="0.3">
      <c r="A61" s="165" t="s">
        <v>468</v>
      </c>
      <c r="B61" s="165" t="s">
        <v>171</v>
      </c>
      <c r="C61" s="165" t="s">
        <v>48</v>
      </c>
      <c r="D61" s="168" t="s">
        <v>172</v>
      </c>
      <c r="E61" s="84" t="s">
        <v>409</v>
      </c>
      <c r="F61" s="119" t="s">
        <v>328</v>
      </c>
      <c r="G61" s="83">
        <f t="shared" si="11"/>
        <v>0</v>
      </c>
      <c r="H61" s="169"/>
      <c r="I61" s="180"/>
      <c r="J61" s="180"/>
    </row>
    <row r="62" spans="1:12" ht="117.75" hidden="1" customHeight="1" x14ac:dyDescent="0.3">
      <c r="A62" s="111" t="s">
        <v>452</v>
      </c>
      <c r="B62" s="67" t="s">
        <v>140</v>
      </c>
      <c r="C62" s="111" t="s">
        <v>49</v>
      </c>
      <c r="D62" s="81" t="s">
        <v>15</v>
      </c>
      <c r="E62" s="149" t="s">
        <v>331</v>
      </c>
      <c r="F62" s="154" t="s">
        <v>329</v>
      </c>
      <c r="G62" s="52">
        <f>SUM(H62:I62)</f>
        <v>0</v>
      </c>
      <c r="H62" s="52"/>
      <c r="I62" s="34"/>
      <c r="J62" s="209"/>
      <c r="K62" s="14"/>
    </row>
    <row r="63" spans="1:12" ht="59.25" hidden="1" customHeight="1" x14ac:dyDescent="0.3">
      <c r="A63" s="55" t="s">
        <v>215</v>
      </c>
      <c r="B63" s="55" t="s">
        <v>217</v>
      </c>
      <c r="C63" s="55" t="s">
        <v>58</v>
      </c>
      <c r="D63" s="191" t="s">
        <v>214</v>
      </c>
      <c r="E63" s="148" t="s">
        <v>465</v>
      </c>
      <c r="F63" s="89" t="s">
        <v>464</v>
      </c>
      <c r="G63" s="52">
        <f>SUM(H63:I63)</f>
        <v>0</v>
      </c>
      <c r="H63" s="52"/>
      <c r="I63" s="34"/>
      <c r="J63" s="34"/>
      <c r="K63" s="14"/>
    </row>
    <row r="64" spans="1:12" s="45" customFormat="1" ht="57.75" hidden="1" customHeight="1" x14ac:dyDescent="0.3">
      <c r="A64" s="87" t="s">
        <v>220</v>
      </c>
      <c r="B64" s="87" t="s">
        <v>221</v>
      </c>
      <c r="C64" s="87" t="s">
        <v>60</v>
      </c>
      <c r="D64" s="93" t="s">
        <v>222</v>
      </c>
      <c r="E64" s="148" t="s">
        <v>316</v>
      </c>
      <c r="F64" s="89" t="s">
        <v>343</v>
      </c>
      <c r="G64" s="52">
        <f>SUM(H64:I64)</f>
        <v>0</v>
      </c>
      <c r="H64" s="34"/>
      <c r="I64" s="34"/>
      <c r="J64" s="34"/>
    </row>
    <row r="65" spans="1:12" s="45" customFormat="1" ht="36.75" hidden="1" customHeight="1" x14ac:dyDescent="0.3">
      <c r="A65" s="87" t="s">
        <v>224</v>
      </c>
      <c r="B65" s="87" t="s">
        <v>225</v>
      </c>
      <c r="C65" s="87" t="s">
        <v>60</v>
      </c>
      <c r="D65" s="94" t="s">
        <v>223</v>
      </c>
      <c r="E65" s="148" t="s">
        <v>316</v>
      </c>
      <c r="F65" s="89" t="s">
        <v>343</v>
      </c>
      <c r="G65" s="52">
        <f>SUM(H65:I65)</f>
        <v>0</v>
      </c>
      <c r="H65" s="34"/>
      <c r="I65" s="34"/>
      <c r="J65" s="34"/>
    </row>
    <row r="66" spans="1:12" s="45" customFormat="1" ht="29.25" hidden="1" customHeight="1" x14ac:dyDescent="0.3">
      <c r="A66" s="87" t="s">
        <v>453</v>
      </c>
      <c r="B66" s="27" t="s">
        <v>142</v>
      </c>
      <c r="C66" s="87" t="s">
        <v>47</v>
      </c>
      <c r="D66" s="72" t="s">
        <v>17</v>
      </c>
      <c r="E66" s="148" t="s">
        <v>465</v>
      </c>
      <c r="F66" s="89" t="s">
        <v>464</v>
      </c>
      <c r="G66" s="52">
        <f>SUM(H66:I66)</f>
        <v>0</v>
      </c>
      <c r="H66" s="34"/>
      <c r="I66" s="34"/>
      <c r="J66" s="34"/>
    </row>
    <row r="67" spans="1:12" s="45" customFormat="1" ht="54" hidden="1" customHeight="1" x14ac:dyDescent="0.3">
      <c r="A67" s="87" t="s">
        <v>453</v>
      </c>
      <c r="B67" s="27" t="s">
        <v>142</v>
      </c>
      <c r="C67" s="87" t="s">
        <v>47</v>
      </c>
      <c r="D67" s="72" t="s">
        <v>17</v>
      </c>
      <c r="E67" s="148" t="s">
        <v>332</v>
      </c>
      <c r="F67" s="89" t="s">
        <v>469</v>
      </c>
      <c r="G67" s="52">
        <f t="shared" ref="G67:G70" si="12">SUM(H67:I67)</f>
        <v>0</v>
      </c>
      <c r="H67" s="34"/>
      <c r="I67" s="34"/>
      <c r="J67" s="34"/>
    </row>
    <row r="68" spans="1:12" s="45" customFormat="1" ht="55.5" hidden="1" customHeight="1" x14ac:dyDescent="0.3">
      <c r="A68" s="27" t="s">
        <v>454</v>
      </c>
      <c r="B68" s="27" t="s">
        <v>143</v>
      </c>
      <c r="C68" s="113" t="s">
        <v>47</v>
      </c>
      <c r="D68" s="72" t="s">
        <v>16</v>
      </c>
      <c r="E68" s="148" t="s">
        <v>332</v>
      </c>
      <c r="F68" s="89" t="s">
        <v>469</v>
      </c>
      <c r="G68" s="52">
        <f t="shared" si="12"/>
        <v>0</v>
      </c>
      <c r="H68" s="34"/>
      <c r="I68" s="34"/>
      <c r="J68" s="34"/>
    </row>
    <row r="69" spans="1:12" ht="75" hidden="1" customHeight="1" x14ac:dyDescent="0.3">
      <c r="A69" s="27" t="s">
        <v>455</v>
      </c>
      <c r="B69" s="27" t="s">
        <v>300</v>
      </c>
      <c r="C69" s="113" t="s">
        <v>47</v>
      </c>
      <c r="D69" s="72" t="s">
        <v>301</v>
      </c>
      <c r="E69" s="148" t="s">
        <v>332</v>
      </c>
      <c r="F69" s="89" t="s">
        <v>469</v>
      </c>
      <c r="G69" s="52">
        <f t="shared" si="12"/>
        <v>0</v>
      </c>
      <c r="H69" s="52"/>
      <c r="I69" s="34"/>
      <c r="J69" s="209"/>
      <c r="K69" s="14"/>
    </row>
    <row r="70" spans="1:12" s="54" customFormat="1" ht="78.75" hidden="1" customHeight="1" x14ac:dyDescent="0.3">
      <c r="A70" s="27" t="s">
        <v>508</v>
      </c>
      <c r="B70" s="27" t="s">
        <v>509</v>
      </c>
      <c r="C70" s="113" t="s">
        <v>510</v>
      </c>
      <c r="D70" s="72" t="s">
        <v>511</v>
      </c>
      <c r="E70" s="148" t="s">
        <v>515</v>
      </c>
      <c r="F70" s="89" t="s">
        <v>516</v>
      </c>
      <c r="G70" s="52">
        <f t="shared" si="12"/>
        <v>0</v>
      </c>
      <c r="H70" s="68"/>
      <c r="I70" s="34"/>
      <c r="J70" s="34"/>
    </row>
    <row r="71" spans="1:12" s="54" customFormat="1" ht="57.75" hidden="1" customHeight="1" x14ac:dyDescent="0.3">
      <c r="A71" s="27" t="s">
        <v>536</v>
      </c>
      <c r="B71" s="27" t="s">
        <v>279</v>
      </c>
      <c r="C71" s="113" t="s">
        <v>65</v>
      </c>
      <c r="D71" s="72" t="s">
        <v>280</v>
      </c>
      <c r="E71" s="148" t="s">
        <v>339</v>
      </c>
      <c r="F71" s="154" t="s">
        <v>340</v>
      </c>
      <c r="G71" s="52">
        <f t="shared" si="8"/>
        <v>0</v>
      </c>
      <c r="H71" s="68"/>
      <c r="I71" s="34"/>
      <c r="J71" s="34"/>
    </row>
    <row r="72" spans="1:12" s="45" customFormat="1" ht="72.75" customHeight="1" x14ac:dyDescent="0.3">
      <c r="A72" s="85" t="s">
        <v>376</v>
      </c>
      <c r="B72" s="181"/>
      <c r="C72" s="181"/>
      <c r="D72" s="96" t="s">
        <v>377</v>
      </c>
      <c r="E72" s="182"/>
      <c r="F72" s="183"/>
      <c r="G72" s="95">
        <f t="shared" si="8"/>
        <v>2728450</v>
      </c>
      <c r="H72" s="86">
        <f>SUM(H73)</f>
        <v>1520000</v>
      </c>
      <c r="I72" s="86">
        <f t="shared" ref="I72:J72" si="13">SUM(I73)</f>
        <v>1208450</v>
      </c>
      <c r="J72" s="86">
        <f t="shared" si="13"/>
        <v>1208450</v>
      </c>
    </row>
    <row r="73" spans="1:12" s="45" customFormat="1" ht="71.25" customHeight="1" x14ac:dyDescent="0.3">
      <c r="A73" s="85" t="s">
        <v>378</v>
      </c>
      <c r="B73" s="181"/>
      <c r="C73" s="181"/>
      <c r="D73" s="96" t="s">
        <v>377</v>
      </c>
      <c r="E73" s="182"/>
      <c r="F73" s="183"/>
      <c r="G73" s="95">
        <f>SUM(G74:G99)</f>
        <v>2728450</v>
      </c>
      <c r="H73" s="95">
        <f t="shared" ref="H73:J73" si="14">SUM(H74:H99)</f>
        <v>1520000</v>
      </c>
      <c r="I73" s="95">
        <f t="shared" si="14"/>
        <v>1208450</v>
      </c>
      <c r="J73" s="95">
        <f t="shared" si="14"/>
        <v>1208450</v>
      </c>
      <c r="L73" s="50">
        <f>SUM(H73:I73)</f>
        <v>2728450</v>
      </c>
    </row>
    <row r="74" spans="1:12" s="54" customFormat="1" ht="116.25" hidden="1" customHeight="1" x14ac:dyDescent="0.3">
      <c r="A74" s="165" t="s">
        <v>379</v>
      </c>
      <c r="B74" s="165" t="s">
        <v>152</v>
      </c>
      <c r="C74" s="162" t="s">
        <v>42</v>
      </c>
      <c r="D74" s="66" t="s">
        <v>361</v>
      </c>
      <c r="E74" s="84" t="s">
        <v>517</v>
      </c>
      <c r="F74" s="88" t="s">
        <v>518</v>
      </c>
      <c r="G74" s="83">
        <f t="shared" ref="G74:G79" si="15">SUM(H74:I74)</f>
        <v>0</v>
      </c>
      <c r="H74" s="231"/>
      <c r="I74" s="186"/>
      <c r="J74" s="186"/>
      <c r="L74" s="359"/>
    </row>
    <row r="75" spans="1:12" s="362" customFormat="1" ht="117" hidden="1" customHeight="1" x14ac:dyDescent="0.3">
      <c r="A75" s="162" t="s">
        <v>456</v>
      </c>
      <c r="B75" s="162" t="s">
        <v>360</v>
      </c>
      <c r="C75" s="360" t="s">
        <v>44</v>
      </c>
      <c r="D75" s="361" t="s">
        <v>485</v>
      </c>
      <c r="E75" s="84" t="s">
        <v>517</v>
      </c>
      <c r="F75" s="88" t="s">
        <v>518</v>
      </c>
      <c r="G75" s="83">
        <f t="shared" si="15"/>
        <v>0</v>
      </c>
      <c r="H75" s="231"/>
      <c r="I75" s="231"/>
      <c r="J75" s="231"/>
      <c r="L75" s="363"/>
    </row>
    <row r="76" spans="1:12" s="178" customFormat="1" ht="113.25" hidden="1" customHeight="1" x14ac:dyDescent="0.3">
      <c r="A76" s="55" t="s">
        <v>539</v>
      </c>
      <c r="B76" s="27" t="s">
        <v>321</v>
      </c>
      <c r="C76" s="27" t="s">
        <v>320</v>
      </c>
      <c r="D76" s="64" t="s">
        <v>319</v>
      </c>
      <c r="E76" s="149" t="s">
        <v>517</v>
      </c>
      <c r="F76" s="89" t="s">
        <v>518</v>
      </c>
      <c r="G76" s="52">
        <f t="shared" si="15"/>
        <v>0</v>
      </c>
      <c r="H76" s="51"/>
      <c r="I76" s="51"/>
      <c r="J76" s="51"/>
      <c r="L76" s="179"/>
    </row>
    <row r="77" spans="1:12" s="54" customFormat="1" ht="118.5" hidden="1" customHeight="1" x14ac:dyDescent="0.3">
      <c r="A77" s="165" t="s">
        <v>421</v>
      </c>
      <c r="B77" s="165" t="s">
        <v>227</v>
      </c>
      <c r="C77" s="162" t="s">
        <v>274</v>
      </c>
      <c r="D77" s="66" t="s">
        <v>228</v>
      </c>
      <c r="E77" s="84" t="s">
        <v>517</v>
      </c>
      <c r="F77" s="88" t="s">
        <v>518</v>
      </c>
      <c r="G77" s="83">
        <f t="shared" si="15"/>
        <v>0</v>
      </c>
      <c r="H77" s="169"/>
      <c r="I77" s="169"/>
      <c r="J77" s="169"/>
    </row>
    <row r="78" spans="1:12" s="54" customFormat="1" ht="76.5" hidden="1" customHeight="1" x14ac:dyDescent="0.3">
      <c r="A78" s="165" t="s">
        <v>421</v>
      </c>
      <c r="B78" s="165" t="s">
        <v>227</v>
      </c>
      <c r="C78" s="162" t="s">
        <v>274</v>
      </c>
      <c r="D78" s="66" t="s">
        <v>228</v>
      </c>
      <c r="E78" s="66" t="s">
        <v>337</v>
      </c>
      <c r="F78" s="88" t="s">
        <v>338</v>
      </c>
      <c r="G78" s="83">
        <f t="shared" si="15"/>
        <v>0</v>
      </c>
      <c r="H78" s="169"/>
      <c r="I78" s="169"/>
      <c r="J78" s="169"/>
    </row>
    <row r="79" spans="1:12" s="45" customFormat="1" ht="75" hidden="1" customHeight="1" x14ac:dyDescent="0.3">
      <c r="A79" s="55" t="s">
        <v>528</v>
      </c>
      <c r="B79" s="55" t="s">
        <v>529</v>
      </c>
      <c r="C79" s="27" t="s">
        <v>50</v>
      </c>
      <c r="D79" s="114" t="s">
        <v>531</v>
      </c>
      <c r="E79" s="149" t="s">
        <v>530</v>
      </c>
      <c r="F79" s="89" t="s">
        <v>410</v>
      </c>
      <c r="G79" s="52">
        <f t="shared" si="15"/>
        <v>0</v>
      </c>
      <c r="H79" s="122"/>
      <c r="I79" s="122"/>
      <c r="J79" s="122"/>
    </row>
    <row r="80" spans="1:12" s="54" customFormat="1" ht="78.75" hidden="1" customHeight="1" x14ac:dyDescent="0.3">
      <c r="A80" s="165" t="s">
        <v>401</v>
      </c>
      <c r="B80" s="165" t="s">
        <v>277</v>
      </c>
      <c r="C80" s="162" t="s">
        <v>50</v>
      </c>
      <c r="D80" s="66" t="s">
        <v>278</v>
      </c>
      <c r="E80" s="66" t="s">
        <v>530</v>
      </c>
      <c r="F80" s="88" t="s">
        <v>334</v>
      </c>
      <c r="G80" s="83">
        <f>SUM(H80:I80)</f>
        <v>0</v>
      </c>
      <c r="H80" s="169"/>
      <c r="I80" s="68"/>
      <c r="J80" s="68"/>
    </row>
    <row r="81" spans="1:10" s="54" customFormat="1" ht="131.25" hidden="1" customHeight="1" x14ac:dyDescent="0.3">
      <c r="A81" s="165" t="s">
        <v>457</v>
      </c>
      <c r="B81" s="165" t="s">
        <v>261</v>
      </c>
      <c r="C81" s="162" t="s">
        <v>50</v>
      </c>
      <c r="D81" s="66" t="s">
        <v>459</v>
      </c>
      <c r="E81" s="84"/>
      <c r="F81" s="88"/>
      <c r="G81" s="83">
        <f t="shared" ref="G81:G82" si="16">SUM(H81:I81)</f>
        <v>0</v>
      </c>
      <c r="H81" s="169"/>
      <c r="I81" s="169"/>
      <c r="J81" s="169"/>
    </row>
    <row r="82" spans="1:10" s="45" customFormat="1" ht="70.5" hidden="1" customHeight="1" x14ac:dyDescent="0.3">
      <c r="A82" s="55" t="s">
        <v>458</v>
      </c>
      <c r="B82" s="55" t="s">
        <v>307</v>
      </c>
      <c r="C82" s="27" t="s">
        <v>50</v>
      </c>
      <c r="D82" s="148" t="s">
        <v>308</v>
      </c>
      <c r="E82" s="149" t="s">
        <v>530</v>
      </c>
      <c r="F82" s="89" t="s">
        <v>410</v>
      </c>
      <c r="G82" s="52">
        <f t="shared" si="16"/>
        <v>0</v>
      </c>
      <c r="H82" s="122"/>
      <c r="I82" s="122"/>
      <c r="J82" s="122"/>
    </row>
    <row r="83" spans="1:10" s="54" customFormat="1" ht="96.75" hidden="1" customHeight="1" x14ac:dyDescent="0.3">
      <c r="A83" s="165" t="s">
        <v>380</v>
      </c>
      <c r="B83" s="165" t="s">
        <v>276</v>
      </c>
      <c r="C83" s="162" t="s">
        <v>50</v>
      </c>
      <c r="D83" s="170" t="s">
        <v>275</v>
      </c>
      <c r="E83" s="149"/>
      <c r="F83" s="88"/>
      <c r="G83" s="83">
        <f t="shared" si="8"/>
        <v>0</v>
      </c>
      <c r="H83" s="169"/>
      <c r="I83" s="180"/>
      <c r="J83" s="180"/>
    </row>
    <row r="84" spans="1:10" s="109" customFormat="1" ht="0.75" hidden="1" customHeight="1" x14ac:dyDescent="0.3">
      <c r="A84" s="27" t="s">
        <v>380</v>
      </c>
      <c r="B84" s="27" t="s">
        <v>276</v>
      </c>
      <c r="C84" s="113" t="s">
        <v>50</v>
      </c>
      <c r="D84" s="112" t="s">
        <v>275</v>
      </c>
      <c r="E84" s="148" t="s">
        <v>289</v>
      </c>
      <c r="F84" s="154" t="s">
        <v>281</v>
      </c>
      <c r="G84" s="52">
        <f>SUM(H84:I84)</f>
        <v>0</v>
      </c>
      <c r="H84" s="52"/>
      <c r="I84" s="52"/>
      <c r="J84" s="52"/>
    </row>
    <row r="85" spans="1:10" s="109" customFormat="1" ht="72.75" customHeight="1" x14ac:dyDescent="0.3">
      <c r="A85" s="67" t="s">
        <v>460</v>
      </c>
      <c r="B85" s="67" t="s">
        <v>173</v>
      </c>
      <c r="C85" s="67" t="s">
        <v>50</v>
      </c>
      <c r="D85" s="114" t="s">
        <v>174</v>
      </c>
      <c r="E85" s="148" t="s">
        <v>530</v>
      </c>
      <c r="F85" s="89" t="s">
        <v>334</v>
      </c>
      <c r="G85" s="52">
        <f>SUM(H85:I85)</f>
        <v>2728450</v>
      </c>
      <c r="H85" s="52">
        <v>1520000</v>
      </c>
      <c r="I85" s="34">
        <v>1208450</v>
      </c>
      <c r="J85" s="34">
        <v>1208450</v>
      </c>
    </row>
    <row r="86" spans="1:10" s="314" customFormat="1" ht="94.9" hidden="1" customHeight="1" x14ac:dyDescent="0.3">
      <c r="A86" s="69" t="s">
        <v>460</v>
      </c>
      <c r="B86" s="69" t="s">
        <v>173</v>
      </c>
      <c r="C86" s="69" t="s">
        <v>50</v>
      </c>
      <c r="D86" s="313" t="s">
        <v>174</v>
      </c>
      <c r="E86" s="66" t="s">
        <v>335</v>
      </c>
      <c r="F86" s="88" t="s">
        <v>336</v>
      </c>
      <c r="G86" s="370">
        <f>SUM(H86:I86)</f>
        <v>0</v>
      </c>
      <c r="H86" s="370"/>
      <c r="I86" s="68"/>
      <c r="J86" s="68"/>
    </row>
    <row r="87" spans="1:10" s="314" customFormat="1" ht="58.5" hidden="1" customHeight="1" x14ac:dyDescent="0.3">
      <c r="A87" s="69" t="s">
        <v>460</v>
      </c>
      <c r="B87" s="69" t="s">
        <v>173</v>
      </c>
      <c r="C87" s="69" t="s">
        <v>50</v>
      </c>
      <c r="D87" s="313" t="s">
        <v>174</v>
      </c>
      <c r="E87" s="66" t="s">
        <v>465</v>
      </c>
      <c r="F87" s="88" t="s">
        <v>464</v>
      </c>
      <c r="G87" s="370">
        <f>SUM(H87:I87)</f>
        <v>0</v>
      </c>
      <c r="H87" s="370"/>
      <c r="I87" s="68"/>
      <c r="J87" s="68"/>
    </row>
    <row r="88" spans="1:10" s="54" customFormat="1" ht="81" hidden="1" customHeight="1" x14ac:dyDescent="0.3">
      <c r="A88" s="165" t="s">
        <v>381</v>
      </c>
      <c r="B88" s="165" t="s">
        <v>382</v>
      </c>
      <c r="C88" s="162" t="s">
        <v>383</v>
      </c>
      <c r="D88" s="66" t="s">
        <v>384</v>
      </c>
      <c r="E88" s="84" t="s">
        <v>530</v>
      </c>
      <c r="F88" s="88" t="s">
        <v>334</v>
      </c>
      <c r="G88" s="370">
        <f t="shared" si="8"/>
        <v>0</v>
      </c>
      <c r="H88" s="371"/>
      <c r="I88" s="180"/>
      <c r="J88" s="180"/>
    </row>
    <row r="89" spans="1:10" s="54" customFormat="1" ht="117.75" hidden="1" customHeight="1" x14ac:dyDescent="0.3">
      <c r="A89" s="165" t="s">
        <v>512</v>
      </c>
      <c r="B89" s="165" t="s">
        <v>513</v>
      </c>
      <c r="C89" s="162" t="s">
        <v>54</v>
      </c>
      <c r="D89" s="66" t="s">
        <v>514</v>
      </c>
      <c r="E89" s="84" t="s">
        <v>517</v>
      </c>
      <c r="F89" s="88" t="s">
        <v>518</v>
      </c>
      <c r="G89" s="370">
        <f t="shared" si="8"/>
        <v>0</v>
      </c>
      <c r="H89" s="371"/>
      <c r="I89" s="169"/>
      <c r="J89" s="169"/>
    </row>
    <row r="90" spans="1:10" s="54" customFormat="1" ht="130.5" hidden="1" customHeight="1" x14ac:dyDescent="0.3">
      <c r="A90" s="165" t="s">
        <v>385</v>
      </c>
      <c r="B90" s="165" t="s">
        <v>144</v>
      </c>
      <c r="C90" s="162" t="s">
        <v>230</v>
      </c>
      <c r="D90" s="66" t="s">
        <v>229</v>
      </c>
      <c r="E90" s="84"/>
      <c r="F90" s="88"/>
      <c r="G90" s="370">
        <f t="shared" si="8"/>
        <v>0</v>
      </c>
      <c r="H90" s="371"/>
      <c r="I90" s="169"/>
      <c r="J90" s="169"/>
    </row>
    <row r="91" spans="1:10" s="54" customFormat="1" ht="81" hidden="1" customHeight="1" x14ac:dyDescent="0.3">
      <c r="A91" s="165" t="s">
        <v>385</v>
      </c>
      <c r="B91" s="165" t="s">
        <v>144</v>
      </c>
      <c r="C91" s="162" t="s">
        <v>230</v>
      </c>
      <c r="D91" s="66" t="s">
        <v>229</v>
      </c>
      <c r="E91" s="66" t="s">
        <v>337</v>
      </c>
      <c r="F91" s="88" t="s">
        <v>338</v>
      </c>
      <c r="G91" s="370">
        <f t="shared" si="8"/>
        <v>0</v>
      </c>
      <c r="H91" s="371"/>
      <c r="I91" s="169"/>
      <c r="J91" s="169"/>
    </row>
    <row r="92" spans="1:10" s="54" customFormat="1" ht="132.75" hidden="1" customHeight="1" x14ac:dyDescent="0.3">
      <c r="A92" s="165" t="s">
        <v>385</v>
      </c>
      <c r="B92" s="165" t="s">
        <v>144</v>
      </c>
      <c r="C92" s="162" t="s">
        <v>230</v>
      </c>
      <c r="D92" s="66" t="s">
        <v>229</v>
      </c>
      <c r="E92" s="84"/>
      <c r="F92" s="88"/>
      <c r="G92" s="370">
        <f t="shared" si="8"/>
        <v>0</v>
      </c>
      <c r="H92" s="163"/>
      <c r="I92" s="68"/>
      <c r="J92" s="68"/>
    </row>
    <row r="93" spans="1:10" s="54" customFormat="1" ht="45" hidden="1" customHeight="1" x14ac:dyDescent="0.3">
      <c r="A93" s="165" t="s">
        <v>386</v>
      </c>
      <c r="B93" s="165" t="s">
        <v>282</v>
      </c>
      <c r="C93" s="162" t="s">
        <v>230</v>
      </c>
      <c r="D93" s="66" t="s">
        <v>387</v>
      </c>
      <c r="E93" s="84"/>
      <c r="F93" s="88"/>
      <c r="G93" s="370">
        <f t="shared" si="8"/>
        <v>0</v>
      </c>
      <c r="H93" s="163"/>
      <c r="I93" s="68"/>
      <c r="J93" s="68"/>
    </row>
    <row r="94" spans="1:10" s="54" customFormat="1" ht="45" hidden="1" customHeight="1" x14ac:dyDescent="0.3">
      <c r="A94" s="364" t="s">
        <v>388</v>
      </c>
      <c r="B94" s="364" t="s">
        <v>389</v>
      </c>
      <c r="C94" s="365" t="s">
        <v>230</v>
      </c>
      <c r="D94" s="366" t="s">
        <v>411</v>
      </c>
      <c r="E94" s="84"/>
      <c r="F94" s="88"/>
      <c r="G94" s="370">
        <f t="shared" si="8"/>
        <v>0</v>
      </c>
      <c r="H94" s="163"/>
      <c r="I94" s="68"/>
      <c r="J94" s="68"/>
    </row>
    <row r="95" spans="1:10" s="45" customFormat="1" ht="114" hidden="1" customHeight="1" x14ac:dyDescent="0.3">
      <c r="A95" s="55" t="s">
        <v>391</v>
      </c>
      <c r="B95" s="55" t="s">
        <v>232</v>
      </c>
      <c r="C95" s="27" t="s">
        <v>51</v>
      </c>
      <c r="D95" s="148" t="s">
        <v>231</v>
      </c>
      <c r="E95" s="149" t="s">
        <v>517</v>
      </c>
      <c r="F95" s="89" t="s">
        <v>518</v>
      </c>
      <c r="G95" s="52">
        <f t="shared" si="8"/>
        <v>0</v>
      </c>
      <c r="H95" s="34"/>
      <c r="I95" s="34"/>
      <c r="J95" s="358"/>
    </row>
    <row r="96" spans="1:10" s="54" customFormat="1" ht="75" hidden="1" customHeight="1" x14ac:dyDescent="0.3">
      <c r="A96" s="55" t="s">
        <v>391</v>
      </c>
      <c r="B96" s="55" t="s">
        <v>232</v>
      </c>
      <c r="C96" s="27" t="s">
        <v>51</v>
      </c>
      <c r="D96" s="148" t="s">
        <v>231</v>
      </c>
      <c r="E96" s="149" t="s">
        <v>530</v>
      </c>
      <c r="F96" s="89" t="s">
        <v>334</v>
      </c>
      <c r="G96" s="52">
        <f>SUM(H96:I96)</f>
        <v>0</v>
      </c>
      <c r="H96" s="34"/>
      <c r="I96" s="68"/>
      <c r="J96" s="68"/>
    </row>
    <row r="97" spans="1:12" s="54" customFormat="1" ht="78" hidden="1" customHeight="1" x14ac:dyDescent="0.3">
      <c r="A97" s="165" t="s">
        <v>391</v>
      </c>
      <c r="B97" s="165" t="s">
        <v>232</v>
      </c>
      <c r="C97" s="162" t="s">
        <v>51</v>
      </c>
      <c r="D97" s="66" t="s">
        <v>231</v>
      </c>
      <c r="E97" s="66" t="s">
        <v>465</v>
      </c>
      <c r="F97" s="88" t="s">
        <v>464</v>
      </c>
      <c r="G97" s="83">
        <f>SUM(H97:I97)</f>
        <v>0</v>
      </c>
      <c r="H97" s="68"/>
      <c r="I97" s="68"/>
      <c r="J97" s="68"/>
    </row>
    <row r="98" spans="1:12" s="45" customFormat="1" ht="75.75" hidden="1" customHeight="1" x14ac:dyDescent="0.3">
      <c r="A98" s="55" t="s">
        <v>488</v>
      </c>
      <c r="B98" s="27" t="s">
        <v>425</v>
      </c>
      <c r="C98" s="27" t="s">
        <v>427</v>
      </c>
      <c r="D98" s="110" t="s">
        <v>429</v>
      </c>
      <c r="E98" s="149" t="s">
        <v>470</v>
      </c>
      <c r="F98" s="154" t="s">
        <v>471</v>
      </c>
      <c r="G98" s="52">
        <f t="shared" ref="G98" si="17">SUM(H98:I98)</f>
        <v>0</v>
      </c>
      <c r="H98" s="51"/>
      <c r="I98" s="34"/>
      <c r="J98" s="34"/>
    </row>
    <row r="99" spans="1:12" s="56" customFormat="1" ht="77.25" hidden="1" customHeight="1" x14ac:dyDescent="0.3">
      <c r="A99" s="367" t="s">
        <v>420</v>
      </c>
      <c r="B99" s="162" t="s">
        <v>279</v>
      </c>
      <c r="C99" s="367" t="s">
        <v>65</v>
      </c>
      <c r="D99" s="368" t="s">
        <v>280</v>
      </c>
      <c r="E99" s="66" t="s">
        <v>339</v>
      </c>
      <c r="F99" s="119" t="s">
        <v>340</v>
      </c>
      <c r="G99" s="83">
        <f>SUM(H99:I99)</f>
        <v>0</v>
      </c>
      <c r="H99" s="369"/>
      <c r="I99" s="68"/>
      <c r="J99" s="68"/>
    </row>
    <row r="100" spans="1:12" s="45" customFormat="1" ht="58.5" hidden="1" customHeight="1" x14ac:dyDescent="0.3">
      <c r="A100" s="85" t="s">
        <v>392</v>
      </c>
      <c r="B100" s="181"/>
      <c r="C100" s="181"/>
      <c r="D100" s="96" t="s">
        <v>393</v>
      </c>
      <c r="E100" s="182"/>
      <c r="F100" s="183"/>
      <c r="G100" s="95">
        <f>SUM(G101)</f>
        <v>0</v>
      </c>
      <c r="H100" s="95">
        <f t="shared" ref="H100:J100" si="18">SUM(H101)</f>
        <v>0</v>
      </c>
      <c r="I100" s="95">
        <f t="shared" si="18"/>
        <v>0</v>
      </c>
      <c r="J100" s="95">
        <f t="shared" si="18"/>
        <v>0</v>
      </c>
    </row>
    <row r="101" spans="1:12" s="45" customFormat="1" ht="57" hidden="1" customHeight="1" x14ac:dyDescent="0.3">
      <c r="A101" s="85" t="s">
        <v>394</v>
      </c>
      <c r="B101" s="181"/>
      <c r="C101" s="181"/>
      <c r="D101" s="96" t="s">
        <v>393</v>
      </c>
      <c r="E101" s="182"/>
      <c r="F101" s="183"/>
      <c r="G101" s="86">
        <f t="shared" ref="G101:H101" si="19">SUM(G102:G104)</f>
        <v>0</v>
      </c>
      <c r="H101" s="86">
        <f t="shared" si="19"/>
        <v>0</v>
      </c>
      <c r="I101" s="86">
        <f>SUM(I102:I104)</f>
        <v>0</v>
      </c>
      <c r="J101" s="86">
        <f>SUM(J102:J104)</f>
        <v>0</v>
      </c>
      <c r="L101" s="184">
        <f>SUM(H100:I100)</f>
        <v>0</v>
      </c>
    </row>
    <row r="102" spans="1:12" s="45" customFormat="1" ht="73.5" hidden="1" customHeight="1" x14ac:dyDescent="0.3">
      <c r="A102" s="55" t="s">
        <v>396</v>
      </c>
      <c r="B102" s="55" t="s">
        <v>248</v>
      </c>
      <c r="C102" s="27" t="s">
        <v>230</v>
      </c>
      <c r="D102" s="185" t="s">
        <v>247</v>
      </c>
      <c r="E102" s="149" t="s">
        <v>412</v>
      </c>
      <c r="F102" s="89" t="s">
        <v>318</v>
      </c>
      <c r="G102" s="52">
        <f t="shared" ref="G102:G104" si="20">SUM(H102:I102)</f>
        <v>0</v>
      </c>
      <c r="H102" s="34"/>
      <c r="I102" s="226"/>
      <c r="J102" s="226"/>
    </row>
    <row r="103" spans="1:12" s="45" customFormat="1" ht="81" hidden="1" customHeight="1" x14ac:dyDescent="0.3">
      <c r="A103" s="55" t="s">
        <v>461</v>
      </c>
      <c r="B103" s="55" t="s">
        <v>462</v>
      </c>
      <c r="C103" s="27" t="s">
        <v>230</v>
      </c>
      <c r="D103" s="148" t="s">
        <v>463</v>
      </c>
      <c r="E103" s="149" t="s">
        <v>412</v>
      </c>
      <c r="F103" s="89" t="s">
        <v>318</v>
      </c>
      <c r="G103" s="52">
        <f t="shared" si="20"/>
        <v>0</v>
      </c>
      <c r="H103" s="34"/>
      <c r="I103" s="226"/>
      <c r="J103" s="226"/>
    </row>
    <row r="104" spans="1:12" s="54" customFormat="1" ht="96" hidden="1" customHeight="1" x14ac:dyDescent="0.3">
      <c r="A104" s="119">
        <v>1618821</v>
      </c>
      <c r="B104" s="119">
        <v>8821</v>
      </c>
      <c r="C104" s="164" t="s">
        <v>413</v>
      </c>
      <c r="D104" s="66" t="s">
        <v>414</v>
      </c>
      <c r="E104" s="84" t="s">
        <v>415</v>
      </c>
      <c r="F104" s="88" t="s">
        <v>416</v>
      </c>
      <c r="G104" s="83">
        <f t="shared" si="20"/>
        <v>0</v>
      </c>
      <c r="H104" s="68"/>
      <c r="I104" s="68"/>
      <c r="J104" s="68"/>
    </row>
    <row r="105" spans="1:12" s="206" customFormat="1" ht="32.450000000000003" customHeight="1" x14ac:dyDescent="0.3">
      <c r="A105" s="204" t="s">
        <v>311</v>
      </c>
      <c r="B105" s="204" t="s">
        <v>311</v>
      </c>
      <c r="C105" s="204" t="s">
        <v>311</v>
      </c>
      <c r="D105" s="205" t="s">
        <v>264</v>
      </c>
      <c r="E105" s="205" t="s">
        <v>311</v>
      </c>
      <c r="F105" s="205" t="s">
        <v>311</v>
      </c>
      <c r="G105" s="426">
        <f>SUM(G15,G32,G37,G58,G73,G101)</f>
        <v>2728450</v>
      </c>
      <c r="H105" s="426">
        <f t="shared" ref="H105:J105" si="21">SUM(H15,H32,H37,H58,H73,H101)</f>
        <v>1520000</v>
      </c>
      <c r="I105" s="426">
        <f t="shared" si="21"/>
        <v>1208450</v>
      </c>
      <c r="J105" s="426">
        <f t="shared" si="21"/>
        <v>1208450</v>
      </c>
      <c r="L105" s="207">
        <f>SUM(L15:L101)</f>
        <v>2728450</v>
      </c>
    </row>
    <row r="106" spans="1:12" s="56" customFormat="1" ht="28.9" customHeight="1" x14ac:dyDescent="0.3">
      <c r="A106" s="171"/>
      <c r="B106" s="171"/>
      <c r="C106" s="171"/>
      <c r="D106" s="171"/>
      <c r="E106" s="171"/>
      <c r="F106" s="152"/>
      <c r="G106" s="152"/>
      <c r="H106" s="171"/>
      <c r="I106" s="171"/>
      <c r="L106" s="208">
        <f>SUM(H105:I105)</f>
        <v>2728450</v>
      </c>
    </row>
    <row r="107" spans="1:12" ht="54.75" customHeight="1" x14ac:dyDescent="0.3">
      <c r="A107" s="31"/>
      <c r="B107" s="31"/>
      <c r="C107" s="31"/>
      <c r="D107" s="31"/>
      <c r="E107" s="31"/>
      <c r="F107" s="152"/>
      <c r="G107" s="120"/>
      <c r="H107" s="32"/>
      <c r="I107" s="32"/>
      <c r="K107" s="14"/>
    </row>
    <row r="108" spans="1:12" ht="18.75" x14ac:dyDescent="0.3">
      <c r="A108" s="31"/>
      <c r="B108" s="31"/>
      <c r="C108" s="31"/>
      <c r="D108" s="33"/>
      <c r="E108" s="33"/>
      <c r="F108" s="153"/>
      <c r="G108" s="121"/>
      <c r="I108" s="32"/>
      <c r="K108" s="14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A8:B8"/>
    <mergeCell ref="A9:B9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дод1</vt:lpstr>
      <vt:lpstr>дод2 </vt:lpstr>
      <vt:lpstr>дод3 </vt:lpstr>
      <vt:lpstr>дод4</vt:lpstr>
      <vt:lpstr>дод1!Заголовки_для_печати</vt:lpstr>
      <vt:lpstr>'дод3 '!Заголовки_для_печати</vt:lpstr>
      <vt:lpstr>дод4!Заголовки_для_печати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2023-10-06T07:36:04Z</cp:lastPrinted>
  <dcterms:created xsi:type="dcterms:W3CDTF">2004-12-22T07:46:33Z</dcterms:created>
  <dcterms:modified xsi:type="dcterms:W3CDTF">2023-10-06T12:42:36Z</dcterms:modified>
</cp:coreProperties>
</file>