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25" windowWidth="20715" windowHeight="10725"/>
  </bookViews>
  <sheets>
    <sheet name="дод1" sheetId="35" r:id="rId1"/>
    <sheet name="дод2" sheetId="28" r:id="rId2"/>
    <sheet name="дод3" sheetId="29" r:id="rId3"/>
    <sheet name="дод4" sheetId="40" r:id="rId4"/>
  </sheets>
  <definedNames>
    <definedName name="_xlnm.Print_Titles" localSheetId="1">дод2!$5:$9</definedName>
    <definedName name="_xlnm.Print_Titles" localSheetId="2">дод3!$8:$9</definedName>
    <definedName name="_xlnm.Print_Titles" localSheetId="3">дод4!$9:$11</definedName>
    <definedName name="_xlnm.Print_Area" localSheetId="0">дод1!$A$1:$F$36</definedName>
    <definedName name="_xlnm.Print_Area" localSheetId="1">дод2!$A$1:$R$167</definedName>
    <definedName name="_xlnm.Print_Area" localSheetId="2">дод3!$A$1:$I$68</definedName>
    <definedName name="_xlnm.Print_Area" localSheetId="3">дод4!$A$1:$J$83</definedName>
  </definedNames>
  <calcPr calcId="145621"/>
</workbook>
</file>

<file path=xl/calcChain.xml><?xml version="1.0" encoding="utf-8"?>
<calcChain xmlns="http://schemas.openxmlformats.org/spreadsheetml/2006/main">
  <c r="H20" i="29" l="1"/>
  <c r="H32" i="29"/>
  <c r="J42" i="40"/>
  <c r="I42" i="40"/>
  <c r="H42" i="40"/>
  <c r="G47" i="40"/>
  <c r="G48" i="40"/>
  <c r="G46" i="40"/>
  <c r="G43" i="40"/>
  <c r="G45" i="40"/>
  <c r="G54" i="40"/>
  <c r="J83" i="28" l="1"/>
  <c r="E83" i="28"/>
  <c r="R83" i="28" s="1"/>
  <c r="E84" i="28"/>
  <c r="R84" i="28" s="1"/>
  <c r="J84" i="28"/>
  <c r="J74" i="28"/>
  <c r="E74" i="28"/>
  <c r="K54" i="28"/>
  <c r="L54" i="28"/>
  <c r="M54" i="28"/>
  <c r="N54" i="28"/>
  <c r="O54" i="28"/>
  <c r="J60" i="28"/>
  <c r="E60" i="28"/>
  <c r="J62" i="28"/>
  <c r="R74" i="28" l="1"/>
  <c r="R60" i="28"/>
  <c r="G52" i="40"/>
  <c r="G53" i="40"/>
  <c r="Q54" i="28"/>
  <c r="P54" i="28"/>
  <c r="R62" i="28"/>
  <c r="J56" i="28"/>
  <c r="J63" i="28"/>
  <c r="R63" i="28" s="1"/>
  <c r="R56" i="28" l="1"/>
  <c r="Q11" i="28"/>
  <c r="P11" i="28"/>
  <c r="O11" i="28"/>
  <c r="N11" i="28"/>
  <c r="M11" i="28"/>
  <c r="L11" i="28"/>
  <c r="K11" i="28"/>
  <c r="I11" i="28"/>
  <c r="H11" i="28"/>
  <c r="G11" i="28"/>
  <c r="F11" i="28"/>
  <c r="G32" i="40"/>
  <c r="N92" i="28" l="1"/>
  <c r="M92" i="28"/>
  <c r="L92" i="28"/>
  <c r="K92" i="28"/>
  <c r="I92" i="28"/>
  <c r="H92" i="28"/>
  <c r="G92" i="28"/>
  <c r="F92" i="28"/>
  <c r="P92" i="28"/>
  <c r="O92" i="28"/>
  <c r="J115" i="28"/>
  <c r="R115" i="28" s="1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13" i="28"/>
  <c r="E14" i="28"/>
  <c r="E15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R16" i="28" l="1"/>
  <c r="R39" i="28"/>
  <c r="R35" i="28"/>
  <c r="R31" i="28"/>
  <c r="R27" i="28"/>
  <c r="R23" i="28"/>
  <c r="R19" i="28"/>
  <c r="R34" i="28"/>
  <c r="R30" i="28"/>
  <c r="R26" i="28"/>
  <c r="R22" i="28"/>
  <c r="R18" i="28"/>
  <c r="R38" i="28"/>
  <c r="R15" i="28"/>
  <c r="R14" i="28"/>
  <c r="R36" i="28"/>
  <c r="R37" i="28"/>
  <c r="R21" i="28"/>
  <c r="R33" i="28"/>
  <c r="R29" i="28"/>
  <c r="R25" i="28"/>
  <c r="R32" i="28"/>
  <c r="R28" i="28"/>
  <c r="R24" i="28"/>
  <c r="R20" i="28"/>
  <c r="R17" i="28"/>
  <c r="R13" i="28"/>
  <c r="J62" i="40" l="1"/>
  <c r="J63" i="40"/>
  <c r="J56" i="40"/>
  <c r="J55" i="40"/>
  <c r="J13" i="40"/>
  <c r="I13" i="40"/>
  <c r="H13" i="40"/>
  <c r="G55" i="40" l="1"/>
  <c r="G58" i="40" l="1"/>
  <c r="G57" i="40"/>
  <c r="H31" i="29" l="1"/>
  <c r="G56" i="40"/>
  <c r="J76" i="28"/>
  <c r="Q70" i="28"/>
  <c r="Q69" i="28" s="1"/>
  <c r="P70" i="28"/>
  <c r="P69" i="28" s="1"/>
  <c r="O70" i="28"/>
  <c r="O69" i="28" s="1"/>
  <c r="N70" i="28"/>
  <c r="N69" i="28" s="1"/>
  <c r="M70" i="28"/>
  <c r="M69" i="28" s="1"/>
  <c r="L70" i="28"/>
  <c r="L69" i="28" s="1"/>
  <c r="K70" i="28"/>
  <c r="K69" i="28" s="1"/>
  <c r="I70" i="28"/>
  <c r="I69" i="28" s="1"/>
  <c r="H70" i="28"/>
  <c r="H69" i="28" s="1"/>
  <c r="G70" i="28"/>
  <c r="G69" i="28" s="1"/>
  <c r="F70" i="28"/>
  <c r="F69" i="28" s="1"/>
  <c r="E79" i="28"/>
  <c r="J79" i="28"/>
  <c r="E76" i="28"/>
  <c r="H64" i="29"/>
  <c r="H63" i="29" s="1"/>
  <c r="H11" i="29"/>
  <c r="H10" i="29" s="1"/>
  <c r="J12" i="40"/>
  <c r="I12" i="40"/>
  <c r="H12" i="40"/>
  <c r="G40" i="40"/>
  <c r="G39" i="40"/>
  <c r="G38" i="40"/>
  <c r="G37" i="40"/>
  <c r="G36" i="40"/>
  <c r="G35" i="40"/>
  <c r="G34" i="40"/>
  <c r="G33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R79" i="28" l="1"/>
  <c r="R76" i="28"/>
  <c r="G13" i="40"/>
  <c r="G12" i="40" s="1"/>
  <c r="Q10" i="28"/>
  <c r="P10" i="28"/>
  <c r="O10" i="28"/>
  <c r="N10" i="28"/>
  <c r="M10" i="28"/>
  <c r="L10" i="28"/>
  <c r="I10" i="28"/>
  <c r="H10" i="28"/>
  <c r="G10" i="28"/>
  <c r="J47" i="28"/>
  <c r="E47" i="28"/>
  <c r="E57" i="28"/>
  <c r="H57" i="29"/>
  <c r="H56" i="29" s="1"/>
  <c r="K158" i="28"/>
  <c r="K157" i="28" s="1"/>
  <c r="J42" i="28"/>
  <c r="E42" i="28"/>
  <c r="R47" i="28" l="1"/>
  <c r="R42" i="28"/>
  <c r="H51" i="29"/>
  <c r="J74" i="40"/>
  <c r="J73" i="40" s="1"/>
  <c r="I74" i="40"/>
  <c r="I73" i="40" s="1"/>
  <c r="H74" i="40"/>
  <c r="H73" i="40" s="1"/>
  <c r="G75" i="40"/>
  <c r="G76" i="40"/>
  <c r="Q150" i="28"/>
  <c r="P150" i="28"/>
  <c r="O150" i="28"/>
  <c r="N150" i="28"/>
  <c r="M150" i="28"/>
  <c r="L150" i="28"/>
  <c r="K150" i="28"/>
  <c r="K149" i="28" s="1"/>
  <c r="I150" i="28"/>
  <c r="H150" i="28"/>
  <c r="G150" i="28"/>
  <c r="F150" i="28"/>
  <c r="Q171" i="28"/>
  <c r="P171" i="28"/>
  <c r="O171" i="28"/>
  <c r="N171" i="28"/>
  <c r="M171" i="28"/>
  <c r="L171" i="28"/>
  <c r="K171" i="28"/>
  <c r="I171" i="28"/>
  <c r="H171" i="28"/>
  <c r="G171" i="28"/>
  <c r="F171" i="28"/>
  <c r="J41" i="40"/>
  <c r="I41" i="40"/>
  <c r="H41" i="40"/>
  <c r="G51" i="40"/>
  <c r="G50" i="40"/>
  <c r="G49" i="40"/>
  <c r="G44" i="40"/>
  <c r="G42" i="40" s="1"/>
  <c r="Q53" i="28"/>
  <c r="P53" i="28"/>
  <c r="O53" i="28"/>
  <c r="N53" i="28"/>
  <c r="M53" i="28"/>
  <c r="L53" i="28"/>
  <c r="K53" i="28"/>
  <c r="I54" i="28"/>
  <c r="H54" i="28"/>
  <c r="G54" i="28"/>
  <c r="F54" i="28"/>
  <c r="J57" i="28"/>
  <c r="H63" i="40"/>
  <c r="H62" i="40" s="1"/>
  <c r="G72" i="40"/>
  <c r="G71" i="40"/>
  <c r="G70" i="40"/>
  <c r="G69" i="40"/>
  <c r="G68" i="40"/>
  <c r="G67" i="40"/>
  <c r="G66" i="40"/>
  <c r="G65" i="40"/>
  <c r="O91" i="28"/>
  <c r="N91" i="28"/>
  <c r="M91" i="28"/>
  <c r="L91" i="28"/>
  <c r="K91" i="28"/>
  <c r="I91" i="28"/>
  <c r="H91" i="28"/>
  <c r="G91" i="28"/>
  <c r="F91" i="28"/>
  <c r="H50" i="29" l="1"/>
  <c r="H66" i="29"/>
  <c r="G74" i="40"/>
  <c r="G73" i="40" s="1"/>
  <c r="J78" i="40"/>
  <c r="R57" i="28"/>
  <c r="E161" i="28"/>
  <c r="G41" i="40" l="1"/>
  <c r="J59" i="28"/>
  <c r="E59" i="28"/>
  <c r="R59" i="28" l="1"/>
  <c r="D26" i="35"/>
  <c r="D25" i="35" s="1"/>
  <c r="F25" i="35"/>
  <c r="E25" i="35"/>
  <c r="C27" i="35"/>
  <c r="F16" i="35"/>
  <c r="E16" i="35"/>
  <c r="C18" i="35"/>
  <c r="J162" i="28"/>
  <c r="R162" i="28" s="1"/>
  <c r="C26" i="35" l="1"/>
  <c r="C25" i="35"/>
  <c r="J109" i="28"/>
  <c r="E109" i="28"/>
  <c r="R109" i="28" l="1"/>
  <c r="E64" i="28" l="1"/>
  <c r="J64" i="28"/>
  <c r="R64" i="28" l="1"/>
  <c r="I62" i="40" l="1"/>
  <c r="G62" i="40" s="1"/>
  <c r="I63" i="40"/>
  <c r="G63" i="40" s="1"/>
  <c r="G78" i="40" s="1"/>
  <c r="I56" i="40"/>
  <c r="I55" i="40"/>
  <c r="H56" i="40"/>
  <c r="H55" i="40" s="1"/>
  <c r="J78" i="28" l="1"/>
  <c r="J75" i="28"/>
  <c r="E78" i="28"/>
  <c r="E75" i="28"/>
  <c r="J107" i="28"/>
  <c r="J106" i="28"/>
  <c r="J105" i="28"/>
  <c r="J104" i="28"/>
  <c r="J103" i="28"/>
  <c r="J102" i="28"/>
  <c r="J101" i="28"/>
  <c r="J100" i="28"/>
  <c r="J99" i="28"/>
  <c r="J98" i="28"/>
  <c r="J97" i="28"/>
  <c r="J96" i="28"/>
  <c r="E96" i="28"/>
  <c r="E107" i="28"/>
  <c r="E106" i="28"/>
  <c r="E105" i="28"/>
  <c r="E104" i="28"/>
  <c r="E103" i="28"/>
  <c r="E102" i="28"/>
  <c r="E101" i="28"/>
  <c r="E100" i="28"/>
  <c r="J112" i="28"/>
  <c r="J111" i="28"/>
  <c r="J110" i="28"/>
  <c r="J108" i="28"/>
  <c r="J95" i="28"/>
  <c r="J94" i="28"/>
  <c r="E112" i="28"/>
  <c r="E111" i="28"/>
  <c r="E110" i="28"/>
  <c r="E108" i="28"/>
  <c r="E95" i="28"/>
  <c r="E94" i="28"/>
  <c r="E87" i="28"/>
  <c r="J86" i="28"/>
  <c r="J72" i="28"/>
  <c r="J65" i="28"/>
  <c r="E65" i="28"/>
  <c r="H78" i="40" l="1"/>
  <c r="I78" i="40"/>
  <c r="R78" i="28"/>
  <c r="R75" i="28"/>
  <c r="R107" i="28"/>
  <c r="R103" i="28"/>
  <c r="R101" i="28"/>
  <c r="R104" i="28"/>
  <c r="R111" i="28"/>
  <c r="R105" i="28"/>
  <c r="R96" i="28"/>
  <c r="R112" i="28"/>
  <c r="R102" i="28"/>
  <c r="R106" i="28"/>
  <c r="R108" i="28"/>
  <c r="R100" i="28"/>
  <c r="R110" i="28"/>
  <c r="R95" i="28"/>
  <c r="R94" i="28"/>
  <c r="R65" i="28"/>
  <c r="J156" i="28"/>
  <c r="E156" i="28"/>
  <c r="R156" i="28" l="1"/>
  <c r="P91" i="28"/>
  <c r="E125" i="28"/>
  <c r="E124" i="28"/>
  <c r="E123" i="28"/>
  <c r="E122" i="28"/>
  <c r="E121" i="28"/>
  <c r="E120" i="28"/>
  <c r="E119" i="28"/>
  <c r="E118" i="28"/>
  <c r="E117" i="28"/>
  <c r="E116" i="28"/>
  <c r="E114" i="28"/>
  <c r="E92" i="28" s="1"/>
  <c r="E163" i="28"/>
  <c r="E99" i="28"/>
  <c r="J161" i="28"/>
  <c r="R161" i="28" s="1"/>
  <c r="J160" i="28"/>
  <c r="R160" i="28" s="1"/>
  <c r="J159" i="28"/>
  <c r="J163" i="28"/>
  <c r="P158" i="28"/>
  <c r="O158" i="28"/>
  <c r="N158" i="28"/>
  <c r="M158" i="28"/>
  <c r="L158" i="28"/>
  <c r="I158" i="28"/>
  <c r="H158" i="28"/>
  <c r="G158" i="28"/>
  <c r="F158" i="28"/>
  <c r="J48" i="28"/>
  <c r="J46" i="28"/>
  <c r="J45" i="28"/>
  <c r="J44" i="28"/>
  <c r="J43" i="28"/>
  <c r="E52" i="28"/>
  <c r="E51" i="28"/>
  <c r="E50" i="28"/>
  <c r="E49" i="28"/>
  <c r="E48" i="28"/>
  <c r="E46" i="28"/>
  <c r="E45" i="28"/>
  <c r="E44" i="28"/>
  <c r="E43" i="28"/>
  <c r="E41" i="28"/>
  <c r="E40" i="28"/>
  <c r="O164" i="28" l="1"/>
  <c r="P164" i="28"/>
  <c r="M164" i="28"/>
  <c r="I164" i="28"/>
  <c r="L164" i="28"/>
  <c r="N164" i="28"/>
  <c r="H164" i="28"/>
  <c r="R41" i="28"/>
  <c r="R46" i="28"/>
  <c r="R44" i="28"/>
  <c r="G164" i="28"/>
  <c r="R48" i="28"/>
  <c r="R45" i="28"/>
  <c r="R43" i="28"/>
  <c r="E12" i="28"/>
  <c r="E11" i="28" s="1"/>
  <c r="J55" i="28"/>
  <c r="E55" i="28"/>
  <c r="I53" i="28"/>
  <c r="H53" i="28"/>
  <c r="G53" i="28"/>
  <c r="F53" i="28"/>
  <c r="R55" i="28" l="1"/>
  <c r="J51" i="28"/>
  <c r="R51" i="28" s="1"/>
  <c r="D12" i="35"/>
  <c r="D11" i="35" s="1"/>
  <c r="E12" i="35"/>
  <c r="F12" i="35"/>
  <c r="F11" i="35" s="1"/>
  <c r="J77" i="28"/>
  <c r="E77" i="28"/>
  <c r="J117" i="28"/>
  <c r="J116" i="28"/>
  <c r="J113" i="28"/>
  <c r="R99" i="28"/>
  <c r="E113" i="28"/>
  <c r="Q140" i="28"/>
  <c r="P140" i="28"/>
  <c r="O140" i="28"/>
  <c r="N140" i="28"/>
  <c r="M140" i="28"/>
  <c r="L140" i="28"/>
  <c r="I140" i="28"/>
  <c r="Q142" i="28"/>
  <c r="P142" i="28"/>
  <c r="O142" i="28"/>
  <c r="N142" i="28"/>
  <c r="M142" i="28"/>
  <c r="L142" i="28"/>
  <c r="I142" i="28"/>
  <c r="E98" i="28"/>
  <c r="R98" i="28" s="1"/>
  <c r="E97" i="28"/>
  <c r="Q114" i="28"/>
  <c r="Q92" i="28" s="1"/>
  <c r="Q91" i="28" s="1"/>
  <c r="Q125" i="28"/>
  <c r="P125" i="28"/>
  <c r="O125" i="28"/>
  <c r="N125" i="28"/>
  <c r="M125" i="28"/>
  <c r="L125" i="28"/>
  <c r="I125" i="28"/>
  <c r="Q149" i="28"/>
  <c r="P149" i="28"/>
  <c r="O149" i="28"/>
  <c r="N149" i="28"/>
  <c r="M149" i="28"/>
  <c r="L149" i="28"/>
  <c r="I149" i="28"/>
  <c r="H149" i="28"/>
  <c r="G149" i="28"/>
  <c r="F149" i="28"/>
  <c r="Q88" i="28"/>
  <c r="I88" i="28"/>
  <c r="Q158" i="28"/>
  <c r="Q157" i="28" s="1"/>
  <c r="P157" i="28"/>
  <c r="O157" i="28"/>
  <c r="N157" i="28"/>
  <c r="M157" i="28"/>
  <c r="L157" i="28"/>
  <c r="I157" i="28"/>
  <c r="H157" i="28"/>
  <c r="G157" i="28"/>
  <c r="F157" i="28"/>
  <c r="J141" i="28"/>
  <c r="J140" i="28" s="1"/>
  <c r="E141" i="28"/>
  <c r="E140" i="28" s="1"/>
  <c r="J144" i="28"/>
  <c r="E144" i="28"/>
  <c r="J143" i="28"/>
  <c r="E143" i="28"/>
  <c r="R40" i="28"/>
  <c r="J12" i="28"/>
  <c r="J11" i="28" s="1"/>
  <c r="C24" i="35"/>
  <c r="F22" i="35"/>
  <c r="F21" i="35" s="1"/>
  <c r="E22" i="35"/>
  <c r="E21" i="35" s="1"/>
  <c r="D23" i="35"/>
  <c r="D22" i="35" s="1"/>
  <c r="D21" i="35" s="1"/>
  <c r="C17" i="35"/>
  <c r="F15" i="35"/>
  <c r="D16" i="35"/>
  <c r="D15" i="35" s="1"/>
  <c r="C14" i="35"/>
  <c r="C13" i="35"/>
  <c r="E147" i="28"/>
  <c r="J147" i="28"/>
  <c r="E89" i="28"/>
  <c r="J89" i="28"/>
  <c r="J88" i="28" s="1"/>
  <c r="J52" i="28"/>
  <c r="R52" i="28" s="1"/>
  <c r="J67" i="28"/>
  <c r="J66" i="28"/>
  <c r="E66" i="28"/>
  <c r="E153" i="28"/>
  <c r="E154" i="28"/>
  <c r="E152" i="28"/>
  <c r="E155" i="28"/>
  <c r="E151" i="28"/>
  <c r="J50" i="28"/>
  <c r="R50" i="28" s="1"/>
  <c r="E73" i="28"/>
  <c r="J145" i="28"/>
  <c r="E146" i="28"/>
  <c r="J146" i="28"/>
  <c r="E148" i="28"/>
  <c r="J148" i="28"/>
  <c r="E58" i="28"/>
  <c r="J58" i="28"/>
  <c r="J68" i="28"/>
  <c r="H19" i="29"/>
  <c r="E67" i="28"/>
  <c r="E68" i="28"/>
  <c r="E137" i="28"/>
  <c r="R137" i="28" s="1"/>
  <c r="E159" i="28"/>
  <c r="E126" i="28"/>
  <c r="E72" i="28"/>
  <c r="E80" i="28"/>
  <c r="E81" i="28"/>
  <c r="E82" i="28"/>
  <c r="E85" i="28"/>
  <c r="E86" i="28"/>
  <c r="J80" i="28"/>
  <c r="J87" i="28"/>
  <c r="J11" i="29"/>
  <c r="J154" i="28"/>
  <c r="J153" i="28"/>
  <c r="J152" i="28"/>
  <c r="J155" i="28"/>
  <c r="E139" i="28"/>
  <c r="E138" i="28"/>
  <c r="E145" i="28"/>
  <c r="E134" i="28"/>
  <c r="E133" i="28"/>
  <c r="E132" i="28"/>
  <c r="E131" i="28"/>
  <c r="E130" i="28"/>
  <c r="J130" i="28"/>
  <c r="E129" i="28"/>
  <c r="E128" i="28"/>
  <c r="J128" i="28"/>
  <c r="E127" i="28"/>
  <c r="E135" i="28"/>
  <c r="J124" i="28"/>
  <c r="R123" i="28"/>
  <c r="J122" i="28"/>
  <c r="J120" i="28"/>
  <c r="J119" i="28"/>
  <c r="E93" i="28"/>
  <c r="J134" i="28"/>
  <c r="J121" i="28"/>
  <c r="J135" i="28"/>
  <c r="J126" i="28"/>
  <c r="J127" i="28"/>
  <c r="J129" i="28"/>
  <c r="J131" i="28"/>
  <c r="J132" i="28"/>
  <c r="J133" i="28"/>
  <c r="E90" i="28"/>
  <c r="E71" i="28"/>
  <c r="J71" i="28"/>
  <c r="E61" i="28"/>
  <c r="J61" i="28"/>
  <c r="J49" i="28"/>
  <c r="R49" i="28" s="1"/>
  <c r="J73" i="28"/>
  <c r="J81" i="28"/>
  <c r="J82" i="28"/>
  <c r="J85" i="28"/>
  <c r="J90" i="28"/>
  <c r="J93" i="28"/>
  <c r="J118" i="28"/>
  <c r="J136" i="28"/>
  <c r="J138" i="28"/>
  <c r="J139" i="28"/>
  <c r="J151" i="28"/>
  <c r="J54" i="28" l="1"/>
  <c r="J53" i="28" s="1"/>
  <c r="R97" i="28"/>
  <c r="J70" i="28"/>
  <c r="J69" i="28" s="1"/>
  <c r="E70" i="28"/>
  <c r="D19" i="35"/>
  <c r="F19" i="35"/>
  <c r="R86" i="28"/>
  <c r="E173" i="28"/>
  <c r="E172" i="28"/>
  <c r="J10" i="28"/>
  <c r="E54" i="28"/>
  <c r="E53" i="28" s="1"/>
  <c r="E150" i="28"/>
  <c r="J150" i="28"/>
  <c r="J149" i="28" s="1"/>
  <c r="E171" i="28"/>
  <c r="J171" i="28"/>
  <c r="C16" i="35"/>
  <c r="C31" i="35"/>
  <c r="C30" i="35"/>
  <c r="C12" i="35"/>
  <c r="R73" i="28"/>
  <c r="R85" i="28"/>
  <c r="R81" i="28"/>
  <c r="E158" i="28"/>
  <c r="R77" i="28"/>
  <c r="R87" i="28"/>
  <c r="E88" i="28"/>
  <c r="R88" i="28" s="1"/>
  <c r="R89" i="28"/>
  <c r="R82" i="28"/>
  <c r="R80" i="28"/>
  <c r="R93" i="28"/>
  <c r="R124" i="28"/>
  <c r="R138" i="28"/>
  <c r="R134" i="28"/>
  <c r="R147" i="28"/>
  <c r="R148" i="28"/>
  <c r="R58" i="28"/>
  <c r="R129" i="28"/>
  <c r="R126" i="28"/>
  <c r="R143" i="28"/>
  <c r="R113" i="28"/>
  <c r="R155" i="28"/>
  <c r="R130" i="28"/>
  <c r="R133" i="28"/>
  <c r="R153" i="28"/>
  <c r="R144" i="28"/>
  <c r="R61" i="28"/>
  <c r="R117" i="28"/>
  <c r="R122" i="28"/>
  <c r="R145" i="28"/>
  <c r="R68" i="28"/>
  <c r="R146" i="28"/>
  <c r="R12" i="28"/>
  <c r="R11" i="28" s="1"/>
  <c r="R152" i="28"/>
  <c r="R141" i="28"/>
  <c r="R140" i="28" s="1"/>
  <c r="R72" i="28"/>
  <c r="R132" i="28"/>
  <c r="R154" i="28"/>
  <c r="R116" i="28"/>
  <c r="R127" i="28"/>
  <c r="R128" i="28"/>
  <c r="R139" i="28"/>
  <c r="R131" i="28"/>
  <c r="R135" i="28"/>
  <c r="R120" i="28"/>
  <c r="R118" i="28"/>
  <c r="R136" i="28"/>
  <c r="R66" i="28"/>
  <c r="R71" i="28"/>
  <c r="E15" i="35"/>
  <c r="C15" i="35" s="1"/>
  <c r="E11" i="35"/>
  <c r="C21" i="35"/>
  <c r="R159" i="28"/>
  <c r="R121" i="28"/>
  <c r="E29" i="35"/>
  <c r="C22" i="35"/>
  <c r="E142" i="28"/>
  <c r="J125" i="28"/>
  <c r="R90" i="28"/>
  <c r="R119" i="28"/>
  <c r="R67" i="28"/>
  <c r="C23" i="35"/>
  <c r="D29" i="35"/>
  <c r="D28" i="35" s="1"/>
  <c r="J142" i="28"/>
  <c r="J114" i="28"/>
  <c r="J92" i="28" s="1"/>
  <c r="F29" i="35"/>
  <c r="R151" i="28"/>
  <c r="G180" i="28"/>
  <c r="I180" i="28"/>
  <c r="M180" i="28"/>
  <c r="O180" i="28"/>
  <c r="Q180" i="28"/>
  <c r="H180" i="28"/>
  <c r="L180" i="28"/>
  <c r="N180" i="28"/>
  <c r="P180" i="28"/>
  <c r="Q164" i="28"/>
  <c r="R54" i="28" l="1"/>
  <c r="R53" i="28" s="1"/>
  <c r="E19" i="35"/>
  <c r="R70" i="28"/>
  <c r="R69" i="28" s="1"/>
  <c r="K164" i="28"/>
  <c r="K10" i="28"/>
  <c r="F10" i="28"/>
  <c r="F164" i="28"/>
  <c r="R150" i="28"/>
  <c r="R149" i="28" s="1"/>
  <c r="R171" i="28"/>
  <c r="R114" i="28"/>
  <c r="R92" i="28" s="1"/>
  <c r="J91" i="28"/>
  <c r="F28" i="35"/>
  <c r="F32" i="35" s="1"/>
  <c r="E28" i="35"/>
  <c r="E32" i="35" s="1"/>
  <c r="C11" i="35"/>
  <c r="C19" i="35" s="1"/>
  <c r="E69" i="28"/>
  <c r="E157" i="28"/>
  <c r="E149" i="28"/>
  <c r="E164" i="28"/>
  <c r="R142" i="28"/>
  <c r="R125" i="28"/>
  <c r="C29" i="35"/>
  <c r="E10" i="28"/>
  <c r="F180" i="28"/>
  <c r="D32" i="35"/>
  <c r="R10" i="28" l="1"/>
  <c r="R91" i="28"/>
  <c r="C28" i="35"/>
  <c r="C32" i="35" s="1"/>
  <c r="E91" i="28"/>
  <c r="J180" i="28" l="1"/>
  <c r="R163" i="28"/>
  <c r="R180" i="28"/>
  <c r="J158" i="28"/>
  <c r="R158" i="28" l="1"/>
  <c r="R164" i="28" s="1"/>
  <c r="J164" i="28"/>
  <c r="J157" i="28"/>
  <c r="R157" i="28" l="1"/>
</calcChain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<sst xmlns="http://schemas.openxmlformats.org/spreadsheetml/2006/main" count="1013" uniqueCount="448">
  <si>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</si>
  <si>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</si>
  <si>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</si>
  <si>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</si>
  <si>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</si>
  <si>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</si>
  <si>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</si>
  <si>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</si>
  <si>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</si>
  <si>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</si>
  <si>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</si>
  <si>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</si>
  <si>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</si>
  <si>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</si>
  <si>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</si>
  <si>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</si>
  <si>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</si>
  <si>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</si>
  <si>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</si>
  <si>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</si>
  <si>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</si>
  <si>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</si>
  <si>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</si>
  <si>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</si>
  <si>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</si>
  <si>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</si>
  <si>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</si>
  <si>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</si>
  <si>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</si>
  <si>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</si>
  <si>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</si>
  <si>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</si>
  <si>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</si>
  <si>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</si>
  <si>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</si>
  <si>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</si>
  <si>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</si>
  <si>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</si>
  <si>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</si>
  <si>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</si>
  <si>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</si>
  <si>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</si>
  <si>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</si>
  <si>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</si>
  <si>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</si>
  <si>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</si>
  <si>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</si>
  <si>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</si>
  <si>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</si>
  <si>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</si>
  <si>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</si>
  <si>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</si>
  <si>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</si>
  <si>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</si>
  <si>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</si>
  <si>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</si>
  <si>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</si>
  <si>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</si>
  <si>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</si>
  <si>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</si>
  <si>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</si>
  <si>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</si>
  <si>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</si>
  <si>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</si>
  <si>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</si>
  <si>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</si>
  <si>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</si>
  <si>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</si>
  <si>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</si>
  <si>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</si>
  <si>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</si>
  <si>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</si>
  <si>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</si>
  <si>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</si>
  <si>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у т.ч. на погашення заборгованості що утворилася на початок року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</si>
  <si>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</si>
  <si>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</si>
  <si>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</si>
  <si>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</si>
  <si>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</si>
  <si>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</si>
  <si>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</si>
  <si>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</si>
  <si>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 xml:space="preserve">Всього    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</si>
  <si>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</si>
  <si>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</si>
  <si>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</si>
  <si>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</si>
  <si>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</si>
  <si>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</si>
  <si>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</si>
  <si>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</si>
  <si>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</si>
  <si>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</si>
  <si>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</si>
  <si>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</si>
  <si>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</si>
  <si>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</si>
  <si>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</si>
  <si>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</si>
  <si>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</si>
  <si>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</si>
  <si>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</si>
  <si>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</si>
  <si>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</si>
  <si>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</si>
  <si>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</si>
  <si>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</si>
  <si>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</si>
  <si>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</si>
  <si>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</si>
  <si>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</si>
  <si>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</si>
  <si>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</si>
  <si>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</si>
  <si>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</si>
  <si>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</si>
  <si>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</si>
  <si>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</si>
  <si>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</si>
  <si>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</si>
  <si>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</si>
  <si>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</si>
  <si>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</si>
  <si>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</si>
  <si>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</si>
  <si>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0213123</t>
  </si>
  <si>
    <t>3123</t>
  </si>
  <si>
    <t>Заходи державної політики з питань сім'ї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</si>
  <si>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</si>
  <si>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</si>
  <si>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</si>
  <si>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</si>
  <si>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</si>
  <si>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</si>
  <si>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</si>
  <si>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</si>
  <si>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</si>
  <si>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</si>
  <si>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</si>
  <si>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</si>
  <si>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</si>
  <si>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</si>
  <si>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</si>
  <si>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</si>
  <si>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</si>
  <si>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</si>
  <si>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0217640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</si>
  <si>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</si>
  <si>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</si>
  <si>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</si>
  <si>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</si>
  <si>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</si>
  <si>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</si>
  <si>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</si>
  <si>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</si>
  <si>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</si>
  <si>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</si>
  <si>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0218330</t>
  </si>
  <si>
    <t>8330</t>
  </si>
  <si>
    <t xml:space="preserve">Інша діяльність у сфері екології та охорони природних ресурсів 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</si>
  <si>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</si>
  <si>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</si>
  <si>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</si>
  <si>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</si>
  <si>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</si>
  <si>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</si>
  <si>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</si>
  <si>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</si>
  <si>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</si>
  <si>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</si>
  <si>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</si>
  <si>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</si>
  <si>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</si>
  <si>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</si>
  <si>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</si>
  <si>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</si>
  <si>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</si>
  <si>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</si>
  <si>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</si>
  <si>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</si>
  <si>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</si>
  <si>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</si>
  <si>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</si>
  <si>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</si>
  <si>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</si>
  <si>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</si>
  <si>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</si>
  <si>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</si>
  <si>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</si>
  <si>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</si>
  <si>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</si>
  <si>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</si>
  <si>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</si>
  <si>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</si>
  <si>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</si>
  <si>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</si>
  <si>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</si>
  <si>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</si>
  <si>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</si>
  <si>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</si>
  <si>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</si>
  <si>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</si>
  <si>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</si>
  <si>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</si>
  <si>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</si>
  <si>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</si>
  <si>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</si>
  <si>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</si>
  <si>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</si>
  <si>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</si>
  <si>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</si>
  <si>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</si>
  <si>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</si>
  <si>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</si>
  <si>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</si>
  <si>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</si>
  <si>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</si>
  <si>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</si>
  <si>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Внески до статутного капіталу комунального підприємтсва "Житлокомунсервіс" Кузнецовської міської ради</t>
  </si>
  <si>
    <t>Внески до статутного капіталу комунального підприємтсва "Благоустрій" Кузнецовської міської ради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</si>
  <si>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</si>
  <si>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</si>
  <si>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</si>
  <si>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</si>
  <si>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</si>
  <si>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</si>
  <si>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</si>
  <si>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</si>
  <si>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</si>
  <si>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</si>
  <si>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</si>
  <si>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</si>
  <si>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</si>
  <si>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</si>
  <si>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</si>
  <si>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</si>
  <si>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</si>
  <si>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</si>
  <si>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Підвищення кваліфікації, перепідготовка кадрів закладами післядипломної освіти 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</si>
  <si>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</si>
  <si>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</si>
  <si>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</si>
  <si>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</si>
  <si>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0611140</t>
  </si>
  <si>
    <t>1140</t>
  </si>
  <si>
    <t>0950</t>
  </si>
  <si>
    <t>0611150</t>
  </si>
  <si>
    <t>1150</t>
  </si>
  <si>
    <t>1160</t>
  </si>
  <si>
    <t>1162</t>
  </si>
  <si>
    <t>0611160</t>
  </si>
  <si>
    <t>0611161</t>
  </si>
  <si>
    <t>1161</t>
  </si>
  <si>
    <t>3230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</si>
  <si>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</si>
  <si>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</si>
  <si>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</si>
  <si>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</si>
  <si>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0615030</t>
  </si>
  <si>
    <t>0615031</t>
  </si>
  <si>
    <t>5031</t>
  </si>
  <si>
    <t>5030</t>
  </si>
  <si>
    <t>0617640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</si>
  <si>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</si>
  <si>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</si>
  <si>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</si>
  <si>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</si>
  <si>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</si>
  <si>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</si>
  <si>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</si>
  <si>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</si>
  <si>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</si>
  <si>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</si>
  <si>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</si>
  <si>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</si>
  <si>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</si>
  <si>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</si>
  <si>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</si>
  <si>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</si>
  <si>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</si>
  <si>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</si>
  <si>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0813050</t>
  </si>
  <si>
    <t>0813047</t>
  </si>
  <si>
    <t>0813046</t>
  </si>
  <si>
    <t>0813045</t>
  </si>
  <si>
    <t>0813044</t>
  </si>
  <si>
    <t>0813043</t>
  </si>
  <si>
    <t>0813041</t>
  </si>
  <si>
    <t>0813012</t>
  </si>
  <si>
    <t>0611162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</si>
  <si>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</si>
  <si>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</si>
  <si>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в т.ч. за рахунок освітньої субвенції з державного бюджету</t>
  </si>
  <si>
    <t>Програма розвитку та реалізації питань містобудування у м.Вараш на 2018-2020 роки</t>
  </si>
  <si>
    <t xml:space="preserve">Програма реформування і розвитку житлово-комунального господарства міста Вараш на 2016-2020 роки </t>
  </si>
  <si>
    <t>Програма розвитку автомобільних доріг, дорожнього руху та його безпеки у місті Вараш на 2016-2020 роки</t>
  </si>
  <si>
    <t>Програма відпочинку та оздоровлення дітей міста Вараш на 2018-2020 роки</t>
  </si>
  <si>
    <t>Програма розвитку фізичної культури і спорту у місті Вараш на 2018-2020 роки</t>
  </si>
  <si>
    <t>Програма з енергозбереження м.Вараш на 2016-2020 роки</t>
  </si>
  <si>
    <t>Програма поводження з відходами м.Вараш на 2016-2020 роки</t>
  </si>
  <si>
    <t xml:space="preserve">Програма благоустрою міста Вараш на 2016 -2020 роки      </t>
  </si>
  <si>
    <t>Комплексна програма розвитку цивільного захисту міста Вараш на 2016-2020 роки</t>
  </si>
  <si>
    <t>Програма реалізації природоохоронних заходів міста Вараш на 2018-2020 роки</t>
  </si>
  <si>
    <t>Програма соціальної допомоги в місті Вараш на 2018-2020 рік</t>
  </si>
  <si>
    <t>Міська програма соціального захисту та підтримки учасників антитерористичної операції та членів їх сімей - мешканців м.Вараш на 2018-2020 роки</t>
  </si>
  <si>
    <t>Міська програма розвитку культури та туризму на 2018-2020 роки</t>
  </si>
  <si>
    <t>Програма розвитку парку культури та відпочинку м.Вараш на 2015-2020 роки</t>
  </si>
  <si>
    <t>Комплексна програма підтримки сім'ї, дітей та молоді міста на 2018-2020 роки</t>
  </si>
  <si>
    <t>Міська програма "Питна вода міста Вараш" на 2006-2020 роки</t>
  </si>
  <si>
    <t>Програма розвитку малого і середнього підприємництва в місті Вараш на 2018-2020 роки</t>
  </si>
  <si>
    <t>Програма розвитку української мови, української культури та історичної свідомості в місті Вараші на 2016-2020 роки</t>
  </si>
  <si>
    <t>Розроблення схем планування та забудови територій (містобудівної документації)</t>
  </si>
  <si>
    <t>7350</t>
  </si>
  <si>
    <t>1517350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</si>
  <si>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</si>
  <si>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</si>
  <si>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</si>
  <si>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</si>
  <si>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</si>
  <si>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</si>
  <si>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</si>
  <si>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</si>
  <si>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</si>
  <si>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</si>
  <si>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</si>
  <si>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</si>
  <si>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</si>
  <si>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</si>
  <si>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</si>
  <si>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</si>
  <si>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</si>
  <si>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</si>
  <si>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</si>
  <si>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</si>
  <si>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</si>
  <si>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</si>
  <si>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</si>
  <si>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</si>
  <si>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</si>
  <si>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</si>
  <si>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</si>
  <si>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</si>
  <si>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</si>
  <si>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</si>
  <si>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</si>
  <si>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</si>
  <si>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</si>
  <si>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</si>
  <si>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</si>
  <si>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</si>
  <si>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</si>
  <si>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</si>
  <si>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</si>
  <si>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</si>
  <si>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</si>
  <si>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</si>
  <si>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</si>
  <si>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</si>
  <si>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</si>
  <si>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Усього</t>
  </si>
  <si>
    <t>у тому числі бюджет розвитку</t>
  </si>
  <si>
    <t xml:space="preserve">Назва об"єкта відповідно до проектно-кошторисної документації 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</si>
  <si>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</si>
  <si>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</si>
  <si>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</si>
  <si>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</si>
  <si>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</si>
  <si>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</si>
  <si>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Рішення міської ради від 13.10.2017  №872</t>
  </si>
  <si>
    <t>Рішення міської ради від 13.10.2017  №873</t>
  </si>
  <si>
    <t>0610</t>
  </si>
  <si>
    <t>Рішення міської ради від 15.10.2015  №2197</t>
  </si>
  <si>
    <t>Рішення міської ради від 23.01.2018  №996</t>
  </si>
  <si>
    <t>Рішення міської ради від 06.02.2018  №1013</t>
  </si>
  <si>
    <t>Рішення міської ради від 23.01.2018  №992</t>
  </si>
  <si>
    <t>0212146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</si>
  <si>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</si>
  <si>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</si>
  <si>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</si>
  <si>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</si>
  <si>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Відшкодування вартості лікарських засобів для лікування окремих захворювань</t>
  </si>
  <si>
    <t>2146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</si>
  <si>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</si>
  <si>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</si>
  <si>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</si>
  <si>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</si>
  <si>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</si>
  <si>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</si>
  <si>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</si>
  <si>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Міська комплексна програма "Здоров'я" на 2019 рік</t>
  </si>
  <si>
    <t>Рішення міської ради від 14.12.2018 №1310</t>
  </si>
  <si>
    <t>Рішення міської ради від 23.01.2018 №999</t>
  </si>
  <si>
    <t>Рішення міської ради від 23.01.2018 №1000</t>
  </si>
  <si>
    <t>Рішення міської ради від 23.01.2018 №1001</t>
  </si>
  <si>
    <t xml:space="preserve">Програми співфінансування  ремонтів житлових будинків ОСББ 
м. Вараш  на 2016-2020 роки  </t>
  </si>
  <si>
    <t>Рішення міської ради від 09.06.2017 №749</t>
  </si>
  <si>
    <t>Рішення міської ради від  15.10.2015 №2196</t>
  </si>
  <si>
    <t>Рішення міської ради від  29.09.2017 №856</t>
  </si>
  <si>
    <t>Рішення міської ради від 15.10.2015  №2198</t>
  </si>
  <si>
    <t>Рішення міської ради від 15.10.2015  №2195</t>
  </si>
  <si>
    <t>Програми розвитку автомобільних доріг, дорожнього руху та його безпеки у місті Вараш на 2016 - 2020 роки</t>
  </si>
  <si>
    <t>Рішення міської ради від 23.01.2018  №1116</t>
  </si>
  <si>
    <t>Рішення міської ради від 28.11.2017  №898</t>
  </si>
  <si>
    <t>0617321</t>
  </si>
  <si>
    <t>7321</t>
  </si>
  <si>
    <t>Будівництво освітніх установ та закладів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</si>
  <si>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</si>
  <si>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</si>
  <si>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</si>
  <si>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</si>
  <si>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</si>
  <si>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Рішення міської ради від 14.12.2018 №1309</t>
  </si>
  <si>
    <t>Міська програма "Харчування учнів закладів загальної середньої освіти міста Вараш" на 2019 рік</t>
  </si>
  <si>
    <t xml:space="preserve">     Секретар міської ради                                                     О.Мензул</t>
  </si>
  <si>
    <t>Програма цільової фінансової підтримки Кузнецовського міського комунального підприємства на період 2017 - 2027 роки</t>
  </si>
  <si>
    <r>
      <rPr>
        <b/>
        <sz val="16"/>
        <rFont val="Times New Roman"/>
        <family val="1"/>
        <charset val="204"/>
      </rPr>
      <t xml:space="preserve">ЗМІНИ  ДО   ФІНАНСУВАННЯ   </t>
    </r>
    <r>
      <rPr>
        <b/>
        <sz val="18"/>
        <rFont val="Times New Roman"/>
        <family val="1"/>
        <charset val="204"/>
      </rPr>
      <t xml:space="preserve">                                                                                                                                  бюджету м.Вараш на 2019 рік</t>
    </r>
  </si>
  <si>
    <t>0216082</t>
  </si>
  <si>
    <t>6082</t>
  </si>
  <si>
    <t>Придбання житла для окремих категорій населення  відповідно до законодавства</t>
  </si>
  <si>
    <t>в т.ч. за рахунок залишку субвенції з державного бюджету на здійснення заходів щодо соціально-економічного розвитку окремих територій</t>
  </si>
  <si>
    <t>в т.ч. за рахунок залишку медичної субвенції з державного бюджету</t>
  </si>
  <si>
    <t>Програма економічного і соціального розвитку Вараської міської об'єднаної територіальної громади на 2019 рік</t>
  </si>
  <si>
    <t>Рішення міської ради від 21.12.2018  №1369</t>
  </si>
  <si>
    <t>Рішення міської ради від 21.12.2018  №1368</t>
  </si>
  <si>
    <t>Міська програма забезпечення житлом учасників антитерористичної операції, операції об’єднаних сил на 2018-2020 роки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</si>
  <si>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</si>
  <si>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</si>
  <si>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</si>
  <si>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</si>
  <si>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1516013</t>
  </si>
  <si>
    <t>6013</t>
  </si>
  <si>
    <t>Забезпечення діяльності водопровідно-каналізаційного господарства</t>
  </si>
  <si>
    <t>1517325</t>
  </si>
  <si>
    <t>7325</t>
  </si>
  <si>
    <t>Будівництво споруд, установ та закладів фізичної культури і спорту</t>
  </si>
  <si>
    <t>1514060</t>
  </si>
  <si>
    <t>1517324</t>
  </si>
  <si>
    <t>Будівництво баскетбольного майданчика м.Вараш (виготовлення проектно-кошторисної документації)</t>
  </si>
  <si>
    <t>Будівництво міні футбольного поля м.Вараш (виготовлення проектно-кошторисної документації)</t>
  </si>
  <si>
    <t>7324</t>
  </si>
  <si>
    <t>Будівництво установ та закладів культури</t>
  </si>
  <si>
    <t>Рішення міської ради від 21.12.2018  №1357</t>
  </si>
  <si>
    <t>1518340</t>
  </si>
  <si>
    <t>1516016</t>
  </si>
  <si>
    <t>6016</t>
  </si>
  <si>
    <t>Впровадження засобів обліку витрат та регулювання споживання води та теплової енергії</t>
  </si>
  <si>
    <t>Будівництво об'єктів інфраструктури парку культури та відпочинку  (виготовлення проектно-кошторисної документації)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</si>
</sst>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1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9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b/>
      <sz val="14"/>
      <color indexed="10"/>
      <name val="Times New Roman"/>
      <family val="1"/>
      <charset val="204"/>
    </font>
    <font>
      <b/>
      <sz val="12"/>
      <name val="Arial Cyr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sz val="12"/>
      <color rgb="FFFF0000"/>
      <name val="Arial Cyr"/>
      <charset val="204"/>
    </font>
    <font>
      <i/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"/>
      <family val="1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b/>
      <sz val="10"/>
      <name val="Helv"/>
      <charset val="204"/>
    </font>
    <font>
      <i/>
      <sz val="7"/>
      <name val="Times New Roman"/>
      <family val="1"/>
      <charset val="204"/>
    </font>
    <font>
      <i/>
      <sz val="10"/>
      <name val="Times New Roman"/>
      <family val="1"/>
    </font>
    <font>
      <i/>
      <sz val="12"/>
      <name val="Arial Cyr"/>
      <family val="2"/>
      <charset val="204"/>
    </font>
    <font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i/>
      <sz val="12"/>
      <color rgb="FFFF0000"/>
      <name val="Times New Roman CYR"/>
      <charset val="204"/>
    </font>
    <font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</font>
    <font>
      <i/>
      <sz val="12"/>
      <color rgb="FFFF0000"/>
      <name val="Helv"/>
      <charset val="204"/>
    </font>
    <font>
      <i/>
      <sz val="10"/>
      <color rgb="FFFF0000"/>
      <name val="Helv"/>
      <charset val="204"/>
    </font>
    <font>
      <sz val="14"/>
      <color rgb="FFFF0000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2"/>
      <name val="Times New Roman CYR"/>
      <charset val="204"/>
    </font>
    <font>
      <i/>
      <sz val="11"/>
      <name val="Times New Roman"/>
      <family val="1"/>
    </font>
    <font>
      <i/>
      <sz val="11"/>
      <name val="Times New Roman Cyr"/>
      <family val="1"/>
      <charset val="204"/>
    </font>
    <font>
      <i/>
      <sz val="11"/>
      <name val="Arial Cyr"/>
      <charset val="204"/>
    </font>
    <font>
      <b/>
      <i/>
      <sz val="12"/>
      <name val="Times New Roman CYR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Helv"/>
      <charset val="204"/>
    </font>
    <font>
      <sz val="14"/>
      <color rgb="FFFF0000"/>
      <name val="Times New Roman"/>
      <family val="1"/>
    </font>
    <font>
      <i/>
      <sz val="12"/>
      <color rgb="FFFF0000"/>
      <name val="Arial Cyr"/>
      <charset val="204"/>
    </font>
    <font>
      <i/>
      <sz val="14"/>
      <name val="Helv"/>
      <charset val="204"/>
    </font>
    <font>
      <b/>
      <sz val="14"/>
      <color rgb="FFFF0000"/>
      <name val="Times New Roman Cyr"/>
      <family val="1"/>
      <charset val="204"/>
    </font>
    <font>
      <b/>
      <sz val="14"/>
      <color rgb="FFFF0000"/>
      <name val="Times New Roman Cyr"/>
      <charset val="204"/>
    </font>
    <font>
      <sz val="14"/>
      <color rgb="FFFF0000"/>
      <name val="Times New Roman CYR"/>
      <charset val="204"/>
    </font>
    <font>
      <sz val="13"/>
      <name val="Arial Cyr"/>
      <charset val="204"/>
    </font>
    <font>
      <sz val="12"/>
      <name val="Helv"/>
      <charset val="204"/>
    </font>
    <font>
      <sz val="14"/>
      <color rgb="FFFF0000"/>
      <name val="Arial Cyr"/>
      <family val="2"/>
      <charset val="204"/>
    </font>
    <font>
      <sz val="14"/>
      <name val="Helv"/>
      <charset val="204"/>
    </font>
    <font>
      <i/>
      <sz val="12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9" fillId="0" borderId="0"/>
    <xf numFmtId="0" fontId="1" fillId="0" borderId="0"/>
    <xf numFmtId="0" fontId="14" fillId="0" borderId="0"/>
    <xf numFmtId="0" fontId="73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6" fillId="0" borderId="0"/>
  </cellStyleXfs>
  <cellXfs count="565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3" fillId="0" borderId="0" xfId="0" applyFont="1"/>
    <xf numFmtId="0" fontId="13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49" fontId="19" fillId="0" borderId="0" xfId="0" applyNumberFormat="1" applyFont="1" applyBorder="1"/>
    <xf numFmtId="0" fontId="22" fillId="0" borderId="0" xfId="0" applyFont="1"/>
    <xf numFmtId="0" fontId="22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19" fillId="0" borderId="0" xfId="0" applyNumberFormat="1" applyFont="1"/>
    <xf numFmtId="0" fontId="16" fillId="0" borderId="0" xfId="0" applyFont="1"/>
    <xf numFmtId="0" fontId="10" fillId="0" borderId="0" xfId="5" applyFont="1"/>
    <xf numFmtId="0" fontId="23" fillId="0" borderId="0" xfId="5" applyFont="1"/>
    <xf numFmtId="0" fontId="15" fillId="0" borderId="0" xfId="5" applyFont="1"/>
    <xf numFmtId="0" fontId="23" fillId="0" borderId="0" xfId="5" applyFont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49" fontId="15" fillId="0" borderId="0" xfId="5" applyNumberFormat="1" applyFont="1"/>
    <xf numFmtId="0" fontId="27" fillId="0" borderId="0" xfId="5" applyFont="1"/>
    <xf numFmtId="49" fontId="23" fillId="0" borderId="0" xfId="5" applyNumberFormat="1" applyFont="1"/>
    <xf numFmtId="0" fontId="28" fillId="0" borderId="0" xfId="5" applyFont="1"/>
    <xf numFmtId="49" fontId="12" fillId="0" borderId="0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Border="1" applyAlignment="1" applyProtection="1">
      <alignment vertical="top" wrapText="1"/>
      <protection locked="0"/>
    </xf>
    <xf numFmtId="0" fontId="23" fillId="0" borderId="0" xfId="5" applyFont="1" applyBorder="1"/>
    <xf numFmtId="49" fontId="12" fillId="0" borderId="0" xfId="5" applyNumberFormat="1" applyFont="1" applyFill="1" applyBorder="1" applyAlignment="1" applyProtection="1">
      <alignment vertical="top" wrapText="1"/>
      <protection locked="0"/>
    </xf>
    <xf numFmtId="49" fontId="11" fillId="2" borderId="1" xfId="0" applyNumberFormat="1" applyFont="1" applyFill="1" applyBorder="1" applyAlignment="1" applyProtection="1">
      <alignment horizontal="center" wrapText="1"/>
      <protection locked="0"/>
    </xf>
    <xf numFmtId="49" fontId="24" fillId="2" borderId="1" xfId="5" applyNumberFormat="1" applyFont="1" applyFill="1" applyBorder="1" applyAlignment="1">
      <alignment horizontal="center" wrapText="1"/>
    </xf>
    <xf numFmtId="49" fontId="24" fillId="2" borderId="1" xfId="5" applyNumberFormat="1" applyFont="1" applyFill="1" applyBorder="1" applyAlignment="1" applyProtection="1">
      <alignment horizontal="center" wrapText="1"/>
      <protection locked="0"/>
    </xf>
    <xf numFmtId="3" fontId="15" fillId="2" borderId="2" xfId="5" applyNumberFormat="1" applyFont="1" applyFill="1" applyBorder="1" applyAlignment="1">
      <alignment horizontal="center" vertical="center" wrapText="1"/>
    </xf>
    <xf numFmtId="0" fontId="27" fillId="0" borderId="0" xfId="5" applyFont="1" applyAlignment="1">
      <alignment horizontal="center" vertical="center" wrapText="1"/>
    </xf>
    <xf numFmtId="0" fontId="15" fillId="0" borderId="1" xfId="5" applyFont="1" applyBorder="1" applyAlignment="1">
      <alignment wrapText="1"/>
    </xf>
    <xf numFmtId="3" fontId="15" fillId="0" borderId="1" xfId="5" applyNumberFormat="1" applyFont="1" applyBorder="1" applyAlignment="1">
      <alignment horizontal="center" wrapText="1"/>
    </xf>
    <xf numFmtId="4" fontId="15" fillId="0" borderId="1" xfId="5" applyNumberFormat="1" applyFont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 wrapText="1"/>
    </xf>
    <xf numFmtId="3" fontId="15" fillId="0" borderId="6" xfId="5" applyNumberFormat="1" applyFont="1" applyBorder="1" applyAlignment="1">
      <alignment wrapText="1"/>
    </xf>
    <xf numFmtId="0" fontId="27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32" fillId="0" borderId="0" xfId="4" applyFont="1" applyAlignment="1"/>
    <xf numFmtId="0" fontId="33" fillId="0" borderId="0" xfId="4" applyFont="1" applyFill="1" applyBorder="1"/>
    <xf numFmtId="0" fontId="9" fillId="0" borderId="0" xfId="4" applyFont="1" applyFill="1" applyBorder="1"/>
    <xf numFmtId="0" fontId="18" fillId="0" borderId="0" xfId="4" applyFont="1" applyFill="1" applyBorder="1" applyAlignment="1">
      <alignment horizontal="center"/>
    </xf>
    <xf numFmtId="0" fontId="36" fillId="0" borderId="1" xfId="4" applyFont="1" applyFill="1" applyBorder="1" applyAlignment="1">
      <alignment horizontal="center" vertical="center" wrapText="1"/>
    </xf>
    <xf numFmtId="0" fontId="36" fillId="0" borderId="1" xfId="4" applyFont="1" applyFill="1" applyBorder="1" applyAlignment="1">
      <alignment horizontal="center" vertical="center"/>
    </xf>
    <xf numFmtId="49" fontId="37" fillId="0" borderId="1" xfId="4" applyNumberFormat="1" applyFont="1" applyFill="1" applyBorder="1" applyAlignment="1">
      <alignment horizontal="center" vertical="top" wrapText="1"/>
    </xf>
    <xf numFmtId="0" fontId="37" fillId="0" borderId="1" xfId="4" applyFont="1" applyFill="1" applyBorder="1" applyAlignment="1">
      <alignment horizontal="center" vertical="center" wrapText="1"/>
    </xf>
    <xf numFmtId="0" fontId="38" fillId="0" borderId="0" xfId="4" applyFont="1" applyFill="1" applyBorder="1"/>
    <xf numFmtId="49" fontId="39" fillId="0" borderId="1" xfId="4" applyNumberFormat="1" applyFont="1" applyFill="1" applyBorder="1" applyAlignment="1">
      <alignment wrapText="1"/>
    </xf>
    <xf numFmtId="0" fontId="40" fillId="3" borderId="0" xfId="4" applyFont="1" applyFill="1" applyBorder="1"/>
    <xf numFmtId="0" fontId="40" fillId="0" borderId="0" xfId="4" applyFont="1" applyFill="1" applyBorder="1"/>
    <xf numFmtId="49" fontId="41" fillId="0" borderId="1" xfId="4" applyNumberFormat="1" applyFont="1" applyFill="1" applyBorder="1" applyAlignment="1">
      <alignment horizontal="left" wrapText="1"/>
    </xf>
    <xf numFmtId="2" fontId="40" fillId="0" borderId="0" xfId="4" applyNumberFormat="1" applyFont="1" applyFill="1" applyBorder="1"/>
    <xf numFmtId="0" fontId="33" fillId="3" borderId="0" xfId="4" applyFont="1" applyFill="1" applyBorder="1"/>
    <xf numFmtId="49" fontId="41" fillId="0" borderId="1" xfId="4" applyNumberFormat="1" applyFont="1" applyFill="1" applyBorder="1" applyAlignment="1">
      <alignment wrapText="1"/>
    </xf>
    <xf numFmtId="49" fontId="33" fillId="0" borderId="0" xfId="4" applyNumberFormat="1" applyFont="1" applyFill="1" applyBorder="1" applyAlignment="1">
      <alignment vertical="top" wrapText="1"/>
    </xf>
    <xf numFmtId="0" fontId="43" fillId="0" borderId="0" xfId="4" applyFont="1" applyFill="1" applyBorder="1"/>
    <xf numFmtId="0" fontId="44" fillId="0" borderId="0" xfId="4" applyFont="1" applyFill="1" applyBorder="1"/>
    <xf numFmtId="0" fontId="40" fillId="0" borderId="0" xfId="6" applyFont="1" applyFill="1" applyBorder="1" applyAlignment="1" applyProtection="1">
      <alignment vertical="center" wrapText="1"/>
    </xf>
    <xf numFmtId="164" fontId="43" fillId="0" borderId="0" xfId="4" applyNumberFormat="1" applyFont="1" applyFill="1" applyBorder="1"/>
    <xf numFmtId="3" fontId="43" fillId="0" borderId="0" xfId="4" applyNumberFormat="1" applyFont="1" applyFill="1" applyBorder="1"/>
    <xf numFmtId="1" fontId="33" fillId="0" borderId="0" xfId="4" applyNumberFormat="1" applyFont="1" applyFill="1" applyBorder="1" applyAlignment="1">
      <alignment vertical="top" wrapText="1"/>
    </xf>
    <xf numFmtId="0" fontId="46" fillId="0" borderId="0" xfId="0" applyFont="1" applyAlignment="1">
      <alignment horizontal="left"/>
    </xf>
    <xf numFmtId="0" fontId="46" fillId="0" borderId="0" xfId="0" applyFont="1"/>
    <xf numFmtId="0" fontId="47" fillId="0" borderId="0" xfId="0" applyFont="1"/>
    <xf numFmtId="0" fontId="48" fillId="0" borderId="0" xfId="0" applyFont="1" applyAlignment="1">
      <alignment horizontal="center"/>
    </xf>
    <xf numFmtId="0" fontId="49" fillId="0" borderId="0" xfId="0" applyFont="1"/>
    <xf numFmtId="0" fontId="15" fillId="0" borderId="0" xfId="0" applyFont="1"/>
    <xf numFmtId="0" fontId="50" fillId="0" borderId="0" xfId="0" applyFont="1"/>
    <xf numFmtId="0" fontId="20" fillId="0" borderId="1" xfId="0" applyFont="1" applyBorder="1" applyAlignment="1">
      <alignment wrapText="1"/>
    </xf>
    <xf numFmtId="3" fontId="14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3" fontId="20" fillId="0" borderId="1" xfId="0" applyNumberFormat="1" applyFont="1" applyBorder="1" applyAlignment="1">
      <alignment horizontal="center"/>
    </xf>
    <xf numFmtId="3" fontId="35" fillId="0" borderId="1" xfId="4" applyNumberFormat="1" applyFont="1" applyFill="1" applyBorder="1" applyAlignment="1">
      <alignment horizontal="center" wrapText="1"/>
    </xf>
    <xf numFmtId="3" fontId="41" fillId="0" borderId="1" xfId="4" applyNumberFormat="1" applyFont="1" applyFill="1" applyBorder="1" applyAlignment="1">
      <alignment horizontal="center" wrapText="1"/>
    </xf>
    <xf numFmtId="3" fontId="42" fillId="0" borderId="1" xfId="4" applyNumberFormat="1" applyFont="1" applyFill="1" applyBorder="1" applyAlignment="1">
      <alignment horizontal="center" wrapText="1"/>
    </xf>
    <xf numFmtId="3" fontId="42" fillId="0" borderId="1" xfId="4" applyNumberFormat="1" applyFont="1" applyFill="1" applyBorder="1" applyAlignment="1">
      <alignment horizontal="center"/>
    </xf>
    <xf numFmtId="3" fontId="25" fillId="0" borderId="1" xfId="5" applyNumberFormat="1" applyFont="1" applyFill="1" applyBorder="1" applyAlignment="1">
      <alignment horizontal="center" wrapText="1"/>
    </xf>
    <xf numFmtId="0" fontId="7" fillId="0" borderId="9" xfId="5" applyFont="1" applyBorder="1" applyAlignment="1">
      <alignment horizontal="center" vertical="center" wrapText="1"/>
    </xf>
    <xf numFmtId="0" fontId="0" fillId="0" borderId="0" xfId="0" applyFont="1"/>
    <xf numFmtId="3" fontId="5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22" fillId="0" borderId="0" xfId="0" applyNumberFormat="1" applyFont="1"/>
    <xf numFmtId="3" fontId="9" fillId="0" borderId="0" xfId="0" applyNumberFormat="1" applyFont="1"/>
    <xf numFmtId="3" fontId="42" fillId="0" borderId="1" xfId="0" applyNumberFormat="1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wrapText="1"/>
    </xf>
    <xf numFmtId="49" fontId="26" fillId="3" borderId="1" xfId="0" applyNumberFormat="1" applyFont="1" applyFill="1" applyBorder="1" applyAlignment="1">
      <alignment horizontal="center" wrapText="1"/>
    </xf>
    <xf numFmtId="49" fontId="26" fillId="3" borderId="1" xfId="0" applyNumberFormat="1" applyFont="1" applyFill="1" applyBorder="1" applyAlignment="1">
      <alignment horizontal="left" wrapText="1"/>
    </xf>
    <xf numFmtId="49" fontId="39" fillId="0" borderId="1" xfId="4" applyNumberFormat="1" applyFont="1" applyFill="1" applyBorder="1" applyAlignment="1">
      <alignment horizontal="center" wrapText="1"/>
    </xf>
    <xf numFmtId="49" fontId="41" fillId="0" borderId="1" xfId="4" applyNumberFormat="1" applyFont="1" applyFill="1" applyBorder="1" applyAlignment="1">
      <alignment horizontal="center" wrapText="1"/>
    </xf>
    <xf numFmtId="3" fontId="35" fillId="0" borderId="1" xfId="4" applyNumberFormat="1" applyFont="1" applyFill="1" applyBorder="1" applyAlignment="1">
      <alignment horizontal="left" wrapText="1"/>
    </xf>
    <xf numFmtId="0" fontId="17" fillId="0" borderId="0" xfId="0" applyFont="1"/>
    <xf numFmtId="3" fontId="56" fillId="0" borderId="0" xfId="0" applyNumberFormat="1" applyFont="1"/>
    <xf numFmtId="3" fontId="20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Border="1" applyAlignment="1">
      <alignment horizontal="center" wrapText="1"/>
    </xf>
    <xf numFmtId="0" fontId="20" fillId="0" borderId="0" xfId="0" applyFont="1"/>
    <xf numFmtId="0" fontId="61" fillId="0" borderId="0" xfId="0" applyFont="1"/>
    <xf numFmtId="49" fontId="25" fillId="0" borderId="1" xfId="0" applyNumberFormat="1" applyFont="1" applyBorder="1" applyAlignment="1">
      <alignment horizontal="center" wrapText="1"/>
    </xf>
    <xf numFmtId="0" fontId="62" fillId="0" borderId="0" xfId="0" applyFont="1"/>
    <xf numFmtId="1" fontId="24" fillId="2" borderId="1" xfId="5" applyNumberFormat="1" applyFont="1" applyFill="1" applyBorder="1" applyAlignment="1" applyProtection="1">
      <alignment horizontal="center" wrapText="1"/>
      <protection locked="0"/>
    </xf>
    <xf numFmtId="3" fontId="52" fillId="0" borderId="0" xfId="0" applyNumberFormat="1" applyFont="1"/>
    <xf numFmtId="3" fontId="58" fillId="0" borderId="1" xfId="5" applyNumberFormat="1" applyFont="1" applyBorder="1" applyAlignment="1">
      <alignment horizontal="center" wrapText="1"/>
    </xf>
    <xf numFmtId="3" fontId="15" fillId="2" borderId="6" xfId="5" applyNumberFormat="1" applyFont="1" applyFill="1" applyBorder="1" applyAlignment="1">
      <alignment horizontal="center" vertical="center" wrapText="1"/>
    </xf>
    <xf numFmtId="3" fontId="64" fillId="0" borderId="1" xfId="5" applyNumberFormat="1" applyFont="1" applyFill="1" applyBorder="1" applyAlignment="1">
      <alignment horizontal="center" wrapText="1"/>
    </xf>
    <xf numFmtId="49" fontId="24" fillId="2" borderId="1" xfId="5" applyNumberFormat="1" applyFont="1" applyFill="1" applyBorder="1" applyAlignment="1">
      <alignment horizontal="center" vertical="top" wrapText="1"/>
    </xf>
    <xf numFmtId="49" fontId="42" fillId="0" borderId="1" xfId="0" applyNumberFormat="1" applyFont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1" xfId="0" applyBorder="1"/>
    <xf numFmtId="3" fontId="10" fillId="0" borderId="4" xfId="0" applyNumberFormat="1" applyFont="1" applyFill="1" applyBorder="1" applyAlignment="1">
      <alignment horizontal="center" wrapText="1"/>
    </xf>
    <xf numFmtId="3" fontId="10" fillId="0" borderId="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3" fontId="59" fillId="0" borderId="1" xfId="0" applyNumberFormat="1" applyFont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3" fontId="42" fillId="0" borderId="4" xfId="0" applyNumberFormat="1" applyFont="1" applyBorder="1" applyAlignment="1">
      <alignment horizontal="center" wrapText="1"/>
    </xf>
    <xf numFmtId="3" fontId="14" fillId="0" borderId="4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5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 applyProtection="1">
      <alignment horizontal="left" wrapText="1"/>
      <protection locked="0"/>
    </xf>
    <xf numFmtId="49" fontId="67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Border="1" applyAlignment="1">
      <alignment horizontal="left" wrapText="1"/>
    </xf>
    <xf numFmtId="49" fontId="25" fillId="0" borderId="8" xfId="0" applyNumberFormat="1" applyFont="1" applyBorder="1" applyAlignment="1">
      <alignment horizontal="center" wrapText="1"/>
    </xf>
    <xf numFmtId="49" fontId="15" fillId="0" borderId="5" xfId="0" applyNumberFormat="1" applyFont="1" applyBorder="1" applyAlignment="1" applyProtection="1">
      <alignment horizontal="left" wrapText="1"/>
      <protection locked="0"/>
    </xf>
    <xf numFmtId="49" fontId="15" fillId="0" borderId="4" xfId="0" applyNumberFormat="1" applyFont="1" applyBorder="1" applyAlignment="1" applyProtection="1">
      <alignment horizontal="left" wrapText="1"/>
      <protection locked="0"/>
    </xf>
    <xf numFmtId="49" fontId="15" fillId="0" borderId="7" xfId="0" applyNumberFormat="1" applyFont="1" applyBorder="1" applyAlignment="1" applyProtection="1">
      <alignment horizontal="left" wrapText="1"/>
      <protection locked="0"/>
    </xf>
    <xf numFmtId="49" fontId="14" fillId="0" borderId="8" xfId="0" applyNumberFormat="1" applyFont="1" applyFill="1" applyBorder="1" applyAlignment="1">
      <alignment horizontal="center" wrapText="1"/>
    </xf>
    <xf numFmtId="49" fontId="42" fillId="0" borderId="4" xfId="0" applyNumberFormat="1" applyFont="1" applyBorder="1" applyAlignment="1">
      <alignment horizontal="left" wrapText="1"/>
    </xf>
    <xf numFmtId="49" fontId="13" fillId="2" borderId="1" xfId="1" applyNumberFormat="1" applyFont="1" applyFill="1" applyBorder="1" applyAlignment="1" applyProtection="1">
      <alignment horizontal="left" wrapText="1"/>
      <protection locked="0"/>
    </xf>
    <xf numFmtId="0" fontId="42" fillId="0" borderId="1" xfId="0" applyFont="1" applyBorder="1" applyAlignment="1">
      <alignment horizontal="center" wrapText="1"/>
    </xf>
    <xf numFmtId="49" fontId="58" fillId="0" borderId="1" xfId="0" applyNumberFormat="1" applyFont="1" applyBorder="1" applyAlignment="1">
      <alignment horizontal="left" wrapText="1"/>
    </xf>
    <xf numFmtId="3" fontId="30" fillId="0" borderId="1" xfId="5" applyNumberFormat="1" applyFont="1" applyFill="1" applyBorder="1" applyAlignment="1">
      <alignment horizontal="center" wrapText="1"/>
    </xf>
    <xf numFmtId="49" fontId="24" fillId="0" borderId="1" xfId="5" applyNumberFormat="1" applyFont="1" applyFill="1" applyBorder="1" applyAlignment="1" applyProtection="1">
      <alignment horizontal="center" wrapText="1"/>
      <protection locked="0"/>
    </xf>
    <xf numFmtId="3" fontId="24" fillId="0" borderId="1" xfId="5" applyNumberFormat="1" applyFont="1" applyFill="1" applyBorder="1" applyAlignment="1" applyProtection="1">
      <alignment horizontal="center" wrapText="1"/>
      <protection locked="0"/>
    </xf>
    <xf numFmtId="3" fontId="15" fillId="0" borderId="6" xfId="5" applyNumberFormat="1" applyFont="1" applyFill="1" applyBorder="1" applyAlignment="1">
      <alignment wrapText="1"/>
    </xf>
    <xf numFmtId="0" fontId="27" fillId="0" borderId="0" xfId="5" applyFont="1" applyFill="1" applyAlignment="1">
      <alignment wrapText="1"/>
    </xf>
    <xf numFmtId="0" fontId="20" fillId="0" borderId="1" xfId="0" applyFont="1" applyBorder="1" applyAlignment="1">
      <alignment horizontal="left" vertical="center" wrapText="1"/>
    </xf>
    <xf numFmtId="3" fontId="60" fillId="0" borderId="1" xfId="5" applyNumberFormat="1" applyFont="1" applyFill="1" applyBorder="1" applyAlignment="1" applyProtection="1">
      <alignment horizontal="center" wrapText="1"/>
      <protection locked="0"/>
    </xf>
    <xf numFmtId="3" fontId="64" fillId="0" borderId="1" xfId="5" applyNumberFormat="1" applyFont="1" applyFill="1" applyBorder="1" applyAlignment="1" applyProtection="1">
      <alignment horizontal="center" wrapText="1"/>
      <protection locked="0"/>
    </xf>
    <xf numFmtId="49" fontId="20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 applyProtection="1">
      <alignment horizontal="left" wrapText="1"/>
      <protection locked="0"/>
    </xf>
    <xf numFmtId="49" fontId="15" fillId="0" borderId="1" xfId="0" applyNumberFormat="1" applyFont="1" applyFill="1" applyBorder="1" applyAlignment="1">
      <alignment horizontal="left" wrapText="1"/>
    </xf>
    <xf numFmtId="3" fontId="68" fillId="2" borderId="1" xfId="5" applyNumberFormat="1" applyFont="1" applyFill="1" applyBorder="1" applyAlignment="1" applyProtection="1">
      <alignment horizontal="center" wrapText="1"/>
      <protection locked="0"/>
    </xf>
    <xf numFmtId="49" fontId="68" fillId="2" borderId="1" xfId="5" applyNumberFormat="1" applyFont="1" applyFill="1" applyBorder="1" applyAlignment="1" applyProtection="1">
      <alignment horizontal="center" wrapText="1"/>
      <protection locked="0"/>
    </xf>
    <xf numFmtId="0" fontId="10" fillId="0" borderId="1" xfId="5" applyFont="1" applyBorder="1" applyAlignment="1">
      <alignment horizontal="center" vertical="center" wrapText="1"/>
    </xf>
    <xf numFmtId="3" fontId="20" fillId="0" borderId="1" xfId="5" applyNumberFormat="1" applyFont="1" applyFill="1" applyBorder="1" applyAlignment="1">
      <alignment horizontal="center" wrapText="1"/>
    </xf>
    <xf numFmtId="0" fontId="15" fillId="0" borderId="1" xfId="5" applyFont="1" applyFill="1" applyBorder="1" applyAlignment="1">
      <alignment horizontal="left" wrapText="1"/>
    </xf>
    <xf numFmtId="0" fontId="14" fillId="0" borderId="0" xfId="0" applyFont="1"/>
    <xf numFmtId="0" fontId="20" fillId="0" borderId="1" xfId="0" applyFont="1" applyFill="1" applyBorder="1" applyAlignment="1">
      <alignment wrapText="1"/>
    </xf>
    <xf numFmtId="0" fontId="66" fillId="0" borderId="0" xfId="0" applyFont="1"/>
    <xf numFmtId="3" fontId="30" fillId="4" borderId="1" xfId="0" applyNumberFormat="1" applyFont="1" applyFill="1" applyBorder="1" applyAlignment="1">
      <alignment horizontal="center"/>
    </xf>
    <xf numFmtId="0" fontId="70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center" wrapText="1"/>
    </xf>
    <xf numFmtId="3" fontId="70" fillId="0" borderId="1" xfId="0" applyNumberFormat="1" applyFont="1" applyBorder="1" applyAlignment="1">
      <alignment horizontal="center"/>
    </xf>
    <xf numFmtId="49" fontId="70" fillId="0" borderId="1" xfId="0" applyNumberFormat="1" applyFont="1" applyFill="1" applyBorder="1" applyAlignment="1">
      <alignment horizontal="center" wrapText="1"/>
    </xf>
    <xf numFmtId="49" fontId="70" fillId="0" borderId="1" xfId="0" applyNumberFormat="1" applyFont="1" applyFill="1" applyBorder="1" applyAlignment="1" applyProtection="1">
      <alignment wrapText="1"/>
      <protection locked="0"/>
    </xf>
    <xf numFmtId="0" fontId="71" fillId="0" borderId="1" xfId="0" applyFont="1" applyBorder="1" applyAlignment="1">
      <alignment horizontal="left" wrapText="1"/>
    </xf>
    <xf numFmtId="0" fontId="72" fillId="0" borderId="0" xfId="0" applyFont="1"/>
    <xf numFmtId="0" fontId="20" fillId="0" borderId="1" xfId="0" applyFont="1" applyBorder="1" applyAlignment="1">
      <alignment horizontal="left" wrapText="1"/>
    </xf>
    <xf numFmtId="3" fontId="2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3" fontId="69" fillId="0" borderId="1" xfId="0" applyNumberFormat="1" applyFont="1" applyBorder="1" applyAlignment="1">
      <alignment horizontal="center" wrapText="1"/>
    </xf>
    <xf numFmtId="0" fontId="42" fillId="0" borderId="8" xfId="0" applyFont="1" applyBorder="1" applyAlignment="1">
      <alignment horizontal="center" wrapText="1"/>
    </xf>
    <xf numFmtId="0" fontId="42" fillId="0" borderId="1" xfId="0" applyFont="1" applyBorder="1" applyAlignment="1">
      <alignment horizontal="left" wrapText="1"/>
    </xf>
    <xf numFmtId="0" fontId="42" fillId="0" borderId="1" xfId="0" applyFont="1" applyBorder="1" applyAlignment="1">
      <alignment horizontal="justify" wrapText="1"/>
    </xf>
    <xf numFmtId="3" fontId="35" fillId="0" borderId="1" xfId="4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37" fillId="0" borderId="1" xfId="0" applyFont="1" applyBorder="1" applyAlignment="1">
      <alignment horizontal="center" wrapText="1"/>
    </xf>
    <xf numFmtId="0" fontId="35" fillId="0" borderId="4" xfId="0" applyFont="1" applyBorder="1" applyAlignment="1">
      <alignment horizontal="center" vertical="center" wrapText="1"/>
    </xf>
    <xf numFmtId="0" fontId="77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78" fillId="0" borderId="0" xfId="0" applyFont="1"/>
    <xf numFmtId="0" fontId="66" fillId="0" borderId="1" xfId="0" applyFont="1" applyBorder="1"/>
    <xf numFmtId="0" fontId="61" fillId="0" borderId="1" xfId="0" applyFont="1" applyBorder="1"/>
    <xf numFmtId="0" fontId="62" fillId="0" borderId="1" xfId="0" applyFont="1" applyBorder="1"/>
    <xf numFmtId="49" fontId="70" fillId="4" borderId="1" xfId="0" applyNumberFormat="1" applyFont="1" applyFill="1" applyBorder="1" applyAlignment="1">
      <alignment horizontal="center"/>
    </xf>
    <xf numFmtId="0" fontId="70" fillId="4" borderId="1" xfId="0" applyFont="1" applyFill="1" applyBorder="1"/>
    <xf numFmtId="0" fontId="30" fillId="4" borderId="1" xfId="0" applyFont="1" applyFill="1" applyBorder="1" applyAlignment="1">
      <alignment wrapText="1"/>
    </xf>
    <xf numFmtId="0" fontId="37" fillId="0" borderId="1" xfId="5" applyFont="1" applyBorder="1" applyAlignment="1">
      <alignment horizontal="center" vertical="center" wrapText="1"/>
    </xf>
    <xf numFmtId="0" fontId="79" fillId="0" borderId="2" xfId="5" applyFont="1" applyBorder="1" applyAlignment="1">
      <alignment horizontal="center" vertical="center" wrapText="1"/>
    </xf>
    <xf numFmtId="0" fontId="80" fillId="0" borderId="0" xfId="5" applyFont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49" fontId="76" fillId="0" borderId="1" xfId="0" applyNumberFormat="1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9" fontId="81" fillId="0" borderId="1" xfId="0" applyNumberFormat="1" applyFont="1" applyFill="1" applyBorder="1" applyAlignment="1">
      <alignment horizontal="center" wrapText="1"/>
    </xf>
    <xf numFmtId="3" fontId="85" fillId="0" borderId="1" xfId="0" applyNumberFormat="1" applyFont="1" applyFill="1" applyBorder="1" applyAlignment="1">
      <alignment horizontal="center" wrapText="1"/>
    </xf>
    <xf numFmtId="3" fontId="86" fillId="0" borderId="1" xfId="0" applyNumberFormat="1" applyFont="1" applyBorder="1" applyAlignment="1">
      <alignment horizontal="center" wrapText="1"/>
    </xf>
    <xf numFmtId="0" fontId="85" fillId="0" borderId="0" xfId="0" applyFont="1"/>
    <xf numFmtId="49" fontId="82" fillId="0" borderId="0" xfId="0" applyNumberFormat="1" applyFont="1" applyAlignment="1">
      <alignment horizontal="left" wrapText="1"/>
    </xf>
    <xf numFmtId="3" fontId="82" fillId="0" borderId="1" xfId="0" applyNumberFormat="1" applyFont="1" applyFill="1" applyBorder="1" applyAlignment="1">
      <alignment horizontal="center" wrapText="1"/>
    </xf>
    <xf numFmtId="3" fontId="86" fillId="0" borderId="1" xfId="0" applyNumberFormat="1" applyFont="1" applyFill="1" applyBorder="1" applyAlignment="1">
      <alignment horizontal="center" wrapText="1"/>
    </xf>
    <xf numFmtId="3" fontId="81" fillId="0" borderId="1" xfId="0" applyNumberFormat="1" applyFont="1" applyFill="1" applyBorder="1" applyAlignment="1">
      <alignment horizontal="center" wrapText="1"/>
    </xf>
    <xf numFmtId="49" fontId="87" fillId="0" borderId="1" xfId="0" applyNumberFormat="1" applyFont="1" applyFill="1" applyBorder="1" applyAlignment="1">
      <alignment horizontal="left" wrapText="1"/>
    </xf>
    <xf numFmtId="49" fontId="88" fillId="0" borderId="1" xfId="0" applyNumberFormat="1" applyFont="1" applyFill="1" applyBorder="1" applyAlignment="1">
      <alignment horizontal="left" wrapText="1"/>
    </xf>
    <xf numFmtId="3" fontId="89" fillId="0" borderId="1" xfId="0" applyNumberFormat="1" applyFont="1" applyFill="1" applyBorder="1" applyAlignment="1">
      <alignment horizontal="center" wrapText="1"/>
    </xf>
    <xf numFmtId="3" fontId="88" fillId="0" borderId="1" xfId="0" applyNumberFormat="1" applyFont="1" applyFill="1" applyBorder="1" applyAlignment="1">
      <alignment horizontal="center" wrapText="1"/>
    </xf>
    <xf numFmtId="3" fontId="91" fillId="0" borderId="1" xfId="0" applyNumberFormat="1" applyFont="1" applyFill="1" applyBorder="1" applyAlignment="1">
      <alignment horizontal="center" wrapText="1"/>
    </xf>
    <xf numFmtId="3" fontId="88" fillId="0" borderId="1" xfId="0" applyNumberFormat="1" applyFont="1" applyBorder="1" applyAlignment="1">
      <alignment horizontal="center" wrapText="1"/>
    </xf>
    <xf numFmtId="0" fontId="81" fillId="0" borderId="0" xfId="0" applyFont="1"/>
    <xf numFmtId="49" fontId="91" fillId="0" borderId="1" xfId="0" applyNumberFormat="1" applyFont="1" applyFill="1" applyBorder="1" applyAlignment="1">
      <alignment horizontal="center" wrapText="1"/>
    </xf>
    <xf numFmtId="49" fontId="89" fillId="0" borderId="0" xfId="0" applyNumberFormat="1" applyFont="1" applyAlignment="1">
      <alignment horizontal="left" wrapText="1"/>
    </xf>
    <xf numFmtId="0" fontId="91" fillId="0" borderId="0" xfId="0" applyFont="1" applyAlignment="1">
      <alignment horizontal="center"/>
    </xf>
    <xf numFmtId="49" fontId="89" fillId="0" borderId="1" xfId="0" applyNumberFormat="1" applyFont="1" applyBorder="1" applyAlignment="1">
      <alignment horizontal="left" wrapText="1"/>
    </xf>
    <xf numFmtId="49" fontId="82" fillId="0" borderId="1" xfId="0" applyNumberFormat="1" applyFont="1" applyFill="1" applyBorder="1" applyAlignment="1">
      <alignment horizontal="left" wrapText="1"/>
    </xf>
    <xf numFmtId="0" fontId="91" fillId="0" borderId="0" xfId="0" applyFont="1"/>
    <xf numFmtId="49" fontId="81" fillId="0" borderId="1" xfId="0" applyNumberFormat="1" applyFont="1" applyFill="1" applyBorder="1" applyAlignment="1" applyProtection="1">
      <alignment horizontal="left" wrapText="1"/>
      <protection locked="0"/>
    </xf>
    <xf numFmtId="3" fontId="82" fillId="0" borderId="1" xfId="0" applyNumberFormat="1" applyFont="1" applyBorder="1" applyAlignment="1">
      <alignment horizontal="center" wrapText="1"/>
    </xf>
    <xf numFmtId="0" fontId="61" fillId="0" borderId="0" xfId="0" applyFont="1" applyFill="1" applyBorder="1"/>
    <xf numFmtId="3" fontId="89" fillId="0" borderId="1" xfId="0" applyNumberFormat="1" applyFont="1" applyBorder="1" applyAlignment="1">
      <alignment horizontal="center" wrapText="1"/>
    </xf>
    <xf numFmtId="49" fontId="91" fillId="0" borderId="1" xfId="0" applyNumberFormat="1" applyFont="1" applyBorder="1" applyAlignment="1">
      <alignment horizontal="center" wrapText="1"/>
    </xf>
    <xf numFmtId="0" fontId="92" fillId="0" borderId="0" xfId="0" applyFont="1"/>
    <xf numFmtId="3" fontId="87" fillId="0" borderId="1" xfId="0" applyNumberFormat="1" applyFont="1" applyFill="1" applyBorder="1" applyAlignment="1">
      <alignment horizontal="center" wrapText="1"/>
    </xf>
    <xf numFmtId="49" fontId="81" fillId="0" borderId="1" xfId="0" applyNumberFormat="1" applyFont="1" applyBorder="1" applyAlignment="1">
      <alignment horizontal="center" wrapText="1"/>
    </xf>
    <xf numFmtId="3" fontId="87" fillId="0" borderId="1" xfId="0" applyNumberFormat="1" applyFont="1" applyBorder="1" applyAlignment="1">
      <alignment horizontal="center" wrapText="1"/>
    </xf>
    <xf numFmtId="49" fontId="84" fillId="0" borderId="1" xfId="0" applyNumberFormat="1" applyFont="1" applyBorder="1" applyAlignment="1">
      <alignment horizontal="left" wrapText="1"/>
    </xf>
    <xf numFmtId="3" fontId="87" fillId="0" borderId="1" xfId="0" applyNumberFormat="1" applyFont="1" applyFill="1" applyBorder="1" applyAlignment="1" applyProtection="1">
      <alignment horizontal="center" wrapText="1"/>
      <protection locked="0"/>
    </xf>
    <xf numFmtId="49" fontId="87" fillId="0" borderId="1" xfId="0" applyNumberFormat="1" applyFont="1" applyFill="1" applyBorder="1" applyAlignment="1">
      <alignment horizontal="center" wrapText="1"/>
    </xf>
    <xf numFmtId="49" fontId="88" fillId="0" borderId="1" xfId="0" applyNumberFormat="1" applyFont="1" applyFill="1" applyBorder="1" applyAlignment="1">
      <alignment horizontal="center" wrapText="1"/>
    </xf>
    <xf numFmtId="49" fontId="82" fillId="0" borderId="1" xfId="0" applyNumberFormat="1" applyFont="1" applyBorder="1" applyAlignment="1">
      <alignment horizontal="left" wrapText="1"/>
    </xf>
    <xf numFmtId="49" fontId="87" fillId="3" borderId="1" xfId="0" applyNumberFormat="1" applyFont="1" applyFill="1" applyBorder="1" applyAlignment="1">
      <alignment horizontal="center" wrapText="1"/>
    </xf>
    <xf numFmtId="49" fontId="87" fillId="3" borderId="1" xfId="0" applyNumberFormat="1" applyFont="1" applyFill="1" applyBorder="1" applyAlignment="1">
      <alignment horizontal="left" wrapText="1"/>
    </xf>
    <xf numFmtId="3" fontId="82" fillId="0" borderId="1" xfId="0" applyNumberFormat="1" applyFont="1" applyFill="1" applyBorder="1" applyAlignment="1" applyProtection="1">
      <alignment horizontal="center"/>
      <protection locked="0"/>
    </xf>
    <xf numFmtId="49" fontId="87" fillId="0" borderId="1" xfId="2" applyNumberFormat="1" applyFont="1" applyFill="1" applyBorder="1" applyAlignment="1">
      <alignment horizontal="center" wrapText="1"/>
    </xf>
    <xf numFmtId="49" fontId="87" fillId="0" borderId="1" xfId="2" applyNumberFormat="1" applyFont="1" applyFill="1" applyBorder="1" applyAlignment="1">
      <alignment horizontal="left" wrapText="1"/>
    </xf>
    <xf numFmtId="3" fontId="87" fillId="0" borderId="1" xfId="0" applyNumberFormat="1" applyFont="1" applyFill="1" applyBorder="1" applyAlignment="1" applyProtection="1">
      <alignment horizontal="center"/>
      <protection locked="0"/>
    </xf>
    <xf numFmtId="3" fontId="83" fillId="0" borderId="1" xfId="0" applyNumberFormat="1" applyFont="1" applyBorder="1" applyAlignment="1">
      <alignment horizontal="center" wrapText="1"/>
    </xf>
    <xf numFmtId="3" fontId="82" fillId="0" borderId="1" xfId="0" applyNumberFormat="1" applyFont="1" applyFill="1" applyBorder="1" applyAlignment="1">
      <alignment horizontal="center"/>
    </xf>
    <xf numFmtId="49" fontId="82" fillId="0" borderId="1" xfId="0" applyNumberFormat="1" applyFont="1" applyFill="1" applyBorder="1" applyAlignment="1">
      <alignment horizontal="center" wrapText="1"/>
    </xf>
    <xf numFmtId="3" fontId="89" fillId="0" borderId="3" xfId="0" applyNumberFormat="1" applyFont="1" applyBorder="1" applyAlignment="1">
      <alignment horizontal="center" wrapText="1"/>
    </xf>
    <xf numFmtId="49" fontId="87" fillId="0" borderId="7" xfId="0" applyNumberFormat="1" applyFont="1" applyBorder="1" applyAlignment="1" applyProtection="1">
      <alignment horizontal="left" wrapText="1"/>
      <protection locked="0"/>
    </xf>
    <xf numFmtId="49" fontId="87" fillId="0" borderId="1" xfId="0" applyNumberFormat="1" applyFont="1" applyBorder="1" applyAlignment="1" applyProtection="1">
      <alignment horizontal="left" wrapText="1"/>
      <protection locked="0"/>
    </xf>
    <xf numFmtId="49" fontId="88" fillId="3" borderId="1" xfId="0" applyNumberFormat="1" applyFont="1" applyFill="1" applyBorder="1" applyAlignment="1">
      <alignment horizontal="center" wrapText="1"/>
    </xf>
    <xf numFmtId="49" fontId="88" fillId="3" borderId="1" xfId="0" applyNumberFormat="1" applyFont="1" applyFill="1" applyBorder="1" applyAlignment="1">
      <alignment horizontal="left" wrapText="1"/>
    </xf>
    <xf numFmtId="3" fontId="93" fillId="0" borderId="1" xfId="0" applyNumberFormat="1" applyFont="1" applyBorder="1" applyAlignment="1">
      <alignment horizontal="center" wrapText="1"/>
    </xf>
    <xf numFmtId="3" fontId="94" fillId="0" borderId="1" xfId="0" applyNumberFormat="1" applyFont="1" applyBorder="1" applyAlignment="1">
      <alignment horizontal="center" wrapText="1"/>
    </xf>
    <xf numFmtId="0" fontId="85" fillId="0" borderId="0" xfId="0" applyFont="1" applyBorder="1"/>
    <xf numFmtId="3" fontId="82" fillId="0" borderId="4" xfId="0" applyNumberFormat="1" applyFont="1" applyBorder="1" applyAlignment="1">
      <alignment horizontal="center" wrapText="1"/>
    </xf>
    <xf numFmtId="3" fontId="81" fillId="0" borderId="4" xfId="0" applyNumberFormat="1" applyFont="1" applyFill="1" applyBorder="1" applyAlignment="1">
      <alignment horizontal="center" wrapText="1"/>
    </xf>
    <xf numFmtId="3" fontId="86" fillId="0" borderId="4" xfId="0" applyNumberFormat="1" applyFont="1" applyBorder="1" applyAlignment="1">
      <alignment horizontal="center" wrapText="1"/>
    </xf>
    <xf numFmtId="49" fontId="82" fillId="0" borderId="1" xfId="0" applyNumberFormat="1" applyFont="1" applyBorder="1" applyAlignment="1">
      <alignment horizontal="center"/>
    </xf>
    <xf numFmtId="49" fontId="89" fillId="0" borderId="1" xfId="0" applyNumberFormat="1" applyFont="1" applyBorder="1" applyAlignment="1">
      <alignment horizontal="center"/>
    </xf>
    <xf numFmtId="0" fontId="92" fillId="0" borderId="0" xfId="0" applyFont="1" applyBorder="1"/>
    <xf numFmtId="49" fontId="87" fillId="0" borderId="1" xfId="0" applyNumberFormat="1" applyFont="1" applyBorder="1" applyAlignment="1">
      <alignment horizontal="center"/>
    </xf>
    <xf numFmtId="49" fontId="87" fillId="0" borderId="1" xfId="0" applyNumberFormat="1" applyFont="1" applyBorder="1" applyAlignment="1">
      <alignment horizontal="left" wrapText="1"/>
    </xf>
    <xf numFmtId="3" fontId="86" fillId="0" borderId="1" xfId="0" applyNumberFormat="1" applyFont="1" applyFill="1" applyBorder="1" applyAlignment="1" applyProtection="1">
      <alignment horizontal="center" wrapText="1"/>
      <protection locked="0"/>
    </xf>
    <xf numFmtId="49" fontId="88" fillId="0" borderId="1" xfId="0" applyNumberFormat="1" applyFont="1" applyBorder="1" applyAlignment="1">
      <alignment horizontal="center"/>
    </xf>
    <xf numFmtId="49" fontId="88" fillId="0" borderId="1" xfId="0" applyNumberFormat="1" applyFont="1" applyBorder="1" applyAlignment="1">
      <alignment horizontal="left" wrapText="1"/>
    </xf>
    <xf numFmtId="49" fontId="81" fillId="0" borderId="4" xfId="0" applyNumberFormat="1" applyFont="1" applyBorder="1" applyAlignment="1">
      <alignment horizontal="center" wrapText="1"/>
    </xf>
    <xf numFmtId="49" fontId="82" fillId="0" borderId="4" xfId="0" applyNumberFormat="1" applyFont="1" applyBorder="1" applyAlignment="1">
      <alignment horizontal="center"/>
    </xf>
    <xf numFmtId="3" fontId="85" fillId="0" borderId="4" xfId="0" applyNumberFormat="1" applyFont="1" applyFill="1" applyBorder="1" applyAlignment="1">
      <alignment horizontal="center" wrapText="1"/>
    </xf>
    <xf numFmtId="0" fontId="85" fillId="0" borderId="4" xfId="0" applyFont="1" applyBorder="1" applyAlignment="1"/>
    <xf numFmtId="0" fontId="85" fillId="0" borderId="4" xfId="0" applyFont="1" applyBorder="1"/>
    <xf numFmtId="0" fontId="85" fillId="0" borderId="1" xfId="0" applyFont="1" applyBorder="1"/>
    <xf numFmtId="3" fontId="86" fillId="0" borderId="8" xfId="0" applyNumberFormat="1" applyFont="1" applyBorder="1" applyAlignment="1">
      <alignment horizontal="center" wrapText="1"/>
    </xf>
    <xf numFmtId="3" fontId="86" fillId="0" borderId="8" xfId="0" applyNumberFormat="1" applyFont="1" applyFill="1" applyBorder="1" applyAlignment="1">
      <alignment horizontal="center" wrapText="1"/>
    </xf>
    <xf numFmtId="165" fontId="82" fillId="0" borderId="1" xfId="0" applyNumberFormat="1" applyFont="1" applyBorder="1" applyAlignment="1">
      <alignment horizontal="center"/>
    </xf>
    <xf numFmtId="49" fontId="85" fillId="0" borderId="0" xfId="0" applyNumberFormat="1" applyFont="1" applyAlignment="1">
      <alignment horizontal="left" wrapText="1"/>
    </xf>
    <xf numFmtId="165" fontId="89" fillId="0" borderId="1" xfId="0" applyNumberFormat="1" applyFont="1" applyBorder="1" applyAlignment="1">
      <alignment horizontal="center"/>
    </xf>
    <xf numFmtId="3" fontId="92" fillId="0" borderId="1" xfId="0" applyNumberFormat="1" applyFont="1" applyFill="1" applyBorder="1" applyAlignment="1">
      <alignment horizontal="center" wrapText="1"/>
    </xf>
    <xf numFmtId="165" fontId="88" fillId="0" borderId="1" xfId="0" applyNumberFormat="1" applyFont="1" applyBorder="1" applyAlignment="1">
      <alignment horizontal="center"/>
    </xf>
    <xf numFmtId="3" fontId="94" fillId="0" borderId="1" xfId="0" applyNumberFormat="1" applyFont="1" applyFill="1" applyBorder="1" applyAlignment="1" applyProtection="1">
      <alignment horizontal="center" wrapText="1"/>
      <protection locked="0"/>
    </xf>
    <xf numFmtId="3" fontId="94" fillId="0" borderId="1" xfId="0" applyNumberFormat="1" applyFont="1" applyFill="1" applyBorder="1" applyAlignment="1">
      <alignment horizontal="center" wrapText="1"/>
    </xf>
    <xf numFmtId="0" fontId="90" fillId="0" borderId="1" xfId="0" applyFont="1" applyBorder="1" applyAlignment="1">
      <alignment horizontal="center"/>
    </xf>
    <xf numFmtId="49" fontId="90" fillId="0" borderId="1" xfId="0" applyNumberFormat="1" applyFont="1" applyBorder="1" applyAlignment="1">
      <alignment horizontal="center"/>
    </xf>
    <xf numFmtId="49" fontId="90" fillId="0" borderId="1" xfId="0" applyNumberFormat="1" applyFont="1" applyBorder="1" applyAlignment="1">
      <alignment horizontal="left" wrapText="1"/>
    </xf>
    <xf numFmtId="165" fontId="82" fillId="0" borderId="1" xfId="0" applyNumberFormat="1" applyFont="1" applyBorder="1" applyAlignment="1">
      <alignment horizontal="center" wrapText="1"/>
    </xf>
    <xf numFmtId="49" fontId="82" fillId="0" borderId="1" xfId="0" applyNumberFormat="1" applyFont="1" applyBorder="1" applyAlignment="1">
      <alignment horizontal="center" wrapText="1"/>
    </xf>
    <xf numFmtId="0" fontId="85" fillId="0" borderId="0" xfId="0" applyFont="1" applyAlignment="1">
      <alignment horizontal="center"/>
    </xf>
    <xf numFmtId="49" fontId="85" fillId="0" borderId="0" xfId="0" applyNumberFormat="1" applyFont="1" applyAlignment="1">
      <alignment horizontal="center"/>
    </xf>
    <xf numFmtId="0" fontId="61" fillId="0" borderId="0" xfId="0" applyFont="1" applyBorder="1"/>
    <xf numFmtId="0" fontId="14" fillId="0" borderId="0" xfId="0" applyFont="1" applyBorder="1"/>
    <xf numFmtId="0" fontId="42" fillId="0" borderId="4" xfId="0" applyFont="1" applyBorder="1" applyAlignment="1">
      <alignment horizontal="center" wrapText="1"/>
    </xf>
    <xf numFmtId="0" fontId="42" fillId="0" borderId="4" xfId="0" applyFont="1" applyBorder="1" applyAlignment="1">
      <alignment horizontal="left" wrapText="1"/>
    </xf>
    <xf numFmtId="3" fontId="42" fillId="0" borderId="10" xfId="0" applyNumberFormat="1" applyFont="1" applyBorder="1" applyAlignment="1">
      <alignment horizontal="center" wrapText="1"/>
    </xf>
    <xf numFmtId="3" fontId="42" fillId="0" borderId="3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49" fontId="14" fillId="0" borderId="4" xfId="0" applyNumberFormat="1" applyFont="1" applyFill="1" applyBorder="1" applyAlignment="1">
      <alignment horizontal="center" wrapText="1"/>
    </xf>
    <xf numFmtId="49" fontId="42" fillId="0" borderId="1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 wrapText="1"/>
    </xf>
    <xf numFmtId="49" fontId="14" fillId="0" borderId="5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3" fontId="14" fillId="0" borderId="5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 wrapText="1"/>
    </xf>
    <xf numFmtId="3" fontId="42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  <protection locked="0"/>
    </xf>
    <xf numFmtId="0" fontId="63" fillId="0" borderId="0" xfId="0" applyFont="1"/>
    <xf numFmtId="49" fontId="70" fillId="0" borderId="1" xfId="0" applyNumberFormat="1" applyFont="1" applyFill="1" applyBorder="1" applyAlignment="1">
      <alignment horizontal="left" wrapText="1"/>
    </xf>
    <xf numFmtId="3" fontId="70" fillId="0" borderId="1" xfId="0" applyNumberFormat="1" applyFont="1" applyFill="1" applyBorder="1" applyAlignment="1">
      <alignment horizontal="center" wrapText="1"/>
    </xf>
    <xf numFmtId="3" fontId="71" fillId="0" borderId="1" xfId="0" applyNumberFormat="1" applyFont="1" applyFill="1" applyBorder="1" applyAlignment="1">
      <alignment horizontal="center" wrapText="1"/>
    </xf>
    <xf numFmtId="0" fontId="95" fillId="0" borderId="0" xfId="0" applyFont="1"/>
    <xf numFmtId="3" fontId="71" fillId="0" borderId="1" xfId="0" applyNumberFormat="1" applyFont="1" applyBorder="1" applyAlignment="1">
      <alignment horizontal="center"/>
    </xf>
    <xf numFmtId="3" fontId="70" fillId="0" borderId="1" xfId="0" applyNumberFormat="1" applyFont="1" applyBorder="1" applyAlignment="1">
      <alignment horizontal="center" wrapText="1"/>
    </xf>
    <xf numFmtId="49" fontId="70" fillId="0" borderId="1" xfId="0" applyNumberFormat="1" applyFont="1" applyFill="1" applyBorder="1" applyAlignment="1" applyProtection="1">
      <alignment horizontal="left" wrapText="1"/>
      <protection locked="0"/>
    </xf>
    <xf numFmtId="0" fontId="70" fillId="0" borderId="1" xfId="0" applyFont="1" applyFill="1" applyBorder="1" applyAlignment="1">
      <alignment wrapText="1"/>
    </xf>
    <xf numFmtId="0" fontId="71" fillId="0" borderId="1" xfId="0" applyFont="1" applyFill="1" applyBorder="1" applyAlignment="1">
      <alignment wrapText="1"/>
    </xf>
    <xf numFmtId="0" fontId="96" fillId="0" borderId="1" xfId="0" applyFont="1" applyBorder="1"/>
    <xf numFmtId="0" fontId="96" fillId="0" borderId="0" xfId="0" applyFont="1"/>
    <xf numFmtId="49" fontId="71" fillId="0" borderId="1" xfId="0" applyNumberFormat="1" applyFont="1" applyBorder="1" applyAlignment="1">
      <alignment horizontal="center" wrapText="1"/>
    </xf>
    <xf numFmtId="49" fontId="70" fillId="0" borderId="1" xfId="0" applyNumberFormat="1" applyFont="1" applyBorder="1" applyAlignment="1">
      <alignment horizontal="center" wrapText="1"/>
    </xf>
    <xf numFmtId="0" fontId="70" fillId="0" borderId="1" xfId="0" applyFont="1" applyBorder="1" applyAlignment="1">
      <alignment horizontal="left" wrapText="1"/>
    </xf>
    <xf numFmtId="49" fontId="70" fillId="3" borderId="1" xfId="0" applyNumberFormat="1" applyFont="1" applyFill="1" applyBorder="1" applyAlignment="1">
      <alignment horizontal="center" wrapText="1"/>
    </xf>
    <xf numFmtId="49" fontId="70" fillId="3" borderId="1" xfId="0" applyNumberFormat="1" applyFont="1" applyFill="1" applyBorder="1" applyAlignment="1">
      <alignment horizontal="left" wrapText="1"/>
    </xf>
    <xf numFmtId="0" fontId="70" fillId="0" borderId="0" xfId="0" applyFont="1"/>
    <xf numFmtId="49" fontId="70" fillId="0" borderId="8" xfId="0" applyNumberFormat="1" applyFont="1" applyBorder="1" applyAlignment="1">
      <alignment horizontal="center" wrapText="1"/>
    </xf>
    <xf numFmtId="49" fontId="71" fillId="0" borderId="8" xfId="0" applyNumberFormat="1" applyFont="1" applyBorder="1" applyAlignment="1">
      <alignment horizontal="center" wrapText="1"/>
    </xf>
    <xf numFmtId="0" fontId="70" fillId="0" borderId="1" xfId="0" applyFont="1" applyBorder="1" applyAlignment="1"/>
    <xf numFmtId="49" fontId="70" fillId="0" borderId="1" xfId="0" applyNumberFormat="1" applyFont="1" applyBorder="1" applyAlignment="1">
      <alignment horizontal="center"/>
    </xf>
    <xf numFmtId="49" fontId="97" fillId="0" borderId="8" xfId="0" applyNumberFormat="1" applyFont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 applyProtection="1">
      <alignment horizontal="left" wrapText="1"/>
      <protection locked="0"/>
    </xf>
    <xf numFmtId="0" fontId="30" fillId="5" borderId="1" xfId="0" applyFont="1" applyFill="1" applyBorder="1" applyAlignment="1">
      <alignment wrapText="1"/>
    </xf>
    <xf numFmtId="3" fontId="30" fillId="5" borderId="1" xfId="0" applyNumberFormat="1" applyFont="1" applyFill="1" applyBorder="1" applyAlignment="1">
      <alignment horizontal="center"/>
    </xf>
    <xf numFmtId="3" fontId="65" fillId="0" borderId="1" xfId="0" applyNumberFormat="1" applyFont="1" applyFill="1" applyBorder="1" applyAlignment="1">
      <alignment horizontal="center" wrapText="1"/>
    </xf>
    <xf numFmtId="3" fontId="65" fillId="0" borderId="5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1" xfId="2" applyNumberFormat="1" applyFont="1" applyFill="1" applyBorder="1" applyAlignment="1">
      <alignment horizontal="center" wrapText="1"/>
    </xf>
    <xf numFmtId="49" fontId="10" fillId="0" borderId="1" xfId="2" applyNumberFormat="1" applyFont="1" applyFill="1" applyBorder="1" applyAlignment="1">
      <alignment horizontal="left" wrapText="1"/>
    </xf>
    <xf numFmtId="3" fontId="42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ont="1" applyFill="1" applyBorder="1"/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left" wrapText="1"/>
    </xf>
    <xf numFmtId="3" fontId="42" fillId="0" borderId="1" xfId="0" applyNumberFormat="1" applyFont="1" applyFill="1" applyBorder="1" applyAlignment="1">
      <alignment horizontal="center"/>
    </xf>
    <xf numFmtId="49" fontId="15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wrapText="1"/>
    </xf>
    <xf numFmtId="0" fontId="70" fillId="0" borderId="1" xfId="0" applyFont="1" applyFill="1" applyBorder="1" applyAlignment="1">
      <alignment horizontal="center" wrapText="1"/>
    </xf>
    <xf numFmtId="0" fontId="27" fillId="0" borderId="1" xfId="5" applyFont="1" applyBorder="1" applyAlignment="1">
      <alignment horizontal="center" vertical="center" wrapText="1"/>
    </xf>
    <xf numFmtId="49" fontId="24" fillId="5" borderId="1" xfId="1" applyNumberFormat="1" applyFont="1" applyFill="1" applyBorder="1" applyAlignment="1" applyProtection="1">
      <alignment horizontal="left" wrapText="1"/>
      <protection locked="0"/>
    </xf>
    <xf numFmtId="0" fontId="15" fillId="5" borderId="1" xfId="5" applyFont="1" applyFill="1" applyBorder="1" applyAlignment="1">
      <alignment horizontal="center" wrapText="1"/>
    </xf>
    <xf numFmtId="3" fontId="30" fillId="5" borderId="1" xfId="5" applyNumberFormat="1" applyFont="1" applyFill="1" applyBorder="1" applyAlignment="1">
      <alignment horizontal="center" wrapText="1"/>
    </xf>
    <xf numFmtId="0" fontId="27" fillId="5" borderId="1" xfId="5" applyFont="1" applyFill="1" applyBorder="1" applyAlignment="1">
      <alignment horizontal="center" vertical="center" wrapText="1"/>
    </xf>
    <xf numFmtId="49" fontId="24" fillId="5" borderId="1" xfId="5" applyNumberFormat="1" applyFont="1" applyFill="1" applyBorder="1" applyAlignment="1" applyProtection="1">
      <alignment horizontal="center" wrapText="1"/>
      <protection locked="0"/>
    </xf>
    <xf numFmtId="3" fontId="24" fillId="5" borderId="1" xfId="5" applyNumberFormat="1" applyFont="1" applyFill="1" applyBorder="1" applyAlignment="1" applyProtection="1">
      <alignment horizontal="center" wrapText="1"/>
      <protection locked="0"/>
    </xf>
    <xf numFmtId="49" fontId="42" fillId="0" borderId="0" xfId="0" applyNumberFormat="1" applyFont="1" applyAlignment="1">
      <alignment horizontal="center" vertical="center"/>
    </xf>
    <xf numFmtId="49" fontId="63" fillId="0" borderId="0" xfId="0" applyNumberFormat="1" applyFont="1" applyAlignment="1" applyProtection="1">
      <alignment vertical="top" wrapText="1"/>
      <protection locked="0"/>
    </xf>
    <xf numFmtId="3" fontId="10" fillId="0" borderId="0" xfId="0" applyNumberFormat="1" applyFont="1" applyAlignment="1" applyProtection="1">
      <alignment horizontal="center" vertical="top"/>
      <protection locked="0"/>
    </xf>
    <xf numFmtId="3" fontId="13" fillId="0" borderId="1" xfId="0" applyNumberFormat="1" applyFont="1" applyFill="1" applyBorder="1" applyAlignment="1">
      <alignment horizontal="center" wrapText="1"/>
    </xf>
    <xf numFmtId="49" fontId="65" fillId="0" borderId="1" xfId="0" applyNumberFormat="1" applyFont="1" applyFill="1" applyBorder="1" applyAlignment="1">
      <alignment horizontal="left" wrapText="1"/>
    </xf>
    <xf numFmtId="49" fontId="65" fillId="0" borderId="1" xfId="0" applyNumberFormat="1" applyFont="1" applyBorder="1" applyAlignment="1">
      <alignment horizontal="left" wrapText="1"/>
    </xf>
    <xf numFmtId="49" fontId="13" fillId="5" borderId="1" xfId="0" applyNumberFormat="1" applyFont="1" applyFill="1" applyBorder="1" applyAlignment="1">
      <alignment horizontal="center" wrapText="1"/>
    </xf>
    <xf numFmtId="49" fontId="74" fillId="5" borderId="1" xfId="0" applyNumberFormat="1" applyFont="1" applyFill="1" applyBorder="1" applyAlignment="1" applyProtection="1">
      <alignment horizontal="left" wrapText="1"/>
      <protection locked="0"/>
    </xf>
    <xf numFmtId="3" fontId="8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 applyProtection="1">
      <alignment horizontal="left" wrapText="1"/>
      <protection locked="0"/>
    </xf>
    <xf numFmtId="49" fontId="60" fillId="0" borderId="1" xfId="0" applyNumberFormat="1" applyFont="1" applyFill="1" applyBorder="1" applyAlignment="1">
      <alignment horizontal="left" wrapText="1"/>
    </xf>
    <xf numFmtId="3" fontId="30" fillId="5" borderId="1" xfId="0" applyNumberFormat="1" applyFont="1" applyFill="1" applyBorder="1" applyAlignment="1">
      <alignment horizontal="center" wrapText="1"/>
    </xf>
    <xf numFmtId="49" fontId="31" fillId="5" borderId="1" xfId="0" applyNumberFormat="1" applyFont="1" applyFill="1" applyBorder="1" applyAlignment="1" applyProtection="1">
      <alignment horizontal="left" wrapText="1"/>
      <protection locked="0"/>
    </xf>
    <xf numFmtId="3" fontId="15" fillId="0" borderId="1" xfId="0" applyNumberFormat="1" applyFont="1" applyFill="1" applyBorder="1" applyAlignment="1">
      <alignment horizontal="center" wrapText="1"/>
    </xf>
    <xf numFmtId="49" fontId="13" fillId="5" borderId="1" xfId="1" applyNumberFormat="1" applyFont="1" applyFill="1" applyBorder="1" applyAlignment="1" applyProtection="1">
      <alignment horizontal="left" wrapText="1"/>
      <protection locked="0"/>
    </xf>
    <xf numFmtId="3" fontId="13" fillId="5" borderId="1" xfId="0" applyNumberFormat="1" applyFont="1" applyFill="1" applyBorder="1" applyAlignment="1">
      <alignment horizontal="center" wrapText="1"/>
    </xf>
    <xf numFmtId="49" fontId="42" fillId="0" borderId="0" xfId="0" applyNumberFormat="1" applyFont="1" applyAlignment="1">
      <alignment horizontal="left" wrapText="1"/>
    </xf>
    <xf numFmtId="0" fontId="42" fillId="0" borderId="0" xfId="0" applyFont="1" applyAlignment="1">
      <alignment horizontal="left" wrapText="1"/>
    </xf>
    <xf numFmtId="49" fontId="14" fillId="0" borderId="1" xfId="0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left"/>
    </xf>
    <xf numFmtId="49" fontId="42" fillId="0" borderId="1" xfId="0" applyNumberFormat="1" applyFont="1" applyFill="1" applyBorder="1" applyAlignment="1">
      <alignment horizontal="left" wrapText="1"/>
    </xf>
    <xf numFmtId="49" fontId="65" fillId="0" borderId="1" xfId="0" applyNumberFormat="1" applyFont="1" applyFill="1" applyBorder="1" applyAlignment="1">
      <alignment horizontal="center" wrapText="1"/>
    </xf>
    <xf numFmtId="49" fontId="42" fillId="0" borderId="1" xfId="0" applyNumberFormat="1" applyFont="1" applyFill="1" applyBorder="1" applyAlignment="1">
      <alignment horizontal="center" wrapText="1"/>
    </xf>
    <xf numFmtId="49" fontId="42" fillId="0" borderId="4" xfId="0" applyNumberFormat="1" applyFont="1" applyFill="1" applyBorder="1" applyAlignment="1">
      <alignment horizontal="left" wrapText="1"/>
    </xf>
    <xf numFmtId="3" fontId="42" fillId="0" borderId="1" xfId="0" applyNumberFormat="1" applyFont="1" applyFill="1" applyBorder="1" applyAlignment="1" applyProtection="1">
      <alignment horizontal="center" wrapText="1"/>
      <protection locked="0"/>
    </xf>
    <xf numFmtId="49" fontId="10" fillId="0" borderId="8" xfId="0" applyNumberFormat="1" applyFont="1" applyFill="1" applyBorder="1" applyAlignment="1">
      <alignment horizontal="center" wrapText="1"/>
    </xf>
    <xf numFmtId="3" fontId="42" fillId="0" borderId="3" xfId="0" applyNumberFormat="1" applyFont="1" applyFill="1" applyBorder="1" applyAlignment="1">
      <alignment horizontal="center" wrapText="1"/>
    </xf>
    <xf numFmtId="0" fontId="42" fillId="0" borderId="5" xfId="0" applyFont="1" applyBorder="1" applyAlignment="1">
      <alignment horizontal="left" wrapText="1"/>
    </xf>
    <xf numFmtId="49" fontId="42" fillId="0" borderId="5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center" wrapText="1"/>
    </xf>
    <xf numFmtId="49" fontId="10" fillId="3" borderId="1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/>
    <xf numFmtId="3" fontId="74" fillId="5" borderId="1" xfId="0" applyNumberFormat="1" applyFont="1" applyFill="1" applyBorder="1" applyAlignment="1">
      <alignment horizontal="center" wrapText="1"/>
    </xf>
    <xf numFmtId="3" fontId="35" fillId="5" borderId="1" xfId="0" applyNumberFormat="1" applyFont="1" applyFill="1" applyBorder="1" applyAlignment="1">
      <alignment horizontal="center" wrapText="1"/>
    </xf>
    <xf numFmtId="49" fontId="20" fillId="0" borderId="0" xfId="0" applyNumberFormat="1" applyFont="1" applyAlignment="1">
      <alignment horizontal="left" wrapText="1"/>
    </xf>
    <xf numFmtId="49" fontId="25" fillId="0" borderId="1" xfId="0" applyNumberFormat="1" applyFont="1" applyFill="1" applyBorder="1" applyAlignment="1" applyProtection="1">
      <alignment horizontal="left" wrapText="1"/>
      <protection locked="0"/>
    </xf>
    <xf numFmtId="49" fontId="20" fillId="0" borderId="1" xfId="0" applyNumberFormat="1" applyFont="1" applyFill="1" applyBorder="1" applyAlignment="1" applyProtection="1">
      <alignment horizontal="left" wrapText="1"/>
      <protection locked="0"/>
    </xf>
    <xf numFmtId="0" fontId="16" fillId="0" borderId="1" xfId="0" applyFont="1" applyBorder="1"/>
    <xf numFmtId="49" fontId="20" fillId="0" borderId="5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70" fillId="0" borderId="1" xfId="0" applyFont="1" applyBorder="1" applyAlignment="1">
      <alignment horizontal="center" wrapText="1"/>
    </xf>
    <xf numFmtId="0" fontId="71" fillId="0" borderId="1" xfId="0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3" fontId="69" fillId="5" borderId="1" xfId="0" applyNumberFormat="1" applyFont="1" applyFill="1" applyBorder="1" applyAlignment="1">
      <alignment horizontal="center" wrapText="1"/>
    </xf>
    <xf numFmtId="49" fontId="10" fillId="0" borderId="5" xfId="0" applyNumberFormat="1" applyFont="1" applyBorder="1" applyAlignment="1" applyProtection="1">
      <alignment horizontal="left" wrapText="1"/>
      <protection locked="0"/>
    </xf>
    <xf numFmtId="49" fontId="10" fillId="0" borderId="4" xfId="0" applyNumberFormat="1" applyFont="1" applyBorder="1" applyAlignment="1" applyProtection="1">
      <alignment horizontal="left" wrapText="1"/>
      <protection locked="0"/>
    </xf>
    <xf numFmtId="49" fontId="59" fillId="0" borderId="5" xfId="0" applyNumberFormat="1" applyFont="1" applyFill="1" applyBorder="1" applyAlignment="1">
      <alignment horizontal="left" wrapText="1"/>
    </xf>
    <xf numFmtId="49" fontId="60" fillId="0" borderId="1" xfId="5" applyNumberFormat="1" applyFont="1" applyFill="1" applyBorder="1" applyAlignment="1" applyProtection="1">
      <alignment horizontal="center" wrapText="1"/>
      <protection locked="0"/>
    </xf>
    <xf numFmtId="49" fontId="98" fillId="0" borderId="1" xfId="0" applyNumberFormat="1" applyFont="1" applyFill="1" applyBorder="1" applyAlignment="1">
      <alignment horizontal="center" wrapText="1"/>
    </xf>
    <xf numFmtId="49" fontId="59" fillId="0" borderId="1" xfId="0" applyNumberFormat="1" applyFont="1" applyFill="1" applyBorder="1" applyAlignment="1">
      <alignment horizontal="left" wrapText="1"/>
    </xf>
    <xf numFmtId="3" fontId="57" fillId="0" borderId="1" xfId="0" applyNumberFormat="1" applyFont="1" applyFill="1" applyBorder="1" applyAlignment="1">
      <alignment horizontal="center" wrapText="1"/>
    </xf>
    <xf numFmtId="3" fontId="99" fillId="0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center" wrapText="1"/>
    </xf>
    <xf numFmtId="3" fontId="98" fillId="0" borderId="1" xfId="0" applyNumberFormat="1" applyFont="1" applyFill="1" applyBorder="1" applyAlignment="1">
      <alignment horizontal="center" wrapText="1"/>
    </xf>
    <xf numFmtId="0" fontId="98" fillId="0" borderId="0" xfId="0" applyFont="1"/>
    <xf numFmtId="0" fontId="43" fillId="3" borderId="0" xfId="4" applyFont="1" applyFill="1" applyBorder="1"/>
    <xf numFmtId="49" fontId="41" fillId="0" borderId="1" xfId="4" applyNumberFormat="1" applyFont="1" applyFill="1" applyBorder="1" applyAlignment="1">
      <alignment vertical="center" wrapText="1"/>
    </xf>
    <xf numFmtId="49" fontId="100" fillId="0" borderId="1" xfId="0" applyNumberFormat="1" applyFont="1" applyFill="1" applyBorder="1" applyAlignment="1">
      <alignment horizontal="left" wrapText="1"/>
    </xf>
    <xf numFmtId="0" fontId="98" fillId="0" borderId="0" xfId="0" applyFont="1" applyAlignment="1">
      <alignment horizontal="center"/>
    </xf>
    <xf numFmtId="49" fontId="101" fillId="0" borderId="1" xfId="0" applyNumberFormat="1" applyFont="1" applyBorder="1" applyAlignment="1">
      <alignment horizontal="center" wrapText="1"/>
    </xf>
    <xf numFmtId="49" fontId="101" fillId="0" borderId="8" xfId="0" applyNumberFormat="1" applyFont="1" applyBorder="1" applyAlignment="1">
      <alignment horizontal="center" wrapText="1"/>
    </xf>
    <xf numFmtId="3" fontId="32" fillId="0" borderId="3" xfId="0" applyNumberFormat="1" applyFont="1" applyBorder="1" applyAlignment="1">
      <alignment horizontal="center" wrapText="1"/>
    </xf>
    <xf numFmtId="3" fontId="32" fillId="0" borderId="1" xfId="0" applyNumberFormat="1" applyFont="1" applyBorder="1" applyAlignment="1">
      <alignment horizontal="center" wrapText="1"/>
    </xf>
    <xf numFmtId="3" fontId="100" fillId="0" borderId="1" xfId="0" applyNumberFormat="1" applyFont="1" applyBorder="1" applyAlignment="1">
      <alignment horizontal="center" wrapText="1"/>
    </xf>
    <xf numFmtId="0" fontId="102" fillId="0" borderId="0" xfId="0" applyFont="1"/>
    <xf numFmtId="49" fontId="100" fillId="0" borderId="5" xfId="0" applyNumberFormat="1" applyFont="1" applyFill="1" applyBorder="1" applyAlignment="1">
      <alignment horizontal="left" wrapText="1"/>
    </xf>
    <xf numFmtId="49" fontId="30" fillId="5" borderId="1" xfId="0" applyNumberFormat="1" applyFont="1" applyFill="1" applyBorder="1" applyAlignment="1">
      <alignment horizontal="center"/>
    </xf>
    <xf numFmtId="0" fontId="30" fillId="5" borderId="1" xfId="0" applyFont="1" applyFill="1" applyBorder="1" applyAlignment="1">
      <alignment horizontal="justify" wrapText="1"/>
    </xf>
    <xf numFmtId="49" fontId="30" fillId="5" borderId="1" xfId="0" applyNumberFormat="1" applyFont="1" applyFill="1" applyBorder="1" applyAlignment="1">
      <alignment horizontal="center" wrapText="1"/>
    </xf>
    <xf numFmtId="49" fontId="30" fillId="5" borderId="1" xfId="1" applyNumberFormat="1" applyFont="1" applyFill="1" applyBorder="1" applyAlignment="1" applyProtection="1">
      <alignment horizontal="left" wrapText="1"/>
      <protection locked="0"/>
    </xf>
    <xf numFmtId="0" fontId="51" fillId="5" borderId="1" xfId="0" applyFont="1" applyFill="1" applyBorder="1" applyAlignment="1"/>
    <xf numFmtId="0" fontId="20" fillId="5" borderId="1" xfId="0" applyFont="1" applyFill="1" applyBorder="1" applyAlignment="1">
      <alignment wrapText="1"/>
    </xf>
    <xf numFmtId="0" fontId="103" fillId="0" borderId="0" xfId="0" applyFont="1"/>
    <xf numFmtId="49" fontId="57" fillId="0" borderId="1" xfId="0" applyNumberFormat="1" applyFont="1" applyBorder="1" applyAlignment="1">
      <alignment horizontal="center"/>
    </xf>
    <xf numFmtId="49" fontId="98" fillId="0" borderId="1" xfId="0" applyNumberFormat="1" applyFont="1" applyBorder="1" applyAlignment="1">
      <alignment horizontal="center" wrapText="1"/>
    </xf>
    <xf numFmtId="0" fontId="57" fillId="0" borderId="1" xfId="0" applyFont="1" applyBorder="1" applyAlignment="1">
      <alignment horizontal="left" wrapText="1"/>
    </xf>
    <xf numFmtId="3" fontId="57" fillId="0" borderId="1" xfId="0" applyNumberFormat="1" applyFont="1" applyBorder="1" applyAlignment="1">
      <alignment horizontal="center" wrapText="1"/>
    </xf>
    <xf numFmtId="0" fontId="98" fillId="0" borderId="0" xfId="0" applyFont="1" applyBorder="1"/>
    <xf numFmtId="0" fontId="20" fillId="0" borderId="5" xfId="0" applyFont="1" applyBorder="1" applyAlignment="1">
      <alignment horizontal="center"/>
    </xf>
    <xf numFmtId="3" fontId="104" fillId="0" borderId="1" xfId="0" applyNumberFormat="1" applyFont="1" applyBorder="1" applyAlignment="1">
      <alignment horizontal="center"/>
    </xf>
    <xf numFmtId="49" fontId="70" fillId="0" borderId="0" xfId="0" applyNumberFormat="1" applyFont="1" applyAlignment="1">
      <alignment horizontal="left" wrapText="1"/>
    </xf>
    <xf numFmtId="0" fontId="105" fillId="0" borderId="0" xfId="0" applyFont="1"/>
    <xf numFmtId="49" fontId="70" fillId="0" borderId="1" xfId="0" applyNumberFormat="1" applyFont="1" applyBorder="1" applyAlignment="1">
      <alignment horizontal="left" wrapText="1"/>
    </xf>
    <xf numFmtId="0" fontId="70" fillId="0" borderId="0" xfId="0" applyFont="1" applyAlignment="1">
      <alignment horizontal="left" wrapText="1"/>
    </xf>
    <xf numFmtId="49" fontId="97" fillId="0" borderId="1" xfId="0" applyNumberFormat="1" applyFont="1" applyFill="1" applyBorder="1" applyAlignment="1">
      <alignment horizontal="center" wrapText="1"/>
    </xf>
    <xf numFmtId="49" fontId="97" fillId="0" borderId="1" xfId="0" applyNumberFormat="1" applyFont="1" applyFill="1" applyBorder="1" applyAlignment="1" applyProtection="1">
      <alignment horizontal="left" wrapText="1"/>
      <protection locked="0"/>
    </xf>
    <xf numFmtId="49" fontId="70" fillId="0" borderId="8" xfId="0" applyNumberFormat="1" applyFont="1" applyFill="1" applyBorder="1" applyAlignment="1">
      <alignment horizontal="center" wrapText="1"/>
    </xf>
    <xf numFmtId="49" fontId="106" fillId="0" borderId="1" xfId="2" applyNumberFormat="1" applyFont="1" applyFill="1" applyBorder="1" applyAlignment="1">
      <alignment horizontal="center" wrapText="1"/>
    </xf>
    <xf numFmtId="49" fontId="106" fillId="0" borderId="1" xfId="2" applyNumberFormat="1" applyFont="1" applyFill="1" applyBorder="1" applyAlignment="1">
      <alignment horizontal="left" wrapText="1"/>
    </xf>
    <xf numFmtId="49" fontId="97" fillId="0" borderId="8" xfId="0" applyNumberFormat="1" applyFont="1" applyFill="1" applyBorder="1" applyAlignment="1">
      <alignment horizontal="center" wrapText="1"/>
    </xf>
    <xf numFmtId="0" fontId="70" fillId="0" borderId="5" xfId="0" applyFont="1" applyBorder="1" applyAlignment="1">
      <alignment horizontal="left" wrapText="1"/>
    </xf>
    <xf numFmtId="49" fontId="70" fillId="0" borderId="5" xfId="0" applyNumberFormat="1" applyFont="1" applyBorder="1" applyAlignment="1">
      <alignment horizontal="left" wrapText="1"/>
    </xf>
    <xf numFmtId="0" fontId="107" fillId="0" borderId="1" xfId="0" applyFont="1" applyBorder="1"/>
    <xf numFmtId="49" fontId="106" fillId="3" borderId="1" xfId="0" applyNumberFormat="1" applyFont="1" applyFill="1" applyBorder="1" applyAlignment="1">
      <alignment horizontal="center" wrapText="1"/>
    </xf>
    <xf numFmtId="49" fontId="106" fillId="3" borderId="1" xfId="0" applyNumberFormat="1" applyFont="1" applyFill="1" applyBorder="1" applyAlignment="1">
      <alignment horizontal="left" wrapText="1"/>
    </xf>
    <xf numFmtId="0" fontId="108" fillId="0" borderId="0" xfId="0" applyFont="1"/>
    <xf numFmtId="0" fontId="20" fillId="0" borderId="1" xfId="0" applyFont="1" applyBorder="1" applyAlignment="1">
      <alignment horizontal="left" vertical="top" wrapText="1"/>
    </xf>
    <xf numFmtId="0" fontId="70" fillId="0" borderId="1" xfId="0" applyFont="1" applyBorder="1" applyAlignment="1">
      <alignment horizontal="center"/>
    </xf>
    <xf numFmtId="49" fontId="106" fillId="0" borderId="1" xfId="0" applyNumberFormat="1" applyFont="1" applyFill="1" applyBorder="1" applyAlignment="1">
      <alignment horizontal="center" wrapText="1"/>
    </xf>
    <xf numFmtId="49" fontId="70" fillId="0" borderId="1" xfId="3" applyNumberFormat="1" applyFont="1" applyFill="1" applyBorder="1" applyAlignment="1">
      <alignment horizontal="left" wrapText="1"/>
    </xf>
    <xf numFmtId="3" fontId="70" fillId="0" borderId="1" xfId="0" applyNumberFormat="1" applyFont="1" applyFill="1" applyBorder="1" applyAlignment="1">
      <alignment horizontal="center"/>
    </xf>
    <xf numFmtId="3" fontId="104" fillId="0" borderId="1" xfId="0" applyNumberFormat="1" applyFont="1" applyFill="1" applyBorder="1" applyAlignment="1">
      <alignment horizontal="center"/>
    </xf>
    <xf numFmtId="49" fontId="70" fillId="0" borderId="5" xfId="0" applyNumberFormat="1" applyFont="1" applyBorder="1" applyAlignment="1" applyProtection="1">
      <alignment horizontal="left" wrapText="1"/>
      <protection locked="0"/>
    </xf>
    <xf numFmtId="49" fontId="97" fillId="0" borderId="5" xfId="0" applyNumberFormat="1" applyFont="1" applyFill="1" applyBorder="1" applyAlignment="1">
      <alignment horizontal="center" wrapText="1"/>
    </xf>
    <xf numFmtId="49" fontId="97" fillId="0" borderId="12" xfId="0" applyNumberFormat="1" applyFont="1" applyFill="1" applyBorder="1" applyAlignment="1">
      <alignment horizontal="center" wrapText="1"/>
    </xf>
    <xf numFmtId="0" fontId="66" fillId="0" borderId="1" xfId="0" applyFont="1" applyBorder="1" applyAlignment="1">
      <alignment horizontal="center"/>
    </xf>
    <xf numFmtId="0" fontId="66" fillId="0" borderId="0" xfId="0" applyFont="1" applyAlignment="1">
      <alignment horizontal="center"/>
    </xf>
    <xf numFmtId="49" fontId="106" fillId="0" borderId="1" xfId="0" applyNumberFormat="1" applyFont="1" applyBorder="1" applyAlignment="1">
      <alignment horizontal="center"/>
    </xf>
    <xf numFmtId="49" fontId="97" fillId="0" borderId="1" xfId="0" applyNumberFormat="1" applyFont="1" applyBorder="1" applyAlignment="1">
      <alignment horizontal="center" wrapText="1"/>
    </xf>
    <xf numFmtId="49" fontId="106" fillId="0" borderId="1" xfId="0" applyNumberFormat="1" applyFont="1" applyBorder="1" applyAlignment="1">
      <alignment horizontal="left" wrapText="1"/>
    </xf>
    <xf numFmtId="49" fontId="106" fillId="0" borderId="4" xfId="0" applyNumberFormat="1" applyFont="1" applyBorder="1" applyAlignment="1">
      <alignment horizontal="center"/>
    </xf>
    <xf numFmtId="49" fontId="97" fillId="0" borderId="4" xfId="0" applyNumberFormat="1" applyFont="1" applyBorder="1" applyAlignment="1">
      <alignment horizontal="center" wrapText="1"/>
    </xf>
    <xf numFmtId="49" fontId="106" fillId="0" borderId="4" xfId="0" applyNumberFormat="1" applyFont="1" applyBorder="1" applyAlignment="1">
      <alignment horizontal="left" wrapText="1"/>
    </xf>
    <xf numFmtId="49" fontId="109" fillId="5" borderId="1" xfId="0" applyNumberFormat="1" applyFont="1" applyFill="1" applyBorder="1" applyAlignment="1">
      <alignment horizontal="center" wrapText="1"/>
    </xf>
    <xf numFmtId="49" fontId="110" fillId="5" borderId="1" xfId="0" applyNumberFormat="1" applyFont="1" applyFill="1" applyBorder="1" applyAlignment="1" applyProtection="1">
      <alignment horizontal="left" wrapText="1"/>
      <protection locked="0"/>
    </xf>
    <xf numFmtId="0" fontId="104" fillId="5" borderId="1" xfId="0" applyFont="1" applyFill="1" applyBorder="1" applyAlignment="1"/>
    <xf numFmtId="3" fontId="104" fillId="5" borderId="1" xfId="0" applyNumberFormat="1" applyFont="1" applyFill="1" applyBorder="1" applyAlignment="1">
      <alignment horizontal="center" wrapText="1"/>
    </xf>
    <xf numFmtId="49" fontId="111" fillId="0" borderId="1" xfId="0" applyNumberFormat="1" applyFont="1" applyFill="1" applyBorder="1" applyAlignment="1">
      <alignment horizontal="left" wrapText="1"/>
    </xf>
    <xf numFmtId="49" fontId="111" fillId="0" borderId="1" xfId="0" applyNumberFormat="1" applyFont="1" applyBorder="1" applyAlignment="1">
      <alignment horizontal="left" wrapText="1"/>
    </xf>
    <xf numFmtId="49" fontId="42" fillId="0" borderId="8" xfId="0" applyNumberFormat="1" applyFont="1" applyBorder="1" applyAlignment="1">
      <alignment horizontal="left" wrapText="1"/>
    </xf>
    <xf numFmtId="4" fontId="74" fillId="5" borderId="1" xfId="0" applyNumberFormat="1" applyFont="1" applyFill="1" applyBorder="1" applyAlignment="1">
      <alignment horizontal="center" wrapText="1"/>
    </xf>
    <xf numFmtId="4" fontId="13" fillId="5" borderId="1" xfId="0" applyNumberFormat="1" applyFont="1" applyFill="1" applyBorder="1" applyAlignment="1">
      <alignment horizontal="center" wrapText="1"/>
    </xf>
    <xf numFmtId="0" fontId="106" fillId="0" borderId="1" xfId="5" applyFont="1" applyFill="1" applyBorder="1" applyAlignment="1">
      <alignment horizontal="left" wrapText="1"/>
    </xf>
    <xf numFmtId="49" fontId="20" fillId="0" borderId="1" xfId="0" applyNumberFormat="1" applyFont="1" applyFill="1" applyBorder="1" applyAlignment="1">
      <alignment horizontal="left" wrapText="1"/>
    </xf>
    <xf numFmtId="3" fontId="30" fillId="0" borderId="1" xfId="0" applyNumberFormat="1" applyFont="1" applyBorder="1" applyAlignment="1">
      <alignment horizontal="center"/>
    </xf>
    <xf numFmtId="0" fontId="112" fillId="0" borderId="1" xfId="0" applyFont="1" applyBorder="1"/>
    <xf numFmtId="2" fontId="20" fillId="0" borderId="1" xfId="0" applyNumberFormat="1" applyFont="1" applyBorder="1" applyAlignment="1">
      <alignment horizontal="justify" wrapText="1"/>
    </xf>
    <xf numFmtId="0" fontId="113" fillId="0" borderId="0" xfId="0" applyFont="1"/>
    <xf numFmtId="3" fontId="104" fillId="0" borderId="1" xfId="5" applyNumberFormat="1" applyFont="1" applyFill="1" applyBorder="1" applyAlignment="1">
      <alignment horizontal="center" wrapText="1"/>
    </xf>
    <xf numFmtId="0" fontId="114" fillId="0" borderId="1" xfId="5" applyFont="1" applyBorder="1" applyAlignment="1">
      <alignment horizontal="center" vertical="center" wrapText="1"/>
    </xf>
    <xf numFmtId="3" fontId="106" fillId="2" borderId="2" xfId="5" applyNumberFormat="1" applyFont="1" applyFill="1" applyBorder="1" applyAlignment="1">
      <alignment horizontal="center" vertical="center" wrapText="1"/>
    </xf>
    <xf numFmtId="0" fontId="114" fillId="0" borderId="0" xfId="5" applyFont="1" applyAlignment="1">
      <alignment horizontal="center" vertical="center" wrapText="1"/>
    </xf>
    <xf numFmtId="4" fontId="74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4" fontId="13" fillId="0" borderId="0" xfId="0" applyNumberFormat="1" applyFont="1"/>
    <xf numFmtId="49" fontId="20" fillId="0" borderId="1" xfId="0" applyNumberFormat="1" applyFont="1" applyBorder="1" applyAlignment="1" applyProtection="1">
      <alignment horizontal="left" wrapText="1"/>
      <protection locked="0"/>
    </xf>
    <xf numFmtId="3" fontId="20" fillId="0" borderId="1" xfId="0" applyNumberFormat="1" applyFont="1" applyFill="1" applyBorder="1" applyAlignment="1">
      <alignment horizontal="center"/>
    </xf>
    <xf numFmtId="0" fontId="115" fillId="0" borderId="0" xfId="0" applyFont="1"/>
    <xf numFmtId="0" fontId="116" fillId="0" borderId="0" xfId="0" applyFont="1"/>
    <xf numFmtId="4" fontId="42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57" fillId="0" borderId="3" xfId="0" applyNumberFormat="1" applyFont="1" applyFill="1" applyBorder="1" applyAlignment="1">
      <alignment horizontal="center" wrapText="1"/>
    </xf>
    <xf numFmtId="4" fontId="57" fillId="0" borderId="1" xfId="0" applyNumberFormat="1" applyFont="1" applyFill="1" applyBorder="1" applyAlignment="1">
      <alignment horizontal="center" wrapText="1"/>
    </xf>
    <xf numFmtId="4" fontId="59" fillId="0" borderId="1" xfId="0" applyNumberFormat="1" applyFont="1" applyBorder="1" applyAlignment="1">
      <alignment horizontal="center" wrapText="1"/>
    </xf>
    <xf numFmtId="49" fontId="10" fillId="0" borderId="1" xfId="3" applyNumberFormat="1" applyFont="1" applyFill="1" applyBorder="1" applyAlignment="1">
      <alignment horizontal="left" wrapText="1"/>
    </xf>
    <xf numFmtId="4" fontId="35" fillId="0" borderId="1" xfId="4" applyNumberFormat="1" applyFont="1" applyFill="1" applyBorder="1" applyAlignment="1">
      <alignment horizontal="center" wrapText="1"/>
    </xf>
    <xf numFmtId="4" fontId="42" fillId="0" borderId="1" xfId="4" applyNumberFormat="1" applyFont="1" applyFill="1" applyBorder="1" applyAlignment="1">
      <alignment horizontal="center" wrapText="1"/>
    </xf>
    <xf numFmtId="4" fontId="41" fillId="0" borderId="1" xfId="4" applyNumberFormat="1" applyFont="1" applyFill="1" applyBorder="1" applyAlignment="1">
      <alignment horizontal="center" wrapText="1"/>
    </xf>
    <xf numFmtId="49" fontId="41" fillId="0" borderId="1" xfId="4" applyNumberFormat="1" applyFont="1" applyFill="1" applyBorder="1" applyAlignment="1">
      <alignment horizontal="center" vertical="center" wrapText="1"/>
    </xf>
    <xf numFmtId="49" fontId="20" fillId="0" borderId="1" xfId="3" applyNumberFormat="1" applyFont="1" applyFill="1" applyBorder="1" applyAlignment="1">
      <alignment horizontal="left" wrapText="1"/>
    </xf>
    <xf numFmtId="0" fontId="20" fillId="0" borderId="0" xfId="0" applyFont="1" applyFill="1"/>
    <xf numFmtId="49" fontId="15" fillId="3" borderId="1" xfId="0" applyNumberFormat="1" applyFont="1" applyFill="1" applyBorder="1" applyAlignment="1">
      <alignment horizontal="center" wrapText="1"/>
    </xf>
    <xf numFmtId="49" fontId="15" fillId="3" borderId="1" xfId="0" applyNumberFormat="1" applyFont="1" applyFill="1" applyBorder="1" applyAlignment="1">
      <alignment horizontal="left" wrapText="1"/>
    </xf>
    <xf numFmtId="3" fontId="58" fillId="0" borderId="1" xfId="0" applyNumberFormat="1" applyFont="1" applyBorder="1" applyAlignment="1">
      <alignment horizontal="center"/>
    </xf>
    <xf numFmtId="49" fontId="67" fillId="0" borderId="1" xfId="0" applyNumberFormat="1" applyFont="1" applyBorder="1" applyAlignment="1">
      <alignment horizontal="center" wrapText="1"/>
    </xf>
    <xf numFmtId="49" fontId="67" fillId="0" borderId="8" xfId="0" applyNumberFormat="1" applyFont="1" applyBorder="1" applyAlignment="1">
      <alignment horizontal="center" wrapText="1"/>
    </xf>
    <xf numFmtId="0" fontId="58" fillId="0" borderId="1" xfId="0" applyFont="1" applyBorder="1" applyAlignment="1">
      <alignment horizontal="left" wrapText="1"/>
    </xf>
    <xf numFmtId="0" fontId="27" fillId="0" borderId="1" xfId="5" applyFont="1" applyFill="1" applyBorder="1" applyAlignment="1">
      <alignment horizontal="center" vertical="center" wrapText="1"/>
    </xf>
    <xf numFmtId="49" fontId="29" fillId="0" borderId="0" xfId="4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/>
    <xf numFmtId="0" fontId="20" fillId="0" borderId="0" xfId="4" applyFont="1" applyAlignment="1"/>
    <xf numFmtId="0" fontId="20" fillId="0" borderId="0" xfId="4" applyFont="1" applyAlignment="1">
      <alignment horizontal="right"/>
    </xf>
    <xf numFmtId="1" fontId="34" fillId="0" borderId="0" xfId="4" applyNumberFormat="1" applyFont="1" applyFill="1" applyBorder="1" applyAlignment="1">
      <alignment horizontal="center" vertical="top" wrapText="1"/>
    </xf>
    <xf numFmtId="49" fontId="45" fillId="0" borderId="0" xfId="4" applyNumberFormat="1" applyFont="1" applyFill="1" applyBorder="1" applyAlignment="1" applyProtection="1">
      <alignment horizontal="left" vertical="top" wrapText="1"/>
      <protection locked="0"/>
    </xf>
    <xf numFmtId="0" fontId="35" fillId="0" borderId="1" xfId="4" applyFont="1" applyFill="1" applyBorder="1" applyAlignment="1">
      <alignment horizontal="center" vertical="center" wrapText="1"/>
    </xf>
    <xf numFmtId="49" fontId="36" fillId="0" borderId="1" xfId="4" applyNumberFormat="1" applyFont="1" applyFill="1" applyBorder="1" applyAlignment="1">
      <alignment horizontal="center" vertical="center" wrapText="1"/>
    </xf>
    <xf numFmtId="0" fontId="36" fillId="0" borderId="1" xfId="4" applyFont="1" applyFill="1" applyBorder="1" applyAlignment="1">
      <alignment horizontal="center" vertical="center"/>
    </xf>
    <xf numFmtId="0" fontId="36" fillId="0" borderId="1" xfId="4" applyFont="1" applyFill="1" applyBorder="1" applyAlignment="1">
      <alignment horizontal="center" vertical="center" wrapText="1"/>
    </xf>
    <xf numFmtId="49" fontId="39" fillId="0" borderId="8" xfId="4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1" fillId="0" borderId="0" xfId="5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4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9">
    <cellStyle name="Normal_meresha_07" xfId="8"/>
    <cellStyle name="Гиперссылка" xfId="1" builtinId="8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Обычный" xfId="0" builtinId="0"/>
    <cellStyle name="Обычный 2" xfId="7"/>
    <cellStyle name="Обычный_Dod1" xfId="2"/>
    <cellStyle name="Обычный_Dod2" xfId="3"/>
    <cellStyle name="Обычный_Dod5" xfId="4"/>
    <cellStyle name="Обычный_Dod6" xfId="5"/>
    <cellStyle name="Обычный_ZV1PIV98" xfId="6"/>
    <cellStyle name="Стиль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813110</xdr:colOff>
      <xdr:row>0</xdr:row>
      <xdr:rowOff>171450</xdr:rowOff>
    </xdr:from>
    <xdr:to>
      <xdr:col>5</xdr:col>
      <xdr:colOff>1266128</xdr:colOff>
      <xdr:row>3</xdr:row>
      <xdr:rowOff>428625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5308445" y="171450"/>
          <a:ext cx="2834268" cy="919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______________2019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247650</xdr:colOff>
      <xdr:row>0</xdr:row>
      <xdr:rowOff>0</xdr:rowOff>
    </xdr:from>
    <xdr:to>
      <xdr:col>17</xdr:col>
      <xdr:colOff>885825</xdr:colOff>
      <xdr:row>3</xdr:row>
      <xdr:rowOff>200025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3287375" y="0"/>
          <a:ext cx="30194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_____________2019 року  №____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2</xdr:row>
      <xdr:rowOff>9525</xdr:rowOff>
    </xdr:from>
    <xdr:to>
      <xdr:col>12</xdr:col>
      <xdr:colOff>38100</xdr:colOff>
      <xdr:row>3</xdr:row>
      <xdr:rowOff>476249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2685203" y="327025"/>
          <a:ext cx="10190480" cy="731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м.Вараш на 2019 рік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1781175</xdr:colOff>
      <xdr:row>166</xdr:row>
      <xdr:rowOff>438150</xdr:rowOff>
    </xdr:from>
    <xdr:to>
      <xdr:col>13</xdr:col>
      <xdr:colOff>333375</xdr:colOff>
      <xdr:row>166</xdr:row>
      <xdr:rowOff>1047750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3762375" y="53006625"/>
          <a:ext cx="922972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О.Мензул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10</xdr:col>
      <xdr:colOff>155626</xdr:colOff>
      <xdr:row>6</xdr:row>
      <xdr:rowOff>0</xdr:rowOff>
    </xdr:to>
    <xdr:sp macro="" textlink="">
      <xdr:nvSpPr>
        <xdr:cNvPr id="53306" name="Rectangle 1"/>
        <xdr:cNvSpPr>
          <a:spLocks noChangeArrowheads="1"/>
        </xdr:cNvSpPr>
      </xdr:nvSpPr>
      <xdr:spPr bwMode="auto">
        <a:xfrm>
          <a:off x="13677900" y="28575"/>
          <a:ext cx="41338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_______________2019 року №_____</a:t>
          </a:r>
        </a:p>
      </xdr:txBody>
    </xdr:sp>
    <xdr:clientData/>
  </xdr:twoCellAnchor>
  <xdr:twoCellAnchor>
    <xdr:from>
      <xdr:col>0</xdr:col>
      <xdr:colOff>762000</xdr:colOff>
      <xdr:row>2</xdr:row>
      <xdr:rowOff>66675</xdr:rowOff>
    </xdr:from>
    <xdr:to>
      <xdr:col>5</xdr:col>
      <xdr:colOff>476250</xdr:colOff>
      <xdr:row>5</xdr:row>
      <xdr:rowOff>66675</xdr:rowOff>
    </xdr:to>
    <xdr:sp macro="" textlink="">
      <xdr:nvSpPr>
        <xdr:cNvPr id="53607" name="Rectangle 2"/>
        <xdr:cNvSpPr>
          <a:spLocks noChangeArrowheads="1"/>
        </xdr:cNvSpPr>
      </xdr:nvSpPr>
      <xdr:spPr bwMode="auto">
        <a:xfrm>
          <a:off x="762000" y="466725"/>
          <a:ext cx="1227772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за об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'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єктами у 2019 році</a:t>
          </a:r>
        </a:p>
      </xdr:txBody>
    </xdr:sp>
    <xdr:clientData/>
  </xdr:twoCellAnchor>
  <xdr:twoCellAnchor>
    <xdr:from>
      <xdr:col>3</xdr:col>
      <xdr:colOff>316230</xdr:colOff>
      <xdr:row>66</xdr:row>
      <xdr:rowOff>228600</xdr:rowOff>
    </xdr:from>
    <xdr:to>
      <xdr:col>6</xdr:col>
      <xdr:colOff>1104902</xdr:colOff>
      <xdr:row>67</xdr:row>
      <xdr:rowOff>723900</xdr:rowOff>
    </xdr:to>
    <xdr:sp macro="" textlink="">
      <xdr:nvSpPr>
        <xdr:cNvPr id="53326" name="Rectangle 3"/>
        <xdr:cNvSpPr>
          <a:spLocks noChangeArrowheads="1"/>
        </xdr:cNvSpPr>
      </xdr:nvSpPr>
      <xdr:spPr bwMode="auto">
        <a:xfrm>
          <a:off x="3872230" y="28879800"/>
          <a:ext cx="10999472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О.Мензул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2667000</xdr:colOff>
      <xdr:row>0</xdr:row>
      <xdr:rowOff>0</xdr:rowOff>
    </xdr:from>
    <xdr:to>
      <xdr:col>9</xdr:col>
      <xdr:colOff>10898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38925" y="0"/>
          <a:ext cx="3401798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558165</xdr:colOff>
      <xdr:row>4</xdr:row>
      <xdr:rowOff>34925</xdr:rowOff>
    </xdr:from>
    <xdr:to>
      <xdr:col>8</xdr:col>
      <xdr:colOff>274318</xdr:colOff>
      <xdr:row>7</xdr:row>
      <xdr:rowOff>217748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місцевих (регіональних) програм, які фінансуватимуться за рахунок коштів бюджету  м.Кузнецовськ у 2015 році</a:t>
          </a:r>
        </a:p>
      </xdr:txBody>
    </xdr:sp>
    <xdr:clientData/>
  </xdr:twoCellAnchor>
  <xdr:twoCellAnchor>
    <xdr:from>
      <xdr:col>5</xdr:col>
      <xdr:colOff>1080275</xdr:colOff>
      <xdr:row>1</xdr:row>
      <xdr:rowOff>116418</xdr:rowOff>
    </xdr:from>
    <xdr:to>
      <xdr:col>9</xdr:col>
      <xdr:colOff>0</xdr:colOff>
      <xdr:row>3</xdr:row>
      <xdr:rowOff>1026584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0616891" y="279040"/>
          <a:ext cx="3717072" cy="12354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 рішення  міської ради    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______________2019 року  №____</a:t>
          </a:r>
        </a:p>
      </xdr:txBody>
    </xdr:sp>
    <xdr:clientData/>
  </xdr:twoCellAnchor>
  <xdr:twoCellAnchor>
    <xdr:from>
      <xdr:col>0</xdr:col>
      <xdr:colOff>558165</xdr:colOff>
      <xdr:row>4</xdr:row>
      <xdr:rowOff>34925</xdr:rowOff>
    </xdr:from>
    <xdr:to>
      <xdr:col>8</xdr:col>
      <xdr:colOff>274318</xdr:colOff>
      <xdr:row>7</xdr:row>
      <xdr:rowOff>217748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м.Вараш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2019  році</a:t>
          </a:r>
        </a:p>
      </xdr:txBody>
    </xdr:sp>
    <xdr:clientData/>
  </xdr:twoCellAnchor>
  <xdr:twoCellAnchor>
    <xdr:from>
      <xdr:col>0</xdr:col>
      <xdr:colOff>609600</xdr:colOff>
      <xdr:row>79</xdr:row>
      <xdr:rowOff>846666</xdr:rowOff>
    </xdr:from>
    <xdr:to>
      <xdr:col>10</xdr:col>
      <xdr:colOff>0</xdr:colOff>
      <xdr:row>81</xdr:row>
      <xdr:rowOff>243416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609600" y="18848916"/>
          <a:ext cx="16164983" cy="6773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Секретар міської ради                                                                                                           О.Мензул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zoomScaleNormal="100" zoomScaleSheetLayoutView="82" workbookViewId="0">
      <selection activeCell="A35" sqref="A35:F35"/>
    </sheetView>
  </sheetViews>
  <sheetFormatPr defaultColWidth="8" defaultRowHeight="12.75" x14ac:dyDescent="0.2"/>
  <cols>
    <col min="1" max="1" width="13.28515625" style="69" customWidth="1"/>
    <col min="2" max="2" width="32.42578125" style="63" customWidth="1"/>
    <col min="3" max="3" width="17.140625" style="63" customWidth="1"/>
    <col min="4" max="4" width="17.42578125" style="64" customWidth="1"/>
    <col min="5" max="5" width="18.28515625" style="64" customWidth="1"/>
    <col min="6" max="6" width="19.5703125" style="48" customWidth="1"/>
    <col min="7" max="8" width="8" style="48"/>
    <col min="9" max="9" width="12.140625" style="48" bestFit="1" customWidth="1"/>
    <col min="10" max="16384" width="8" style="48"/>
  </cols>
  <sheetData>
    <row r="1" spans="1:9" ht="16.5" customHeight="1" x14ac:dyDescent="0.3">
      <c r="A1" s="45"/>
      <c r="B1" s="46"/>
      <c r="C1" s="46"/>
      <c r="D1" s="47"/>
      <c r="E1" s="512"/>
      <c r="F1" s="512"/>
    </row>
    <row r="2" spans="1:9" ht="17.25" customHeight="1" x14ac:dyDescent="0.3">
      <c r="A2" s="45"/>
      <c r="B2" s="46"/>
      <c r="C2" s="46"/>
      <c r="D2" s="47"/>
      <c r="E2" s="513"/>
      <c r="F2" s="513"/>
    </row>
    <row r="3" spans="1:9" ht="18" customHeight="1" x14ac:dyDescent="0.3">
      <c r="A3" s="45"/>
      <c r="B3" s="46"/>
      <c r="C3" s="46"/>
      <c r="D3" s="47"/>
      <c r="E3" s="513"/>
      <c r="F3" s="513"/>
    </row>
    <row r="4" spans="1:9" ht="72" customHeight="1" x14ac:dyDescent="0.25">
      <c r="A4" s="45"/>
      <c r="B4" s="46"/>
      <c r="C4" s="46"/>
      <c r="D4" s="47"/>
      <c r="E4" s="47"/>
      <c r="F4" s="47"/>
    </row>
    <row r="5" spans="1:9" ht="50.25" customHeight="1" x14ac:dyDescent="0.2">
      <c r="A5" s="514" t="s">
        <v>416</v>
      </c>
      <c r="B5" s="514"/>
      <c r="C5" s="514"/>
      <c r="D5" s="514"/>
      <c r="E5" s="514"/>
      <c r="F5" s="514"/>
    </row>
    <row r="6" spans="1:9" ht="30" customHeight="1" x14ac:dyDescent="0.25">
      <c r="A6" s="45"/>
      <c r="B6" s="46"/>
      <c r="C6" s="46"/>
      <c r="D6" s="49"/>
      <c r="E6" s="49"/>
      <c r="F6" s="50" t="s">
        <v>0</v>
      </c>
    </row>
    <row r="7" spans="1:9" ht="39" customHeight="1" x14ac:dyDescent="0.2">
      <c r="A7" s="516" t="s">
        <v>31</v>
      </c>
      <c r="B7" s="517" t="s">
        <v>350</v>
      </c>
      <c r="C7" s="518" t="s">
        <v>351</v>
      </c>
      <c r="D7" s="519" t="s">
        <v>71</v>
      </c>
      <c r="E7" s="518" t="s">
        <v>72</v>
      </c>
      <c r="F7" s="518"/>
    </row>
    <row r="8" spans="1:9" ht="38.25" customHeight="1" x14ac:dyDescent="0.2">
      <c r="A8" s="516"/>
      <c r="B8" s="517"/>
      <c r="C8" s="518"/>
      <c r="D8" s="519"/>
      <c r="E8" s="52" t="s">
        <v>352</v>
      </c>
      <c r="F8" s="51" t="s">
        <v>32</v>
      </c>
    </row>
    <row r="9" spans="1:9" s="55" customFormat="1" ht="16.5" customHeight="1" x14ac:dyDescent="0.2">
      <c r="A9" s="53">
        <v>1</v>
      </c>
      <c r="B9" s="53">
        <v>2</v>
      </c>
      <c r="C9" s="54">
        <v>3</v>
      </c>
      <c r="D9" s="54">
        <v>4</v>
      </c>
      <c r="E9" s="54">
        <v>5</v>
      </c>
      <c r="F9" s="54">
        <v>6</v>
      </c>
    </row>
    <row r="10" spans="1:9" ht="28.5" customHeight="1" x14ac:dyDescent="0.25">
      <c r="A10" s="520" t="s">
        <v>353</v>
      </c>
      <c r="B10" s="521"/>
      <c r="C10" s="521"/>
      <c r="D10" s="521"/>
      <c r="E10" s="521"/>
      <c r="F10" s="522"/>
      <c r="G10" s="61"/>
    </row>
    <row r="11" spans="1:9" s="58" customFormat="1" ht="33.75" customHeight="1" x14ac:dyDescent="0.25">
      <c r="A11" s="97" t="s">
        <v>33</v>
      </c>
      <c r="B11" s="56" t="s">
        <v>34</v>
      </c>
      <c r="C11" s="497">
        <f t="shared" ref="C11:C31" si="0">SUM(D11:E11)</f>
        <v>12718348.199999999</v>
      </c>
      <c r="D11" s="497">
        <f>D12</f>
        <v>-12396884.800000001</v>
      </c>
      <c r="E11" s="497">
        <f>E12</f>
        <v>25115233</v>
      </c>
      <c r="F11" s="497">
        <f>F12</f>
        <v>24765233</v>
      </c>
      <c r="G11" s="57"/>
    </row>
    <row r="12" spans="1:9" s="58" customFormat="1" ht="38.25" customHeight="1" x14ac:dyDescent="0.25">
      <c r="A12" s="97">
        <v>208000</v>
      </c>
      <c r="B12" s="56" t="s">
        <v>35</v>
      </c>
      <c r="C12" s="497">
        <f t="shared" si="0"/>
        <v>12718348.199999999</v>
      </c>
      <c r="D12" s="497">
        <f>D13+D14</f>
        <v>-12396884.800000001</v>
      </c>
      <c r="E12" s="497">
        <f>E13+E14</f>
        <v>25115233</v>
      </c>
      <c r="F12" s="497">
        <f>F13+F14</f>
        <v>24765233</v>
      </c>
      <c r="G12" s="57"/>
    </row>
    <row r="13" spans="1:9" s="58" customFormat="1" ht="26.25" customHeight="1" x14ac:dyDescent="0.25">
      <c r="A13" s="98">
        <v>208100</v>
      </c>
      <c r="B13" s="59" t="s">
        <v>36</v>
      </c>
      <c r="C13" s="498">
        <f t="shared" si="0"/>
        <v>12718348.199999999</v>
      </c>
      <c r="D13" s="499">
        <v>3803765.2</v>
      </c>
      <c r="E13" s="499">
        <v>8914583</v>
      </c>
      <c r="F13" s="499">
        <v>8564583</v>
      </c>
      <c r="G13" s="57"/>
      <c r="I13" s="60"/>
    </row>
    <row r="14" spans="1:9" ht="76.5" customHeight="1" x14ac:dyDescent="0.25">
      <c r="A14" s="500" t="s">
        <v>37</v>
      </c>
      <c r="B14" s="408" t="s">
        <v>409</v>
      </c>
      <c r="C14" s="498">
        <f t="shared" si="0"/>
        <v>0</v>
      </c>
      <c r="D14" s="499">
        <v>-16200650</v>
      </c>
      <c r="E14" s="499">
        <v>16200650</v>
      </c>
      <c r="F14" s="499">
        <v>16200650</v>
      </c>
      <c r="G14" s="61"/>
    </row>
    <row r="15" spans="1:9" ht="24.75" hidden="1" customHeight="1" x14ac:dyDescent="0.25">
      <c r="A15" s="97" t="s">
        <v>1</v>
      </c>
      <c r="B15" s="56" t="s">
        <v>2</v>
      </c>
      <c r="C15" s="497">
        <f t="shared" ref="C15:C24" si="1">SUM(D15:E15)</f>
        <v>0</v>
      </c>
      <c r="D15" s="497">
        <f t="shared" ref="D15:F16" si="2">D16</f>
        <v>0</v>
      </c>
      <c r="E15" s="497">
        <f t="shared" si="2"/>
        <v>0</v>
      </c>
      <c r="F15" s="497">
        <f t="shared" si="2"/>
        <v>0</v>
      </c>
      <c r="G15" s="61"/>
    </row>
    <row r="16" spans="1:9" ht="34.5" hidden="1" customHeight="1" x14ac:dyDescent="0.25">
      <c r="A16" s="97">
        <v>301000</v>
      </c>
      <c r="B16" s="56" t="s">
        <v>3</v>
      </c>
      <c r="C16" s="497">
        <f t="shared" si="1"/>
        <v>0</v>
      </c>
      <c r="D16" s="497">
        <f t="shared" si="2"/>
        <v>0</v>
      </c>
      <c r="E16" s="497">
        <f>SUM(E17:E18)</f>
        <v>0</v>
      </c>
      <c r="F16" s="497">
        <f>SUM(F17:F18)</f>
        <v>0</v>
      </c>
      <c r="G16" s="61"/>
    </row>
    <row r="17" spans="1:8" ht="30" hidden="1" customHeight="1" x14ac:dyDescent="0.25">
      <c r="A17" s="98">
        <v>301100</v>
      </c>
      <c r="B17" s="59" t="s">
        <v>4</v>
      </c>
      <c r="C17" s="498">
        <f t="shared" si="1"/>
        <v>0</v>
      </c>
      <c r="D17" s="499">
        <v>0</v>
      </c>
      <c r="E17" s="498"/>
      <c r="F17" s="498"/>
      <c r="G17" s="61"/>
    </row>
    <row r="18" spans="1:8" ht="27.75" hidden="1" customHeight="1" x14ac:dyDescent="0.25">
      <c r="A18" s="98" t="s">
        <v>338</v>
      </c>
      <c r="B18" s="59" t="s">
        <v>339</v>
      </c>
      <c r="C18" s="498">
        <f t="shared" si="1"/>
        <v>0</v>
      </c>
      <c r="D18" s="499">
        <v>0</v>
      </c>
      <c r="E18" s="498"/>
      <c r="F18" s="498"/>
      <c r="G18" s="61"/>
    </row>
    <row r="19" spans="1:8" s="64" customFormat="1" ht="26.25" customHeight="1" x14ac:dyDescent="0.25">
      <c r="A19" s="97"/>
      <c r="B19" s="56" t="s">
        <v>354</v>
      </c>
      <c r="C19" s="497">
        <f>SUM(C11,C15)</f>
        <v>12718348.199999999</v>
      </c>
      <c r="D19" s="497">
        <f t="shared" ref="D19:F19" si="3">SUM(D11,D15)</f>
        <v>-12396884.800000001</v>
      </c>
      <c r="E19" s="497">
        <f t="shared" si="3"/>
        <v>25115233</v>
      </c>
      <c r="F19" s="497">
        <f t="shared" si="3"/>
        <v>24765233</v>
      </c>
      <c r="G19" s="407"/>
    </row>
    <row r="20" spans="1:8" ht="28.5" customHeight="1" x14ac:dyDescent="0.25">
      <c r="A20" s="520" t="s">
        <v>355</v>
      </c>
      <c r="B20" s="521"/>
      <c r="C20" s="521"/>
      <c r="D20" s="521"/>
      <c r="E20" s="521"/>
      <c r="F20" s="522"/>
      <c r="G20" s="61"/>
    </row>
    <row r="21" spans="1:8" ht="35.25" hidden="1" customHeight="1" x14ac:dyDescent="0.25">
      <c r="A21" s="97" t="s">
        <v>5</v>
      </c>
      <c r="B21" s="56" t="s">
        <v>6</v>
      </c>
      <c r="C21" s="81">
        <f t="shared" si="1"/>
        <v>0</v>
      </c>
      <c r="D21" s="81">
        <f>D22</f>
        <v>0</v>
      </c>
      <c r="E21" s="81">
        <f>SUM(E22,E25)</f>
        <v>0</v>
      </c>
      <c r="F21" s="81">
        <f>SUM(F22,F25)</f>
        <v>0</v>
      </c>
      <c r="G21" s="61"/>
    </row>
    <row r="22" spans="1:8" ht="28.5" hidden="1" customHeight="1" x14ac:dyDescent="0.25">
      <c r="A22" s="97" t="s">
        <v>7</v>
      </c>
      <c r="B22" s="56" t="s">
        <v>8</v>
      </c>
      <c r="C22" s="81">
        <f t="shared" si="1"/>
        <v>0</v>
      </c>
      <c r="D22" s="81">
        <f>D23+D24</f>
        <v>0</v>
      </c>
      <c r="E22" s="81">
        <f>E23</f>
        <v>0</v>
      </c>
      <c r="F22" s="81">
        <f>F23</f>
        <v>0</v>
      </c>
      <c r="G22" s="61"/>
    </row>
    <row r="23" spans="1:8" ht="28.5" hidden="1" customHeight="1" x14ac:dyDescent="0.25">
      <c r="A23" s="98" t="s">
        <v>9</v>
      </c>
      <c r="B23" s="59" t="s">
        <v>10</v>
      </c>
      <c r="C23" s="83">
        <f t="shared" si="1"/>
        <v>0</v>
      </c>
      <c r="D23" s="82">
        <f>D17</f>
        <v>0</v>
      </c>
      <c r="E23" s="83"/>
      <c r="F23" s="83"/>
      <c r="G23" s="61"/>
    </row>
    <row r="24" spans="1:8" ht="34.5" hidden="1" customHeight="1" x14ac:dyDescent="0.25">
      <c r="A24" s="98" t="s">
        <v>11</v>
      </c>
      <c r="B24" s="62" t="s">
        <v>12</v>
      </c>
      <c r="C24" s="83">
        <f t="shared" si="1"/>
        <v>0</v>
      </c>
      <c r="D24" s="84">
        <v>0</v>
      </c>
      <c r="E24" s="84"/>
      <c r="F24" s="84"/>
      <c r="G24" s="61"/>
    </row>
    <row r="25" spans="1:8" ht="24.75" hidden="1" customHeight="1" x14ac:dyDescent="0.25">
      <c r="A25" s="97" t="s">
        <v>340</v>
      </c>
      <c r="B25" s="56" t="s">
        <v>341</v>
      </c>
      <c r="C25" s="81">
        <f t="shared" ref="C25:C27" si="4">SUM(D25:E25)</f>
        <v>0</v>
      </c>
      <c r="D25" s="174">
        <f t="shared" ref="D25:F26" si="5">SUM(D26)</f>
        <v>0</v>
      </c>
      <c r="E25" s="174">
        <f t="shared" si="5"/>
        <v>0</v>
      </c>
      <c r="F25" s="174">
        <f t="shared" si="5"/>
        <v>0</v>
      </c>
      <c r="G25" s="61"/>
    </row>
    <row r="26" spans="1:8" ht="26.25" hidden="1" customHeight="1" x14ac:dyDescent="0.25">
      <c r="A26" s="98" t="s">
        <v>342</v>
      </c>
      <c r="B26" s="62" t="s">
        <v>343</v>
      </c>
      <c r="C26" s="83">
        <f t="shared" si="4"/>
        <v>0</v>
      </c>
      <c r="D26" s="84">
        <f t="shared" si="5"/>
        <v>0</v>
      </c>
      <c r="E26" s="84"/>
      <c r="F26" s="84"/>
      <c r="G26" s="61"/>
    </row>
    <row r="27" spans="1:8" ht="29.25" hidden="1" customHeight="1" x14ac:dyDescent="0.25">
      <c r="A27" s="98" t="s">
        <v>344</v>
      </c>
      <c r="B27" s="62" t="s">
        <v>12</v>
      </c>
      <c r="C27" s="83">
        <f t="shared" si="4"/>
        <v>0</v>
      </c>
      <c r="D27" s="84">
        <v>0</v>
      </c>
      <c r="E27" s="84"/>
      <c r="F27" s="84"/>
      <c r="G27" s="61"/>
    </row>
    <row r="28" spans="1:8" ht="42" customHeight="1" x14ac:dyDescent="0.25">
      <c r="A28" s="97" t="s">
        <v>38</v>
      </c>
      <c r="B28" s="56" t="s">
        <v>39</v>
      </c>
      <c r="C28" s="497">
        <f t="shared" si="0"/>
        <v>12718348.199999999</v>
      </c>
      <c r="D28" s="497">
        <f>D29</f>
        <v>-12396884.800000001</v>
      </c>
      <c r="E28" s="497">
        <f>E29</f>
        <v>25115233</v>
      </c>
      <c r="F28" s="497">
        <f>F29</f>
        <v>24765233</v>
      </c>
      <c r="G28" s="61"/>
    </row>
    <row r="29" spans="1:8" ht="33.75" customHeight="1" x14ac:dyDescent="0.25">
      <c r="A29" s="97" t="s">
        <v>40</v>
      </c>
      <c r="B29" s="56" t="s">
        <v>41</v>
      </c>
      <c r="C29" s="497">
        <f t="shared" si="0"/>
        <v>12718348.199999999</v>
      </c>
      <c r="D29" s="497">
        <f>D30+D31</f>
        <v>-12396884.800000001</v>
      </c>
      <c r="E29" s="497">
        <f>E30+E31</f>
        <v>25115233</v>
      </c>
      <c r="F29" s="497">
        <f>F30+F31</f>
        <v>24765233</v>
      </c>
      <c r="G29" s="61"/>
    </row>
    <row r="30" spans="1:8" ht="27.75" customHeight="1" x14ac:dyDescent="0.25">
      <c r="A30" s="98" t="s">
        <v>42</v>
      </c>
      <c r="B30" s="62" t="s">
        <v>43</v>
      </c>
      <c r="C30" s="498">
        <f t="shared" si="0"/>
        <v>12718348.199999999</v>
      </c>
      <c r="D30" s="499">
        <v>3803765.2</v>
      </c>
      <c r="E30" s="499">
        <v>8914583</v>
      </c>
      <c r="F30" s="499">
        <v>8564583</v>
      </c>
    </row>
    <row r="31" spans="1:8" ht="71.25" customHeight="1" x14ac:dyDescent="0.25">
      <c r="A31" s="500" t="s">
        <v>44</v>
      </c>
      <c r="B31" s="408" t="s">
        <v>409</v>
      </c>
      <c r="C31" s="498">
        <f t="shared" si="0"/>
        <v>0</v>
      </c>
      <c r="D31" s="499">
        <v>-16200650</v>
      </c>
      <c r="E31" s="499">
        <v>16200650</v>
      </c>
      <c r="F31" s="499">
        <v>16200650</v>
      </c>
    </row>
    <row r="32" spans="1:8" ht="27.75" customHeight="1" x14ac:dyDescent="0.25">
      <c r="A32" s="81"/>
      <c r="B32" s="99" t="s">
        <v>354</v>
      </c>
      <c r="C32" s="497">
        <f>SUM(C21,C28)</f>
        <v>12718348.199999999</v>
      </c>
      <c r="D32" s="497">
        <f>SUM(D21,D28)</f>
        <v>-12396884.800000001</v>
      </c>
      <c r="E32" s="497">
        <f>SUM(E21,E28)</f>
        <v>25115233</v>
      </c>
      <c r="F32" s="497">
        <f>SUM(F21,F28)</f>
        <v>24765233</v>
      </c>
      <c r="G32" s="515"/>
      <c r="H32" s="515"/>
    </row>
    <row r="33" spans="1:6" x14ac:dyDescent="0.2">
      <c r="A33" s="63"/>
    </row>
    <row r="34" spans="1:6" ht="15.75" x14ac:dyDescent="0.25">
      <c r="A34" s="63"/>
      <c r="D34" s="65"/>
      <c r="E34" s="65"/>
      <c r="F34" s="58"/>
    </row>
    <row r="35" spans="1:6" ht="53.25" customHeight="1" x14ac:dyDescent="0.35">
      <c r="A35" s="510" t="s">
        <v>414</v>
      </c>
      <c r="B35" s="510"/>
      <c r="C35" s="510"/>
      <c r="D35" s="510"/>
      <c r="E35" s="510"/>
      <c r="F35" s="511"/>
    </row>
    <row r="36" spans="1:6" ht="15" x14ac:dyDescent="0.2">
      <c r="A36" s="63"/>
      <c r="B36" s="66"/>
      <c r="C36" s="66"/>
      <c r="D36" s="67"/>
    </row>
    <row r="37" spans="1:6" ht="15" x14ac:dyDescent="0.2">
      <c r="A37" s="63"/>
      <c r="B37" s="66"/>
      <c r="C37" s="66"/>
      <c r="D37" s="67"/>
    </row>
    <row r="38" spans="1:6" ht="15" x14ac:dyDescent="0.2">
      <c r="A38" s="63"/>
      <c r="B38" s="66"/>
      <c r="C38" s="66"/>
      <c r="D38" s="67"/>
    </row>
    <row r="39" spans="1:6" ht="15" x14ac:dyDescent="0.2">
      <c r="A39" s="63"/>
      <c r="B39" s="66"/>
      <c r="C39" s="66"/>
      <c r="D39" s="67"/>
    </row>
    <row r="40" spans="1:6" x14ac:dyDescent="0.2">
      <c r="A40" s="63"/>
    </row>
    <row r="41" spans="1:6" x14ac:dyDescent="0.2">
      <c r="A41" s="63"/>
      <c r="D41" s="67"/>
      <c r="E41" s="67"/>
    </row>
    <row r="42" spans="1:6" x14ac:dyDescent="0.2">
      <c r="A42" s="63"/>
      <c r="D42" s="68"/>
    </row>
    <row r="43" spans="1:6" x14ac:dyDescent="0.2">
      <c r="A43" s="63"/>
    </row>
    <row r="44" spans="1:6" x14ac:dyDescent="0.2">
      <c r="A44" s="63"/>
      <c r="E44" s="67"/>
    </row>
    <row r="48" spans="1:6" x14ac:dyDescent="0.2">
      <c r="D48" s="67"/>
    </row>
  </sheetData>
  <mergeCells count="13">
    <mergeCell ref="G32:H32"/>
    <mergeCell ref="A7:A8"/>
    <mergeCell ref="B7:B8"/>
    <mergeCell ref="C7:C8"/>
    <mergeCell ref="D7:D8"/>
    <mergeCell ref="E7:F7"/>
    <mergeCell ref="A10:F10"/>
    <mergeCell ref="A20:F20"/>
    <mergeCell ref="A35:F35"/>
    <mergeCell ref="E1:F1"/>
    <mergeCell ref="E2:F2"/>
    <mergeCell ref="E3:F3"/>
    <mergeCell ref="A5:F5"/>
  </mergeCells>
  <phoneticPr fontId="3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322"/>
  <sheetViews>
    <sheetView view="pageBreakPreview" zoomScaleNormal="100" zoomScaleSheetLayoutView="100" workbookViewId="0">
      <selection activeCell="V4" sqref="V4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19" customWidth="1"/>
    <col min="4" max="4" width="56.5703125" style="5" customWidth="1"/>
    <col min="5" max="5" width="15.85546875" style="379" customWidth="1"/>
    <col min="6" max="6" width="15.85546875" style="2" customWidth="1"/>
    <col min="7" max="7" width="11.28515625" customWidth="1"/>
    <col min="8" max="8" width="10.85546875" customWidth="1"/>
    <col min="9" max="9" width="9.28515625" customWidth="1"/>
    <col min="10" max="11" width="14.5703125" style="15" customWidth="1"/>
    <col min="12" max="12" width="11.5703125" customWidth="1"/>
    <col min="13" max="13" width="10" customWidth="1"/>
    <col min="14" max="14" width="10.7109375" customWidth="1"/>
    <col min="15" max="15" width="15" customWidth="1"/>
    <col min="16" max="16" width="13.42578125" hidden="1" customWidth="1"/>
    <col min="17" max="17" width="13.7109375" hidden="1" customWidth="1"/>
    <col min="18" max="18" width="14.140625" style="2" customWidth="1"/>
  </cols>
  <sheetData>
    <row r="1" spans="1:18" x14ac:dyDescent="0.2">
      <c r="C1" s="14"/>
      <c r="D1" s="1"/>
    </row>
    <row r="2" spans="1:18" x14ac:dyDescent="0.2">
      <c r="C2" s="14"/>
      <c r="D2" s="1"/>
    </row>
    <row r="3" spans="1:18" ht="21" customHeight="1" x14ac:dyDescent="0.2">
      <c r="C3" s="14"/>
      <c r="D3" s="1"/>
    </row>
    <row r="4" spans="1:18" ht="63.75" customHeight="1" x14ac:dyDescent="0.25">
      <c r="C4" s="14"/>
      <c r="D4" s="9"/>
      <c r="E4" s="380"/>
      <c r="F4" s="10"/>
      <c r="G4" s="11"/>
      <c r="H4" s="11"/>
      <c r="I4" s="11"/>
      <c r="J4" s="16"/>
      <c r="K4" s="16"/>
      <c r="L4" s="11"/>
      <c r="M4" s="11"/>
      <c r="N4" s="12"/>
      <c r="O4" s="12"/>
      <c r="P4" s="12"/>
      <c r="Q4" s="12"/>
      <c r="R4" s="13" t="s">
        <v>0</v>
      </c>
    </row>
    <row r="5" spans="1:18" ht="23.25" customHeight="1" x14ac:dyDescent="0.2">
      <c r="A5" s="523" t="s">
        <v>356</v>
      </c>
      <c r="B5" s="528" t="s">
        <v>358</v>
      </c>
      <c r="C5" s="528" t="s">
        <v>357</v>
      </c>
      <c r="D5" s="525" t="s">
        <v>359</v>
      </c>
      <c r="E5" s="531" t="s">
        <v>71</v>
      </c>
      <c r="F5" s="532"/>
      <c r="G5" s="532"/>
      <c r="H5" s="532"/>
      <c r="I5" s="533"/>
      <c r="J5" s="531" t="s">
        <v>72</v>
      </c>
      <c r="K5" s="532"/>
      <c r="L5" s="532"/>
      <c r="M5" s="532"/>
      <c r="N5" s="532"/>
      <c r="O5" s="532"/>
      <c r="P5" s="532"/>
      <c r="Q5" s="549"/>
      <c r="R5" s="536" t="s">
        <v>75</v>
      </c>
    </row>
    <row r="6" spans="1:18" ht="19.5" customHeight="1" x14ac:dyDescent="0.2">
      <c r="A6" s="524"/>
      <c r="B6" s="529"/>
      <c r="C6" s="529"/>
      <c r="D6" s="526"/>
      <c r="E6" s="539" t="s">
        <v>360</v>
      </c>
      <c r="F6" s="547" t="s">
        <v>80</v>
      </c>
      <c r="G6" s="542" t="s">
        <v>77</v>
      </c>
      <c r="H6" s="543"/>
      <c r="I6" s="547" t="s">
        <v>81</v>
      </c>
      <c r="J6" s="544" t="s">
        <v>360</v>
      </c>
      <c r="K6" s="534" t="s">
        <v>361</v>
      </c>
      <c r="L6" s="547" t="s">
        <v>80</v>
      </c>
      <c r="M6" s="542" t="s">
        <v>77</v>
      </c>
      <c r="N6" s="543"/>
      <c r="O6" s="547" t="s">
        <v>81</v>
      </c>
      <c r="P6" s="551" t="s">
        <v>77</v>
      </c>
      <c r="Q6" s="552"/>
      <c r="R6" s="537"/>
    </row>
    <row r="7" spans="1:18" ht="12.75" customHeight="1" x14ac:dyDescent="0.2">
      <c r="A7" s="524"/>
      <c r="B7" s="529"/>
      <c r="C7" s="529"/>
      <c r="D7" s="526"/>
      <c r="E7" s="540"/>
      <c r="F7" s="548"/>
      <c r="G7" s="534" t="s">
        <v>27</v>
      </c>
      <c r="H7" s="534" t="s">
        <v>28</v>
      </c>
      <c r="I7" s="550"/>
      <c r="J7" s="545"/>
      <c r="K7" s="553"/>
      <c r="L7" s="548"/>
      <c r="M7" s="534" t="s">
        <v>29</v>
      </c>
      <c r="N7" s="534" t="s">
        <v>30</v>
      </c>
      <c r="O7" s="550"/>
      <c r="P7" s="534" t="s">
        <v>78</v>
      </c>
      <c r="Q7" s="179" t="s">
        <v>77</v>
      </c>
      <c r="R7" s="537"/>
    </row>
    <row r="8" spans="1:18" ht="77.25" customHeight="1" x14ac:dyDescent="0.2">
      <c r="A8" s="524"/>
      <c r="B8" s="530"/>
      <c r="C8" s="530"/>
      <c r="D8" s="527"/>
      <c r="E8" s="541"/>
      <c r="F8" s="548"/>
      <c r="G8" s="535"/>
      <c r="H8" s="535"/>
      <c r="I8" s="550"/>
      <c r="J8" s="546"/>
      <c r="K8" s="554"/>
      <c r="L8" s="548"/>
      <c r="M8" s="535"/>
      <c r="N8" s="535"/>
      <c r="O8" s="550"/>
      <c r="P8" s="535"/>
      <c r="Q8" s="180" t="s">
        <v>79</v>
      </c>
      <c r="R8" s="538"/>
    </row>
    <row r="9" spans="1:18" s="87" customFormat="1" ht="15.75" customHeight="1" x14ac:dyDescent="0.2">
      <c r="A9" s="193">
        <v>1</v>
      </c>
      <c r="B9" s="193" t="s">
        <v>70</v>
      </c>
      <c r="C9" s="194">
        <v>3</v>
      </c>
      <c r="D9" s="194">
        <v>4</v>
      </c>
      <c r="E9" s="194">
        <v>5</v>
      </c>
      <c r="F9" s="195">
        <v>6</v>
      </c>
      <c r="G9" s="195">
        <v>7</v>
      </c>
      <c r="H9" s="195">
        <v>8</v>
      </c>
      <c r="I9" s="194">
        <v>9</v>
      </c>
      <c r="J9" s="195">
        <v>10</v>
      </c>
      <c r="K9" s="195">
        <v>11</v>
      </c>
      <c r="L9" s="195">
        <v>12</v>
      </c>
      <c r="M9" s="195">
        <v>13</v>
      </c>
      <c r="N9" s="195">
        <v>14</v>
      </c>
      <c r="O9" s="195">
        <v>15</v>
      </c>
      <c r="P9" s="195">
        <v>15</v>
      </c>
      <c r="Q9" s="195">
        <v>15</v>
      </c>
      <c r="R9" s="194">
        <v>16</v>
      </c>
    </row>
    <row r="10" spans="1:18" ht="33" customHeight="1" x14ac:dyDescent="0.25">
      <c r="A10" s="353" t="s">
        <v>105</v>
      </c>
      <c r="B10" s="353"/>
      <c r="C10" s="353"/>
      <c r="D10" s="361" t="s">
        <v>96</v>
      </c>
      <c r="E10" s="472">
        <f>SUM(E11)</f>
        <v>-13369692.800000001</v>
      </c>
      <c r="F10" s="473">
        <f t="shared" ref="F10:R10" si="0">SUM(F11)</f>
        <v>-13369692.800000001</v>
      </c>
      <c r="G10" s="473">
        <f t="shared" si="0"/>
        <v>0</v>
      </c>
      <c r="H10" s="473">
        <f t="shared" si="0"/>
        <v>0</v>
      </c>
      <c r="I10" s="473">
        <f t="shared" si="0"/>
        <v>0</v>
      </c>
      <c r="J10" s="362">
        <f t="shared" si="0"/>
        <v>-3000000</v>
      </c>
      <c r="K10" s="362">
        <f t="shared" si="0"/>
        <v>-3000000</v>
      </c>
      <c r="L10" s="362">
        <f t="shared" si="0"/>
        <v>0</v>
      </c>
      <c r="M10" s="362">
        <f t="shared" si="0"/>
        <v>0</v>
      </c>
      <c r="N10" s="362">
        <f t="shared" si="0"/>
        <v>0</v>
      </c>
      <c r="O10" s="362">
        <f t="shared" si="0"/>
        <v>-3000000</v>
      </c>
      <c r="P10" s="473">
        <f t="shared" si="0"/>
        <v>0</v>
      </c>
      <c r="Q10" s="473">
        <f t="shared" si="0"/>
        <v>0</v>
      </c>
      <c r="R10" s="473">
        <f t="shared" si="0"/>
        <v>-16369692.800000001</v>
      </c>
    </row>
    <row r="11" spans="1:18" s="3" customFormat="1" ht="33.75" customHeight="1" x14ac:dyDescent="0.25">
      <c r="A11" s="353" t="s">
        <v>106</v>
      </c>
      <c r="B11" s="353"/>
      <c r="C11" s="353"/>
      <c r="D11" s="361" t="s">
        <v>96</v>
      </c>
      <c r="E11" s="472">
        <f>SUM(E12:E14,E16,E18,E19,E21,E22,E24,E26,E27,E28,E29,E30,E31:E48)</f>
        <v>-13369692.800000001</v>
      </c>
      <c r="F11" s="472">
        <f t="shared" ref="F11:R11" si="1">SUM(F12:F14,F16,F18,F19,F21,F22,F24,F26,F27,F28,F29,F30,F31:F48)</f>
        <v>-13369692.800000001</v>
      </c>
      <c r="G11" s="472">
        <f t="shared" si="1"/>
        <v>0</v>
      </c>
      <c r="H11" s="472">
        <f t="shared" si="1"/>
        <v>0</v>
      </c>
      <c r="I11" s="472">
        <f t="shared" si="1"/>
        <v>0</v>
      </c>
      <c r="J11" s="383">
        <f t="shared" si="1"/>
        <v>-3000000</v>
      </c>
      <c r="K11" s="383">
        <f t="shared" si="1"/>
        <v>-3000000</v>
      </c>
      <c r="L11" s="383">
        <f t="shared" si="1"/>
        <v>0</v>
      </c>
      <c r="M11" s="383">
        <f t="shared" si="1"/>
        <v>0</v>
      </c>
      <c r="N11" s="383">
        <f t="shared" si="1"/>
        <v>0</v>
      </c>
      <c r="O11" s="383">
        <f t="shared" si="1"/>
        <v>-3000000</v>
      </c>
      <c r="P11" s="472">
        <f t="shared" si="1"/>
        <v>0</v>
      </c>
      <c r="Q11" s="472">
        <f t="shared" si="1"/>
        <v>0</v>
      </c>
      <c r="R11" s="472">
        <f t="shared" si="1"/>
        <v>-16369692.800000001</v>
      </c>
    </row>
    <row r="12" spans="1:18" s="3" customFormat="1" ht="66.75" customHeight="1" x14ac:dyDescent="0.25">
      <c r="A12" s="123" t="s">
        <v>221</v>
      </c>
      <c r="B12" s="123" t="s">
        <v>104</v>
      </c>
      <c r="C12" s="123" t="s">
        <v>47</v>
      </c>
      <c r="D12" s="172" t="s">
        <v>103</v>
      </c>
      <c r="E12" s="373">
        <f t="shared" ref="E12:E52" si="2">SUM(F12,I12)</f>
        <v>-37320</v>
      </c>
      <c r="F12" s="325">
        <v>-37320</v>
      </c>
      <c r="G12" s="325"/>
      <c r="H12" s="325"/>
      <c r="I12" s="350"/>
      <c r="J12" s="121">
        <f t="shared" ref="J12:J41" si="3">SUM(L12,O12)</f>
        <v>0</v>
      </c>
      <c r="K12" s="121"/>
      <c r="L12" s="78"/>
      <c r="M12" s="78"/>
      <c r="N12" s="78"/>
      <c r="O12" s="325"/>
      <c r="P12" s="325"/>
      <c r="Q12" s="325"/>
      <c r="R12" s="121">
        <f t="shared" ref="R12:R44" si="4">SUM(E12,J12)</f>
        <v>-37320</v>
      </c>
    </row>
    <row r="13" spans="1:18" s="3" customFormat="1" ht="49.5" hidden="1" customHeight="1" x14ac:dyDescent="0.25">
      <c r="A13" s="123" t="s">
        <v>107</v>
      </c>
      <c r="B13" s="123" t="s">
        <v>102</v>
      </c>
      <c r="C13" s="123" t="s">
        <v>47</v>
      </c>
      <c r="D13" s="471" t="s">
        <v>101</v>
      </c>
      <c r="E13" s="373">
        <f t="shared" si="2"/>
        <v>0</v>
      </c>
      <c r="F13" s="296"/>
      <c r="G13" s="325"/>
      <c r="H13" s="325"/>
      <c r="I13" s="325"/>
      <c r="J13" s="121">
        <f t="shared" si="3"/>
        <v>0</v>
      </c>
      <c r="K13" s="120"/>
      <c r="L13" s="78"/>
      <c r="M13" s="78"/>
      <c r="N13" s="78"/>
      <c r="O13" s="325"/>
      <c r="P13" s="325"/>
      <c r="Q13" s="325"/>
      <c r="R13" s="121">
        <f t="shared" si="4"/>
        <v>0</v>
      </c>
    </row>
    <row r="14" spans="1:18" s="3" customFormat="1" ht="52.5" customHeight="1" x14ac:dyDescent="0.25">
      <c r="A14" s="123" t="s">
        <v>426</v>
      </c>
      <c r="B14" s="123" t="s">
        <v>427</v>
      </c>
      <c r="C14" s="123" t="s">
        <v>428</v>
      </c>
      <c r="D14" s="363" t="s">
        <v>429</v>
      </c>
      <c r="E14" s="491">
        <f t="shared" si="2"/>
        <v>2630307.2000000002</v>
      </c>
      <c r="F14" s="491">
        <v>2630307.2000000002</v>
      </c>
      <c r="G14" s="325"/>
      <c r="H14" s="325"/>
      <c r="I14" s="325"/>
      <c r="J14" s="121">
        <f t="shared" si="3"/>
        <v>0</v>
      </c>
      <c r="K14" s="120"/>
      <c r="L14" s="78"/>
      <c r="M14" s="78"/>
      <c r="N14" s="78"/>
      <c r="O14" s="325"/>
      <c r="P14" s="325"/>
      <c r="Q14" s="325"/>
      <c r="R14" s="492">
        <f t="shared" si="4"/>
        <v>2630307.2000000002</v>
      </c>
    </row>
    <row r="15" spans="1:18" s="424" customFormat="1" ht="36.75" customHeight="1" x14ac:dyDescent="0.25">
      <c r="A15" s="400"/>
      <c r="B15" s="400"/>
      <c r="C15" s="400"/>
      <c r="D15" s="401" t="s">
        <v>421</v>
      </c>
      <c r="E15" s="493">
        <f t="shared" si="2"/>
        <v>2630307.2000000002</v>
      </c>
      <c r="F15" s="494">
        <v>2630307.2000000002</v>
      </c>
      <c r="G15" s="403"/>
      <c r="H15" s="403"/>
      <c r="I15" s="403"/>
      <c r="J15" s="122">
        <f t="shared" si="3"/>
        <v>0</v>
      </c>
      <c r="K15" s="404"/>
      <c r="L15" s="405"/>
      <c r="M15" s="405"/>
      <c r="N15" s="405"/>
      <c r="O15" s="403"/>
      <c r="P15" s="403"/>
      <c r="Q15" s="403"/>
      <c r="R15" s="495">
        <f t="shared" si="4"/>
        <v>2630307.2000000002</v>
      </c>
    </row>
    <row r="16" spans="1:18" s="3" customFormat="1" ht="36.75" customHeight="1" x14ac:dyDescent="0.25">
      <c r="A16" s="123" t="s">
        <v>109</v>
      </c>
      <c r="B16" s="123" t="s">
        <v>110</v>
      </c>
      <c r="C16" s="123" t="s">
        <v>46</v>
      </c>
      <c r="D16" s="334" t="s">
        <v>108</v>
      </c>
      <c r="E16" s="373">
        <f t="shared" si="2"/>
        <v>-16000000</v>
      </c>
      <c r="F16" s="296">
        <v>-16000000</v>
      </c>
      <c r="G16" s="296"/>
      <c r="H16" s="296"/>
      <c r="I16" s="325"/>
      <c r="J16" s="121">
        <f t="shared" si="3"/>
        <v>0</v>
      </c>
      <c r="K16" s="120"/>
      <c r="L16" s="78"/>
      <c r="M16" s="78"/>
      <c r="N16" s="78"/>
      <c r="O16" s="325"/>
      <c r="P16" s="325"/>
      <c r="Q16" s="325"/>
      <c r="R16" s="121">
        <f t="shared" si="4"/>
        <v>-16000000</v>
      </c>
    </row>
    <row r="17" spans="1:18" s="406" customFormat="1" ht="30.75" hidden="1" customHeight="1" x14ac:dyDescent="0.25">
      <c r="A17" s="400"/>
      <c r="B17" s="400"/>
      <c r="C17" s="400"/>
      <c r="D17" s="401" t="s">
        <v>203</v>
      </c>
      <c r="E17" s="373">
        <f t="shared" si="2"/>
        <v>0</v>
      </c>
      <c r="F17" s="402"/>
      <c r="G17" s="402"/>
      <c r="H17" s="402"/>
      <c r="I17" s="403"/>
      <c r="J17" s="121">
        <f t="shared" si="3"/>
        <v>0</v>
      </c>
      <c r="K17" s="404"/>
      <c r="L17" s="405"/>
      <c r="M17" s="405"/>
      <c r="N17" s="405"/>
      <c r="O17" s="403"/>
      <c r="P17" s="403"/>
      <c r="Q17" s="403"/>
      <c r="R17" s="121">
        <f t="shared" si="4"/>
        <v>0</v>
      </c>
    </row>
    <row r="18" spans="1:18" s="378" customFormat="1" ht="35.25" hidden="1" customHeight="1" x14ac:dyDescent="0.25">
      <c r="A18" s="123" t="s">
        <v>112</v>
      </c>
      <c r="B18" s="123" t="s">
        <v>113</v>
      </c>
      <c r="C18" s="123" t="s">
        <v>82</v>
      </c>
      <c r="D18" s="363" t="s">
        <v>114</v>
      </c>
      <c r="E18" s="373">
        <f t="shared" si="2"/>
        <v>0</v>
      </c>
      <c r="F18" s="78"/>
      <c r="G18" s="78"/>
      <c r="H18" s="78"/>
      <c r="I18" s="78"/>
      <c r="J18" s="121">
        <f t="shared" si="3"/>
        <v>0</v>
      </c>
      <c r="K18" s="120"/>
      <c r="L18" s="78"/>
      <c r="M18" s="78"/>
      <c r="N18" s="78"/>
      <c r="O18" s="78"/>
      <c r="P18" s="78"/>
      <c r="Q18" s="78"/>
      <c r="R18" s="121">
        <f t="shared" si="4"/>
        <v>0</v>
      </c>
    </row>
    <row r="19" spans="1:18" s="378" customFormat="1" ht="35.25" hidden="1" customHeight="1" x14ac:dyDescent="0.25">
      <c r="A19" s="123" t="s">
        <v>115</v>
      </c>
      <c r="B19" s="123" t="s">
        <v>116</v>
      </c>
      <c r="C19" s="123" t="s">
        <v>82</v>
      </c>
      <c r="D19" s="114" t="s">
        <v>117</v>
      </c>
      <c r="E19" s="373">
        <f t="shared" si="2"/>
        <v>0</v>
      </c>
      <c r="F19" s="296"/>
      <c r="G19" s="78"/>
      <c r="H19" s="78"/>
      <c r="I19" s="78"/>
      <c r="J19" s="121">
        <f t="shared" si="3"/>
        <v>0</v>
      </c>
      <c r="K19" s="296"/>
      <c r="L19" s="78"/>
      <c r="M19" s="78"/>
      <c r="N19" s="78"/>
      <c r="O19" s="78"/>
      <c r="P19" s="78"/>
      <c r="Q19" s="78"/>
      <c r="R19" s="121">
        <f t="shared" si="4"/>
        <v>0</v>
      </c>
    </row>
    <row r="20" spans="1:18" s="410" customFormat="1" ht="45" hidden="1" customHeight="1" x14ac:dyDescent="0.25">
      <c r="A20" s="400"/>
      <c r="B20" s="400"/>
      <c r="C20" s="400"/>
      <c r="D20" s="409" t="s">
        <v>411</v>
      </c>
      <c r="E20" s="373">
        <f t="shared" si="2"/>
        <v>0</v>
      </c>
      <c r="F20" s="402"/>
      <c r="G20" s="405"/>
      <c r="H20" s="405"/>
      <c r="I20" s="405"/>
      <c r="J20" s="121">
        <f t="shared" si="3"/>
        <v>0</v>
      </c>
      <c r="K20" s="402"/>
      <c r="L20" s="405"/>
      <c r="M20" s="405"/>
      <c r="N20" s="405"/>
      <c r="O20" s="405"/>
      <c r="P20" s="405"/>
      <c r="Q20" s="405"/>
      <c r="R20" s="121">
        <f t="shared" si="4"/>
        <v>0</v>
      </c>
    </row>
    <row r="21" spans="1:18" s="378" customFormat="1" ht="24" hidden="1" customHeight="1" x14ac:dyDescent="0.25">
      <c r="A21" s="123" t="s">
        <v>118</v>
      </c>
      <c r="B21" s="123" t="s">
        <v>119</v>
      </c>
      <c r="C21" s="123" t="s">
        <v>82</v>
      </c>
      <c r="D21" s="334" t="s">
        <v>13</v>
      </c>
      <c r="E21" s="373">
        <f t="shared" si="2"/>
        <v>0</v>
      </c>
      <c r="F21" s="296"/>
      <c r="G21" s="296"/>
      <c r="H21" s="296"/>
      <c r="I21" s="325"/>
      <c r="J21" s="121">
        <f t="shared" si="3"/>
        <v>0</v>
      </c>
      <c r="K21" s="120"/>
      <c r="L21" s="78"/>
      <c r="M21" s="78"/>
      <c r="N21" s="78"/>
      <c r="O21" s="325"/>
      <c r="P21" s="325"/>
      <c r="Q21" s="325"/>
      <c r="R21" s="121">
        <f t="shared" si="4"/>
        <v>0</v>
      </c>
    </row>
    <row r="22" spans="1:18" s="378" customFormat="1" ht="32.25" hidden="1" customHeight="1" x14ac:dyDescent="0.25">
      <c r="A22" s="123" t="s">
        <v>376</v>
      </c>
      <c r="B22" s="123" t="s">
        <v>382</v>
      </c>
      <c r="C22" s="123" t="s">
        <v>82</v>
      </c>
      <c r="D22" s="334" t="s">
        <v>381</v>
      </c>
      <c r="E22" s="373">
        <f t="shared" si="2"/>
        <v>0</v>
      </c>
      <c r="F22" s="296"/>
      <c r="G22" s="296"/>
      <c r="H22" s="296"/>
      <c r="I22" s="325"/>
      <c r="J22" s="121">
        <f t="shared" si="3"/>
        <v>0</v>
      </c>
      <c r="K22" s="120"/>
      <c r="L22" s="78"/>
      <c r="M22" s="78"/>
      <c r="N22" s="78"/>
      <c r="O22" s="325"/>
      <c r="P22" s="325"/>
      <c r="Q22" s="325"/>
      <c r="R22" s="121">
        <f t="shared" si="4"/>
        <v>0</v>
      </c>
    </row>
    <row r="23" spans="1:18" s="410" customFormat="1" ht="61.5" hidden="1" customHeight="1" x14ac:dyDescent="0.25">
      <c r="A23" s="400"/>
      <c r="B23" s="400"/>
      <c r="C23" s="400"/>
      <c r="D23" s="409" t="s">
        <v>410</v>
      </c>
      <c r="E23" s="373">
        <f t="shared" si="2"/>
        <v>0</v>
      </c>
      <c r="F23" s="402"/>
      <c r="G23" s="402"/>
      <c r="H23" s="402"/>
      <c r="I23" s="403"/>
      <c r="J23" s="121">
        <f t="shared" si="3"/>
        <v>0</v>
      </c>
      <c r="K23" s="404"/>
      <c r="L23" s="405"/>
      <c r="M23" s="405"/>
      <c r="N23" s="405"/>
      <c r="O23" s="403"/>
      <c r="P23" s="403"/>
      <c r="Q23" s="403"/>
      <c r="R23" s="121">
        <f t="shared" si="4"/>
        <v>0</v>
      </c>
    </row>
    <row r="24" spans="1:18" s="156" customFormat="1" ht="21.75" hidden="1" customHeight="1" x14ac:dyDescent="0.25">
      <c r="A24" s="123" t="s">
        <v>111</v>
      </c>
      <c r="B24" s="123" t="s">
        <v>121</v>
      </c>
      <c r="C24" s="123" t="s">
        <v>82</v>
      </c>
      <c r="D24" s="334" t="s">
        <v>120</v>
      </c>
      <c r="E24" s="373">
        <f t="shared" si="2"/>
        <v>0</v>
      </c>
      <c r="F24" s="296"/>
      <c r="G24" s="296"/>
      <c r="H24" s="296"/>
      <c r="I24" s="325"/>
      <c r="J24" s="121">
        <f t="shared" si="3"/>
        <v>0</v>
      </c>
      <c r="K24" s="120"/>
      <c r="L24" s="78"/>
      <c r="M24" s="78"/>
      <c r="N24" s="78"/>
      <c r="O24" s="325"/>
      <c r="P24" s="325"/>
      <c r="Q24" s="325"/>
      <c r="R24" s="121">
        <f t="shared" si="4"/>
        <v>0</v>
      </c>
    </row>
    <row r="25" spans="1:18" s="213" customFormat="1" ht="22.5" hidden="1" customHeight="1" x14ac:dyDescent="0.25">
      <c r="A25" s="211"/>
      <c r="B25" s="211"/>
      <c r="C25" s="211"/>
      <c r="D25" s="205" t="s">
        <v>329</v>
      </c>
      <c r="E25" s="373">
        <f t="shared" si="2"/>
        <v>0</v>
      </c>
      <c r="F25" s="206"/>
      <c r="G25" s="208"/>
      <c r="H25" s="208"/>
      <c r="I25" s="208"/>
      <c r="J25" s="121">
        <f t="shared" si="3"/>
        <v>0</v>
      </c>
      <c r="K25" s="206"/>
      <c r="L25" s="208"/>
      <c r="M25" s="208"/>
      <c r="N25" s="208"/>
      <c r="O25" s="208"/>
      <c r="P25" s="208"/>
      <c r="Q25" s="208"/>
      <c r="R25" s="121">
        <f t="shared" si="4"/>
        <v>0</v>
      </c>
    </row>
    <row r="26" spans="1:18" s="332" customFormat="1" ht="35.25" hidden="1" customHeight="1" x14ac:dyDescent="0.25">
      <c r="A26" s="123" t="s">
        <v>123</v>
      </c>
      <c r="B26" s="123" t="s">
        <v>85</v>
      </c>
      <c r="C26" s="123" t="s">
        <v>55</v>
      </c>
      <c r="D26" s="364" t="s">
        <v>14</v>
      </c>
      <c r="E26" s="373">
        <f t="shared" si="2"/>
        <v>0</v>
      </c>
      <c r="F26" s="93"/>
      <c r="G26" s="78"/>
      <c r="H26" s="78"/>
      <c r="I26" s="78"/>
      <c r="J26" s="121">
        <f t="shared" si="3"/>
        <v>0</v>
      </c>
      <c r="K26" s="120"/>
      <c r="L26" s="78"/>
      <c r="M26" s="78"/>
      <c r="N26" s="78"/>
      <c r="O26" s="78"/>
      <c r="P26" s="78"/>
      <c r="Q26" s="78"/>
      <c r="R26" s="121">
        <f t="shared" si="4"/>
        <v>0</v>
      </c>
    </row>
    <row r="27" spans="1:18" s="156" customFormat="1" ht="33" hidden="1" customHeight="1" x14ac:dyDescent="0.25">
      <c r="A27" s="123" t="s">
        <v>122</v>
      </c>
      <c r="B27" s="123" t="s">
        <v>125</v>
      </c>
      <c r="C27" s="123" t="s">
        <v>55</v>
      </c>
      <c r="D27" s="365" t="s">
        <v>124</v>
      </c>
      <c r="E27" s="373">
        <f t="shared" si="2"/>
        <v>0</v>
      </c>
      <c r="F27" s="93"/>
      <c r="G27" s="93"/>
      <c r="H27" s="93"/>
      <c r="I27" s="93"/>
      <c r="J27" s="121">
        <f t="shared" si="3"/>
        <v>0</v>
      </c>
      <c r="K27" s="120"/>
      <c r="L27" s="93"/>
      <c r="M27" s="93"/>
      <c r="N27" s="93"/>
      <c r="O27" s="93"/>
      <c r="P27" s="93"/>
      <c r="Q27" s="93"/>
      <c r="R27" s="121">
        <f t="shared" si="4"/>
        <v>0</v>
      </c>
    </row>
    <row r="28" spans="1:18" s="216" customFormat="1" ht="27.75" hidden="1" customHeight="1" x14ac:dyDescent="0.25">
      <c r="A28" s="221" t="s">
        <v>126</v>
      </c>
      <c r="B28" s="211" t="s">
        <v>127</v>
      </c>
      <c r="C28" s="221" t="s">
        <v>55</v>
      </c>
      <c r="D28" s="205" t="s">
        <v>128</v>
      </c>
      <c r="E28" s="373">
        <f t="shared" si="2"/>
        <v>0</v>
      </c>
      <c r="F28" s="220"/>
      <c r="G28" s="208"/>
      <c r="H28" s="209"/>
      <c r="I28" s="209"/>
      <c r="J28" s="121">
        <f t="shared" si="3"/>
        <v>0</v>
      </c>
      <c r="K28" s="207"/>
      <c r="L28" s="209"/>
      <c r="M28" s="209"/>
      <c r="N28" s="209"/>
      <c r="O28" s="209"/>
      <c r="P28" s="209"/>
      <c r="Q28" s="209"/>
      <c r="R28" s="121">
        <f t="shared" si="4"/>
        <v>0</v>
      </c>
    </row>
    <row r="29" spans="1:18" s="366" customFormat="1" ht="21" hidden="1" customHeight="1" x14ac:dyDescent="0.25">
      <c r="A29" s="123" t="s">
        <v>132</v>
      </c>
      <c r="B29" s="123" t="s">
        <v>86</v>
      </c>
      <c r="C29" s="123" t="s">
        <v>55</v>
      </c>
      <c r="D29" s="365" t="s">
        <v>133</v>
      </c>
      <c r="E29" s="373">
        <f t="shared" si="2"/>
        <v>0</v>
      </c>
      <c r="F29" s="93"/>
      <c r="G29" s="93"/>
      <c r="H29" s="93"/>
      <c r="I29" s="93"/>
      <c r="J29" s="121">
        <f t="shared" si="3"/>
        <v>0</v>
      </c>
      <c r="K29" s="296"/>
      <c r="L29" s="93"/>
      <c r="M29" s="93"/>
      <c r="N29" s="93"/>
      <c r="O29" s="93"/>
      <c r="P29" s="93"/>
      <c r="Q29" s="93"/>
      <c r="R29" s="121">
        <f t="shared" si="4"/>
        <v>0</v>
      </c>
    </row>
    <row r="30" spans="1:18" s="156" customFormat="1" ht="21" hidden="1" customHeight="1" x14ac:dyDescent="0.25">
      <c r="A30" s="123" t="s">
        <v>129</v>
      </c>
      <c r="B30" s="123" t="s">
        <v>130</v>
      </c>
      <c r="C30" s="123" t="s">
        <v>55</v>
      </c>
      <c r="D30" s="365" t="s">
        <v>131</v>
      </c>
      <c r="E30" s="373">
        <f t="shared" si="2"/>
        <v>0</v>
      </c>
      <c r="F30" s="93"/>
      <c r="G30" s="78"/>
      <c r="H30" s="121"/>
      <c r="I30" s="121"/>
      <c r="J30" s="121">
        <f t="shared" si="3"/>
        <v>0</v>
      </c>
      <c r="K30" s="120"/>
      <c r="L30" s="78"/>
      <c r="M30" s="78"/>
      <c r="N30" s="78"/>
      <c r="O30" s="78"/>
      <c r="P30" s="78"/>
      <c r="Q30" s="78"/>
      <c r="R30" s="121">
        <f t="shared" si="4"/>
        <v>0</v>
      </c>
    </row>
    <row r="31" spans="1:18" s="3" customFormat="1" ht="64.5" hidden="1" customHeight="1" x14ac:dyDescent="0.25">
      <c r="A31" s="126" t="s">
        <v>134</v>
      </c>
      <c r="B31" s="123" t="s">
        <v>87</v>
      </c>
      <c r="C31" s="126" t="s">
        <v>55</v>
      </c>
      <c r="D31" s="367" t="s">
        <v>15</v>
      </c>
      <c r="E31" s="373">
        <f t="shared" si="2"/>
        <v>0</v>
      </c>
      <c r="F31" s="93"/>
      <c r="G31" s="121"/>
      <c r="H31" s="121"/>
      <c r="I31" s="121"/>
      <c r="J31" s="121">
        <f t="shared" si="3"/>
        <v>0</v>
      </c>
      <c r="K31" s="120"/>
      <c r="L31" s="78"/>
      <c r="M31" s="78"/>
      <c r="N31" s="78"/>
      <c r="O31" s="78"/>
      <c r="P31" s="78"/>
      <c r="Q31" s="78"/>
      <c r="R31" s="121">
        <f t="shared" si="4"/>
        <v>0</v>
      </c>
    </row>
    <row r="32" spans="1:18" s="156" customFormat="1" ht="32.25" hidden="1" customHeight="1" x14ac:dyDescent="0.25">
      <c r="A32" s="368" t="s">
        <v>135</v>
      </c>
      <c r="B32" s="368" t="s">
        <v>136</v>
      </c>
      <c r="C32" s="369" t="s">
        <v>54</v>
      </c>
      <c r="D32" s="370" t="s">
        <v>139</v>
      </c>
      <c r="E32" s="373">
        <f t="shared" si="2"/>
        <v>0</v>
      </c>
      <c r="F32" s="296"/>
      <c r="G32" s="371"/>
      <c r="H32" s="371"/>
      <c r="I32" s="371"/>
      <c r="J32" s="121">
        <f t="shared" si="3"/>
        <v>0</v>
      </c>
      <c r="K32" s="120"/>
      <c r="L32" s="371"/>
      <c r="M32" s="371"/>
      <c r="N32" s="371"/>
      <c r="O32" s="371"/>
      <c r="P32" s="371"/>
      <c r="Q32" s="371"/>
      <c r="R32" s="121">
        <f t="shared" si="4"/>
        <v>0</v>
      </c>
    </row>
    <row r="33" spans="1:18" s="156" customFormat="1" ht="31.5" hidden="1" customHeight="1" x14ac:dyDescent="0.25">
      <c r="A33" s="333" t="s">
        <v>140</v>
      </c>
      <c r="B33" s="123" t="s">
        <v>89</v>
      </c>
      <c r="C33" s="372" t="s">
        <v>53</v>
      </c>
      <c r="D33" s="172" t="s">
        <v>17</v>
      </c>
      <c r="E33" s="373">
        <f t="shared" si="2"/>
        <v>0</v>
      </c>
      <c r="F33" s="296"/>
      <c r="G33" s="297"/>
      <c r="H33" s="297"/>
      <c r="I33" s="297"/>
      <c r="J33" s="121">
        <f t="shared" si="3"/>
        <v>0</v>
      </c>
      <c r="K33" s="120"/>
      <c r="L33" s="297"/>
      <c r="M33" s="297"/>
      <c r="N33" s="297"/>
      <c r="O33" s="297"/>
      <c r="P33" s="297"/>
      <c r="Q33" s="297"/>
      <c r="R33" s="121">
        <f t="shared" si="4"/>
        <v>0</v>
      </c>
    </row>
    <row r="34" spans="1:18" s="156" customFormat="1" ht="33.75" hidden="1" customHeight="1" x14ac:dyDescent="0.25">
      <c r="A34" s="123" t="s">
        <v>141</v>
      </c>
      <c r="B34" s="123" t="s">
        <v>90</v>
      </c>
      <c r="C34" s="135" t="s">
        <v>53</v>
      </c>
      <c r="D34" s="172" t="s">
        <v>16</v>
      </c>
      <c r="E34" s="373">
        <f t="shared" si="2"/>
        <v>0</v>
      </c>
      <c r="F34" s="93"/>
      <c r="G34" s="78"/>
      <c r="H34" s="78"/>
      <c r="I34" s="78"/>
      <c r="J34" s="121">
        <f t="shared" si="3"/>
        <v>0</v>
      </c>
      <c r="K34" s="120"/>
      <c r="L34" s="371"/>
      <c r="M34" s="371"/>
      <c r="N34" s="371"/>
      <c r="O34" s="371"/>
      <c r="P34" s="371"/>
      <c r="Q34" s="371"/>
      <c r="R34" s="121">
        <f t="shared" si="4"/>
        <v>0</v>
      </c>
    </row>
    <row r="35" spans="1:18" s="156" customFormat="1" ht="38.25" customHeight="1" x14ac:dyDescent="0.25">
      <c r="A35" s="328" t="s">
        <v>383</v>
      </c>
      <c r="B35" s="328" t="s">
        <v>223</v>
      </c>
      <c r="C35" s="328" t="s">
        <v>371</v>
      </c>
      <c r="D35" s="329" t="s">
        <v>224</v>
      </c>
      <c r="E35" s="373">
        <f t="shared" si="2"/>
        <v>0</v>
      </c>
      <c r="F35" s="93"/>
      <c r="G35" s="78"/>
      <c r="H35" s="78"/>
      <c r="I35" s="78"/>
      <c r="J35" s="121">
        <f t="shared" si="3"/>
        <v>-4000000</v>
      </c>
      <c r="K35" s="120">
        <v>-4000000</v>
      </c>
      <c r="L35" s="371"/>
      <c r="M35" s="371"/>
      <c r="N35" s="371"/>
      <c r="O35" s="120">
        <v>-4000000</v>
      </c>
      <c r="P35" s="371"/>
      <c r="Q35" s="371"/>
      <c r="R35" s="121">
        <f t="shared" si="4"/>
        <v>-4000000</v>
      </c>
    </row>
    <row r="36" spans="1:18" s="156" customFormat="1" ht="23.25" hidden="1" customHeight="1" x14ac:dyDescent="0.25">
      <c r="A36" s="328" t="s">
        <v>384</v>
      </c>
      <c r="B36" s="328" t="s">
        <v>385</v>
      </c>
      <c r="C36" s="328" t="s">
        <v>56</v>
      </c>
      <c r="D36" s="329" t="s">
        <v>386</v>
      </c>
      <c r="E36" s="373">
        <f t="shared" si="2"/>
        <v>0</v>
      </c>
      <c r="F36" s="93"/>
      <c r="G36" s="78"/>
      <c r="H36" s="78"/>
      <c r="I36" s="78"/>
      <c r="J36" s="121">
        <f t="shared" si="3"/>
        <v>0</v>
      </c>
      <c r="K36" s="120"/>
      <c r="L36" s="371"/>
      <c r="M36" s="371"/>
      <c r="N36" s="371"/>
      <c r="O36" s="120"/>
      <c r="P36" s="371"/>
      <c r="Q36" s="371"/>
      <c r="R36" s="121">
        <f t="shared" si="4"/>
        <v>0</v>
      </c>
    </row>
    <row r="37" spans="1:18" s="156" customFormat="1" ht="50.25" hidden="1" customHeight="1" x14ac:dyDescent="0.25">
      <c r="A37" s="123" t="s">
        <v>378</v>
      </c>
      <c r="B37" s="123" t="s">
        <v>379</v>
      </c>
      <c r="C37" s="135" t="s">
        <v>56</v>
      </c>
      <c r="D37" s="374" t="s">
        <v>377</v>
      </c>
      <c r="E37" s="373">
        <f t="shared" si="2"/>
        <v>0</v>
      </c>
      <c r="F37" s="93"/>
      <c r="G37" s="78"/>
      <c r="H37" s="78"/>
      <c r="I37" s="78"/>
      <c r="J37" s="121">
        <f t="shared" si="3"/>
        <v>0</v>
      </c>
      <c r="K37" s="120"/>
      <c r="L37" s="371"/>
      <c r="M37" s="371"/>
      <c r="N37" s="371"/>
      <c r="O37" s="371"/>
      <c r="P37" s="371"/>
      <c r="Q37" s="371"/>
      <c r="R37" s="121">
        <f t="shared" si="4"/>
        <v>0</v>
      </c>
    </row>
    <row r="38" spans="1:18" s="3" customFormat="1" ht="27.75" hidden="1" customHeight="1" x14ac:dyDescent="0.25">
      <c r="A38" s="123" t="s">
        <v>142</v>
      </c>
      <c r="B38" s="123" t="s">
        <v>143</v>
      </c>
      <c r="C38" s="123" t="s">
        <v>56</v>
      </c>
      <c r="D38" s="375" t="s">
        <v>144</v>
      </c>
      <c r="E38" s="373">
        <f t="shared" si="2"/>
        <v>0</v>
      </c>
      <c r="F38" s="296"/>
      <c r="G38" s="78"/>
      <c r="H38" s="78"/>
      <c r="I38" s="78"/>
      <c r="J38" s="121">
        <f t="shared" si="3"/>
        <v>0</v>
      </c>
      <c r="K38" s="120"/>
      <c r="L38" s="78"/>
      <c r="M38" s="78"/>
      <c r="N38" s="78"/>
      <c r="O38" s="78"/>
      <c r="P38" s="78"/>
      <c r="Q38" s="78"/>
      <c r="R38" s="121">
        <f t="shared" si="4"/>
        <v>0</v>
      </c>
    </row>
    <row r="39" spans="1:18" s="3" customFormat="1" ht="36" customHeight="1" x14ac:dyDescent="0.25">
      <c r="A39" s="123" t="s">
        <v>417</v>
      </c>
      <c r="B39" s="123" t="s">
        <v>418</v>
      </c>
      <c r="C39" s="123" t="s">
        <v>371</v>
      </c>
      <c r="D39" s="375" t="s">
        <v>419</v>
      </c>
      <c r="E39" s="373">
        <f t="shared" si="2"/>
        <v>0</v>
      </c>
      <c r="F39" s="296"/>
      <c r="G39" s="78"/>
      <c r="H39" s="78"/>
      <c r="I39" s="78"/>
      <c r="J39" s="121">
        <f t="shared" si="3"/>
        <v>1000000</v>
      </c>
      <c r="K39" s="120">
        <v>1000000</v>
      </c>
      <c r="L39" s="78"/>
      <c r="M39" s="78"/>
      <c r="N39" s="78"/>
      <c r="O39" s="78">
        <v>1000000</v>
      </c>
      <c r="P39" s="78"/>
      <c r="Q39" s="78"/>
      <c r="R39" s="121">
        <f t="shared" si="4"/>
        <v>1000000</v>
      </c>
    </row>
    <row r="40" spans="1:18" s="3" customFormat="1" ht="35.25" hidden="1" customHeight="1" x14ac:dyDescent="0.25">
      <c r="A40" s="123" t="s">
        <v>145</v>
      </c>
      <c r="B40" s="123" t="s">
        <v>146</v>
      </c>
      <c r="C40" s="123" t="s">
        <v>69</v>
      </c>
      <c r="D40" s="114" t="s">
        <v>19</v>
      </c>
      <c r="E40" s="296">
        <f t="shared" si="2"/>
        <v>0</v>
      </c>
      <c r="F40" s="93"/>
      <c r="G40" s="78"/>
      <c r="H40" s="78"/>
      <c r="I40" s="78"/>
      <c r="J40" s="121">
        <f t="shared" si="3"/>
        <v>0</v>
      </c>
      <c r="K40" s="120"/>
      <c r="L40" s="78"/>
      <c r="M40" s="78"/>
      <c r="N40" s="78"/>
      <c r="O40" s="78"/>
      <c r="P40" s="78"/>
      <c r="Q40" s="78"/>
      <c r="R40" s="121">
        <f t="shared" si="4"/>
        <v>0</v>
      </c>
    </row>
    <row r="41" spans="1:18" s="199" customFormat="1" ht="24" hidden="1" customHeight="1" x14ac:dyDescent="0.25">
      <c r="A41" s="196" t="s">
        <v>147</v>
      </c>
      <c r="B41" s="196" t="s">
        <v>148</v>
      </c>
      <c r="C41" s="196" t="s">
        <v>67</v>
      </c>
      <c r="D41" s="230" t="s">
        <v>18</v>
      </c>
      <c r="E41" s="201">
        <f t="shared" si="2"/>
        <v>0</v>
      </c>
      <c r="F41" s="201"/>
      <c r="G41" s="201"/>
      <c r="H41" s="201"/>
      <c r="I41" s="201"/>
      <c r="J41" s="121">
        <f t="shared" si="3"/>
        <v>0</v>
      </c>
      <c r="K41" s="223"/>
      <c r="L41" s="201"/>
      <c r="M41" s="201"/>
      <c r="N41" s="201"/>
      <c r="O41" s="201"/>
      <c r="P41" s="201"/>
      <c r="Q41" s="201"/>
      <c r="R41" s="225">
        <f t="shared" si="4"/>
        <v>0</v>
      </c>
    </row>
    <row r="42" spans="1:18" s="3" customFormat="1" ht="48.75" hidden="1" customHeight="1" x14ac:dyDescent="0.25">
      <c r="A42" s="123" t="s">
        <v>380</v>
      </c>
      <c r="B42" s="123" t="s">
        <v>229</v>
      </c>
      <c r="C42" s="123" t="s">
        <v>57</v>
      </c>
      <c r="D42" s="114" t="s">
        <v>228</v>
      </c>
      <c r="E42" s="296">
        <f t="shared" ref="E42" si="5">SUM(F42,I42)</f>
        <v>0</v>
      </c>
      <c r="F42" s="296"/>
      <c r="G42" s="296"/>
      <c r="H42" s="296"/>
      <c r="I42" s="296"/>
      <c r="J42" s="120">
        <f t="shared" ref="J42" si="6">SUM(L42,O42)</f>
        <v>0</v>
      </c>
      <c r="K42" s="120"/>
      <c r="L42" s="296"/>
      <c r="M42" s="296"/>
      <c r="N42" s="296"/>
      <c r="O42" s="296"/>
      <c r="P42" s="296"/>
      <c r="Q42" s="296"/>
      <c r="R42" s="121">
        <f t="shared" si="4"/>
        <v>0</v>
      </c>
    </row>
    <row r="43" spans="1:18" s="199" customFormat="1" ht="24.75" hidden="1" customHeight="1" x14ac:dyDescent="0.25">
      <c r="A43" s="196" t="s">
        <v>149</v>
      </c>
      <c r="B43" s="196" t="s">
        <v>150</v>
      </c>
      <c r="C43" s="196" t="s">
        <v>60</v>
      </c>
      <c r="D43" s="217" t="s">
        <v>84</v>
      </c>
      <c r="E43" s="201">
        <f t="shared" si="2"/>
        <v>0</v>
      </c>
      <c r="F43" s="218"/>
      <c r="G43" s="203"/>
      <c r="H43" s="203"/>
      <c r="I43" s="203"/>
      <c r="J43" s="223">
        <f t="shared" ref="J43:J48" si="7">SUM(L43,O43)</f>
        <v>0</v>
      </c>
      <c r="K43" s="223"/>
      <c r="L43" s="203"/>
      <c r="M43" s="203"/>
      <c r="N43" s="203"/>
      <c r="O43" s="203"/>
      <c r="P43" s="203"/>
      <c r="Q43" s="203"/>
      <c r="R43" s="225">
        <f t="shared" si="4"/>
        <v>0</v>
      </c>
    </row>
    <row r="44" spans="1:18" s="424" customFormat="1" ht="35.25" customHeight="1" x14ac:dyDescent="0.25">
      <c r="A44" s="368" t="s">
        <v>152</v>
      </c>
      <c r="B44" s="368" t="s">
        <v>153</v>
      </c>
      <c r="C44" s="368" t="s">
        <v>60</v>
      </c>
      <c r="D44" s="365" t="s">
        <v>151</v>
      </c>
      <c r="E44" s="296">
        <f t="shared" si="2"/>
        <v>37320</v>
      </c>
      <c r="F44" s="93">
        <v>37320</v>
      </c>
      <c r="G44" s="405"/>
      <c r="H44" s="405"/>
      <c r="I44" s="405"/>
      <c r="J44" s="120">
        <f t="shared" si="7"/>
        <v>0</v>
      </c>
      <c r="K44" s="120"/>
      <c r="L44" s="405"/>
      <c r="M44" s="405"/>
      <c r="N44" s="405"/>
      <c r="O44" s="405"/>
      <c r="P44" s="405"/>
      <c r="Q44" s="405"/>
      <c r="R44" s="121">
        <f t="shared" si="4"/>
        <v>37320</v>
      </c>
    </row>
    <row r="45" spans="1:18" s="105" customFormat="1" ht="30.75" hidden="1" customHeight="1" x14ac:dyDescent="0.25">
      <c r="A45" s="228" t="s">
        <v>154</v>
      </c>
      <c r="B45" s="196" t="s">
        <v>155</v>
      </c>
      <c r="C45" s="231" t="s">
        <v>156</v>
      </c>
      <c r="D45" s="232" t="s">
        <v>157</v>
      </c>
      <c r="E45" s="201">
        <f t="shared" si="2"/>
        <v>0</v>
      </c>
      <c r="F45" s="201"/>
      <c r="G45" s="233"/>
      <c r="H45" s="233"/>
      <c r="I45" s="233"/>
      <c r="J45" s="223">
        <f t="shared" si="7"/>
        <v>0</v>
      </c>
      <c r="K45" s="223"/>
      <c r="L45" s="233"/>
      <c r="M45" s="233"/>
      <c r="N45" s="233"/>
      <c r="O45" s="233"/>
      <c r="P45" s="233"/>
      <c r="Q45" s="233"/>
      <c r="R45" s="225">
        <f t="shared" ref="R45:R67" si="8">SUM(E45,J45)</f>
        <v>0</v>
      </c>
    </row>
    <row r="46" spans="1:18" s="87" customFormat="1" ht="33" hidden="1" customHeight="1" x14ac:dyDescent="0.25">
      <c r="A46" s="231" t="s">
        <v>158</v>
      </c>
      <c r="B46" s="196" t="s">
        <v>159</v>
      </c>
      <c r="C46" s="231" t="s">
        <v>68</v>
      </c>
      <c r="D46" s="232" t="s">
        <v>160</v>
      </c>
      <c r="E46" s="296">
        <f t="shared" si="2"/>
        <v>0</v>
      </c>
      <c r="F46" s="296"/>
      <c r="G46" s="330"/>
      <c r="H46" s="330"/>
      <c r="I46" s="330"/>
      <c r="J46" s="120">
        <f t="shared" si="7"/>
        <v>0</v>
      </c>
      <c r="K46" s="120"/>
      <c r="L46" s="330"/>
      <c r="M46" s="330"/>
      <c r="N46" s="330"/>
      <c r="O46" s="330"/>
      <c r="P46" s="330"/>
      <c r="Q46" s="330"/>
      <c r="R46" s="121">
        <f t="shared" si="8"/>
        <v>0</v>
      </c>
    </row>
    <row r="47" spans="1:18" s="87" customFormat="1" ht="26.25" hidden="1" customHeight="1" x14ac:dyDescent="0.25">
      <c r="A47" s="376" t="s">
        <v>387</v>
      </c>
      <c r="B47" s="123" t="s">
        <v>388</v>
      </c>
      <c r="C47" s="376" t="s">
        <v>68</v>
      </c>
      <c r="D47" s="377" t="s">
        <v>389</v>
      </c>
      <c r="E47" s="296">
        <f t="shared" si="2"/>
        <v>0</v>
      </c>
      <c r="F47" s="296"/>
      <c r="G47" s="330"/>
      <c r="H47" s="330"/>
      <c r="I47" s="330"/>
      <c r="J47" s="120">
        <f t="shared" si="7"/>
        <v>0</v>
      </c>
      <c r="K47" s="120"/>
      <c r="L47" s="330"/>
      <c r="M47" s="330"/>
      <c r="N47" s="330"/>
      <c r="O47" s="330"/>
      <c r="P47" s="330"/>
      <c r="Q47" s="330"/>
      <c r="R47" s="121">
        <f t="shared" si="8"/>
        <v>0</v>
      </c>
    </row>
    <row r="48" spans="1:18" s="87" customFormat="1" ht="27" hidden="1" customHeight="1" x14ac:dyDescent="0.25">
      <c r="A48" s="123" t="s">
        <v>161</v>
      </c>
      <c r="B48" s="123" t="s">
        <v>162</v>
      </c>
      <c r="C48" s="123" t="s">
        <v>58</v>
      </c>
      <c r="D48" s="365" t="s">
        <v>163</v>
      </c>
      <c r="E48" s="296">
        <f t="shared" si="2"/>
        <v>0</v>
      </c>
      <c r="F48" s="296"/>
      <c r="G48" s="330"/>
      <c r="H48" s="330"/>
      <c r="I48" s="330"/>
      <c r="J48" s="120">
        <f t="shared" si="7"/>
        <v>0</v>
      </c>
      <c r="K48" s="120"/>
      <c r="L48" s="330"/>
      <c r="M48" s="330"/>
      <c r="N48" s="330"/>
      <c r="O48" s="330"/>
      <c r="P48" s="330"/>
      <c r="Q48" s="330"/>
      <c r="R48" s="121">
        <f t="shared" si="8"/>
        <v>0</v>
      </c>
    </row>
    <row r="49" spans="1:18" s="199" customFormat="1" ht="21" hidden="1" customHeight="1" x14ac:dyDescent="0.25">
      <c r="A49" s="228"/>
      <c r="B49" s="196"/>
      <c r="C49" s="228"/>
      <c r="D49" s="226"/>
      <c r="E49" s="201">
        <f t="shared" si="2"/>
        <v>0</v>
      </c>
      <c r="F49" s="218"/>
      <c r="G49" s="203"/>
      <c r="H49" s="203"/>
      <c r="I49" s="203"/>
      <c r="J49" s="198">
        <f t="shared" ref="J49:J67" si="9">SUM(L49,O49)</f>
        <v>0</v>
      </c>
      <c r="K49" s="198"/>
      <c r="L49" s="203"/>
      <c r="M49" s="203"/>
      <c r="N49" s="203"/>
      <c r="O49" s="203"/>
      <c r="P49" s="203"/>
      <c r="Q49" s="203"/>
      <c r="R49" s="198">
        <f t="shared" si="8"/>
        <v>0</v>
      </c>
    </row>
    <row r="50" spans="1:18" s="219" customFormat="1" ht="21" hidden="1" customHeight="1" x14ac:dyDescent="0.25">
      <c r="A50" s="228"/>
      <c r="B50" s="196"/>
      <c r="C50" s="228"/>
      <c r="D50" s="204"/>
      <c r="E50" s="201">
        <f t="shared" si="2"/>
        <v>0</v>
      </c>
      <c r="F50" s="201"/>
      <c r="G50" s="233"/>
      <c r="H50" s="233"/>
      <c r="I50" s="233"/>
      <c r="J50" s="202">
        <f>SUM(L50,O50)</f>
        <v>0</v>
      </c>
      <c r="K50" s="202"/>
      <c r="L50" s="233"/>
      <c r="M50" s="233"/>
      <c r="N50" s="233"/>
      <c r="O50" s="233"/>
      <c r="P50" s="233"/>
      <c r="Q50" s="233"/>
      <c r="R50" s="198">
        <f t="shared" si="8"/>
        <v>0</v>
      </c>
    </row>
    <row r="51" spans="1:18" s="219" customFormat="1" ht="21" hidden="1" customHeight="1" x14ac:dyDescent="0.25">
      <c r="A51" s="234"/>
      <c r="B51" s="196"/>
      <c r="C51" s="234"/>
      <c r="D51" s="235"/>
      <c r="E51" s="201">
        <f t="shared" si="2"/>
        <v>0</v>
      </c>
      <c r="F51" s="201"/>
      <c r="G51" s="233"/>
      <c r="H51" s="233"/>
      <c r="I51" s="233"/>
      <c r="J51" s="202">
        <f t="shared" ref="J51" si="10">SUM(L51,O51)</f>
        <v>0</v>
      </c>
      <c r="K51" s="202"/>
      <c r="L51" s="233"/>
      <c r="M51" s="233"/>
      <c r="N51" s="233"/>
      <c r="O51" s="233"/>
      <c r="P51" s="233"/>
      <c r="Q51" s="233"/>
      <c r="R51" s="198">
        <f t="shared" ref="R51" si="11">SUM(E51,J51)</f>
        <v>0</v>
      </c>
    </row>
    <row r="52" spans="1:18" s="219" customFormat="1" ht="21" hidden="1" customHeight="1" x14ac:dyDescent="0.25">
      <c r="A52" s="228"/>
      <c r="B52" s="196"/>
      <c r="C52" s="228"/>
      <c r="D52" s="204"/>
      <c r="E52" s="201">
        <f t="shared" si="2"/>
        <v>0</v>
      </c>
      <c r="F52" s="201"/>
      <c r="G52" s="233"/>
      <c r="H52" s="233"/>
      <c r="I52" s="233"/>
      <c r="J52" s="202">
        <f>SUM(L52,O52)</f>
        <v>0</v>
      </c>
      <c r="K52" s="202"/>
      <c r="L52" s="233"/>
      <c r="M52" s="233"/>
      <c r="N52" s="233"/>
      <c r="O52" s="233"/>
      <c r="P52" s="233"/>
      <c r="Q52" s="233"/>
      <c r="R52" s="198">
        <f t="shared" si="8"/>
        <v>0</v>
      </c>
    </row>
    <row r="53" spans="1:18" s="87" customFormat="1" ht="57" customHeight="1" x14ac:dyDescent="0.25">
      <c r="A53" s="353" t="s">
        <v>25</v>
      </c>
      <c r="B53" s="353"/>
      <c r="C53" s="353"/>
      <c r="D53" s="361" t="s">
        <v>100</v>
      </c>
      <c r="E53" s="383">
        <f>SUM(E54)</f>
        <v>0</v>
      </c>
      <c r="F53" s="362">
        <f t="shared" ref="F53:R53" si="12">SUM(F54)</f>
        <v>0</v>
      </c>
      <c r="G53" s="362">
        <f t="shared" si="12"/>
        <v>0</v>
      </c>
      <c r="H53" s="362">
        <f t="shared" si="12"/>
        <v>0</v>
      </c>
      <c r="I53" s="362">
        <f t="shared" si="12"/>
        <v>0</v>
      </c>
      <c r="J53" s="362">
        <f t="shared" si="12"/>
        <v>27994233</v>
      </c>
      <c r="K53" s="362">
        <f t="shared" si="12"/>
        <v>27644233</v>
      </c>
      <c r="L53" s="362">
        <f t="shared" si="12"/>
        <v>0</v>
      </c>
      <c r="M53" s="362">
        <f t="shared" si="12"/>
        <v>0</v>
      </c>
      <c r="N53" s="362">
        <f t="shared" si="12"/>
        <v>0</v>
      </c>
      <c r="O53" s="362">
        <f t="shared" si="12"/>
        <v>27994233</v>
      </c>
      <c r="P53" s="362">
        <f t="shared" si="12"/>
        <v>0</v>
      </c>
      <c r="Q53" s="362">
        <f t="shared" si="12"/>
        <v>0</v>
      </c>
      <c r="R53" s="362">
        <f t="shared" si="12"/>
        <v>27994233</v>
      </c>
    </row>
    <row r="54" spans="1:18" s="87" customFormat="1" ht="57.75" customHeight="1" x14ac:dyDescent="0.25">
      <c r="A54" s="353" t="s">
        <v>26</v>
      </c>
      <c r="B54" s="353"/>
      <c r="C54" s="353"/>
      <c r="D54" s="361" t="s">
        <v>100</v>
      </c>
      <c r="E54" s="383">
        <f>SUM(E55:E65)</f>
        <v>0</v>
      </c>
      <c r="F54" s="362">
        <f t="shared" ref="F54:I54" si="13">SUM(F55:F65)</f>
        <v>0</v>
      </c>
      <c r="G54" s="362">
        <f t="shared" si="13"/>
        <v>0</v>
      </c>
      <c r="H54" s="362">
        <f t="shared" si="13"/>
        <v>0</v>
      </c>
      <c r="I54" s="362">
        <f t="shared" si="13"/>
        <v>0</v>
      </c>
      <c r="J54" s="362">
        <f>SUM(J55:J68)</f>
        <v>27994233</v>
      </c>
      <c r="K54" s="362">
        <f t="shared" ref="K54:O54" si="14">SUM(K55:K68)</f>
        <v>27644233</v>
      </c>
      <c r="L54" s="362">
        <f t="shared" si="14"/>
        <v>0</v>
      </c>
      <c r="M54" s="362">
        <f t="shared" si="14"/>
        <v>0</v>
      </c>
      <c r="N54" s="362">
        <f t="shared" si="14"/>
        <v>0</v>
      </c>
      <c r="O54" s="362">
        <f t="shared" si="14"/>
        <v>27994233</v>
      </c>
      <c r="P54" s="362">
        <f t="shared" ref="P54:Q54" si="15">SUM(P55:P67)</f>
        <v>0</v>
      </c>
      <c r="Q54" s="362">
        <f t="shared" si="15"/>
        <v>0</v>
      </c>
      <c r="R54" s="362">
        <f>SUM(R55:R68)</f>
        <v>27994233</v>
      </c>
    </row>
    <row r="55" spans="1:18" s="87" customFormat="1" ht="51" hidden="1" customHeight="1" x14ac:dyDescent="0.25">
      <c r="A55" s="123" t="s">
        <v>176</v>
      </c>
      <c r="B55" s="123" t="s">
        <v>102</v>
      </c>
      <c r="C55" s="123" t="s">
        <v>47</v>
      </c>
      <c r="D55" s="114" t="s">
        <v>101</v>
      </c>
      <c r="E55" s="296">
        <f t="shared" ref="E55" si="16">SUM(F55,I55)</f>
        <v>0</v>
      </c>
      <c r="F55" s="296"/>
      <c r="G55" s="120"/>
      <c r="H55" s="120"/>
      <c r="I55" s="120"/>
      <c r="J55" s="296">
        <f t="shared" ref="J55:J57" si="17">SUM(L55,O55)</f>
        <v>0</v>
      </c>
      <c r="K55" s="296"/>
      <c r="L55" s="327"/>
      <c r="M55" s="327"/>
      <c r="N55" s="327"/>
      <c r="O55" s="327"/>
      <c r="P55" s="327"/>
      <c r="Q55" s="327"/>
      <c r="R55" s="121">
        <f>SUM(E55,J55)</f>
        <v>0</v>
      </c>
    </row>
    <row r="56" spans="1:18" s="87" customFormat="1" ht="36" customHeight="1" x14ac:dyDescent="0.25">
      <c r="A56" s="126" t="s">
        <v>436</v>
      </c>
      <c r="B56" s="126" t="s">
        <v>95</v>
      </c>
      <c r="C56" s="126" t="s">
        <v>65</v>
      </c>
      <c r="D56" s="334" t="s">
        <v>209</v>
      </c>
      <c r="E56" s="296"/>
      <c r="F56" s="296"/>
      <c r="G56" s="120"/>
      <c r="H56" s="120"/>
      <c r="I56" s="120"/>
      <c r="J56" s="296">
        <f t="shared" si="17"/>
        <v>100000</v>
      </c>
      <c r="K56" s="296">
        <v>100000</v>
      </c>
      <c r="L56" s="327"/>
      <c r="M56" s="327"/>
      <c r="N56" s="327"/>
      <c r="O56" s="327">
        <v>100000</v>
      </c>
      <c r="P56" s="327"/>
      <c r="Q56" s="327"/>
      <c r="R56" s="93">
        <f>SUM(E56,J56)</f>
        <v>100000</v>
      </c>
    </row>
    <row r="57" spans="1:18" s="332" customFormat="1" ht="36.75" customHeight="1" x14ac:dyDescent="0.25">
      <c r="A57" s="328" t="s">
        <v>222</v>
      </c>
      <c r="B57" s="328" t="s">
        <v>223</v>
      </c>
      <c r="C57" s="328" t="s">
        <v>371</v>
      </c>
      <c r="D57" s="329" t="s">
        <v>224</v>
      </c>
      <c r="E57" s="296">
        <f t="shared" ref="E57:E68" si="18">SUM(F57,I57)</f>
        <v>0</v>
      </c>
      <c r="F57" s="296"/>
      <c r="G57" s="330"/>
      <c r="H57" s="330"/>
      <c r="I57" s="330"/>
      <c r="J57" s="296">
        <f t="shared" si="17"/>
        <v>4764086</v>
      </c>
      <c r="K57" s="296">
        <v>4764086</v>
      </c>
      <c r="L57" s="330"/>
      <c r="M57" s="330"/>
      <c r="N57" s="330"/>
      <c r="O57" s="330">
        <v>4764086</v>
      </c>
      <c r="P57" s="330"/>
      <c r="Q57" s="330"/>
      <c r="R57" s="93">
        <f>SUM(E57,J57)</f>
        <v>4764086</v>
      </c>
    </row>
    <row r="58" spans="1:18" s="331" customFormat="1" ht="35.25" customHeight="1" x14ac:dyDescent="0.25">
      <c r="A58" s="328" t="s">
        <v>430</v>
      </c>
      <c r="B58" s="328" t="s">
        <v>431</v>
      </c>
      <c r="C58" s="328" t="s">
        <v>56</v>
      </c>
      <c r="D58" s="329" t="s">
        <v>432</v>
      </c>
      <c r="E58" s="296">
        <f t="shared" si="18"/>
        <v>0</v>
      </c>
      <c r="F58" s="296"/>
      <c r="G58" s="330"/>
      <c r="H58" s="330"/>
      <c r="I58" s="330"/>
      <c r="J58" s="120">
        <f t="shared" si="9"/>
        <v>116985</v>
      </c>
      <c r="K58" s="120">
        <v>116985</v>
      </c>
      <c r="L58" s="330"/>
      <c r="M58" s="330"/>
      <c r="N58" s="330"/>
      <c r="O58" s="330">
        <v>116985</v>
      </c>
      <c r="P58" s="330"/>
      <c r="Q58" s="330"/>
      <c r="R58" s="121">
        <f t="shared" si="8"/>
        <v>116985</v>
      </c>
    </row>
    <row r="59" spans="1:18" s="331" customFormat="1" ht="35.25" customHeight="1" x14ac:dyDescent="0.25">
      <c r="A59" s="328" t="s">
        <v>345</v>
      </c>
      <c r="B59" s="328" t="s">
        <v>346</v>
      </c>
      <c r="C59" s="328" t="s">
        <v>56</v>
      </c>
      <c r="D59" s="329" t="s">
        <v>347</v>
      </c>
      <c r="E59" s="296">
        <f t="shared" ref="E59:E60" si="19">SUM(F59,I59)</f>
        <v>0</v>
      </c>
      <c r="F59" s="296"/>
      <c r="G59" s="330"/>
      <c r="H59" s="330"/>
      <c r="I59" s="330"/>
      <c r="J59" s="120">
        <f t="shared" ref="J59:J60" si="20">SUM(L59,O59)</f>
        <v>5780000</v>
      </c>
      <c r="K59" s="120">
        <v>5780000</v>
      </c>
      <c r="L59" s="330"/>
      <c r="M59" s="330"/>
      <c r="N59" s="330"/>
      <c r="O59" s="330">
        <v>5780000</v>
      </c>
      <c r="P59" s="330"/>
      <c r="Q59" s="330"/>
      <c r="R59" s="121">
        <f t="shared" ref="R59:R60" si="21">SUM(E59,J59)</f>
        <v>5780000</v>
      </c>
    </row>
    <row r="60" spans="1:18" s="87" customFormat="1" ht="36.75" customHeight="1" x14ac:dyDescent="0.25">
      <c r="A60" s="333" t="s">
        <v>444</v>
      </c>
      <c r="B60" s="333" t="s">
        <v>445</v>
      </c>
      <c r="C60" s="333" t="s">
        <v>56</v>
      </c>
      <c r="D60" s="334" t="s">
        <v>446</v>
      </c>
      <c r="E60" s="296">
        <f t="shared" si="19"/>
        <v>0</v>
      </c>
      <c r="F60" s="296"/>
      <c r="G60" s="330"/>
      <c r="H60" s="330"/>
      <c r="I60" s="330"/>
      <c r="J60" s="120">
        <f t="shared" si="20"/>
        <v>5675700</v>
      </c>
      <c r="K60" s="120">
        <v>5675700</v>
      </c>
      <c r="L60" s="335"/>
      <c r="M60" s="335"/>
      <c r="N60" s="335"/>
      <c r="O60" s="335">
        <v>5675700</v>
      </c>
      <c r="P60" s="335"/>
      <c r="Q60" s="330"/>
      <c r="R60" s="121">
        <f t="shared" si="21"/>
        <v>5675700</v>
      </c>
    </row>
    <row r="61" spans="1:18" s="87" customFormat="1" ht="36" hidden="1" customHeight="1" x14ac:dyDescent="0.25">
      <c r="A61" s="333" t="s">
        <v>225</v>
      </c>
      <c r="B61" s="333" t="s">
        <v>91</v>
      </c>
      <c r="C61" s="333" t="s">
        <v>227</v>
      </c>
      <c r="D61" s="334" t="s">
        <v>226</v>
      </c>
      <c r="E61" s="296">
        <f t="shared" si="18"/>
        <v>0</v>
      </c>
      <c r="F61" s="296"/>
      <c r="G61" s="330"/>
      <c r="H61" s="330"/>
      <c r="I61" s="330"/>
      <c r="J61" s="120">
        <f t="shared" si="9"/>
        <v>0</v>
      </c>
      <c r="K61" s="120"/>
      <c r="L61" s="335"/>
      <c r="M61" s="335"/>
      <c r="N61" s="335"/>
      <c r="O61" s="335"/>
      <c r="P61" s="335"/>
      <c r="Q61" s="330"/>
      <c r="R61" s="121">
        <f t="shared" si="8"/>
        <v>0</v>
      </c>
    </row>
    <row r="62" spans="1:18" s="87" customFormat="1" ht="26.25" customHeight="1" x14ac:dyDescent="0.25">
      <c r="A62" s="333" t="s">
        <v>437</v>
      </c>
      <c r="B62" s="333" t="s">
        <v>440</v>
      </c>
      <c r="C62" s="333" t="s">
        <v>227</v>
      </c>
      <c r="D62" s="334" t="s">
        <v>441</v>
      </c>
      <c r="E62" s="296"/>
      <c r="F62" s="296"/>
      <c r="G62" s="330"/>
      <c r="H62" s="330"/>
      <c r="I62" s="330"/>
      <c r="J62" s="120">
        <f t="shared" si="9"/>
        <v>199185</v>
      </c>
      <c r="K62" s="120">
        <v>199185</v>
      </c>
      <c r="L62" s="335"/>
      <c r="M62" s="335"/>
      <c r="N62" s="335"/>
      <c r="O62" s="335">
        <v>199185</v>
      </c>
      <c r="P62" s="335"/>
      <c r="Q62" s="330"/>
      <c r="R62" s="121">
        <f t="shared" si="8"/>
        <v>199185</v>
      </c>
    </row>
    <row r="63" spans="1:18" s="87" customFormat="1" ht="37.5" customHeight="1" x14ac:dyDescent="0.25">
      <c r="A63" s="333" t="s">
        <v>433</v>
      </c>
      <c r="B63" s="333" t="s">
        <v>434</v>
      </c>
      <c r="C63" s="333" t="s">
        <v>227</v>
      </c>
      <c r="D63" s="334" t="s">
        <v>435</v>
      </c>
      <c r="E63" s="296"/>
      <c r="F63" s="296"/>
      <c r="G63" s="330"/>
      <c r="H63" s="330"/>
      <c r="I63" s="330"/>
      <c r="J63" s="120">
        <f t="shared" si="9"/>
        <v>80000</v>
      </c>
      <c r="K63" s="120">
        <v>80000</v>
      </c>
      <c r="L63" s="335"/>
      <c r="M63" s="335"/>
      <c r="N63" s="335"/>
      <c r="O63" s="335">
        <v>80000</v>
      </c>
      <c r="P63" s="335"/>
      <c r="Q63" s="330"/>
      <c r="R63" s="121">
        <f t="shared" si="8"/>
        <v>80000</v>
      </c>
    </row>
    <row r="64" spans="1:18" s="105" customFormat="1" ht="36.75" hidden="1" customHeight="1" x14ac:dyDescent="0.25">
      <c r="A64" s="239" t="s">
        <v>315</v>
      </c>
      <c r="B64" s="239" t="s">
        <v>316</v>
      </c>
      <c r="C64" s="239" t="s">
        <v>227</v>
      </c>
      <c r="D64" s="215" t="s">
        <v>317</v>
      </c>
      <c r="E64" s="201">
        <f>SUM(F64,I64)</f>
        <v>0</v>
      </c>
      <c r="F64" s="201"/>
      <c r="G64" s="233"/>
      <c r="H64" s="233"/>
      <c r="I64" s="233"/>
      <c r="J64" s="202">
        <f t="shared" si="9"/>
        <v>0</v>
      </c>
      <c r="K64" s="202"/>
      <c r="L64" s="238"/>
      <c r="M64" s="238"/>
      <c r="N64" s="238"/>
      <c r="O64" s="238"/>
      <c r="P64" s="238"/>
      <c r="Q64" s="233"/>
      <c r="R64" s="237">
        <f>SUM(E64,J64)</f>
        <v>0</v>
      </c>
    </row>
    <row r="65" spans="1:18" s="105" customFormat="1" ht="35.25" hidden="1" customHeight="1" x14ac:dyDescent="0.25">
      <c r="A65" s="196" t="s">
        <v>314</v>
      </c>
      <c r="B65" s="196" t="s">
        <v>313</v>
      </c>
      <c r="C65" s="196" t="s">
        <v>227</v>
      </c>
      <c r="D65" s="230" t="s">
        <v>312</v>
      </c>
      <c r="E65" s="201">
        <f>SUM(F65,I65)</f>
        <v>0</v>
      </c>
      <c r="F65" s="201"/>
      <c r="G65" s="223"/>
      <c r="H65" s="223"/>
      <c r="I65" s="223"/>
      <c r="J65" s="201">
        <f>SUM(L65,O65)</f>
        <v>0</v>
      </c>
      <c r="K65" s="201"/>
      <c r="L65" s="236"/>
      <c r="M65" s="236"/>
      <c r="N65" s="236"/>
      <c r="O65" s="233"/>
      <c r="P65" s="233"/>
      <c r="Q65" s="236"/>
      <c r="R65" s="218">
        <f>SUM(E65,J65)</f>
        <v>0</v>
      </c>
    </row>
    <row r="66" spans="1:18" s="105" customFormat="1" ht="36" hidden="1" customHeight="1" x14ac:dyDescent="0.25">
      <c r="A66" s="228"/>
      <c r="B66" s="228"/>
      <c r="C66" s="228"/>
      <c r="D66" s="204"/>
      <c r="E66" s="201">
        <f t="shared" si="18"/>
        <v>0</v>
      </c>
      <c r="F66" s="201"/>
      <c r="G66" s="233"/>
      <c r="H66" s="233"/>
      <c r="I66" s="233"/>
      <c r="J66" s="202">
        <f t="shared" si="9"/>
        <v>0</v>
      </c>
      <c r="K66" s="202"/>
      <c r="L66" s="238"/>
      <c r="M66" s="238"/>
      <c r="N66" s="238"/>
      <c r="O66" s="238"/>
      <c r="P66" s="238"/>
      <c r="Q66" s="233"/>
      <c r="R66" s="202">
        <f>SUM(J66,E66)</f>
        <v>0</v>
      </c>
    </row>
    <row r="67" spans="1:18" s="87" customFormat="1" ht="51" customHeight="1" x14ac:dyDescent="0.25">
      <c r="A67" s="333" t="s">
        <v>230</v>
      </c>
      <c r="B67" s="333" t="s">
        <v>229</v>
      </c>
      <c r="C67" s="123" t="s">
        <v>57</v>
      </c>
      <c r="D67" s="128" t="s">
        <v>228</v>
      </c>
      <c r="E67" s="296">
        <f t="shared" si="18"/>
        <v>0</v>
      </c>
      <c r="F67" s="296"/>
      <c r="G67" s="330"/>
      <c r="H67" s="330"/>
      <c r="I67" s="330"/>
      <c r="J67" s="120">
        <f t="shared" si="9"/>
        <v>10928277</v>
      </c>
      <c r="K67" s="120">
        <v>10928277</v>
      </c>
      <c r="L67" s="335"/>
      <c r="M67" s="335"/>
      <c r="N67" s="335"/>
      <c r="O67" s="335">
        <v>10928277</v>
      </c>
      <c r="P67" s="335"/>
      <c r="Q67" s="330"/>
      <c r="R67" s="121">
        <f t="shared" si="8"/>
        <v>10928277</v>
      </c>
    </row>
    <row r="68" spans="1:18" s="87" customFormat="1" ht="26.25" customHeight="1" x14ac:dyDescent="0.25">
      <c r="A68" s="333" t="s">
        <v>443</v>
      </c>
      <c r="B68" s="333" t="s">
        <v>388</v>
      </c>
      <c r="C68" s="333" t="s">
        <v>68</v>
      </c>
      <c r="D68" s="496" t="s">
        <v>389</v>
      </c>
      <c r="E68" s="296">
        <f t="shared" si="18"/>
        <v>0</v>
      </c>
      <c r="F68" s="296"/>
      <c r="G68" s="120"/>
      <c r="H68" s="120"/>
      <c r="I68" s="120"/>
      <c r="J68" s="296">
        <f>SUM(O68,L68)</f>
        <v>350000</v>
      </c>
      <c r="K68" s="296">
        <v>0</v>
      </c>
      <c r="L68" s="120"/>
      <c r="M68" s="120"/>
      <c r="N68" s="120"/>
      <c r="O68" s="120">
        <v>350000</v>
      </c>
      <c r="P68" s="120"/>
      <c r="Q68" s="120"/>
      <c r="R68" s="93">
        <f t="shared" ref="R68" si="22">SUM(E68,J68)</f>
        <v>350000</v>
      </c>
    </row>
    <row r="69" spans="1:18" s="87" customFormat="1" ht="40.5" customHeight="1" x14ac:dyDescent="0.25">
      <c r="A69" s="353" t="s">
        <v>179</v>
      </c>
      <c r="B69" s="353"/>
      <c r="C69" s="353"/>
      <c r="D69" s="356" t="s">
        <v>97</v>
      </c>
      <c r="E69" s="384">
        <f>SUM(E70)</f>
        <v>531968</v>
      </c>
      <c r="F69" s="384">
        <f t="shared" ref="F69:R69" si="23">SUM(F70)</f>
        <v>531968</v>
      </c>
      <c r="G69" s="384">
        <f t="shared" si="23"/>
        <v>436039</v>
      </c>
      <c r="H69" s="384">
        <f t="shared" si="23"/>
        <v>0</v>
      </c>
      <c r="I69" s="384">
        <f t="shared" si="23"/>
        <v>0</v>
      </c>
      <c r="J69" s="384">
        <f t="shared" si="23"/>
        <v>89000</v>
      </c>
      <c r="K69" s="384">
        <f t="shared" si="23"/>
        <v>89000</v>
      </c>
      <c r="L69" s="384">
        <f t="shared" si="23"/>
        <v>0</v>
      </c>
      <c r="M69" s="384">
        <f t="shared" si="23"/>
        <v>0</v>
      </c>
      <c r="N69" s="384">
        <f t="shared" si="23"/>
        <v>0</v>
      </c>
      <c r="O69" s="384">
        <f t="shared" si="23"/>
        <v>89000</v>
      </c>
      <c r="P69" s="384">
        <f t="shared" si="23"/>
        <v>0</v>
      </c>
      <c r="Q69" s="384">
        <f t="shared" si="23"/>
        <v>0</v>
      </c>
      <c r="R69" s="384">
        <f t="shared" si="23"/>
        <v>620968</v>
      </c>
    </row>
    <row r="70" spans="1:18" s="3" customFormat="1" ht="39.75" customHeight="1" x14ac:dyDescent="0.25">
      <c r="A70" s="353" t="s">
        <v>178</v>
      </c>
      <c r="B70" s="353"/>
      <c r="C70" s="353"/>
      <c r="D70" s="356" t="s">
        <v>97</v>
      </c>
      <c r="E70" s="384">
        <f>SUM(E71:E73,E77,E80,E81,E82,E84:E87)</f>
        <v>531968</v>
      </c>
      <c r="F70" s="384">
        <f t="shared" ref="F70:R70" si="24">SUM(F71:F73,F77,F80,F81,F82,F84:F87)</f>
        <v>531968</v>
      </c>
      <c r="G70" s="384">
        <f t="shared" si="24"/>
        <v>436039</v>
      </c>
      <c r="H70" s="384">
        <f t="shared" si="24"/>
        <v>0</v>
      </c>
      <c r="I70" s="384">
        <f t="shared" si="24"/>
        <v>0</v>
      </c>
      <c r="J70" s="384">
        <f t="shared" si="24"/>
        <v>89000</v>
      </c>
      <c r="K70" s="384">
        <f t="shared" si="24"/>
        <v>89000</v>
      </c>
      <c r="L70" s="384">
        <f t="shared" si="24"/>
        <v>0</v>
      </c>
      <c r="M70" s="384">
        <f t="shared" si="24"/>
        <v>0</v>
      </c>
      <c r="N70" s="384">
        <f t="shared" si="24"/>
        <v>0</v>
      </c>
      <c r="O70" s="384">
        <f t="shared" si="24"/>
        <v>89000</v>
      </c>
      <c r="P70" s="384">
        <f t="shared" si="24"/>
        <v>0</v>
      </c>
      <c r="Q70" s="384">
        <f t="shared" si="24"/>
        <v>0</v>
      </c>
      <c r="R70" s="384">
        <f t="shared" si="24"/>
        <v>620968</v>
      </c>
    </row>
    <row r="71" spans="1:18" s="3" customFormat="1" ht="49.5" hidden="1" customHeight="1" x14ac:dyDescent="0.25">
      <c r="A71" s="123" t="s">
        <v>177</v>
      </c>
      <c r="B71" s="123" t="s">
        <v>102</v>
      </c>
      <c r="C71" s="123" t="s">
        <v>47</v>
      </c>
      <c r="D71" s="114" t="s">
        <v>101</v>
      </c>
      <c r="E71" s="93">
        <f>SUM(F71,I71)</f>
        <v>0</v>
      </c>
      <c r="F71" s="93"/>
      <c r="G71" s="93"/>
      <c r="H71" s="78"/>
      <c r="I71" s="78"/>
      <c r="J71" s="121">
        <f t="shared" ref="J71:J87" si="25">SUM(L71,O71)</f>
        <v>0</v>
      </c>
      <c r="K71" s="121"/>
      <c r="L71" s="78"/>
      <c r="M71" s="78"/>
      <c r="N71" s="78"/>
      <c r="O71" s="121"/>
      <c r="P71" s="121"/>
      <c r="Q71" s="121"/>
      <c r="R71" s="121">
        <f>SUM(E71,J71)</f>
        <v>0</v>
      </c>
    </row>
    <row r="72" spans="1:18" s="87" customFormat="1" ht="24.75" hidden="1" customHeight="1" x14ac:dyDescent="0.25">
      <c r="A72" s="126" t="s">
        <v>233</v>
      </c>
      <c r="B72" s="126" t="s">
        <v>62</v>
      </c>
      <c r="C72" s="290" t="s">
        <v>48</v>
      </c>
      <c r="D72" s="172" t="s">
        <v>231</v>
      </c>
      <c r="E72" s="286">
        <f t="shared" ref="E72:E90" si="26">SUM(F72,I72)</f>
        <v>0</v>
      </c>
      <c r="F72" s="93"/>
      <c r="G72" s="93"/>
      <c r="H72" s="78"/>
      <c r="I72" s="78"/>
      <c r="J72" s="121">
        <f t="shared" ref="J72" si="27">SUM(L72,O72)</f>
        <v>0</v>
      </c>
      <c r="K72" s="121"/>
      <c r="L72" s="78"/>
      <c r="M72" s="78"/>
      <c r="N72" s="78"/>
      <c r="O72" s="121"/>
      <c r="P72" s="121"/>
      <c r="Q72" s="121"/>
      <c r="R72" s="121">
        <f t="shared" ref="R72:R89" si="28">SUM(E72,J72)</f>
        <v>0</v>
      </c>
    </row>
    <row r="73" spans="1:18" s="87" customFormat="1" ht="70.5" customHeight="1" x14ac:dyDescent="0.25">
      <c r="A73" s="126" t="s">
        <v>234</v>
      </c>
      <c r="B73" s="126" t="s">
        <v>63</v>
      </c>
      <c r="C73" s="290" t="s">
        <v>49</v>
      </c>
      <c r="D73" s="172" t="s">
        <v>232</v>
      </c>
      <c r="E73" s="286">
        <f t="shared" si="26"/>
        <v>531968</v>
      </c>
      <c r="F73" s="93">
        <v>531968</v>
      </c>
      <c r="G73" s="93">
        <v>436039</v>
      </c>
      <c r="H73" s="121"/>
      <c r="I73" s="121"/>
      <c r="J73" s="121">
        <f t="shared" si="25"/>
        <v>32000</v>
      </c>
      <c r="K73" s="121">
        <v>32000</v>
      </c>
      <c r="L73" s="121"/>
      <c r="M73" s="121"/>
      <c r="N73" s="121"/>
      <c r="O73" s="121">
        <v>32000</v>
      </c>
      <c r="P73" s="121"/>
      <c r="Q73" s="121"/>
      <c r="R73" s="121">
        <f t="shared" si="28"/>
        <v>563968</v>
      </c>
    </row>
    <row r="74" spans="1:18" s="416" customFormat="1" ht="50.25" customHeight="1" x14ac:dyDescent="0.25">
      <c r="A74" s="411"/>
      <c r="B74" s="411"/>
      <c r="C74" s="412"/>
      <c r="D74" s="427" t="s">
        <v>420</v>
      </c>
      <c r="E74" s="413">
        <f t="shared" ref="E74" si="29">SUM(F74,I74)</f>
        <v>0</v>
      </c>
      <c r="F74" s="414"/>
      <c r="G74" s="414"/>
      <c r="H74" s="415"/>
      <c r="I74" s="415"/>
      <c r="J74" s="414">
        <f t="shared" ref="J74" si="30">SUM(L74,O74)</f>
        <v>32000</v>
      </c>
      <c r="K74" s="414">
        <v>32000</v>
      </c>
      <c r="L74" s="415"/>
      <c r="M74" s="415"/>
      <c r="N74" s="415"/>
      <c r="O74" s="415">
        <v>32000</v>
      </c>
      <c r="P74" s="415"/>
      <c r="Q74" s="415"/>
      <c r="R74" s="415">
        <f t="shared" ref="R74" si="31">SUM(E74,J74)</f>
        <v>32000</v>
      </c>
    </row>
    <row r="75" spans="1:18" s="416" customFormat="1" ht="30.75" hidden="1" customHeight="1" x14ac:dyDescent="0.25">
      <c r="A75" s="411"/>
      <c r="B75" s="411"/>
      <c r="C75" s="412"/>
      <c r="D75" s="409" t="s">
        <v>293</v>
      </c>
      <c r="E75" s="413">
        <f t="shared" si="26"/>
        <v>0</v>
      </c>
      <c r="F75" s="414"/>
      <c r="G75" s="414"/>
      <c r="H75" s="415"/>
      <c r="I75" s="415"/>
      <c r="J75" s="414">
        <f t="shared" si="25"/>
        <v>0</v>
      </c>
      <c r="K75" s="414"/>
      <c r="L75" s="415"/>
      <c r="M75" s="415"/>
      <c r="N75" s="415"/>
      <c r="O75" s="415"/>
      <c r="P75" s="415"/>
      <c r="Q75" s="415"/>
      <c r="R75" s="415">
        <f t="shared" si="28"/>
        <v>0</v>
      </c>
    </row>
    <row r="76" spans="1:18" s="416" customFormat="1" ht="63" hidden="1" customHeight="1" x14ac:dyDescent="0.25">
      <c r="A76" s="411"/>
      <c r="B76" s="411"/>
      <c r="C76" s="412"/>
      <c r="D76" s="417" t="s">
        <v>407</v>
      </c>
      <c r="E76" s="413">
        <f t="shared" si="26"/>
        <v>0</v>
      </c>
      <c r="F76" s="414"/>
      <c r="G76" s="414"/>
      <c r="H76" s="415"/>
      <c r="I76" s="415"/>
      <c r="J76" s="414">
        <f t="shared" si="25"/>
        <v>0</v>
      </c>
      <c r="K76" s="414"/>
      <c r="L76" s="415"/>
      <c r="M76" s="415"/>
      <c r="N76" s="415"/>
      <c r="O76" s="415"/>
      <c r="P76" s="415"/>
      <c r="Q76" s="415"/>
      <c r="R76" s="415">
        <f t="shared" si="28"/>
        <v>0</v>
      </c>
    </row>
    <row r="77" spans="1:18" s="87" customFormat="1" ht="78.75" hidden="1" customHeight="1" x14ac:dyDescent="0.25">
      <c r="A77" s="126" t="s">
        <v>236</v>
      </c>
      <c r="B77" s="126" t="s">
        <v>61</v>
      </c>
      <c r="C77" s="126" t="s">
        <v>50</v>
      </c>
      <c r="D77" s="396" t="s">
        <v>235</v>
      </c>
      <c r="E77" s="93">
        <f t="shared" si="26"/>
        <v>0</v>
      </c>
      <c r="F77" s="93"/>
      <c r="G77" s="93"/>
      <c r="H77" s="121"/>
      <c r="I77" s="121"/>
      <c r="J77" s="93">
        <f t="shared" si="25"/>
        <v>0</v>
      </c>
      <c r="K77" s="93"/>
      <c r="L77" s="93"/>
      <c r="M77" s="93"/>
      <c r="N77" s="93"/>
      <c r="O77" s="93"/>
      <c r="P77" s="121"/>
      <c r="Q77" s="121"/>
      <c r="R77" s="79">
        <f t="shared" si="28"/>
        <v>0</v>
      </c>
    </row>
    <row r="78" spans="1:18" s="416" customFormat="1" ht="32.25" hidden="1" customHeight="1" x14ac:dyDescent="0.25">
      <c r="A78" s="411"/>
      <c r="B78" s="411"/>
      <c r="C78" s="411"/>
      <c r="D78" s="409" t="s">
        <v>293</v>
      </c>
      <c r="E78" s="413">
        <f>SUM(F78,I78)</f>
        <v>0</v>
      </c>
      <c r="F78" s="414"/>
      <c r="G78" s="414"/>
      <c r="H78" s="415"/>
      <c r="I78" s="415"/>
      <c r="J78" s="414">
        <f t="shared" si="25"/>
        <v>0</v>
      </c>
      <c r="K78" s="414"/>
      <c r="L78" s="414"/>
      <c r="M78" s="414"/>
      <c r="N78" s="414"/>
      <c r="O78" s="414"/>
      <c r="P78" s="415"/>
      <c r="Q78" s="415"/>
      <c r="R78" s="415">
        <f t="shared" si="28"/>
        <v>0</v>
      </c>
    </row>
    <row r="79" spans="1:18" s="416" customFormat="1" ht="64.5" hidden="1" customHeight="1" x14ac:dyDescent="0.25">
      <c r="A79" s="411"/>
      <c r="B79" s="411"/>
      <c r="C79" s="411"/>
      <c r="D79" s="417" t="s">
        <v>407</v>
      </c>
      <c r="E79" s="413">
        <f>SUM(F79,I79)</f>
        <v>0</v>
      </c>
      <c r="F79" s="414"/>
      <c r="G79" s="414"/>
      <c r="H79" s="415"/>
      <c r="I79" s="415"/>
      <c r="J79" s="414">
        <f t="shared" si="25"/>
        <v>0</v>
      </c>
      <c r="K79" s="414"/>
      <c r="L79" s="414"/>
      <c r="M79" s="414"/>
      <c r="N79" s="414"/>
      <c r="O79" s="414"/>
      <c r="P79" s="415"/>
      <c r="Q79" s="415"/>
      <c r="R79" s="415">
        <f t="shared" si="28"/>
        <v>0</v>
      </c>
    </row>
    <row r="80" spans="1:18" s="87" customFormat="1" ht="33" hidden="1" customHeight="1" x14ac:dyDescent="0.25">
      <c r="A80" s="126" t="s">
        <v>238</v>
      </c>
      <c r="B80" s="126" t="s">
        <v>54</v>
      </c>
      <c r="C80" s="126" t="s">
        <v>51</v>
      </c>
      <c r="D80" s="397" t="s">
        <v>237</v>
      </c>
      <c r="E80" s="93">
        <f t="shared" si="26"/>
        <v>0</v>
      </c>
      <c r="F80" s="93"/>
      <c r="G80" s="93"/>
      <c r="H80" s="121"/>
      <c r="I80" s="121"/>
      <c r="J80" s="79">
        <f t="shared" si="25"/>
        <v>0</v>
      </c>
      <c r="K80" s="79"/>
      <c r="L80" s="121"/>
      <c r="M80" s="121"/>
      <c r="N80" s="121"/>
      <c r="O80" s="121"/>
      <c r="P80" s="121"/>
      <c r="Q80" s="121"/>
      <c r="R80" s="93">
        <f t="shared" si="28"/>
        <v>0</v>
      </c>
    </row>
    <row r="81" spans="1:29" s="87" customFormat="1" ht="26.25" hidden="1" customHeight="1" x14ac:dyDescent="0.25">
      <c r="A81" s="126" t="s">
        <v>247</v>
      </c>
      <c r="B81" s="126" t="s">
        <v>248</v>
      </c>
      <c r="C81" s="290" t="s">
        <v>52</v>
      </c>
      <c r="D81" s="172" t="s">
        <v>240</v>
      </c>
      <c r="E81" s="286">
        <f t="shared" si="26"/>
        <v>0</v>
      </c>
      <c r="F81" s="93"/>
      <c r="G81" s="93"/>
      <c r="H81" s="121"/>
      <c r="I81" s="121"/>
      <c r="J81" s="79">
        <f t="shared" si="25"/>
        <v>0</v>
      </c>
      <c r="K81" s="79"/>
      <c r="L81" s="121"/>
      <c r="M81" s="121"/>
      <c r="N81" s="121"/>
      <c r="O81" s="121"/>
      <c r="P81" s="121"/>
      <c r="Q81" s="121"/>
      <c r="R81" s="93">
        <f t="shared" si="28"/>
        <v>0</v>
      </c>
    </row>
    <row r="82" spans="1:29" s="87" customFormat="1" ht="27" customHeight="1" x14ac:dyDescent="0.25">
      <c r="A82" s="126" t="s">
        <v>252</v>
      </c>
      <c r="B82" s="126" t="s">
        <v>253</v>
      </c>
      <c r="C82" s="126" t="s">
        <v>52</v>
      </c>
      <c r="D82" s="172" t="s">
        <v>242</v>
      </c>
      <c r="E82" s="93">
        <f t="shared" si="26"/>
        <v>0</v>
      </c>
      <c r="F82" s="93"/>
      <c r="G82" s="93"/>
      <c r="H82" s="121"/>
      <c r="I82" s="121"/>
      <c r="J82" s="121">
        <f t="shared" si="25"/>
        <v>42000</v>
      </c>
      <c r="K82" s="121">
        <v>42000</v>
      </c>
      <c r="L82" s="121"/>
      <c r="M82" s="121"/>
      <c r="N82" s="121"/>
      <c r="O82" s="121">
        <v>42000</v>
      </c>
      <c r="P82" s="121"/>
      <c r="Q82" s="121"/>
      <c r="R82" s="121">
        <f t="shared" si="28"/>
        <v>42000</v>
      </c>
    </row>
    <row r="83" spans="1:29" s="416" customFormat="1" ht="50.25" customHeight="1" x14ac:dyDescent="0.25">
      <c r="A83" s="411"/>
      <c r="B83" s="411"/>
      <c r="C83" s="412"/>
      <c r="D83" s="427" t="s">
        <v>420</v>
      </c>
      <c r="E83" s="413">
        <f t="shared" si="26"/>
        <v>0</v>
      </c>
      <c r="F83" s="414"/>
      <c r="G83" s="414"/>
      <c r="H83" s="415"/>
      <c r="I83" s="415"/>
      <c r="J83" s="414">
        <f t="shared" si="25"/>
        <v>42000</v>
      </c>
      <c r="K83" s="414">
        <v>42000</v>
      </c>
      <c r="L83" s="415"/>
      <c r="M83" s="415"/>
      <c r="N83" s="415"/>
      <c r="O83" s="415">
        <v>42000</v>
      </c>
      <c r="P83" s="415"/>
      <c r="Q83" s="415"/>
      <c r="R83" s="415">
        <f t="shared" si="28"/>
        <v>42000</v>
      </c>
    </row>
    <row r="84" spans="1:29" s="87" customFormat="1" ht="25.5" hidden="1" customHeight="1" x14ac:dyDescent="0.25">
      <c r="A84" s="126" t="s">
        <v>290</v>
      </c>
      <c r="B84" s="126" t="s">
        <v>250</v>
      </c>
      <c r="C84" s="126" t="s">
        <v>52</v>
      </c>
      <c r="D84" s="172" t="s">
        <v>243</v>
      </c>
      <c r="E84" s="93">
        <f t="shared" si="26"/>
        <v>0</v>
      </c>
      <c r="F84" s="93"/>
      <c r="G84" s="93"/>
      <c r="H84" s="121"/>
      <c r="I84" s="121"/>
      <c r="J84" s="121">
        <f t="shared" si="25"/>
        <v>0</v>
      </c>
      <c r="K84" s="121"/>
      <c r="L84" s="121"/>
      <c r="M84" s="121"/>
      <c r="N84" s="121"/>
      <c r="O84" s="121"/>
      <c r="P84" s="121"/>
      <c r="Q84" s="121"/>
      <c r="R84" s="121">
        <f t="shared" si="28"/>
        <v>0</v>
      </c>
    </row>
    <row r="85" spans="1:29" s="105" customFormat="1" ht="144.75" hidden="1" customHeight="1" x14ac:dyDescent="0.25">
      <c r="A85" s="224" t="s">
        <v>255</v>
      </c>
      <c r="B85" s="224" t="s">
        <v>254</v>
      </c>
      <c r="C85" s="224" t="s">
        <v>55</v>
      </c>
      <c r="D85" s="241" t="s">
        <v>256</v>
      </c>
      <c r="E85" s="218">
        <f t="shared" si="26"/>
        <v>0</v>
      </c>
      <c r="F85" s="218"/>
      <c r="G85" s="218"/>
      <c r="H85" s="225"/>
      <c r="I85" s="225"/>
      <c r="J85" s="198">
        <f t="shared" si="25"/>
        <v>0</v>
      </c>
      <c r="K85" s="198"/>
      <c r="L85" s="225"/>
      <c r="M85" s="225"/>
      <c r="N85" s="225"/>
      <c r="O85" s="225"/>
      <c r="P85" s="225"/>
      <c r="Q85" s="225"/>
      <c r="R85" s="198">
        <f t="shared" si="28"/>
        <v>0</v>
      </c>
    </row>
    <row r="86" spans="1:29" s="87" customFormat="1" ht="37.5" customHeight="1" x14ac:dyDescent="0.25">
      <c r="A86" s="126" t="s">
        <v>260</v>
      </c>
      <c r="B86" s="126" t="s">
        <v>261</v>
      </c>
      <c r="C86" s="290" t="s">
        <v>53</v>
      </c>
      <c r="D86" s="172" t="s">
        <v>258</v>
      </c>
      <c r="E86" s="286">
        <f t="shared" si="26"/>
        <v>0</v>
      </c>
      <c r="F86" s="93"/>
      <c r="G86" s="93"/>
      <c r="H86" s="121"/>
      <c r="I86" s="121"/>
      <c r="J86" s="121">
        <f t="shared" si="25"/>
        <v>15000</v>
      </c>
      <c r="K86" s="121">
        <v>15000</v>
      </c>
      <c r="L86" s="121"/>
      <c r="M86" s="121"/>
      <c r="N86" s="121"/>
      <c r="O86" s="121">
        <v>15000</v>
      </c>
      <c r="P86" s="121"/>
      <c r="Q86" s="121"/>
      <c r="R86" s="121">
        <f t="shared" si="28"/>
        <v>15000</v>
      </c>
    </row>
    <row r="87" spans="1:29" s="87" customFormat="1" ht="24.75" hidden="1" customHeight="1" x14ac:dyDescent="0.25">
      <c r="A87" s="126" t="s">
        <v>404</v>
      </c>
      <c r="B87" s="123" t="s">
        <v>405</v>
      </c>
      <c r="C87" s="123" t="s">
        <v>227</v>
      </c>
      <c r="D87" s="114" t="s">
        <v>406</v>
      </c>
      <c r="E87" s="286">
        <f t="shared" si="26"/>
        <v>0</v>
      </c>
      <c r="F87" s="93"/>
      <c r="G87" s="93"/>
      <c r="H87" s="121"/>
      <c r="I87" s="121"/>
      <c r="J87" s="121">
        <f t="shared" si="25"/>
        <v>0</v>
      </c>
      <c r="K87" s="121"/>
      <c r="L87" s="121"/>
      <c r="M87" s="121"/>
      <c r="N87" s="121"/>
      <c r="O87" s="121"/>
      <c r="P87" s="121"/>
      <c r="Q87" s="121"/>
      <c r="R87" s="121">
        <f t="shared" si="28"/>
        <v>0</v>
      </c>
    </row>
    <row r="88" spans="1:29" s="105" customFormat="1" ht="21" hidden="1" customHeight="1" x14ac:dyDescent="0.25">
      <c r="A88" s="224"/>
      <c r="B88" s="224"/>
      <c r="C88" s="224"/>
      <c r="D88" s="242"/>
      <c r="E88" s="218">
        <f>SUM(E89)</f>
        <v>0</v>
      </c>
      <c r="F88" s="218"/>
      <c r="G88" s="218"/>
      <c r="H88" s="218"/>
      <c r="I88" s="218">
        <f t="shared" ref="I88:Q88" si="32">SUM(I89)</f>
        <v>0</v>
      </c>
      <c r="J88" s="237">
        <f t="shared" si="32"/>
        <v>0</v>
      </c>
      <c r="K88" s="237"/>
      <c r="L88" s="218"/>
      <c r="M88" s="218"/>
      <c r="N88" s="218"/>
      <c r="O88" s="218"/>
      <c r="P88" s="218"/>
      <c r="Q88" s="237">
        <f t="shared" si="32"/>
        <v>0</v>
      </c>
      <c r="R88" s="198">
        <f t="shared" si="28"/>
        <v>0</v>
      </c>
    </row>
    <row r="89" spans="1:29" s="166" customFormat="1" ht="29.25" hidden="1" customHeight="1" x14ac:dyDescent="0.25">
      <c r="A89" s="243"/>
      <c r="B89" s="243"/>
      <c r="C89" s="243"/>
      <c r="D89" s="244"/>
      <c r="E89" s="220">
        <f>SUM(F89,I89)</f>
        <v>0</v>
      </c>
      <c r="F89" s="220"/>
      <c r="G89" s="220"/>
      <c r="H89" s="209"/>
      <c r="I89" s="209"/>
      <c r="J89" s="246">
        <f>SUM(L89,O89)</f>
        <v>0</v>
      </c>
      <c r="K89" s="246"/>
      <c r="L89" s="209"/>
      <c r="M89" s="209"/>
      <c r="N89" s="209"/>
      <c r="O89" s="209"/>
      <c r="P89" s="209"/>
      <c r="Q89" s="209"/>
      <c r="R89" s="198">
        <f t="shared" si="28"/>
        <v>0</v>
      </c>
    </row>
    <row r="90" spans="1:29" s="105" customFormat="1" ht="1.5" hidden="1" customHeight="1" x14ac:dyDescent="0.25">
      <c r="A90" s="228"/>
      <c r="B90" s="228"/>
      <c r="C90" s="228"/>
      <c r="D90" s="226"/>
      <c r="E90" s="218">
        <f t="shared" si="26"/>
        <v>0</v>
      </c>
      <c r="F90" s="218"/>
      <c r="G90" s="218"/>
      <c r="H90" s="225"/>
      <c r="I90" s="225"/>
      <c r="J90" s="198">
        <f>SUM(L90,O90)</f>
        <v>0</v>
      </c>
      <c r="K90" s="198"/>
      <c r="L90" s="225"/>
      <c r="M90" s="225"/>
      <c r="N90" s="225"/>
      <c r="O90" s="225"/>
      <c r="P90" s="225"/>
      <c r="Q90" s="225"/>
      <c r="R90" s="198">
        <f>SUM(E90,J90)</f>
        <v>0</v>
      </c>
    </row>
    <row r="91" spans="1:29" s="87" customFormat="1" ht="46.5" customHeight="1" x14ac:dyDescent="0.25">
      <c r="A91" s="353" t="s">
        <v>175</v>
      </c>
      <c r="B91" s="353"/>
      <c r="C91" s="353"/>
      <c r="D91" s="356" t="s">
        <v>98</v>
      </c>
      <c r="E91" s="384">
        <f>SUM(E92)</f>
        <v>440840</v>
      </c>
      <c r="F91" s="355">
        <f t="shared" ref="F91:R91" si="33">SUM(F92)</f>
        <v>440840</v>
      </c>
      <c r="G91" s="355">
        <f t="shared" si="33"/>
        <v>361350</v>
      </c>
      <c r="H91" s="355">
        <f t="shared" si="33"/>
        <v>0</v>
      </c>
      <c r="I91" s="355">
        <f t="shared" si="33"/>
        <v>0</v>
      </c>
      <c r="J91" s="355">
        <f t="shared" si="33"/>
        <v>32000</v>
      </c>
      <c r="K91" s="355">
        <f t="shared" si="33"/>
        <v>32000</v>
      </c>
      <c r="L91" s="355">
        <f t="shared" si="33"/>
        <v>0</v>
      </c>
      <c r="M91" s="355">
        <f t="shared" si="33"/>
        <v>0</v>
      </c>
      <c r="N91" s="355">
        <f t="shared" si="33"/>
        <v>0</v>
      </c>
      <c r="O91" s="355">
        <f t="shared" si="33"/>
        <v>32000</v>
      </c>
      <c r="P91" s="355">
        <f t="shared" si="33"/>
        <v>0</v>
      </c>
      <c r="Q91" s="355">
        <f t="shared" si="33"/>
        <v>0</v>
      </c>
      <c r="R91" s="355">
        <f t="shared" si="33"/>
        <v>472840</v>
      </c>
    </row>
    <row r="92" spans="1:29" s="3" customFormat="1" ht="43.5" customHeight="1" x14ac:dyDescent="0.25">
      <c r="A92" s="353" t="s">
        <v>174</v>
      </c>
      <c r="B92" s="353"/>
      <c r="C92" s="353"/>
      <c r="D92" s="356" t="s">
        <v>98</v>
      </c>
      <c r="E92" s="355">
        <f t="shared" ref="E92:N92" si="34">SUM(E114)</f>
        <v>440840</v>
      </c>
      <c r="F92" s="355">
        <f t="shared" si="34"/>
        <v>440840</v>
      </c>
      <c r="G92" s="355">
        <f t="shared" si="34"/>
        <v>361350</v>
      </c>
      <c r="H92" s="355">
        <f t="shared" si="34"/>
        <v>0</v>
      </c>
      <c r="I92" s="355">
        <f t="shared" si="34"/>
        <v>0</v>
      </c>
      <c r="J92" s="355">
        <f t="shared" si="34"/>
        <v>32000</v>
      </c>
      <c r="K92" s="355">
        <f t="shared" si="34"/>
        <v>32000</v>
      </c>
      <c r="L92" s="355">
        <f t="shared" si="34"/>
        <v>0</v>
      </c>
      <c r="M92" s="355">
        <f t="shared" si="34"/>
        <v>0</v>
      </c>
      <c r="N92" s="355">
        <f t="shared" si="34"/>
        <v>0</v>
      </c>
      <c r="O92" s="355">
        <f>SUM(O114)</f>
        <v>32000</v>
      </c>
      <c r="P92" s="355">
        <f t="shared" ref="P92:R92" si="35">SUM(P114)</f>
        <v>0</v>
      </c>
      <c r="Q92" s="355">
        <f t="shared" si="35"/>
        <v>0</v>
      </c>
      <c r="R92" s="355">
        <f t="shared" si="35"/>
        <v>472840</v>
      </c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s="156" customFormat="1" ht="51.75" hidden="1" customHeight="1" x14ac:dyDescent="0.25">
      <c r="A93" s="123" t="s">
        <v>180</v>
      </c>
      <c r="B93" s="288" t="s">
        <v>102</v>
      </c>
      <c r="C93" s="288" t="s">
        <v>47</v>
      </c>
      <c r="D93" s="136" t="s">
        <v>101</v>
      </c>
      <c r="E93" s="93">
        <f t="shared" ref="E93:E148" si="36">SUM(F93,I93)</f>
        <v>0</v>
      </c>
      <c r="F93" s="124"/>
      <c r="G93" s="125"/>
      <c r="H93" s="125"/>
      <c r="I93" s="125"/>
      <c r="J93" s="118">
        <f>SUM(L93,O93)</f>
        <v>0</v>
      </c>
      <c r="K93" s="118"/>
      <c r="L93" s="125"/>
      <c r="M93" s="125"/>
      <c r="N93" s="125"/>
      <c r="O93" s="125"/>
      <c r="P93" s="125"/>
      <c r="Q93" s="125"/>
      <c r="R93" s="118">
        <f>SUM(E93,J93)</f>
        <v>0</v>
      </c>
      <c r="T93" s="282"/>
      <c r="U93" s="282"/>
      <c r="V93" s="282"/>
      <c r="W93" s="282"/>
      <c r="X93" s="282"/>
      <c r="Y93" s="282"/>
      <c r="Z93" s="282"/>
      <c r="AA93" s="282"/>
      <c r="AB93" s="282"/>
      <c r="AC93" s="282"/>
    </row>
    <row r="94" spans="1:29" s="156" customFormat="1" ht="48" hidden="1" customHeight="1" x14ac:dyDescent="0.25">
      <c r="A94" s="135" t="s">
        <v>271</v>
      </c>
      <c r="B94" s="138">
        <v>3011</v>
      </c>
      <c r="C94" s="138">
        <v>1030</v>
      </c>
      <c r="D94" s="172" t="s">
        <v>269</v>
      </c>
      <c r="E94" s="93">
        <f t="shared" si="36"/>
        <v>0</v>
      </c>
      <c r="F94" s="124"/>
      <c r="G94" s="125"/>
      <c r="H94" s="125"/>
      <c r="I94" s="125"/>
      <c r="J94" s="118">
        <f t="shared" ref="J94:J112" si="37">SUM(L94,O94)</f>
        <v>0</v>
      </c>
      <c r="K94" s="118"/>
      <c r="L94" s="125"/>
      <c r="M94" s="125"/>
      <c r="N94" s="125"/>
      <c r="O94" s="125"/>
      <c r="P94" s="125"/>
      <c r="Q94" s="125"/>
      <c r="R94" s="118">
        <f t="shared" ref="R94:R112" si="38">SUM(E94,J94)</f>
        <v>0</v>
      </c>
      <c r="T94" s="282"/>
      <c r="U94" s="282"/>
      <c r="V94" s="282"/>
      <c r="W94" s="282"/>
      <c r="X94" s="282"/>
      <c r="Y94" s="282"/>
      <c r="Z94" s="282"/>
      <c r="AA94" s="282"/>
      <c r="AB94" s="282"/>
      <c r="AC94" s="282"/>
    </row>
    <row r="95" spans="1:29" s="156" customFormat="1" ht="35.25" hidden="1" customHeight="1" x14ac:dyDescent="0.25">
      <c r="A95" s="135" t="s">
        <v>289</v>
      </c>
      <c r="B95" s="283">
        <v>3012</v>
      </c>
      <c r="C95" s="283">
        <v>1060</v>
      </c>
      <c r="D95" s="284" t="s">
        <v>270</v>
      </c>
      <c r="E95" s="124">
        <f t="shared" si="36"/>
        <v>0</v>
      </c>
      <c r="F95" s="124"/>
      <c r="G95" s="125"/>
      <c r="H95" s="125"/>
      <c r="I95" s="125"/>
      <c r="J95" s="118">
        <f t="shared" si="37"/>
        <v>0</v>
      </c>
      <c r="K95" s="118"/>
      <c r="L95" s="125"/>
      <c r="M95" s="125"/>
      <c r="N95" s="125"/>
      <c r="O95" s="125"/>
      <c r="P95" s="125"/>
      <c r="Q95" s="125"/>
      <c r="R95" s="118">
        <f t="shared" si="38"/>
        <v>0</v>
      </c>
      <c r="T95" s="282"/>
      <c r="U95" s="282"/>
      <c r="V95" s="282"/>
      <c r="W95" s="282"/>
      <c r="X95" s="282"/>
      <c r="Y95" s="282"/>
      <c r="Z95" s="282"/>
      <c r="AA95" s="282"/>
      <c r="AB95" s="282"/>
      <c r="AC95" s="282"/>
    </row>
    <row r="96" spans="1:29" s="156" customFormat="1" ht="50.25" hidden="1" customHeight="1" x14ac:dyDescent="0.25">
      <c r="A96" s="123" t="s">
        <v>279</v>
      </c>
      <c r="B96" s="138">
        <v>3022</v>
      </c>
      <c r="C96" s="138">
        <v>1060</v>
      </c>
      <c r="D96" s="172" t="s">
        <v>280</v>
      </c>
      <c r="E96" s="93">
        <f t="shared" ref="E96" si="39">SUM(F96,I96)</f>
        <v>0</v>
      </c>
      <c r="F96" s="93"/>
      <c r="G96" s="78"/>
      <c r="H96" s="78"/>
      <c r="I96" s="78"/>
      <c r="J96" s="121">
        <f t="shared" ref="J96:J107" si="40">SUM(L96,O96)</f>
        <v>0</v>
      </c>
      <c r="K96" s="121"/>
      <c r="L96" s="78"/>
      <c r="M96" s="78"/>
      <c r="N96" s="78"/>
      <c r="O96" s="78"/>
      <c r="P96" s="78"/>
      <c r="Q96" s="78"/>
      <c r="R96" s="121">
        <f t="shared" ref="R96:R99" si="41">SUM(E96,J96)</f>
        <v>0</v>
      </c>
      <c r="T96" s="282"/>
      <c r="U96" s="282"/>
      <c r="V96" s="282"/>
      <c r="W96" s="282"/>
      <c r="X96" s="282"/>
      <c r="Y96" s="282"/>
      <c r="Z96" s="282"/>
      <c r="AA96" s="282"/>
      <c r="AB96" s="282"/>
      <c r="AC96" s="282"/>
    </row>
    <row r="97" spans="1:29" s="156" customFormat="1" ht="34.5" hidden="1" customHeight="1" x14ac:dyDescent="0.25">
      <c r="A97" s="289" t="s">
        <v>184</v>
      </c>
      <c r="B97" s="289" t="s">
        <v>182</v>
      </c>
      <c r="C97" s="290" t="s">
        <v>21</v>
      </c>
      <c r="D97" s="172" t="s">
        <v>190</v>
      </c>
      <c r="E97" s="93">
        <f>SUM(F97,I97)</f>
        <v>0</v>
      </c>
      <c r="F97" s="78"/>
      <c r="G97" s="78"/>
      <c r="H97" s="78"/>
      <c r="I97" s="78"/>
      <c r="J97" s="118">
        <f t="shared" si="40"/>
        <v>0</v>
      </c>
      <c r="K97" s="118"/>
      <c r="L97" s="125"/>
      <c r="M97" s="125"/>
      <c r="N97" s="125"/>
      <c r="O97" s="125"/>
      <c r="P97" s="125"/>
      <c r="Q97" s="125"/>
      <c r="R97" s="118">
        <f t="shared" si="41"/>
        <v>0</v>
      </c>
      <c r="T97" s="282"/>
      <c r="U97" s="282"/>
      <c r="V97" s="282"/>
      <c r="W97" s="282"/>
      <c r="X97" s="282"/>
      <c r="Y97" s="282"/>
      <c r="Z97" s="282"/>
      <c r="AA97" s="282"/>
      <c r="AB97" s="282"/>
      <c r="AC97" s="282"/>
    </row>
    <row r="98" spans="1:29" s="156" customFormat="1" ht="34.5" hidden="1" customHeight="1" x14ac:dyDescent="0.25">
      <c r="A98" s="289" t="s">
        <v>187</v>
      </c>
      <c r="B98" s="291" t="s">
        <v>186</v>
      </c>
      <c r="C98" s="292" t="s">
        <v>61</v>
      </c>
      <c r="D98" s="172" t="s">
        <v>191</v>
      </c>
      <c r="E98" s="93">
        <f>SUM(F98,I98)</f>
        <v>0</v>
      </c>
      <c r="F98" s="293"/>
      <c r="G98" s="293"/>
      <c r="H98" s="293"/>
      <c r="I98" s="293"/>
      <c r="J98" s="118">
        <f t="shared" si="40"/>
        <v>0</v>
      </c>
      <c r="K98" s="118"/>
      <c r="L98" s="125"/>
      <c r="M98" s="125"/>
      <c r="N98" s="125"/>
      <c r="O98" s="125"/>
      <c r="P98" s="125"/>
      <c r="Q98" s="125"/>
      <c r="R98" s="118">
        <f t="shared" si="41"/>
        <v>0</v>
      </c>
      <c r="T98" s="282"/>
      <c r="U98" s="282"/>
      <c r="V98" s="282"/>
      <c r="W98" s="282"/>
      <c r="X98" s="282"/>
      <c r="Y98" s="282"/>
      <c r="Z98" s="282"/>
      <c r="AA98" s="282"/>
      <c r="AB98" s="282"/>
      <c r="AC98" s="282"/>
    </row>
    <row r="99" spans="1:29" s="156" customFormat="1" ht="33" hidden="1" customHeight="1" x14ac:dyDescent="0.25">
      <c r="A99" s="289" t="s">
        <v>188</v>
      </c>
      <c r="B99" s="289" t="s">
        <v>185</v>
      </c>
      <c r="C99" s="290" t="s">
        <v>61</v>
      </c>
      <c r="D99" s="284" t="s">
        <v>22</v>
      </c>
      <c r="E99" s="93">
        <f>SUM(F99,I99)</f>
        <v>0</v>
      </c>
      <c r="F99" s="293"/>
      <c r="G99" s="293"/>
      <c r="H99" s="293"/>
      <c r="I99" s="293"/>
      <c r="J99" s="118">
        <f t="shared" si="40"/>
        <v>0</v>
      </c>
      <c r="K99" s="118"/>
      <c r="L99" s="125"/>
      <c r="M99" s="125"/>
      <c r="N99" s="125"/>
      <c r="O99" s="125"/>
      <c r="P99" s="125"/>
      <c r="Q99" s="125"/>
      <c r="R99" s="118">
        <f t="shared" si="41"/>
        <v>0</v>
      </c>
      <c r="T99" s="282"/>
      <c r="U99" s="282"/>
      <c r="V99" s="282"/>
      <c r="W99" s="282"/>
      <c r="X99" s="282"/>
      <c r="Y99" s="282"/>
      <c r="Z99" s="282"/>
      <c r="AA99" s="282"/>
      <c r="AB99" s="282"/>
      <c r="AC99" s="282"/>
    </row>
    <row r="100" spans="1:29" s="156" customFormat="1" ht="21.75" hidden="1" customHeight="1" x14ac:dyDescent="0.25">
      <c r="A100" s="135" t="s">
        <v>288</v>
      </c>
      <c r="B100" s="138">
        <v>3041</v>
      </c>
      <c r="C100" s="171">
        <v>1040</v>
      </c>
      <c r="D100" s="173" t="s">
        <v>272</v>
      </c>
      <c r="E100" s="285">
        <f t="shared" si="36"/>
        <v>0</v>
      </c>
      <c r="F100" s="124"/>
      <c r="G100" s="125"/>
      <c r="H100" s="125"/>
      <c r="I100" s="125"/>
      <c r="J100" s="118">
        <f t="shared" si="40"/>
        <v>0</v>
      </c>
      <c r="K100" s="118"/>
      <c r="L100" s="125"/>
      <c r="M100" s="125"/>
      <c r="N100" s="125"/>
      <c r="O100" s="125"/>
      <c r="P100" s="125"/>
      <c r="Q100" s="125"/>
      <c r="R100" s="118">
        <f t="shared" si="38"/>
        <v>0</v>
      </c>
      <c r="T100" s="282"/>
      <c r="U100" s="282"/>
      <c r="V100" s="282"/>
      <c r="W100" s="282"/>
      <c r="X100" s="282"/>
      <c r="Y100" s="282"/>
      <c r="Z100" s="282"/>
      <c r="AA100" s="282"/>
      <c r="AB100" s="282"/>
      <c r="AC100" s="282"/>
    </row>
    <row r="101" spans="1:29" s="156" customFormat="1" ht="24" hidden="1" customHeight="1" x14ac:dyDescent="0.25">
      <c r="A101" s="135" t="s">
        <v>331</v>
      </c>
      <c r="B101" s="138">
        <v>3042</v>
      </c>
      <c r="C101" s="171">
        <v>1040</v>
      </c>
      <c r="D101" s="173" t="s">
        <v>277</v>
      </c>
      <c r="E101" s="285">
        <f t="shared" si="36"/>
        <v>0</v>
      </c>
      <c r="F101" s="124"/>
      <c r="G101" s="125"/>
      <c r="H101" s="125"/>
      <c r="I101" s="125"/>
      <c r="J101" s="118">
        <f t="shared" si="40"/>
        <v>0</v>
      </c>
      <c r="K101" s="118"/>
      <c r="L101" s="125"/>
      <c r="M101" s="125"/>
      <c r="N101" s="125"/>
      <c r="O101" s="125"/>
      <c r="P101" s="125"/>
      <c r="Q101" s="125"/>
      <c r="R101" s="118">
        <f t="shared" si="38"/>
        <v>0</v>
      </c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</row>
    <row r="102" spans="1:29" s="156" customFormat="1" ht="20.25" hidden="1" customHeight="1" x14ac:dyDescent="0.25">
      <c r="A102" s="135" t="s">
        <v>287</v>
      </c>
      <c r="B102" s="138">
        <v>3043</v>
      </c>
      <c r="C102" s="171">
        <v>1040</v>
      </c>
      <c r="D102" s="173" t="s">
        <v>273</v>
      </c>
      <c r="E102" s="285">
        <f t="shared" si="36"/>
        <v>0</v>
      </c>
      <c r="F102" s="124"/>
      <c r="G102" s="125"/>
      <c r="H102" s="125"/>
      <c r="I102" s="125"/>
      <c r="J102" s="118">
        <f t="shared" si="40"/>
        <v>0</v>
      </c>
      <c r="K102" s="118"/>
      <c r="L102" s="125"/>
      <c r="M102" s="125"/>
      <c r="N102" s="125"/>
      <c r="O102" s="125"/>
      <c r="P102" s="125"/>
      <c r="Q102" s="125"/>
      <c r="R102" s="118">
        <f t="shared" si="38"/>
        <v>0</v>
      </c>
      <c r="T102" s="282"/>
      <c r="U102" s="282"/>
      <c r="V102" s="282"/>
      <c r="W102" s="282"/>
      <c r="X102" s="282"/>
      <c r="Y102" s="282"/>
      <c r="Z102" s="282"/>
      <c r="AA102" s="282"/>
      <c r="AB102" s="282"/>
      <c r="AC102" s="282"/>
    </row>
    <row r="103" spans="1:29" s="156" customFormat="1" ht="35.25" hidden="1" customHeight="1" x14ac:dyDescent="0.25">
      <c r="A103" s="135" t="s">
        <v>286</v>
      </c>
      <c r="B103" s="138">
        <v>3044</v>
      </c>
      <c r="C103" s="171">
        <v>1040</v>
      </c>
      <c r="D103" s="173" t="s">
        <v>274</v>
      </c>
      <c r="E103" s="285">
        <f t="shared" si="36"/>
        <v>0</v>
      </c>
      <c r="F103" s="124"/>
      <c r="G103" s="125"/>
      <c r="H103" s="125"/>
      <c r="I103" s="125"/>
      <c r="J103" s="118">
        <f t="shared" si="40"/>
        <v>0</v>
      </c>
      <c r="K103" s="118"/>
      <c r="L103" s="125"/>
      <c r="M103" s="125"/>
      <c r="N103" s="125"/>
      <c r="O103" s="125"/>
      <c r="P103" s="125"/>
      <c r="Q103" s="125"/>
      <c r="R103" s="118">
        <f t="shared" si="38"/>
        <v>0</v>
      </c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</row>
    <row r="104" spans="1:29" s="156" customFormat="1" ht="22.5" hidden="1" customHeight="1" x14ac:dyDescent="0.25">
      <c r="A104" s="135" t="s">
        <v>285</v>
      </c>
      <c r="B104" s="138">
        <v>3045</v>
      </c>
      <c r="C104" s="171">
        <v>1040</v>
      </c>
      <c r="D104" s="173" t="s">
        <v>275</v>
      </c>
      <c r="E104" s="285">
        <f t="shared" si="36"/>
        <v>0</v>
      </c>
      <c r="F104" s="124"/>
      <c r="G104" s="125"/>
      <c r="H104" s="125"/>
      <c r="I104" s="125"/>
      <c r="J104" s="118">
        <f t="shared" si="40"/>
        <v>0</v>
      </c>
      <c r="K104" s="118"/>
      <c r="L104" s="125"/>
      <c r="M104" s="125"/>
      <c r="N104" s="125"/>
      <c r="O104" s="125"/>
      <c r="P104" s="125"/>
      <c r="Q104" s="125"/>
      <c r="R104" s="118">
        <f t="shared" si="38"/>
        <v>0</v>
      </c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</row>
    <row r="105" spans="1:29" s="156" customFormat="1" ht="20.25" hidden="1" customHeight="1" x14ac:dyDescent="0.25">
      <c r="A105" s="135" t="s">
        <v>284</v>
      </c>
      <c r="B105" s="138">
        <v>3046</v>
      </c>
      <c r="C105" s="171">
        <v>1040</v>
      </c>
      <c r="D105" s="173" t="s">
        <v>276</v>
      </c>
      <c r="E105" s="285">
        <f t="shared" si="36"/>
        <v>0</v>
      </c>
      <c r="F105" s="124"/>
      <c r="G105" s="125"/>
      <c r="H105" s="125"/>
      <c r="I105" s="125"/>
      <c r="J105" s="118">
        <f t="shared" si="40"/>
        <v>0</v>
      </c>
      <c r="K105" s="118"/>
      <c r="L105" s="125"/>
      <c r="M105" s="125"/>
      <c r="N105" s="125"/>
      <c r="O105" s="125"/>
      <c r="P105" s="125"/>
      <c r="Q105" s="125"/>
      <c r="R105" s="118">
        <f t="shared" si="38"/>
        <v>0</v>
      </c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</row>
    <row r="106" spans="1:29" s="156" customFormat="1" ht="30.75" hidden="1" customHeight="1" x14ac:dyDescent="0.25">
      <c r="A106" s="135" t="s">
        <v>283</v>
      </c>
      <c r="B106" s="138">
        <v>3047</v>
      </c>
      <c r="C106" s="171">
        <v>1040</v>
      </c>
      <c r="D106" s="173" t="s">
        <v>330</v>
      </c>
      <c r="E106" s="285">
        <f t="shared" si="36"/>
        <v>0</v>
      </c>
      <c r="F106" s="124"/>
      <c r="G106" s="125"/>
      <c r="H106" s="125"/>
      <c r="I106" s="125"/>
      <c r="J106" s="118">
        <f t="shared" si="40"/>
        <v>0</v>
      </c>
      <c r="K106" s="118"/>
      <c r="L106" s="125"/>
      <c r="M106" s="125"/>
      <c r="N106" s="125"/>
      <c r="O106" s="125"/>
      <c r="P106" s="125"/>
      <c r="Q106" s="125"/>
      <c r="R106" s="118">
        <f t="shared" si="38"/>
        <v>0</v>
      </c>
      <c r="T106" s="282"/>
      <c r="U106" s="282"/>
      <c r="V106" s="282"/>
      <c r="W106" s="282"/>
      <c r="X106" s="282"/>
      <c r="Y106" s="282"/>
      <c r="Z106" s="282"/>
      <c r="AA106" s="282"/>
      <c r="AB106" s="282"/>
      <c r="AC106" s="282"/>
    </row>
    <row r="107" spans="1:29" s="3" customFormat="1" ht="33" hidden="1" customHeight="1" x14ac:dyDescent="0.25">
      <c r="A107" s="135" t="s">
        <v>282</v>
      </c>
      <c r="B107" s="138">
        <v>3050</v>
      </c>
      <c r="C107" s="138">
        <v>1070</v>
      </c>
      <c r="D107" s="172" t="s">
        <v>278</v>
      </c>
      <c r="E107" s="124">
        <f t="shared" si="36"/>
        <v>0</v>
      </c>
      <c r="F107" s="124"/>
      <c r="G107" s="125"/>
      <c r="H107" s="125"/>
      <c r="I107" s="125"/>
      <c r="J107" s="119">
        <f t="shared" si="40"/>
        <v>0</v>
      </c>
      <c r="K107" s="119"/>
      <c r="L107" s="125"/>
      <c r="M107" s="125"/>
      <c r="N107" s="125"/>
      <c r="O107" s="125"/>
      <c r="P107" s="125"/>
      <c r="Q107" s="125"/>
      <c r="R107" s="119">
        <f t="shared" si="38"/>
        <v>0</v>
      </c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s="3" customFormat="1" ht="33.75" hidden="1" customHeight="1" x14ac:dyDescent="0.25">
      <c r="A108" s="123" t="s">
        <v>319</v>
      </c>
      <c r="B108" s="123" t="s">
        <v>320</v>
      </c>
      <c r="C108" s="135" t="s">
        <v>62</v>
      </c>
      <c r="D108" s="136" t="s">
        <v>318</v>
      </c>
      <c r="E108" s="93">
        <f t="shared" si="36"/>
        <v>0</v>
      </c>
      <c r="F108" s="124"/>
      <c r="G108" s="125"/>
      <c r="H108" s="125"/>
      <c r="I108" s="125"/>
      <c r="J108" s="124">
        <f t="shared" si="37"/>
        <v>0</v>
      </c>
      <c r="K108" s="124"/>
      <c r="L108" s="125"/>
      <c r="M108" s="125"/>
      <c r="N108" s="125"/>
      <c r="O108" s="125"/>
      <c r="P108" s="125"/>
      <c r="Q108" s="125"/>
      <c r="R108" s="124">
        <f t="shared" si="38"/>
        <v>0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s="3" customFormat="1" ht="50.25" hidden="1" customHeight="1" x14ac:dyDescent="0.25">
      <c r="A109" s="123" t="s">
        <v>333</v>
      </c>
      <c r="B109" s="123" t="s">
        <v>334</v>
      </c>
      <c r="C109" s="123" t="s">
        <v>62</v>
      </c>
      <c r="D109" s="114" t="s">
        <v>332</v>
      </c>
      <c r="E109" s="93">
        <f t="shared" si="36"/>
        <v>0</v>
      </c>
      <c r="F109" s="93"/>
      <c r="G109" s="78"/>
      <c r="H109" s="78"/>
      <c r="I109" s="78"/>
      <c r="J109" s="93">
        <f t="shared" ref="J109" si="42">SUM(L109,O109)</f>
        <v>0</v>
      </c>
      <c r="K109" s="93"/>
      <c r="L109" s="78"/>
      <c r="M109" s="78"/>
      <c r="N109" s="78"/>
      <c r="O109" s="78"/>
      <c r="P109" s="78"/>
      <c r="Q109" s="78"/>
      <c r="R109" s="93">
        <f t="shared" ref="R109" si="43">SUM(E109,J109)</f>
        <v>0</v>
      </c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s="3" customFormat="1" ht="38.25" hidden="1" customHeight="1" x14ac:dyDescent="0.25">
      <c r="A110" s="123" t="s">
        <v>328</v>
      </c>
      <c r="B110" s="123" t="s">
        <v>323</v>
      </c>
      <c r="C110" s="123" t="s">
        <v>62</v>
      </c>
      <c r="D110" s="173" t="s">
        <v>281</v>
      </c>
      <c r="E110" s="93">
        <f t="shared" si="36"/>
        <v>0</v>
      </c>
      <c r="F110" s="93"/>
      <c r="G110" s="78"/>
      <c r="H110" s="78"/>
      <c r="I110" s="78"/>
      <c r="J110" s="93">
        <f t="shared" si="37"/>
        <v>0</v>
      </c>
      <c r="K110" s="93"/>
      <c r="L110" s="78"/>
      <c r="M110" s="78"/>
      <c r="N110" s="78"/>
      <c r="O110" s="78"/>
      <c r="P110" s="78"/>
      <c r="Q110" s="78"/>
      <c r="R110" s="93">
        <f t="shared" si="38"/>
        <v>0</v>
      </c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s="3" customFormat="1" ht="51" hidden="1" customHeight="1" x14ac:dyDescent="0.25">
      <c r="A111" s="123" t="s">
        <v>327</v>
      </c>
      <c r="B111" s="123" t="s">
        <v>324</v>
      </c>
      <c r="C111" s="135" t="s">
        <v>55</v>
      </c>
      <c r="D111" s="173" t="s">
        <v>321</v>
      </c>
      <c r="E111" s="93">
        <f t="shared" si="36"/>
        <v>0</v>
      </c>
      <c r="F111" s="93"/>
      <c r="G111" s="78"/>
      <c r="H111" s="78"/>
      <c r="I111" s="78"/>
      <c r="J111" s="93">
        <f t="shared" si="37"/>
        <v>0</v>
      </c>
      <c r="K111" s="93"/>
      <c r="L111" s="78"/>
      <c r="M111" s="78"/>
      <c r="N111" s="78"/>
      <c r="O111" s="78"/>
      <c r="P111" s="78"/>
      <c r="Q111" s="78"/>
      <c r="R111" s="93">
        <f t="shared" si="38"/>
        <v>0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s="3" customFormat="1" ht="65.25" hidden="1" customHeight="1" x14ac:dyDescent="0.25">
      <c r="A112" s="123" t="s">
        <v>326</v>
      </c>
      <c r="B112" s="123" t="s">
        <v>325</v>
      </c>
      <c r="C112" s="135" t="s">
        <v>62</v>
      </c>
      <c r="D112" s="173" t="s">
        <v>322</v>
      </c>
      <c r="E112" s="286">
        <f t="shared" si="36"/>
        <v>0</v>
      </c>
      <c r="F112" s="124"/>
      <c r="G112" s="78"/>
      <c r="H112" s="78"/>
      <c r="I112" s="78"/>
      <c r="J112" s="93">
        <f t="shared" si="37"/>
        <v>0</v>
      </c>
      <c r="K112" s="93"/>
      <c r="L112" s="78"/>
      <c r="M112" s="78"/>
      <c r="N112" s="78"/>
      <c r="O112" s="78"/>
      <c r="P112" s="125"/>
      <c r="Q112" s="125"/>
      <c r="R112" s="124">
        <f t="shared" si="38"/>
        <v>0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118" s="156" customFormat="1" ht="65.25" hidden="1" customHeight="1" x14ac:dyDescent="0.25">
      <c r="A113" s="289" t="s">
        <v>192</v>
      </c>
      <c r="B113" s="289" t="s">
        <v>93</v>
      </c>
      <c r="C113" s="290" t="s">
        <v>63</v>
      </c>
      <c r="D113" s="172" t="s">
        <v>20</v>
      </c>
      <c r="E113" s="286">
        <f>SUM(F113,I122)</f>
        <v>0</v>
      </c>
      <c r="F113" s="93"/>
      <c r="G113" s="78"/>
      <c r="H113" s="78"/>
      <c r="I113" s="78"/>
      <c r="J113" s="121">
        <f t="shared" ref="J113:J117" si="44">SUM(L113,O113)</f>
        <v>0</v>
      </c>
      <c r="K113" s="121"/>
      <c r="L113" s="325"/>
      <c r="M113" s="78"/>
      <c r="N113" s="78"/>
      <c r="O113" s="325"/>
      <c r="P113" s="326"/>
      <c r="Q113" s="293"/>
      <c r="R113" s="118">
        <f t="shared" ref="R113:R115" si="45">SUM(E113,J113)</f>
        <v>0</v>
      </c>
      <c r="T113" s="282"/>
      <c r="U113" s="282"/>
      <c r="V113" s="282"/>
      <c r="W113" s="282"/>
      <c r="X113" s="282"/>
      <c r="Y113" s="282"/>
      <c r="Z113" s="282"/>
      <c r="AA113" s="282"/>
      <c r="AB113" s="282"/>
      <c r="AC113" s="282"/>
    </row>
    <row r="114" spans="1:118" s="156" customFormat="1" ht="39.75" customHeight="1" x14ac:dyDescent="0.25">
      <c r="A114" s="289" t="s">
        <v>194</v>
      </c>
      <c r="B114" s="289" t="s">
        <v>94</v>
      </c>
      <c r="C114" s="126" t="s">
        <v>62</v>
      </c>
      <c r="D114" s="172" t="s">
        <v>193</v>
      </c>
      <c r="E114" s="93">
        <f>SUM(F114,I123)</f>
        <v>440840</v>
      </c>
      <c r="F114" s="93">
        <v>440840</v>
      </c>
      <c r="G114" s="93">
        <v>361350</v>
      </c>
      <c r="H114" s="93"/>
      <c r="I114" s="93"/>
      <c r="J114" s="121">
        <f t="shared" si="44"/>
        <v>32000</v>
      </c>
      <c r="K114" s="121">
        <v>32000</v>
      </c>
      <c r="L114" s="93"/>
      <c r="M114" s="93"/>
      <c r="N114" s="93"/>
      <c r="O114" s="93">
        <v>32000</v>
      </c>
      <c r="P114" s="93"/>
      <c r="Q114" s="93">
        <f>SUM(Q116:Q117)</f>
        <v>0</v>
      </c>
      <c r="R114" s="121">
        <f t="shared" si="45"/>
        <v>472840</v>
      </c>
      <c r="T114" s="282"/>
      <c r="U114" s="282"/>
      <c r="V114" s="282"/>
      <c r="W114" s="282"/>
      <c r="X114" s="282"/>
      <c r="Y114" s="282"/>
      <c r="Z114" s="282"/>
      <c r="AA114" s="282"/>
      <c r="AB114" s="282"/>
      <c r="AC114" s="282"/>
    </row>
    <row r="115" spans="1:118" s="406" customFormat="1" ht="52.5" customHeight="1" x14ac:dyDescent="0.25">
      <c r="A115" s="425"/>
      <c r="B115" s="425"/>
      <c r="C115" s="426"/>
      <c r="D115" s="427" t="s">
        <v>420</v>
      </c>
      <c r="E115" s="428"/>
      <c r="F115" s="428"/>
      <c r="G115" s="428"/>
      <c r="H115" s="428"/>
      <c r="I115" s="428"/>
      <c r="J115" s="122">
        <f t="shared" si="44"/>
        <v>32000</v>
      </c>
      <c r="K115" s="122">
        <v>32000</v>
      </c>
      <c r="L115" s="428"/>
      <c r="M115" s="428"/>
      <c r="N115" s="428"/>
      <c r="O115" s="428">
        <v>32000</v>
      </c>
      <c r="P115" s="428"/>
      <c r="Q115" s="428"/>
      <c r="R115" s="428">
        <f t="shared" si="45"/>
        <v>32000</v>
      </c>
      <c r="T115" s="429"/>
      <c r="U115" s="429"/>
      <c r="V115" s="429"/>
      <c r="W115" s="429"/>
      <c r="X115" s="429"/>
      <c r="Y115" s="429"/>
      <c r="Z115" s="429"/>
      <c r="AA115" s="429"/>
      <c r="AB115" s="429"/>
      <c r="AC115" s="429"/>
    </row>
    <row r="116" spans="1:118" s="156" customFormat="1" ht="78" hidden="1" customHeight="1" x14ac:dyDescent="0.25">
      <c r="A116" s="294" t="s">
        <v>196</v>
      </c>
      <c r="B116" s="294" t="s">
        <v>88</v>
      </c>
      <c r="C116" s="126" t="s">
        <v>62</v>
      </c>
      <c r="D116" s="295" t="s">
        <v>195</v>
      </c>
      <c r="E116" s="93">
        <f>SUM(F116,I124)</f>
        <v>0</v>
      </c>
      <c r="F116" s="296"/>
      <c r="G116" s="297"/>
      <c r="H116" s="297"/>
      <c r="I116" s="297"/>
      <c r="J116" s="121">
        <f t="shared" si="44"/>
        <v>0</v>
      </c>
      <c r="K116" s="121"/>
      <c r="L116" s="297"/>
      <c r="M116" s="297"/>
      <c r="N116" s="297"/>
      <c r="O116" s="297"/>
      <c r="P116" s="297"/>
      <c r="Q116" s="297"/>
      <c r="R116" s="120">
        <f>SUM(J116,E116)</f>
        <v>0</v>
      </c>
      <c r="T116" s="282"/>
      <c r="U116" s="282"/>
      <c r="V116" s="282"/>
      <c r="W116" s="282"/>
      <c r="X116" s="282"/>
      <c r="Y116" s="282"/>
      <c r="Z116" s="282"/>
      <c r="AA116" s="282"/>
      <c r="AB116" s="282"/>
      <c r="AC116" s="282"/>
    </row>
    <row r="117" spans="1:118" s="156" customFormat="1" ht="52.5" hidden="1" customHeight="1" x14ac:dyDescent="0.25">
      <c r="A117" s="294" t="s">
        <v>197</v>
      </c>
      <c r="B117" s="294" t="s">
        <v>198</v>
      </c>
      <c r="C117" s="126" t="s">
        <v>21</v>
      </c>
      <c r="D117" s="295" t="s">
        <v>349</v>
      </c>
      <c r="E117" s="286">
        <f>SUM(F117,I126)</f>
        <v>0</v>
      </c>
      <c r="F117" s="296"/>
      <c r="G117" s="297"/>
      <c r="H117" s="297"/>
      <c r="I117" s="297"/>
      <c r="J117" s="121">
        <f t="shared" si="44"/>
        <v>0</v>
      </c>
      <c r="K117" s="121"/>
      <c r="L117" s="297"/>
      <c r="M117" s="297"/>
      <c r="N117" s="297"/>
      <c r="O117" s="297"/>
      <c r="P117" s="297"/>
      <c r="Q117" s="297"/>
      <c r="R117" s="120">
        <f>SUM(J117,E117)</f>
        <v>0</v>
      </c>
      <c r="T117" s="282"/>
      <c r="U117" s="282"/>
      <c r="V117" s="282"/>
      <c r="W117" s="282"/>
      <c r="X117" s="282"/>
      <c r="Y117" s="282"/>
      <c r="Z117" s="282"/>
      <c r="AA117" s="282"/>
      <c r="AB117" s="282"/>
      <c r="AC117" s="282"/>
    </row>
    <row r="118" spans="1:118" s="156" customFormat="1" ht="36" hidden="1" customHeight="1" x14ac:dyDescent="0.25">
      <c r="A118" s="289" t="s">
        <v>202</v>
      </c>
      <c r="B118" s="289" t="s">
        <v>136</v>
      </c>
      <c r="C118" s="126" t="s">
        <v>54</v>
      </c>
      <c r="D118" s="295" t="s">
        <v>139</v>
      </c>
      <c r="E118" s="286">
        <f t="shared" ref="E118:E125" si="46">SUM(F118,I128)</f>
        <v>0</v>
      </c>
      <c r="F118" s="93"/>
      <c r="G118" s="78"/>
      <c r="H118" s="78"/>
      <c r="I118" s="78"/>
      <c r="J118" s="121">
        <f t="shared" ref="J118:J145" si="47">SUM(L118,O118)</f>
        <v>0</v>
      </c>
      <c r="K118" s="121"/>
      <c r="L118" s="78"/>
      <c r="M118" s="78"/>
      <c r="N118" s="78"/>
      <c r="O118" s="78"/>
      <c r="P118" s="78"/>
      <c r="Q118" s="78"/>
      <c r="R118" s="121">
        <f>SUM(E118,J118)</f>
        <v>0</v>
      </c>
      <c r="T118" s="282"/>
      <c r="U118" s="282"/>
      <c r="V118" s="282"/>
      <c r="W118" s="282"/>
      <c r="X118" s="282"/>
      <c r="Y118" s="282"/>
      <c r="Z118" s="282"/>
      <c r="AA118" s="282"/>
      <c r="AB118" s="282"/>
      <c r="AC118" s="282"/>
    </row>
    <row r="119" spans="1:118" s="264" customFormat="1" ht="22.5" hidden="1" customHeight="1" x14ac:dyDescent="0.25">
      <c r="A119" s="260"/>
      <c r="B119" s="260"/>
      <c r="C119" s="259"/>
      <c r="D119" s="255"/>
      <c r="E119" s="240">
        <f t="shared" si="46"/>
        <v>0</v>
      </c>
      <c r="F119" s="248"/>
      <c r="G119" s="249"/>
      <c r="H119" s="249"/>
      <c r="I119" s="249"/>
      <c r="J119" s="250">
        <f t="shared" si="47"/>
        <v>0</v>
      </c>
      <c r="K119" s="250"/>
      <c r="L119" s="261"/>
      <c r="M119" s="261"/>
      <c r="N119" s="261"/>
      <c r="O119" s="261"/>
      <c r="P119" s="261"/>
      <c r="Q119" s="261"/>
      <c r="R119" s="250">
        <f>SUM(E119,J119)</f>
        <v>0</v>
      </c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62"/>
      <c r="AD119" s="262"/>
      <c r="AE119" s="262"/>
      <c r="AF119" s="262"/>
      <c r="AG119" s="262"/>
      <c r="AH119" s="262"/>
      <c r="AI119" s="262"/>
      <c r="AJ119" s="262"/>
      <c r="AK119" s="263"/>
      <c r="AL119" s="263"/>
      <c r="AM119" s="263"/>
      <c r="AN119" s="263"/>
      <c r="AO119" s="263"/>
      <c r="AP119" s="263"/>
      <c r="AQ119" s="263"/>
      <c r="AR119" s="263"/>
      <c r="AS119" s="263"/>
      <c r="AT119" s="263"/>
      <c r="AU119" s="263"/>
      <c r="AV119" s="263"/>
      <c r="AW119" s="263"/>
      <c r="AX119" s="263"/>
      <c r="AY119" s="263"/>
      <c r="AZ119" s="263"/>
      <c r="BA119" s="263"/>
      <c r="BB119" s="263"/>
      <c r="BC119" s="263"/>
      <c r="BD119" s="263"/>
      <c r="BE119" s="263"/>
      <c r="BF119" s="263"/>
      <c r="BG119" s="263"/>
      <c r="BH119" s="263"/>
      <c r="BI119" s="263"/>
      <c r="BJ119" s="263"/>
      <c r="BK119" s="263"/>
      <c r="BL119" s="263"/>
      <c r="BM119" s="263"/>
      <c r="BN119" s="263"/>
      <c r="BO119" s="263"/>
      <c r="BP119" s="263"/>
      <c r="BQ119" s="263"/>
      <c r="BR119" s="263"/>
      <c r="BS119" s="263"/>
      <c r="BT119" s="263"/>
      <c r="BU119" s="263"/>
      <c r="BV119" s="263"/>
      <c r="BW119" s="263"/>
      <c r="BX119" s="263"/>
      <c r="BY119" s="263"/>
      <c r="BZ119" s="263"/>
      <c r="CA119" s="263"/>
      <c r="CB119" s="263"/>
      <c r="CC119" s="263"/>
      <c r="CD119" s="263"/>
      <c r="CE119" s="263"/>
      <c r="CF119" s="263"/>
      <c r="CG119" s="263"/>
      <c r="CH119" s="263"/>
      <c r="CI119" s="263"/>
      <c r="CJ119" s="263"/>
      <c r="CK119" s="263"/>
      <c r="CL119" s="263"/>
      <c r="CM119" s="263"/>
      <c r="CN119" s="263"/>
      <c r="CO119" s="263"/>
      <c r="CP119" s="263"/>
      <c r="CQ119" s="263"/>
      <c r="CR119" s="263"/>
      <c r="CS119" s="263"/>
      <c r="CT119" s="263"/>
      <c r="CU119" s="263"/>
      <c r="CV119" s="263"/>
      <c r="CW119" s="263"/>
      <c r="CX119" s="263"/>
      <c r="CY119" s="263"/>
      <c r="CZ119" s="263"/>
      <c r="DA119" s="263"/>
      <c r="DB119" s="263"/>
      <c r="DC119" s="263"/>
      <c r="DD119" s="263"/>
      <c r="DE119" s="263"/>
      <c r="DF119" s="263"/>
      <c r="DG119" s="263"/>
      <c r="DH119" s="263"/>
      <c r="DI119" s="263"/>
      <c r="DJ119" s="263"/>
      <c r="DK119" s="263"/>
      <c r="DL119" s="263"/>
      <c r="DM119" s="263"/>
      <c r="DN119" s="263"/>
    </row>
    <row r="120" spans="1:118" s="199" customFormat="1" ht="22.5" hidden="1" customHeight="1" x14ac:dyDescent="0.25">
      <c r="A120" s="251"/>
      <c r="B120" s="251"/>
      <c r="C120" s="224"/>
      <c r="D120" s="255"/>
      <c r="E120" s="240">
        <f t="shared" si="46"/>
        <v>0</v>
      </c>
      <c r="F120" s="237"/>
      <c r="G120" s="203"/>
      <c r="H120" s="203"/>
      <c r="I120" s="203"/>
      <c r="J120" s="198">
        <f t="shared" si="47"/>
        <v>0</v>
      </c>
      <c r="K120" s="198"/>
      <c r="L120" s="197"/>
      <c r="M120" s="197"/>
      <c r="N120" s="197"/>
      <c r="O120" s="197"/>
      <c r="P120" s="197"/>
      <c r="Q120" s="197"/>
      <c r="R120" s="265">
        <f>SUM(E120,J120)</f>
        <v>0</v>
      </c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247"/>
      <c r="BR120" s="247"/>
      <c r="BS120" s="247"/>
      <c r="BT120" s="247"/>
      <c r="BU120" s="247"/>
      <c r="BV120" s="247"/>
      <c r="BW120" s="247"/>
      <c r="BX120" s="247"/>
      <c r="BY120" s="247"/>
      <c r="BZ120" s="247"/>
      <c r="CA120" s="247"/>
      <c r="CB120" s="247"/>
      <c r="CC120" s="247"/>
      <c r="CD120" s="247"/>
      <c r="CE120" s="247"/>
      <c r="CF120" s="247"/>
      <c r="CG120" s="247"/>
      <c r="CH120" s="247"/>
      <c r="CI120" s="247"/>
      <c r="CJ120" s="247"/>
      <c r="CK120" s="247"/>
      <c r="CL120" s="247"/>
      <c r="CM120" s="247"/>
      <c r="CN120" s="247"/>
      <c r="CO120" s="247"/>
      <c r="CP120" s="247"/>
      <c r="CQ120" s="247"/>
      <c r="CR120" s="247"/>
      <c r="CS120" s="247"/>
      <c r="CT120" s="247"/>
      <c r="CU120" s="247"/>
      <c r="CV120" s="247"/>
      <c r="CW120" s="247"/>
      <c r="CX120" s="247"/>
      <c r="CY120" s="247"/>
      <c r="CZ120" s="247"/>
      <c r="DA120" s="247"/>
      <c r="DB120" s="247"/>
      <c r="DC120" s="247"/>
      <c r="DD120" s="247"/>
      <c r="DE120" s="247"/>
      <c r="DF120" s="247"/>
      <c r="DG120" s="247"/>
      <c r="DH120" s="247"/>
      <c r="DI120" s="247"/>
      <c r="DJ120" s="247"/>
      <c r="DK120" s="247"/>
      <c r="DL120" s="247"/>
      <c r="DM120" s="247"/>
      <c r="DN120" s="247"/>
    </row>
    <row r="121" spans="1:118" s="199" customFormat="1" ht="22.5" hidden="1" customHeight="1" x14ac:dyDescent="0.25">
      <c r="A121" s="254"/>
      <c r="B121" s="254"/>
      <c r="C121" s="224"/>
      <c r="D121" s="255"/>
      <c r="E121" s="240">
        <f t="shared" si="46"/>
        <v>0</v>
      </c>
      <c r="F121" s="201"/>
      <c r="G121" s="256"/>
      <c r="H121" s="256"/>
      <c r="I121" s="256"/>
      <c r="J121" s="202">
        <f>SUM(L121,O121)</f>
        <v>0</v>
      </c>
      <c r="K121" s="202"/>
      <c r="L121" s="256"/>
      <c r="M121" s="256"/>
      <c r="N121" s="256"/>
      <c r="O121" s="256"/>
      <c r="P121" s="256"/>
      <c r="Q121" s="256"/>
      <c r="R121" s="266">
        <f>SUM(J121,E121)</f>
        <v>0</v>
      </c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K121" s="247"/>
      <c r="AL121" s="247"/>
      <c r="AM121" s="247"/>
      <c r="AN121" s="247"/>
      <c r="AO121" s="247"/>
      <c r="AP121" s="247"/>
      <c r="AQ121" s="247"/>
      <c r="AR121" s="247"/>
      <c r="AS121" s="247"/>
      <c r="AT121" s="247"/>
      <c r="AU121" s="247"/>
      <c r="AV121" s="247"/>
      <c r="AW121" s="247"/>
      <c r="AX121" s="247"/>
      <c r="AY121" s="247"/>
      <c r="AZ121" s="247"/>
      <c r="BA121" s="247"/>
      <c r="BB121" s="247"/>
      <c r="BC121" s="247"/>
      <c r="BD121" s="247"/>
      <c r="BE121" s="247"/>
      <c r="BF121" s="247"/>
      <c r="BG121" s="247"/>
      <c r="BH121" s="247"/>
      <c r="BI121" s="247"/>
      <c r="BJ121" s="247"/>
      <c r="BK121" s="247"/>
      <c r="BL121" s="247"/>
      <c r="BM121" s="247"/>
      <c r="BN121" s="247"/>
      <c r="BO121" s="247"/>
      <c r="BP121" s="247"/>
      <c r="BQ121" s="247"/>
      <c r="BR121" s="247"/>
      <c r="BS121" s="247"/>
      <c r="BT121" s="247"/>
      <c r="BU121" s="247"/>
      <c r="BV121" s="247"/>
      <c r="BW121" s="247"/>
      <c r="BX121" s="247"/>
      <c r="BY121" s="247"/>
      <c r="BZ121" s="247"/>
      <c r="CA121" s="247"/>
      <c r="CB121" s="247"/>
      <c r="CC121" s="247"/>
      <c r="CD121" s="247"/>
      <c r="CE121" s="247"/>
      <c r="CF121" s="247"/>
      <c r="CG121" s="247"/>
      <c r="CH121" s="247"/>
      <c r="CI121" s="247"/>
      <c r="CJ121" s="247"/>
      <c r="CK121" s="247"/>
      <c r="CL121" s="247"/>
      <c r="CM121" s="247"/>
      <c r="CN121" s="247"/>
      <c r="CO121" s="247"/>
      <c r="CP121" s="247"/>
      <c r="CQ121" s="247"/>
      <c r="CR121" s="247"/>
      <c r="CS121" s="247"/>
      <c r="CT121" s="247"/>
      <c r="CU121" s="247"/>
      <c r="CV121" s="247"/>
      <c r="CW121" s="247"/>
      <c r="CX121" s="247"/>
      <c r="CY121" s="247"/>
      <c r="CZ121" s="247"/>
      <c r="DA121" s="247"/>
      <c r="DB121" s="247"/>
      <c r="DC121" s="247"/>
      <c r="DD121" s="247"/>
      <c r="DE121" s="247"/>
      <c r="DF121" s="247"/>
      <c r="DG121" s="247"/>
      <c r="DH121" s="247"/>
      <c r="DI121" s="247"/>
      <c r="DJ121" s="247"/>
      <c r="DK121" s="247"/>
      <c r="DL121" s="247"/>
      <c r="DM121" s="247"/>
      <c r="DN121" s="247"/>
    </row>
    <row r="122" spans="1:118" s="199" customFormat="1" ht="22.5" hidden="1" customHeight="1" x14ac:dyDescent="0.25">
      <c r="A122" s="251"/>
      <c r="B122" s="251"/>
      <c r="C122" s="224"/>
      <c r="D122" s="255"/>
      <c r="E122" s="240">
        <f t="shared" si="46"/>
        <v>0</v>
      </c>
      <c r="F122" s="218"/>
      <c r="G122" s="203"/>
      <c r="H122" s="203"/>
      <c r="I122" s="203"/>
      <c r="J122" s="198">
        <f t="shared" si="47"/>
        <v>0</v>
      </c>
      <c r="K122" s="198"/>
      <c r="L122" s="197"/>
      <c r="M122" s="197"/>
      <c r="N122" s="197"/>
      <c r="O122" s="197"/>
      <c r="P122" s="197"/>
      <c r="Q122" s="197"/>
      <c r="R122" s="265">
        <f t="shared" ref="R122:R130" si="48">SUM(E122,J122)</f>
        <v>0</v>
      </c>
      <c r="S122" s="247"/>
      <c r="T122" s="247"/>
      <c r="U122" s="247"/>
      <c r="V122" s="247"/>
      <c r="W122" s="247"/>
      <c r="X122" s="247"/>
      <c r="Y122" s="247"/>
      <c r="Z122" s="247"/>
      <c r="AA122" s="247"/>
      <c r="AB122" s="247"/>
      <c r="AC122" s="247"/>
      <c r="AD122" s="247"/>
      <c r="AE122" s="247"/>
      <c r="AF122" s="247"/>
      <c r="AG122" s="247"/>
      <c r="AH122" s="247"/>
      <c r="AI122" s="247"/>
      <c r="AJ122" s="247"/>
      <c r="AK122" s="247"/>
      <c r="AL122" s="247"/>
      <c r="AM122" s="247"/>
      <c r="AN122" s="247"/>
      <c r="AO122" s="247"/>
      <c r="AP122" s="247"/>
      <c r="AQ122" s="247"/>
      <c r="AR122" s="247"/>
      <c r="AS122" s="247"/>
      <c r="AT122" s="247"/>
      <c r="AU122" s="247"/>
      <c r="AV122" s="247"/>
      <c r="AW122" s="247"/>
      <c r="AX122" s="247"/>
      <c r="AY122" s="247"/>
      <c r="AZ122" s="247"/>
      <c r="BA122" s="247"/>
      <c r="BB122" s="247"/>
      <c r="BC122" s="247"/>
      <c r="BD122" s="247"/>
      <c r="BE122" s="247"/>
      <c r="BF122" s="247"/>
      <c r="BG122" s="247"/>
      <c r="BH122" s="247"/>
      <c r="BI122" s="247"/>
      <c r="BJ122" s="247"/>
      <c r="BK122" s="247"/>
      <c r="BL122" s="247"/>
      <c r="BM122" s="247"/>
      <c r="BN122" s="247"/>
      <c r="BO122" s="247"/>
      <c r="BP122" s="247"/>
      <c r="BQ122" s="247"/>
      <c r="BR122" s="247"/>
      <c r="BS122" s="247"/>
      <c r="BT122" s="247"/>
      <c r="BU122" s="247"/>
      <c r="BV122" s="247"/>
      <c r="BW122" s="247"/>
      <c r="BX122" s="247"/>
      <c r="BY122" s="247"/>
      <c r="BZ122" s="247"/>
      <c r="CA122" s="247"/>
      <c r="CB122" s="247"/>
      <c r="CC122" s="247"/>
      <c r="CD122" s="247"/>
      <c r="CE122" s="247"/>
      <c r="CF122" s="247"/>
      <c r="CG122" s="247"/>
      <c r="CH122" s="247"/>
      <c r="CI122" s="247"/>
      <c r="CJ122" s="247"/>
      <c r="CK122" s="247"/>
      <c r="CL122" s="247"/>
      <c r="CM122" s="247"/>
      <c r="CN122" s="247"/>
      <c r="CO122" s="247"/>
      <c r="CP122" s="247"/>
      <c r="CQ122" s="247"/>
      <c r="CR122" s="247"/>
      <c r="CS122" s="247"/>
      <c r="CT122" s="247"/>
      <c r="CU122" s="247"/>
      <c r="CV122" s="247"/>
      <c r="CW122" s="247"/>
      <c r="CX122" s="247"/>
      <c r="CY122" s="247"/>
      <c r="CZ122" s="247"/>
      <c r="DA122" s="247"/>
      <c r="DB122" s="247"/>
      <c r="DC122" s="247"/>
      <c r="DD122" s="247"/>
      <c r="DE122" s="247"/>
      <c r="DF122" s="247"/>
      <c r="DG122" s="247"/>
      <c r="DH122" s="247"/>
      <c r="DI122" s="247"/>
      <c r="DJ122" s="247"/>
      <c r="DK122" s="247"/>
      <c r="DL122" s="247"/>
      <c r="DM122" s="247"/>
      <c r="DN122" s="247"/>
    </row>
    <row r="123" spans="1:118" s="199" customFormat="1" ht="22.5" hidden="1" customHeight="1" x14ac:dyDescent="0.25">
      <c r="A123" s="267"/>
      <c r="B123" s="251"/>
      <c r="C123" s="224"/>
      <c r="D123" s="268"/>
      <c r="E123" s="240">
        <f t="shared" si="46"/>
        <v>0</v>
      </c>
      <c r="F123" s="218"/>
      <c r="G123" s="203"/>
      <c r="H123" s="203"/>
      <c r="I123" s="203"/>
      <c r="J123" s="198"/>
      <c r="K123" s="198"/>
      <c r="L123" s="197"/>
      <c r="M123" s="197"/>
      <c r="N123" s="197"/>
      <c r="O123" s="197"/>
      <c r="P123" s="197"/>
      <c r="Q123" s="197"/>
      <c r="R123" s="265">
        <f t="shared" si="48"/>
        <v>0</v>
      </c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247"/>
      <c r="AR123" s="247"/>
      <c r="AS123" s="247"/>
      <c r="AT123" s="247"/>
      <c r="AU123" s="247"/>
      <c r="AV123" s="247"/>
      <c r="AW123" s="247"/>
      <c r="AX123" s="247"/>
      <c r="AY123" s="247"/>
      <c r="AZ123" s="247"/>
      <c r="BA123" s="247"/>
      <c r="BB123" s="247"/>
      <c r="BC123" s="247"/>
      <c r="BD123" s="247"/>
      <c r="BE123" s="247"/>
      <c r="BF123" s="247"/>
      <c r="BG123" s="247"/>
      <c r="BH123" s="247"/>
      <c r="BI123" s="247"/>
      <c r="BJ123" s="247"/>
      <c r="BK123" s="247"/>
      <c r="BL123" s="247"/>
      <c r="BM123" s="247"/>
      <c r="BN123" s="247"/>
      <c r="BO123" s="247"/>
      <c r="BP123" s="247"/>
      <c r="BQ123" s="247"/>
      <c r="BR123" s="247"/>
      <c r="BS123" s="247"/>
      <c r="BT123" s="247"/>
      <c r="BU123" s="247"/>
      <c r="BV123" s="247"/>
      <c r="BW123" s="247"/>
      <c r="BX123" s="247"/>
      <c r="BY123" s="247"/>
      <c r="BZ123" s="247"/>
      <c r="CA123" s="247"/>
      <c r="CB123" s="247"/>
      <c r="CC123" s="247"/>
      <c r="CD123" s="247"/>
      <c r="CE123" s="247"/>
      <c r="CF123" s="247"/>
      <c r="CG123" s="247"/>
      <c r="CH123" s="247"/>
      <c r="CI123" s="247"/>
      <c r="CJ123" s="247"/>
      <c r="CK123" s="247"/>
      <c r="CL123" s="247"/>
      <c r="CM123" s="247"/>
      <c r="CN123" s="247"/>
      <c r="CO123" s="247"/>
      <c r="CP123" s="247"/>
      <c r="CQ123" s="247"/>
      <c r="CR123" s="247"/>
      <c r="CS123" s="247"/>
      <c r="CT123" s="247"/>
      <c r="CU123" s="247"/>
      <c r="CV123" s="247"/>
      <c r="CW123" s="247"/>
      <c r="CX123" s="247"/>
      <c r="CY123" s="247"/>
      <c r="CZ123" s="247"/>
      <c r="DA123" s="247"/>
      <c r="DB123" s="247"/>
      <c r="DC123" s="247"/>
      <c r="DD123" s="247"/>
      <c r="DE123" s="247"/>
      <c r="DF123" s="247"/>
      <c r="DG123" s="247"/>
      <c r="DH123" s="247"/>
      <c r="DI123" s="247"/>
      <c r="DJ123" s="247"/>
      <c r="DK123" s="247"/>
      <c r="DL123" s="247"/>
      <c r="DM123" s="247"/>
      <c r="DN123" s="247"/>
    </row>
    <row r="124" spans="1:118" s="219" customFormat="1" ht="22.5" hidden="1" customHeight="1" x14ac:dyDescent="0.25">
      <c r="A124" s="267"/>
      <c r="B124" s="251"/>
      <c r="C124" s="224"/>
      <c r="D124" s="230"/>
      <c r="E124" s="240">
        <f t="shared" si="46"/>
        <v>0</v>
      </c>
      <c r="F124" s="218"/>
      <c r="G124" s="203"/>
      <c r="H124" s="203"/>
      <c r="I124" s="203"/>
      <c r="J124" s="198">
        <f t="shared" si="47"/>
        <v>0</v>
      </c>
      <c r="K124" s="198"/>
      <c r="L124" s="197"/>
      <c r="M124" s="197"/>
      <c r="N124" s="197"/>
      <c r="O124" s="197"/>
      <c r="P124" s="197"/>
      <c r="Q124" s="197"/>
      <c r="R124" s="265">
        <f t="shared" si="48"/>
        <v>0</v>
      </c>
    </row>
    <row r="125" spans="1:118" s="199" customFormat="1" ht="22.5" hidden="1" customHeight="1" x14ac:dyDescent="0.25">
      <c r="A125" s="267"/>
      <c r="B125" s="251"/>
      <c r="C125" s="224"/>
      <c r="D125" s="255"/>
      <c r="E125" s="240">
        <f t="shared" si="46"/>
        <v>0</v>
      </c>
      <c r="F125" s="237"/>
      <c r="G125" s="237"/>
      <c r="H125" s="237"/>
      <c r="I125" s="237">
        <f t="shared" ref="I125:R125" si="49">SUM(I126:I134)</f>
        <v>0</v>
      </c>
      <c r="J125" s="237">
        <f t="shared" si="49"/>
        <v>0</v>
      </c>
      <c r="K125" s="237"/>
      <c r="L125" s="237">
        <f t="shared" si="49"/>
        <v>0</v>
      </c>
      <c r="M125" s="237">
        <f t="shared" si="49"/>
        <v>0</v>
      </c>
      <c r="N125" s="237">
        <f t="shared" si="49"/>
        <v>0</v>
      </c>
      <c r="O125" s="237">
        <f t="shared" si="49"/>
        <v>0</v>
      </c>
      <c r="P125" s="237">
        <f t="shared" si="49"/>
        <v>0</v>
      </c>
      <c r="Q125" s="237">
        <f t="shared" si="49"/>
        <v>0</v>
      </c>
      <c r="R125" s="237">
        <f t="shared" si="49"/>
        <v>0</v>
      </c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247"/>
      <c r="AM125" s="247"/>
      <c r="AN125" s="247"/>
      <c r="AO125" s="247"/>
      <c r="AP125" s="247"/>
      <c r="AQ125" s="247"/>
      <c r="AR125" s="247"/>
      <c r="AS125" s="247"/>
      <c r="AT125" s="247"/>
      <c r="AU125" s="247"/>
      <c r="AV125" s="247"/>
      <c r="AW125" s="247"/>
      <c r="AX125" s="247"/>
      <c r="AY125" s="247"/>
      <c r="AZ125" s="247"/>
      <c r="BA125" s="247"/>
      <c r="BB125" s="247"/>
      <c r="BC125" s="247"/>
      <c r="BD125" s="247"/>
      <c r="BE125" s="247"/>
      <c r="BF125" s="247"/>
      <c r="BG125" s="247"/>
      <c r="BH125" s="247"/>
      <c r="BI125" s="247"/>
      <c r="BJ125" s="247"/>
      <c r="BK125" s="247"/>
      <c r="BL125" s="247"/>
      <c r="BM125" s="247"/>
      <c r="BN125" s="247"/>
      <c r="BO125" s="247"/>
      <c r="BP125" s="247"/>
      <c r="BQ125" s="247"/>
      <c r="BR125" s="247"/>
      <c r="BS125" s="247"/>
      <c r="BT125" s="247"/>
      <c r="BU125" s="247"/>
      <c r="BV125" s="247"/>
      <c r="BW125" s="247"/>
      <c r="BX125" s="247"/>
      <c r="BY125" s="247"/>
      <c r="BZ125" s="247"/>
      <c r="CA125" s="247"/>
      <c r="CB125" s="247"/>
      <c r="CC125" s="247"/>
      <c r="CD125" s="247"/>
      <c r="CE125" s="247"/>
      <c r="CF125" s="247"/>
      <c r="CG125" s="247"/>
      <c r="CH125" s="247"/>
      <c r="CI125" s="247"/>
      <c r="CJ125" s="247"/>
      <c r="CK125" s="247"/>
      <c r="CL125" s="247"/>
      <c r="CM125" s="247"/>
      <c r="CN125" s="247"/>
      <c r="CO125" s="247"/>
      <c r="CP125" s="247"/>
      <c r="CQ125" s="247"/>
      <c r="CR125" s="247"/>
      <c r="CS125" s="247"/>
      <c r="CT125" s="247"/>
      <c r="CU125" s="247"/>
      <c r="CV125" s="247"/>
      <c r="CW125" s="247"/>
      <c r="CX125" s="247"/>
      <c r="CY125" s="247"/>
      <c r="CZ125" s="247"/>
      <c r="DA125" s="247"/>
      <c r="DB125" s="247"/>
      <c r="DC125" s="247"/>
      <c r="DD125" s="247"/>
      <c r="DE125" s="247"/>
      <c r="DF125" s="247"/>
      <c r="DG125" s="247"/>
      <c r="DH125" s="247"/>
      <c r="DI125" s="247"/>
      <c r="DJ125" s="247"/>
      <c r="DK125" s="247"/>
      <c r="DL125" s="247"/>
      <c r="DM125" s="247"/>
      <c r="DN125" s="247"/>
    </row>
    <row r="126" spans="1:118" s="222" customFormat="1" ht="22.5" hidden="1" customHeight="1" x14ac:dyDescent="0.25">
      <c r="A126" s="269"/>
      <c r="B126" s="252"/>
      <c r="C126" s="221"/>
      <c r="D126" s="212"/>
      <c r="E126" s="220">
        <f>SUM(F126,I126)</f>
        <v>0</v>
      </c>
      <c r="F126" s="220"/>
      <c r="G126" s="208"/>
      <c r="H126" s="208"/>
      <c r="I126" s="208"/>
      <c r="J126" s="246">
        <f t="shared" si="47"/>
        <v>0</v>
      </c>
      <c r="K126" s="246"/>
      <c r="L126" s="270"/>
      <c r="M126" s="270"/>
      <c r="N126" s="270"/>
      <c r="O126" s="270"/>
      <c r="P126" s="270"/>
      <c r="Q126" s="270"/>
      <c r="R126" s="246">
        <f t="shared" si="48"/>
        <v>0</v>
      </c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253"/>
      <c r="AG126" s="253"/>
      <c r="AH126" s="253"/>
      <c r="AI126" s="253"/>
      <c r="AJ126" s="253"/>
      <c r="AK126" s="253"/>
      <c r="AL126" s="253"/>
      <c r="AM126" s="253"/>
      <c r="AN126" s="253"/>
      <c r="AO126" s="253"/>
      <c r="AP126" s="253"/>
      <c r="AQ126" s="253"/>
      <c r="AR126" s="253"/>
      <c r="AS126" s="253"/>
      <c r="AT126" s="253"/>
      <c r="AU126" s="253"/>
      <c r="AV126" s="253"/>
      <c r="AW126" s="253"/>
      <c r="AX126" s="253"/>
      <c r="AY126" s="253"/>
      <c r="AZ126" s="253"/>
      <c r="BA126" s="253"/>
      <c r="BB126" s="253"/>
      <c r="BC126" s="253"/>
      <c r="BD126" s="253"/>
      <c r="BE126" s="253"/>
      <c r="BF126" s="253"/>
      <c r="BG126" s="253"/>
      <c r="BH126" s="253"/>
      <c r="BI126" s="253"/>
      <c r="BJ126" s="253"/>
      <c r="BK126" s="253"/>
      <c r="BL126" s="253"/>
      <c r="BM126" s="253"/>
      <c r="BN126" s="253"/>
      <c r="BO126" s="253"/>
      <c r="BP126" s="253"/>
      <c r="BQ126" s="253"/>
      <c r="BR126" s="253"/>
      <c r="BS126" s="253"/>
      <c r="BT126" s="253"/>
      <c r="BU126" s="253"/>
      <c r="BV126" s="253"/>
      <c r="BW126" s="253"/>
      <c r="BX126" s="253"/>
      <c r="BY126" s="253"/>
      <c r="BZ126" s="253"/>
      <c r="CA126" s="253"/>
      <c r="CB126" s="253"/>
      <c r="CC126" s="253"/>
      <c r="CD126" s="253"/>
      <c r="CE126" s="253"/>
      <c r="CF126" s="253"/>
      <c r="CG126" s="253"/>
      <c r="CH126" s="253"/>
      <c r="CI126" s="253"/>
      <c r="CJ126" s="253"/>
      <c r="CK126" s="253"/>
      <c r="CL126" s="253"/>
      <c r="CM126" s="253"/>
      <c r="CN126" s="253"/>
      <c r="CO126" s="253"/>
      <c r="CP126" s="253"/>
      <c r="CQ126" s="253"/>
      <c r="CR126" s="253"/>
      <c r="CS126" s="253"/>
      <c r="CT126" s="253"/>
      <c r="CU126" s="253"/>
      <c r="CV126" s="253"/>
      <c r="CW126" s="253"/>
      <c r="CX126" s="253"/>
      <c r="CY126" s="253"/>
      <c r="CZ126" s="253"/>
      <c r="DA126" s="253"/>
      <c r="DB126" s="253"/>
      <c r="DC126" s="253"/>
      <c r="DD126" s="253"/>
      <c r="DE126" s="253"/>
      <c r="DF126" s="253"/>
      <c r="DG126" s="253"/>
      <c r="DH126" s="253"/>
      <c r="DI126" s="253"/>
      <c r="DJ126" s="253"/>
      <c r="DK126" s="253"/>
      <c r="DL126" s="253"/>
      <c r="DM126" s="253"/>
      <c r="DN126" s="253"/>
    </row>
    <row r="127" spans="1:118" s="222" customFormat="1" ht="22.5" hidden="1" customHeight="1" x14ac:dyDescent="0.25">
      <c r="A127" s="269"/>
      <c r="B127" s="252"/>
      <c r="C127" s="221"/>
      <c r="D127" s="214"/>
      <c r="E127" s="220">
        <f t="shared" si="36"/>
        <v>0</v>
      </c>
      <c r="F127" s="220"/>
      <c r="G127" s="208"/>
      <c r="H127" s="208"/>
      <c r="I127" s="208"/>
      <c r="J127" s="246">
        <f t="shared" si="47"/>
        <v>0</v>
      </c>
      <c r="K127" s="246"/>
      <c r="L127" s="270"/>
      <c r="M127" s="270"/>
      <c r="N127" s="270"/>
      <c r="O127" s="270"/>
      <c r="P127" s="270"/>
      <c r="Q127" s="270"/>
      <c r="R127" s="246">
        <f t="shared" si="48"/>
        <v>0</v>
      </c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  <c r="AF127" s="253"/>
      <c r="AG127" s="253"/>
      <c r="AH127" s="253"/>
      <c r="AI127" s="253"/>
      <c r="AJ127" s="253"/>
      <c r="AK127" s="253"/>
      <c r="AL127" s="253"/>
      <c r="AM127" s="253"/>
      <c r="AN127" s="253"/>
      <c r="AO127" s="253"/>
      <c r="AP127" s="253"/>
      <c r="AQ127" s="253"/>
      <c r="AR127" s="253"/>
      <c r="AS127" s="253"/>
      <c r="AT127" s="253"/>
      <c r="AU127" s="253"/>
      <c r="AV127" s="253"/>
      <c r="AW127" s="253"/>
      <c r="AX127" s="253"/>
      <c r="AY127" s="253"/>
      <c r="AZ127" s="253"/>
      <c r="BA127" s="253"/>
      <c r="BB127" s="253"/>
      <c r="BC127" s="253"/>
      <c r="BD127" s="253"/>
      <c r="BE127" s="253"/>
      <c r="BF127" s="253"/>
      <c r="BG127" s="253"/>
      <c r="BH127" s="253"/>
      <c r="BI127" s="253"/>
      <c r="BJ127" s="253"/>
      <c r="BK127" s="253"/>
      <c r="BL127" s="253"/>
      <c r="BM127" s="253"/>
      <c r="BN127" s="253"/>
      <c r="BO127" s="253"/>
      <c r="BP127" s="253"/>
      <c r="BQ127" s="253"/>
      <c r="BR127" s="253"/>
      <c r="BS127" s="253"/>
      <c r="BT127" s="253"/>
      <c r="BU127" s="253"/>
      <c r="BV127" s="253"/>
      <c r="BW127" s="253"/>
      <c r="BX127" s="253"/>
      <c r="BY127" s="253"/>
      <c r="BZ127" s="253"/>
      <c r="CA127" s="253"/>
      <c r="CB127" s="253"/>
      <c r="CC127" s="253"/>
      <c r="CD127" s="253"/>
      <c r="CE127" s="253"/>
      <c r="CF127" s="253"/>
      <c r="CG127" s="253"/>
      <c r="CH127" s="253"/>
      <c r="CI127" s="253"/>
      <c r="CJ127" s="253"/>
      <c r="CK127" s="253"/>
      <c r="CL127" s="253"/>
      <c r="CM127" s="253"/>
      <c r="CN127" s="253"/>
      <c r="CO127" s="253"/>
      <c r="CP127" s="253"/>
      <c r="CQ127" s="253"/>
      <c r="CR127" s="253"/>
      <c r="CS127" s="253"/>
      <c r="CT127" s="253"/>
      <c r="CU127" s="253"/>
      <c r="CV127" s="253"/>
      <c r="CW127" s="253"/>
      <c r="CX127" s="253"/>
      <c r="CY127" s="253"/>
      <c r="CZ127" s="253"/>
      <c r="DA127" s="253"/>
      <c r="DB127" s="253"/>
      <c r="DC127" s="253"/>
      <c r="DD127" s="253"/>
      <c r="DE127" s="253"/>
      <c r="DF127" s="253"/>
      <c r="DG127" s="253"/>
      <c r="DH127" s="253"/>
      <c r="DI127" s="253"/>
      <c r="DJ127" s="253"/>
      <c r="DK127" s="253"/>
      <c r="DL127" s="253"/>
      <c r="DM127" s="253"/>
      <c r="DN127" s="253"/>
    </row>
    <row r="128" spans="1:118" s="222" customFormat="1" ht="22.5" hidden="1" customHeight="1" x14ac:dyDescent="0.25">
      <c r="A128" s="269"/>
      <c r="B128" s="252"/>
      <c r="C128" s="221"/>
      <c r="D128" s="214"/>
      <c r="E128" s="220">
        <f t="shared" si="36"/>
        <v>0</v>
      </c>
      <c r="F128" s="220"/>
      <c r="G128" s="208"/>
      <c r="H128" s="208"/>
      <c r="I128" s="208"/>
      <c r="J128" s="246">
        <f t="shared" si="47"/>
        <v>0</v>
      </c>
      <c r="K128" s="246"/>
      <c r="L128" s="270"/>
      <c r="M128" s="270"/>
      <c r="N128" s="270"/>
      <c r="O128" s="270"/>
      <c r="P128" s="270"/>
      <c r="Q128" s="270"/>
      <c r="R128" s="246">
        <f t="shared" si="48"/>
        <v>0</v>
      </c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3"/>
      <c r="AO128" s="253"/>
      <c r="AP128" s="253"/>
      <c r="AQ128" s="253"/>
      <c r="AR128" s="253"/>
      <c r="AS128" s="253"/>
      <c r="AT128" s="253"/>
      <c r="AU128" s="253"/>
      <c r="AV128" s="253"/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  <c r="BY128" s="253"/>
      <c r="BZ128" s="253"/>
      <c r="CA128" s="253"/>
      <c r="CB128" s="253"/>
      <c r="CC128" s="253"/>
      <c r="CD128" s="253"/>
      <c r="CE128" s="253"/>
      <c r="CF128" s="253"/>
      <c r="CG128" s="253"/>
      <c r="CH128" s="253"/>
      <c r="CI128" s="253"/>
      <c r="CJ128" s="253"/>
      <c r="CK128" s="253"/>
      <c r="CL128" s="253"/>
      <c r="CM128" s="253"/>
      <c r="CN128" s="253"/>
      <c r="CO128" s="253"/>
      <c r="CP128" s="253"/>
      <c r="CQ128" s="253"/>
      <c r="CR128" s="253"/>
      <c r="CS128" s="253"/>
      <c r="CT128" s="253"/>
      <c r="CU128" s="253"/>
      <c r="CV128" s="253"/>
      <c r="CW128" s="253"/>
      <c r="CX128" s="253"/>
      <c r="CY128" s="253"/>
      <c r="CZ128" s="253"/>
      <c r="DA128" s="253"/>
      <c r="DB128" s="253"/>
      <c r="DC128" s="253"/>
      <c r="DD128" s="253"/>
      <c r="DE128" s="253"/>
      <c r="DF128" s="253"/>
      <c r="DG128" s="253"/>
      <c r="DH128" s="253"/>
      <c r="DI128" s="253"/>
      <c r="DJ128" s="253"/>
      <c r="DK128" s="253"/>
      <c r="DL128" s="253"/>
      <c r="DM128" s="253"/>
      <c r="DN128" s="253"/>
    </row>
    <row r="129" spans="1:118" s="222" customFormat="1" ht="26.25" hidden="1" customHeight="1" x14ac:dyDescent="0.25">
      <c r="A129" s="269"/>
      <c r="B129" s="252"/>
      <c r="C129" s="221"/>
      <c r="D129" s="214"/>
      <c r="E129" s="220">
        <f t="shared" si="36"/>
        <v>0</v>
      </c>
      <c r="F129" s="220"/>
      <c r="G129" s="208"/>
      <c r="H129" s="208"/>
      <c r="I129" s="208"/>
      <c r="J129" s="246">
        <f t="shared" si="47"/>
        <v>0</v>
      </c>
      <c r="K129" s="246"/>
      <c r="L129" s="270"/>
      <c r="M129" s="270"/>
      <c r="N129" s="270"/>
      <c r="O129" s="270"/>
      <c r="P129" s="270"/>
      <c r="Q129" s="270"/>
      <c r="R129" s="246">
        <f t="shared" si="48"/>
        <v>0</v>
      </c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3"/>
      <c r="AM129" s="253"/>
      <c r="AN129" s="253"/>
      <c r="AO129" s="253"/>
      <c r="AP129" s="253"/>
      <c r="AQ129" s="253"/>
      <c r="AR129" s="253"/>
      <c r="AS129" s="253"/>
      <c r="AT129" s="253"/>
      <c r="AU129" s="253"/>
      <c r="AV129" s="253"/>
      <c r="AW129" s="253"/>
      <c r="AX129" s="253"/>
      <c r="AY129" s="253"/>
      <c r="AZ129" s="253"/>
      <c r="BA129" s="253"/>
      <c r="BB129" s="253"/>
      <c r="BC129" s="253"/>
      <c r="BD129" s="253"/>
      <c r="BE129" s="253"/>
      <c r="BF129" s="253"/>
      <c r="BG129" s="253"/>
      <c r="BH129" s="253"/>
      <c r="BI129" s="253"/>
      <c r="BJ129" s="253"/>
      <c r="BK129" s="253"/>
      <c r="BL129" s="253"/>
      <c r="BM129" s="253"/>
      <c r="BN129" s="253"/>
      <c r="BO129" s="253"/>
      <c r="BP129" s="253"/>
      <c r="BQ129" s="253"/>
      <c r="BR129" s="253"/>
      <c r="BS129" s="253"/>
      <c r="BT129" s="253"/>
      <c r="BU129" s="253"/>
      <c r="BV129" s="253"/>
      <c r="BW129" s="253"/>
      <c r="BX129" s="253"/>
      <c r="BY129" s="253"/>
      <c r="BZ129" s="253"/>
      <c r="CA129" s="253"/>
      <c r="CB129" s="253"/>
      <c r="CC129" s="253"/>
      <c r="CD129" s="253"/>
      <c r="CE129" s="253"/>
      <c r="CF129" s="253"/>
      <c r="CG129" s="253"/>
      <c r="CH129" s="253"/>
      <c r="CI129" s="253"/>
      <c r="CJ129" s="253"/>
      <c r="CK129" s="253"/>
      <c r="CL129" s="253"/>
      <c r="CM129" s="253"/>
      <c r="CN129" s="253"/>
      <c r="CO129" s="253"/>
      <c r="CP129" s="253"/>
      <c r="CQ129" s="253"/>
      <c r="CR129" s="253"/>
      <c r="CS129" s="253"/>
      <c r="CT129" s="253"/>
      <c r="CU129" s="253"/>
      <c r="CV129" s="253"/>
      <c r="CW129" s="253"/>
      <c r="CX129" s="253"/>
      <c r="CY129" s="253"/>
      <c r="CZ129" s="253"/>
      <c r="DA129" s="253"/>
      <c r="DB129" s="253"/>
      <c r="DC129" s="253"/>
      <c r="DD129" s="253"/>
      <c r="DE129" s="253"/>
      <c r="DF129" s="253"/>
      <c r="DG129" s="253"/>
      <c r="DH129" s="253"/>
      <c r="DI129" s="253"/>
      <c r="DJ129" s="253"/>
      <c r="DK129" s="253"/>
      <c r="DL129" s="253"/>
      <c r="DM129" s="253"/>
      <c r="DN129" s="253"/>
    </row>
    <row r="130" spans="1:118" s="222" customFormat="1" ht="20.25" hidden="1" customHeight="1" x14ac:dyDescent="0.25">
      <c r="A130" s="269"/>
      <c r="B130" s="252"/>
      <c r="C130" s="221"/>
      <c r="D130" s="214"/>
      <c r="E130" s="220">
        <f t="shared" si="36"/>
        <v>0</v>
      </c>
      <c r="F130" s="220"/>
      <c r="G130" s="208"/>
      <c r="H130" s="208"/>
      <c r="I130" s="208"/>
      <c r="J130" s="246">
        <f t="shared" si="47"/>
        <v>0</v>
      </c>
      <c r="K130" s="246"/>
      <c r="L130" s="270"/>
      <c r="M130" s="270"/>
      <c r="N130" s="270"/>
      <c r="O130" s="270"/>
      <c r="P130" s="270"/>
      <c r="Q130" s="270"/>
      <c r="R130" s="246">
        <f t="shared" si="48"/>
        <v>0</v>
      </c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53"/>
      <c r="AT130" s="253"/>
      <c r="AU130" s="253"/>
      <c r="AV130" s="253"/>
      <c r="AW130" s="253"/>
      <c r="AX130" s="253"/>
      <c r="AY130" s="253"/>
      <c r="AZ130" s="253"/>
      <c r="BA130" s="253"/>
      <c r="BB130" s="253"/>
      <c r="BC130" s="253"/>
      <c r="BD130" s="253"/>
      <c r="BE130" s="253"/>
      <c r="BF130" s="253"/>
      <c r="BG130" s="253"/>
      <c r="BH130" s="253"/>
      <c r="BI130" s="253"/>
      <c r="BJ130" s="253"/>
      <c r="BK130" s="253"/>
      <c r="BL130" s="253"/>
      <c r="BM130" s="253"/>
      <c r="BN130" s="253"/>
      <c r="BO130" s="253"/>
      <c r="BP130" s="253"/>
      <c r="BQ130" s="253"/>
      <c r="BR130" s="253"/>
      <c r="BS130" s="253"/>
      <c r="BT130" s="253"/>
      <c r="BU130" s="253"/>
      <c r="BV130" s="253"/>
      <c r="BW130" s="253"/>
      <c r="BX130" s="253"/>
      <c r="BY130" s="253"/>
      <c r="BZ130" s="253"/>
      <c r="CA130" s="253"/>
      <c r="CB130" s="253"/>
      <c r="CC130" s="253"/>
      <c r="CD130" s="253"/>
      <c r="CE130" s="253"/>
      <c r="CF130" s="253"/>
      <c r="CG130" s="253"/>
      <c r="CH130" s="253"/>
      <c r="CI130" s="253"/>
      <c r="CJ130" s="253"/>
      <c r="CK130" s="253"/>
      <c r="CL130" s="253"/>
      <c r="CM130" s="253"/>
      <c r="CN130" s="253"/>
      <c r="CO130" s="253"/>
      <c r="CP130" s="253"/>
      <c r="CQ130" s="253"/>
      <c r="CR130" s="253"/>
      <c r="CS130" s="253"/>
      <c r="CT130" s="253"/>
      <c r="CU130" s="253"/>
      <c r="CV130" s="253"/>
      <c r="CW130" s="253"/>
      <c r="CX130" s="253"/>
      <c r="CY130" s="253"/>
      <c r="CZ130" s="253"/>
      <c r="DA130" s="253"/>
      <c r="DB130" s="253"/>
      <c r="DC130" s="253"/>
      <c r="DD130" s="253"/>
      <c r="DE130" s="253"/>
      <c r="DF130" s="253"/>
      <c r="DG130" s="253"/>
      <c r="DH130" s="253"/>
      <c r="DI130" s="253"/>
      <c r="DJ130" s="253"/>
      <c r="DK130" s="253"/>
      <c r="DL130" s="253"/>
      <c r="DM130" s="253"/>
      <c r="DN130" s="253"/>
    </row>
    <row r="131" spans="1:118" s="222" customFormat="1" ht="21" hidden="1" customHeight="1" x14ac:dyDescent="0.25">
      <c r="A131" s="271"/>
      <c r="B131" s="257"/>
      <c r="C131" s="221"/>
      <c r="D131" s="214"/>
      <c r="E131" s="220">
        <f t="shared" si="36"/>
        <v>0</v>
      </c>
      <c r="F131" s="206"/>
      <c r="G131" s="272"/>
      <c r="H131" s="272"/>
      <c r="I131" s="272"/>
      <c r="J131" s="273">
        <f t="shared" si="47"/>
        <v>0</v>
      </c>
      <c r="K131" s="273"/>
      <c r="L131" s="272"/>
      <c r="M131" s="272"/>
      <c r="N131" s="272"/>
      <c r="O131" s="272"/>
      <c r="P131" s="272"/>
      <c r="Q131" s="272"/>
      <c r="R131" s="273">
        <f>SUM(J131,E131)</f>
        <v>0</v>
      </c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53"/>
      <c r="AT131" s="253"/>
      <c r="AU131" s="253"/>
      <c r="AV131" s="253"/>
      <c r="AW131" s="253"/>
      <c r="AX131" s="253"/>
      <c r="AY131" s="253"/>
      <c r="AZ131" s="253"/>
      <c r="BA131" s="253"/>
      <c r="BB131" s="253"/>
      <c r="BC131" s="253"/>
      <c r="BD131" s="253"/>
      <c r="BE131" s="253"/>
      <c r="BF131" s="253"/>
      <c r="BG131" s="253"/>
      <c r="BH131" s="253"/>
      <c r="BI131" s="253"/>
      <c r="BJ131" s="253"/>
      <c r="BK131" s="253"/>
      <c r="BL131" s="253"/>
      <c r="BM131" s="253"/>
      <c r="BN131" s="253"/>
      <c r="BO131" s="253"/>
      <c r="BP131" s="253"/>
      <c r="BQ131" s="253"/>
      <c r="BR131" s="253"/>
      <c r="BS131" s="253"/>
      <c r="BT131" s="253"/>
      <c r="BU131" s="253"/>
      <c r="BV131" s="253"/>
      <c r="BW131" s="253"/>
      <c r="BX131" s="253"/>
      <c r="BY131" s="253"/>
      <c r="BZ131" s="253"/>
      <c r="CA131" s="253"/>
      <c r="CB131" s="253"/>
      <c r="CC131" s="253"/>
      <c r="CD131" s="253"/>
      <c r="CE131" s="253"/>
      <c r="CF131" s="253"/>
      <c r="CG131" s="253"/>
      <c r="CH131" s="253"/>
      <c r="CI131" s="253"/>
      <c r="CJ131" s="253"/>
      <c r="CK131" s="253"/>
      <c r="CL131" s="253"/>
      <c r="CM131" s="253"/>
      <c r="CN131" s="253"/>
      <c r="CO131" s="253"/>
      <c r="CP131" s="253"/>
      <c r="CQ131" s="253"/>
      <c r="CR131" s="253"/>
      <c r="CS131" s="253"/>
      <c r="CT131" s="253"/>
      <c r="CU131" s="253"/>
      <c r="CV131" s="253"/>
      <c r="CW131" s="253"/>
      <c r="CX131" s="253"/>
      <c r="CY131" s="253"/>
      <c r="CZ131" s="253"/>
      <c r="DA131" s="253"/>
      <c r="DB131" s="253"/>
      <c r="DC131" s="253"/>
      <c r="DD131" s="253"/>
      <c r="DE131" s="253"/>
      <c r="DF131" s="253"/>
      <c r="DG131" s="253"/>
      <c r="DH131" s="253"/>
      <c r="DI131" s="253"/>
      <c r="DJ131" s="253"/>
      <c r="DK131" s="253"/>
      <c r="DL131" s="253"/>
      <c r="DM131" s="253"/>
      <c r="DN131" s="253"/>
    </row>
    <row r="132" spans="1:118" s="222" customFormat="1" ht="19.5" hidden="1" customHeight="1" x14ac:dyDescent="0.25">
      <c r="A132" s="271"/>
      <c r="B132" s="257"/>
      <c r="C132" s="221"/>
      <c r="D132" s="214"/>
      <c r="E132" s="220">
        <f t="shared" si="36"/>
        <v>0</v>
      </c>
      <c r="F132" s="206"/>
      <c r="G132" s="272"/>
      <c r="H132" s="272"/>
      <c r="I132" s="272"/>
      <c r="J132" s="246">
        <f t="shared" si="47"/>
        <v>0</v>
      </c>
      <c r="K132" s="246"/>
      <c r="L132" s="272"/>
      <c r="M132" s="272"/>
      <c r="N132" s="272"/>
      <c r="O132" s="272"/>
      <c r="P132" s="272"/>
      <c r="Q132" s="272"/>
      <c r="R132" s="273">
        <f>SUM(J132,E132)</f>
        <v>0</v>
      </c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  <c r="AF132" s="253"/>
      <c r="AG132" s="253"/>
      <c r="AH132" s="253"/>
      <c r="AI132" s="253"/>
      <c r="AJ132" s="253"/>
      <c r="AK132" s="253"/>
      <c r="AL132" s="253"/>
      <c r="AM132" s="253"/>
      <c r="AN132" s="253"/>
      <c r="AO132" s="253"/>
      <c r="AP132" s="253"/>
      <c r="AQ132" s="253"/>
      <c r="AR132" s="253"/>
      <c r="AS132" s="253"/>
      <c r="AT132" s="253"/>
      <c r="AU132" s="253"/>
      <c r="AV132" s="253"/>
      <c r="AW132" s="253"/>
      <c r="AX132" s="253"/>
      <c r="AY132" s="253"/>
      <c r="AZ132" s="253"/>
      <c r="BA132" s="253"/>
      <c r="BB132" s="253"/>
      <c r="BC132" s="253"/>
      <c r="BD132" s="253"/>
      <c r="BE132" s="253"/>
      <c r="BF132" s="253"/>
      <c r="BG132" s="253"/>
      <c r="BH132" s="253"/>
      <c r="BI132" s="253"/>
      <c r="BJ132" s="253"/>
      <c r="BK132" s="253"/>
      <c r="BL132" s="253"/>
      <c r="BM132" s="253"/>
      <c r="BN132" s="253"/>
      <c r="BO132" s="253"/>
      <c r="BP132" s="253"/>
      <c r="BQ132" s="253"/>
      <c r="BR132" s="253"/>
      <c r="BS132" s="253"/>
      <c r="BT132" s="253"/>
      <c r="BU132" s="253"/>
      <c r="BV132" s="253"/>
      <c r="BW132" s="253"/>
      <c r="BX132" s="253"/>
      <c r="BY132" s="253"/>
      <c r="BZ132" s="253"/>
      <c r="CA132" s="253"/>
      <c r="CB132" s="253"/>
      <c r="CC132" s="253"/>
      <c r="CD132" s="253"/>
      <c r="CE132" s="253"/>
      <c r="CF132" s="253"/>
      <c r="CG132" s="253"/>
      <c r="CH132" s="253"/>
      <c r="CI132" s="253"/>
      <c r="CJ132" s="253"/>
      <c r="CK132" s="253"/>
      <c r="CL132" s="253"/>
      <c r="CM132" s="253"/>
      <c r="CN132" s="253"/>
      <c r="CO132" s="253"/>
      <c r="CP132" s="253"/>
      <c r="CQ132" s="253"/>
      <c r="CR132" s="253"/>
      <c r="CS132" s="253"/>
      <c r="CT132" s="253"/>
      <c r="CU132" s="253"/>
      <c r="CV132" s="253"/>
      <c r="CW132" s="253"/>
      <c r="CX132" s="253"/>
      <c r="CY132" s="253"/>
      <c r="CZ132" s="253"/>
      <c r="DA132" s="253"/>
      <c r="DB132" s="253"/>
      <c r="DC132" s="253"/>
      <c r="DD132" s="253"/>
      <c r="DE132" s="253"/>
      <c r="DF132" s="253"/>
      <c r="DG132" s="253"/>
      <c r="DH132" s="253"/>
      <c r="DI132" s="253"/>
      <c r="DJ132" s="253"/>
      <c r="DK132" s="253"/>
      <c r="DL132" s="253"/>
      <c r="DM132" s="253"/>
      <c r="DN132" s="253"/>
    </row>
    <row r="133" spans="1:118" s="222" customFormat="1" ht="21" hidden="1" customHeight="1" x14ac:dyDescent="0.25">
      <c r="A133" s="269"/>
      <c r="B133" s="252"/>
      <c r="C133" s="221"/>
      <c r="D133" s="214"/>
      <c r="E133" s="220">
        <f t="shared" si="36"/>
        <v>0</v>
      </c>
      <c r="F133" s="220"/>
      <c r="G133" s="208"/>
      <c r="H133" s="208"/>
      <c r="I133" s="208"/>
      <c r="J133" s="246">
        <f t="shared" si="47"/>
        <v>0</v>
      </c>
      <c r="K133" s="246"/>
      <c r="L133" s="270"/>
      <c r="M133" s="270"/>
      <c r="N133" s="270"/>
      <c r="O133" s="270"/>
      <c r="P133" s="270"/>
      <c r="Q133" s="270"/>
      <c r="R133" s="246">
        <f>SUM(E133,J133)</f>
        <v>0</v>
      </c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3"/>
      <c r="AI133" s="253"/>
      <c r="AJ133" s="253"/>
      <c r="AK133" s="253"/>
      <c r="AL133" s="253"/>
      <c r="AM133" s="253"/>
      <c r="AN133" s="253"/>
      <c r="AO133" s="253"/>
      <c r="AP133" s="253"/>
      <c r="AQ133" s="253"/>
      <c r="AR133" s="253"/>
      <c r="AS133" s="253"/>
      <c r="AT133" s="253"/>
      <c r="AU133" s="253"/>
      <c r="AV133" s="253"/>
      <c r="AW133" s="253"/>
      <c r="AX133" s="253"/>
      <c r="AY133" s="253"/>
      <c r="AZ133" s="253"/>
      <c r="BA133" s="253"/>
      <c r="BB133" s="253"/>
      <c r="BC133" s="253"/>
      <c r="BD133" s="253"/>
      <c r="BE133" s="253"/>
      <c r="BF133" s="253"/>
      <c r="BG133" s="253"/>
      <c r="BH133" s="253"/>
      <c r="BI133" s="253"/>
      <c r="BJ133" s="253"/>
      <c r="BK133" s="253"/>
      <c r="BL133" s="253"/>
      <c r="BM133" s="253"/>
      <c r="BN133" s="253"/>
      <c r="BO133" s="253"/>
      <c r="BP133" s="253"/>
      <c r="BQ133" s="253"/>
      <c r="BR133" s="253"/>
      <c r="BS133" s="253"/>
      <c r="BT133" s="253"/>
      <c r="BU133" s="253"/>
      <c r="BV133" s="253"/>
      <c r="BW133" s="253"/>
      <c r="BX133" s="253"/>
      <c r="BY133" s="253"/>
      <c r="BZ133" s="253"/>
      <c r="CA133" s="253"/>
      <c r="CB133" s="253"/>
      <c r="CC133" s="253"/>
      <c r="CD133" s="253"/>
      <c r="CE133" s="253"/>
      <c r="CF133" s="253"/>
      <c r="CG133" s="253"/>
      <c r="CH133" s="253"/>
      <c r="CI133" s="253"/>
      <c r="CJ133" s="253"/>
      <c r="CK133" s="253"/>
      <c r="CL133" s="253"/>
      <c r="CM133" s="253"/>
      <c r="CN133" s="253"/>
      <c r="CO133" s="253"/>
      <c r="CP133" s="253"/>
      <c r="CQ133" s="253"/>
      <c r="CR133" s="253"/>
      <c r="CS133" s="253"/>
      <c r="CT133" s="253"/>
      <c r="CU133" s="253"/>
      <c r="CV133" s="253"/>
      <c r="CW133" s="253"/>
      <c r="CX133" s="253"/>
      <c r="CY133" s="253"/>
      <c r="CZ133" s="253"/>
      <c r="DA133" s="253"/>
      <c r="DB133" s="253"/>
      <c r="DC133" s="253"/>
      <c r="DD133" s="253"/>
      <c r="DE133" s="253"/>
      <c r="DF133" s="253"/>
      <c r="DG133" s="253"/>
      <c r="DH133" s="253"/>
      <c r="DI133" s="253"/>
      <c r="DJ133" s="253"/>
      <c r="DK133" s="253"/>
      <c r="DL133" s="253"/>
      <c r="DM133" s="253"/>
      <c r="DN133" s="253"/>
    </row>
    <row r="134" spans="1:118" s="222" customFormat="1" ht="30" hidden="1" customHeight="1" x14ac:dyDescent="0.25">
      <c r="A134" s="274"/>
      <c r="B134" s="275"/>
      <c r="C134" s="274"/>
      <c r="D134" s="276"/>
      <c r="E134" s="220">
        <f t="shared" si="36"/>
        <v>0</v>
      </c>
      <c r="F134" s="220"/>
      <c r="G134" s="208"/>
      <c r="H134" s="208"/>
      <c r="I134" s="208"/>
      <c r="J134" s="246">
        <f t="shared" si="47"/>
        <v>0</v>
      </c>
      <c r="K134" s="246"/>
      <c r="L134" s="270"/>
      <c r="M134" s="270"/>
      <c r="N134" s="270"/>
      <c r="O134" s="270"/>
      <c r="P134" s="270"/>
      <c r="Q134" s="270"/>
      <c r="R134" s="246">
        <f>SUM(E134,J134)</f>
        <v>0</v>
      </c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3"/>
      <c r="AJ134" s="253"/>
      <c r="AK134" s="253"/>
      <c r="AL134" s="253"/>
      <c r="AM134" s="253"/>
      <c r="AN134" s="253"/>
      <c r="AO134" s="253"/>
      <c r="AP134" s="253"/>
      <c r="AQ134" s="253"/>
      <c r="AR134" s="253"/>
      <c r="AS134" s="253"/>
      <c r="AT134" s="253"/>
      <c r="AU134" s="253"/>
      <c r="AV134" s="253"/>
      <c r="AW134" s="253"/>
      <c r="AX134" s="253"/>
      <c r="AY134" s="253"/>
      <c r="AZ134" s="253"/>
      <c r="BA134" s="253"/>
      <c r="BB134" s="253"/>
      <c r="BC134" s="253"/>
      <c r="BD134" s="253"/>
      <c r="BE134" s="253"/>
      <c r="BF134" s="253"/>
      <c r="BG134" s="253"/>
      <c r="BH134" s="253"/>
      <c r="BI134" s="253"/>
      <c r="BJ134" s="253"/>
      <c r="BK134" s="253"/>
      <c r="BL134" s="253"/>
      <c r="BM134" s="253"/>
      <c r="BN134" s="253"/>
      <c r="BO134" s="253"/>
      <c r="BP134" s="253"/>
      <c r="BQ134" s="253"/>
      <c r="BR134" s="253"/>
      <c r="BS134" s="253"/>
      <c r="BT134" s="253"/>
      <c r="BU134" s="253"/>
      <c r="BV134" s="253"/>
      <c r="BW134" s="253"/>
      <c r="BX134" s="253"/>
      <c r="BY134" s="253"/>
      <c r="BZ134" s="253"/>
      <c r="CA134" s="253"/>
      <c r="CB134" s="253"/>
      <c r="CC134" s="253"/>
      <c r="CD134" s="253"/>
      <c r="CE134" s="253"/>
      <c r="CF134" s="253"/>
      <c r="CG134" s="253"/>
      <c r="CH134" s="253"/>
      <c r="CI134" s="253"/>
      <c r="CJ134" s="253"/>
      <c r="CK134" s="253"/>
      <c r="CL134" s="253"/>
      <c r="CM134" s="253"/>
      <c r="CN134" s="253"/>
      <c r="CO134" s="253"/>
      <c r="CP134" s="253"/>
      <c r="CQ134" s="253"/>
      <c r="CR134" s="253"/>
      <c r="CS134" s="253"/>
      <c r="CT134" s="253"/>
      <c r="CU134" s="253"/>
      <c r="CV134" s="253"/>
      <c r="CW134" s="253"/>
      <c r="CX134" s="253"/>
      <c r="CY134" s="253"/>
      <c r="CZ134" s="253"/>
      <c r="DA134" s="253"/>
      <c r="DB134" s="253"/>
      <c r="DC134" s="253"/>
      <c r="DD134" s="253"/>
      <c r="DE134" s="253"/>
      <c r="DF134" s="253"/>
      <c r="DG134" s="253"/>
      <c r="DH134" s="253"/>
      <c r="DI134" s="253"/>
      <c r="DJ134" s="253"/>
      <c r="DK134" s="253"/>
      <c r="DL134" s="253"/>
      <c r="DM134" s="253"/>
      <c r="DN134" s="253"/>
    </row>
    <row r="135" spans="1:118" s="199" customFormat="1" ht="34.5" hidden="1" customHeight="1" x14ac:dyDescent="0.25">
      <c r="A135" s="277"/>
      <c r="B135" s="278"/>
      <c r="C135" s="224"/>
      <c r="D135" s="200"/>
      <c r="E135" s="218">
        <f>SUM(F135,I135)</f>
        <v>0</v>
      </c>
      <c r="F135" s="218"/>
      <c r="G135" s="203"/>
      <c r="H135" s="203"/>
      <c r="I135" s="203"/>
      <c r="J135" s="198">
        <f>SUM(L135,O135)</f>
        <v>0</v>
      </c>
      <c r="K135" s="198"/>
      <c r="L135" s="197"/>
      <c r="M135" s="197"/>
      <c r="N135" s="197"/>
      <c r="O135" s="197"/>
      <c r="P135" s="197"/>
      <c r="Q135" s="197"/>
      <c r="R135" s="198">
        <f>SUM(E135,J135)</f>
        <v>0</v>
      </c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247"/>
      <c r="AF135" s="247"/>
      <c r="AG135" s="247"/>
      <c r="AH135" s="247"/>
      <c r="AI135" s="247"/>
      <c r="AJ135" s="247"/>
      <c r="AK135" s="247"/>
      <c r="AL135" s="247"/>
      <c r="AM135" s="247"/>
      <c r="AN135" s="247"/>
      <c r="AO135" s="247"/>
      <c r="AP135" s="247"/>
      <c r="AQ135" s="247"/>
      <c r="AR135" s="247"/>
      <c r="AS135" s="247"/>
      <c r="AT135" s="247"/>
      <c r="AU135" s="247"/>
      <c r="AV135" s="247"/>
      <c r="AW135" s="247"/>
      <c r="AX135" s="247"/>
      <c r="AY135" s="247"/>
      <c r="AZ135" s="247"/>
      <c r="BA135" s="247"/>
      <c r="BB135" s="247"/>
      <c r="BC135" s="247"/>
      <c r="BD135" s="247"/>
      <c r="BE135" s="247"/>
      <c r="BF135" s="247"/>
      <c r="BG135" s="247"/>
      <c r="BH135" s="247"/>
      <c r="BI135" s="247"/>
      <c r="BJ135" s="247"/>
      <c r="BK135" s="247"/>
      <c r="BL135" s="247"/>
      <c r="BM135" s="247"/>
      <c r="BN135" s="247"/>
      <c r="BO135" s="247"/>
      <c r="BP135" s="247"/>
      <c r="BQ135" s="247"/>
      <c r="BR135" s="247"/>
      <c r="BS135" s="247"/>
      <c r="BT135" s="247"/>
      <c r="BU135" s="247"/>
      <c r="BV135" s="247"/>
      <c r="BW135" s="247"/>
      <c r="BX135" s="247"/>
      <c r="BY135" s="247"/>
      <c r="BZ135" s="247"/>
      <c r="CA135" s="247"/>
      <c r="CB135" s="247"/>
      <c r="CC135" s="247"/>
      <c r="CD135" s="247"/>
      <c r="CE135" s="247"/>
      <c r="CF135" s="247"/>
      <c r="CG135" s="247"/>
      <c r="CH135" s="247"/>
      <c r="CI135" s="247"/>
      <c r="CJ135" s="247"/>
      <c r="CK135" s="247"/>
      <c r="CL135" s="247"/>
      <c r="CM135" s="247"/>
      <c r="CN135" s="247"/>
      <c r="CO135" s="247"/>
      <c r="CP135" s="247"/>
      <c r="CQ135" s="247"/>
      <c r="CR135" s="247"/>
      <c r="CS135" s="247"/>
      <c r="CT135" s="247"/>
      <c r="CU135" s="247"/>
      <c r="CV135" s="247"/>
      <c r="CW135" s="247"/>
      <c r="CX135" s="247"/>
      <c r="CY135" s="247"/>
      <c r="CZ135" s="247"/>
      <c r="DA135" s="247"/>
      <c r="DB135" s="247"/>
      <c r="DC135" s="247"/>
      <c r="DD135" s="247"/>
      <c r="DE135" s="247"/>
      <c r="DF135" s="247"/>
      <c r="DG135" s="247"/>
      <c r="DH135" s="247"/>
      <c r="DI135" s="247"/>
      <c r="DJ135" s="247"/>
      <c r="DK135" s="247"/>
      <c r="DL135" s="247"/>
      <c r="DM135" s="247"/>
      <c r="DN135" s="247"/>
    </row>
    <row r="136" spans="1:118" s="199" customFormat="1" ht="23.25" hidden="1" customHeight="1" x14ac:dyDescent="0.25">
      <c r="A136" s="279"/>
      <c r="B136" s="280"/>
      <c r="C136" s="279"/>
      <c r="D136" s="268"/>
      <c r="E136" s="210"/>
      <c r="G136" s="203"/>
      <c r="H136" s="203"/>
      <c r="I136" s="203"/>
      <c r="J136" s="198">
        <f>SUM(L136,O136)</f>
        <v>0</v>
      </c>
      <c r="K136" s="198"/>
      <c r="L136" s="197"/>
      <c r="M136" s="197"/>
      <c r="N136" s="197"/>
      <c r="O136" s="197"/>
      <c r="P136" s="197"/>
      <c r="Q136" s="197"/>
      <c r="R136" s="198">
        <f>SUM(E145,J136)</f>
        <v>0</v>
      </c>
      <c r="S136" s="247"/>
      <c r="T136" s="247"/>
      <c r="U136" s="247"/>
      <c r="V136" s="247"/>
      <c r="W136" s="247"/>
      <c r="X136" s="247"/>
      <c r="Y136" s="247"/>
      <c r="Z136" s="247"/>
      <c r="AA136" s="247"/>
      <c r="AB136" s="247"/>
      <c r="AC136" s="247"/>
      <c r="AD136" s="247"/>
      <c r="AE136" s="247"/>
      <c r="AF136" s="247"/>
      <c r="AG136" s="247"/>
      <c r="AH136" s="247"/>
      <c r="AI136" s="247"/>
      <c r="AJ136" s="247"/>
      <c r="AK136" s="247"/>
      <c r="AL136" s="247"/>
      <c r="AM136" s="247"/>
      <c r="AN136" s="247"/>
      <c r="AO136" s="247"/>
      <c r="AP136" s="247"/>
      <c r="AQ136" s="247"/>
      <c r="AR136" s="247"/>
      <c r="AS136" s="247"/>
      <c r="AT136" s="247"/>
      <c r="AU136" s="247"/>
      <c r="AV136" s="247"/>
      <c r="AW136" s="247"/>
      <c r="AX136" s="247"/>
      <c r="AY136" s="247"/>
      <c r="AZ136" s="247"/>
      <c r="BA136" s="247"/>
      <c r="BB136" s="247"/>
      <c r="BC136" s="247"/>
      <c r="BD136" s="247"/>
      <c r="BE136" s="247"/>
      <c r="BF136" s="247"/>
      <c r="BG136" s="247"/>
      <c r="BH136" s="247"/>
      <c r="BI136" s="247"/>
      <c r="BJ136" s="247"/>
      <c r="BK136" s="247"/>
      <c r="BL136" s="247"/>
      <c r="BM136" s="247"/>
      <c r="BN136" s="247"/>
      <c r="BO136" s="247"/>
      <c r="BP136" s="247"/>
      <c r="BQ136" s="247"/>
      <c r="BR136" s="247"/>
      <c r="BS136" s="247"/>
      <c r="BT136" s="247"/>
      <c r="BU136" s="247"/>
      <c r="BV136" s="247"/>
      <c r="BW136" s="247"/>
      <c r="BX136" s="247"/>
      <c r="BY136" s="247"/>
      <c r="BZ136" s="247"/>
      <c r="CA136" s="247"/>
      <c r="CB136" s="247"/>
      <c r="CC136" s="247"/>
      <c r="CD136" s="247"/>
      <c r="CE136" s="247"/>
      <c r="CF136" s="247"/>
      <c r="CG136" s="247"/>
      <c r="CH136" s="247"/>
      <c r="CI136" s="247"/>
      <c r="CJ136" s="247"/>
      <c r="CK136" s="247"/>
      <c r="CL136" s="247"/>
      <c r="CM136" s="247"/>
      <c r="CN136" s="247"/>
      <c r="CO136" s="247"/>
      <c r="CP136" s="247"/>
      <c r="CQ136" s="247"/>
      <c r="CR136" s="247"/>
      <c r="CS136" s="247"/>
      <c r="CT136" s="247"/>
      <c r="CU136" s="247"/>
      <c r="CV136" s="247"/>
      <c r="CW136" s="247"/>
      <c r="CX136" s="247"/>
      <c r="CY136" s="247"/>
      <c r="CZ136" s="247"/>
      <c r="DA136" s="247"/>
      <c r="DB136" s="247"/>
      <c r="DC136" s="247"/>
      <c r="DD136" s="247"/>
      <c r="DE136" s="247"/>
      <c r="DF136" s="247"/>
      <c r="DG136" s="247"/>
      <c r="DH136" s="247"/>
      <c r="DI136" s="247"/>
      <c r="DJ136" s="247"/>
      <c r="DK136" s="247"/>
      <c r="DL136" s="247"/>
      <c r="DM136" s="247"/>
      <c r="DN136" s="247"/>
    </row>
    <row r="137" spans="1:118" s="199" customFormat="1" ht="33.75" hidden="1" customHeight="1" x14ac:dyDescent="0.25">
      <c r="A137" s="196"/>
      <c r="B137" s="196"/>
      <c r="C137" s="224"/>
      <c r="D137" s="217"/>
      <c r="E137" s="218">
        <f t="shared" si="36"/>
        <v>0</v>
      </c>
      <c r="F137" s="218"/>
      <c r="G137" s="203"/>
      <c r="H137" s="203"/>
      <c r="I137" s="203"/>
      <c r="J137" s="198"/>
      <c r="K137" s="198"/>
      <c r="L137" s="197"/>
      <c r="M137" s="197"/>
      <c r="N137" s="197"/>
      <c r="O137" s="197"/>
      <c r="P137" s="197"/>
      <c r="Q137" s="197"/>
      <c r="R137" s="198">
        <f>SUM(E137,J137)</f>
        <v>0</v>
      </c>
      <c r="S137" s="247"/>
      <c r="T137" s="247"/>
      <c r="U137" s="247"/>
      <c r="V137" s="247"/>
      <c r="W137" s="247"/>
      <c r="X137" s="247"/>
      <c r="Y137" s="247"/>
      <c r="Z137" s="247"/>
      <c r="AA137" s="247"/>
      <c r="AB137" s="247"/>
      <c r="AC137" s="247"/>
      <c r="AD137" s="247"/>
      <c r="AE137" s="247"/>
      <c r="AF137" s="247"/>
      <c r="AG137" s="247"/>
      <c r="AH137" s="247"/>
      <c r="AI137" s="247"/>
      <c r="AJ137" s="247"/>
      <c r="AK137" s="247"/>
      <c r="AL137" s="247"/>
      <c r="AM137" s="247"/>
      <c r="AN137" s="247"/>
      <c r="AO137" s="247"/>
      <c r="AP137" s="247"/>
      <c r="AQ137" s="247"/>
      <c r="AR137" s="247"/>
      <c r="AS137" s="247"/>
      <c r="AT137" s="247"/>
      <c r="AU137" s="247"/>
      <c r="AV137" s="247"/>
      <c r="AW137" s="247"/>
      <c r="AX137" s="247"/>
      <c r="AY137" s="247"/>
      <c r="AZ137" s="247"/>
      <c r="BA137" s="247"/>
      <c r="BB137" s="247"/>
      <c r="BC137" s="247"/>
      <c r="BD137" s="247"/>
      <c r="BE137" s="247"/>
      <c r="BF137" s="247"/>
      <c r="BG137" s="247"/>
      <c r="BH137" s="247"/>
      <c r="BI137" s="247"/>
      <c r="BJ137" s="247"/>
      <c r="BK137" s="247"/>
      <c r="BL137" s="247"/>
      <c r="BM137" s="247"/>
      <c r="BN137" s="247"/>
      <c r="BO137" s="247"/>
      <c r="BP137" s="247"/>
      <c r="BQ137" s="247"/>
      <c r="BR137" s="247"/>
      <c r="BS137" s="247"/>
      <c r="BT137" s="247"/>
      <c r="BU137" s="247"/>
      <c r="BV137" s="247"/>
      <c r="BW137" s="247"/>
      <c r="BX137" s="247"/>
      <c r="BY137" s="247"/>
      <c r="BZ137" s="247"/>
      <c r="CA137" s="247"/>
      <c r="CB137" s="247"/>
      <c r="CC137" s="247"/>
      <c r="CD137" s="247"/>
      <c r="CE137" s="247"/>
      <c r="CF137" s="247"/>
      <c r="CG137" s="247"/>
      <c r="CH137" s="247"/>
      <c r="CI137" s="247"/>
      <c r="CJ137" s="247"/>
      <c r="CK137" s="247"/>
      <c r="CL137" s="247"/>
      <c r="CM137" s="247"/>
      <c r="CN137" s="247"/>
      <c r="CO137" s="247"/>
      <c r="CP137" s="247"/>
      <c r="CQ137" s="247"/>
      <c r="CR137" s="247"/>
      <c r="CS137" s="247"/>
      <c r="CT137" s="247"/>
      <c r="CU137" s="247"/>
      <c r="CV137" s="247"/>
      <c r="CW137" s="247"/>
      <c r="CX137" s="247"/>
      <c r="CY137" s="247"/>
      <c r="CZ137" s="247"/>
      <c r="DA137" s="247"/>
      <c r="DB137" s="247"/>
      <c r="DC137" s="247"/>
      <c r="DD137" s="247"/>
      <c r="DE137" s="247"/>
      <c r="DF137" s="247"/>
      <c r="DG137" s="247"/>
      <c r="DH137" s="247"/>
      <c r="DI137" s="247"/>
      <c r="DJ137" s="247"/>
      <c r="DK137" s="247"/>
      <c r="DL137" s="247"/>
      <c r="DM137" s="247"/>
      <c r="DN137" s="247"/>
    </row>
    <row r="138" spans="1:118" s="199" customFormat="1" ht="25.5" hidden="1" customHeight="1" x14ac:dyDescent="0.25">
      <c r="A138" s="224"/>
      <c r="B138" s="224"/>
      <c r="C138" s="224"/>
      <c r="D138" s="242"/>
      <c r="E138" s="218">
        <f t="shared" si="36"/>
        <v>0</v>
      </c>
      <c r="F138" s="218"/>
      <c r="G138" s="203"/>
      <c r="H138" s="203"/>
      <c r="I138" s="203"/>
      <c r="J138" s="198">
        <f t="shared" si="47"/>
        <v>0</v>
      </c>
      <c r="K138" s="198"/>
      <c r="L138" s="197"/>
      <c r="M138" s="197"/>
      <c r="N138" s="197"/>
      <c r="O138" s="197"/>
      <c r="P138" s="197"/>
      <c r="Q138" s="197"/>
      <c r="R138" s="265">
        <f>SUM(J138,E138)</f>
        <v>0</v>
      </c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7"/>
      <c r="AL138" s="247"/>
      <c r="AM138" s="247"/>
      <c r="AN138" s="247"/>
      <c r="AO138" s="247"/>
      <c r="AP138" s="247"/>
      <c r="AQ138" s="247"/>
      <c r="AR138" s="247"/>
      <c r="AS138" s="247"/>
      <c r="AT138" s="247"/>
      <c r="AU138" s="247"/>
      <c r="AV138" s="247"/>
      <c r="AW138" s="247"/>
      <c r="AX138" s="247"/>
      <c r="AY138" s="247"/>
      <c r="AZ138" s="247"/>
      <c r="BA138" s="247"/>
      <c r="BB138" s="247"/>
      <c r="BC138" s="247"/>
      <c r="BD138" s="247"/>
      <c r="BE138" s="247"/>
      <c r="BF138" s="247"/>
      <c r="BG138" s="247"/>
      <c r="BH138" s="247"/>
      <c r="BI138" s="247"/>
      <c r="BJ138" s="247"/>
      <c r="BK138" s="247"/>
      <c r="BL138" s="247"/>
      <c r="BM138" s="247"/>
      <c r="BN138" s="247"/>
      <c r="BO138" s="247"/>
      <c r="BP138" s="247"/>
      <c r="BQ138" s="247"/>
      <c r="BR138" s="247"/>
      <c r="BS138" s="247"/>
      <c r="BT138" s="247"/>
      <c r="BU138" s="247"/>
      <c r="BV138" s="247"/>
      <c r="BW138" s="247"/>
      <c r="BX138" s="247"/>
      <c r="BY138" s="247"/>
      <c r="BZ138" s="247"/>
      <c r="CA138" s="247"/>
      <c r="CB138" s="247"/>
      <c r="CC138" s="247"/>
      <c r="CD138" s="247"/>
      <c r="CE138" s="247"/>
      <c r="CF138" s="247"/>
      <c r="CG138" s="247"/>
      <c r="CH138" s="247"/>
      <c r="CI138" s="247"/>
      <c r="CJ138" s="247"/>
      <c r="CK138" s="247"/>
      <c r="CL138" s="247"/>
      <c r="CM138" s="247"/>
      <c r="CN138" s="247"/>
      <c r="CO138" s="247"/>
      <c r="CP138" s="247"/>
      <c r="CQ138" s="247"/>
      <c r="CR138" s="247"/>
      <c r="CS138" s="247"/>
      <c r="CT138" s="247"/>
      <c r="CU138" s="247"/>
      <c r="CV138" s="247"/>
      <c r="CW138" s="247"/>
      <c r="CX138" s="247"/>
      <c r="CY138" s="247"/>
      <c r="CZ138" s="247"/>
      <c r="DA138" s="247"/>
      <c r="DB138" s="247"/>
      <c r="DC138" s="247"/>
      <c r="DD138" s="247"/>
      <c r="DE138" s="247"/>
      <c r="DF138" s="247"/>
      <c r="DG138" s="247"/>
      <c r="DH138" s="247"/>
      <c r="DI138" s="247"/>
      <c r="DJ138" s="247"/>
      <c r="DK138" s="247"/>
      <c r="DL138" s="247"/>
      <c r="DM138" s="247"/>
      <c r="DN138" s="247"/>
    </row>
    <row r="139" spans="1:118" s="199" customFormat="1" ht="21" hidden="1" customHeight="1" x14ac:dyDescent="0.25">
      <c r="A139" s="224"/>
      <c r="B139" s="224"/>
      <c r="C139" s="224"/>
      <c r="D139" s="204"/>
      <c r="E139" s="218">
        <f t="shared" si="36"/>
        <v>0</v>
      </c>
      <c r="F139" s="218"/>
      <c r="G139" s="225"/>
      <c r="H139" s="225"/>
      <c r="I139" s="225"/>
      <c r="J139" s="198">
        <f>SUM(L139,O139)</f>
        <v>0</v>
      </c>
      <c r="K139" s="198"/>
      <c r="L139" s="225"/>
      <c r="M139" s="225"/>
      <c r="N139" s="225"/>
      <c r="O139" s="225"/>
      <c r="P139" s="225"/>
      <c r="Q139" s="225"/>
      <c r="R139" s="265">
        <f t="shared" ref="R139:R145" si="50">SUM(E139,J139)</f>
        <v>0</v>
      </c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  <c r="AC139" s="247"/>
      <c r="AD139" s="247"/>
      <c r="AE139" s="247"/>
      <c r="AF139" s="247"/>
      <c r="AG139" s="247"/>
      <c r="AH139" s="247"/>
      <c r="AI139" s="247"/>
      <c r="AJ139" s="247"/>
      <c r="AK139" s="247"/>
      <c r="AL139" s="247"/>
      <c r="AM139" s="247"/>
      <c r="AN139" s="247"/>
      <c r="AO139" s="247"/>
      <c r="AP139" s="247"/>
      <c r="AQ139" s="247"/>
      <c r="AR139" s="247"/>
      <c r="AS139" s="247"/>
      <c r="AT139" s="247"/>
      <c r="AU139" s="247"/>
      <c r="AV139" s="247"/>
      <c r="AW139" s="247"/>
      <c r="AX139" s="247"/>
      <c r="AY139" s="247"/>
      <c r="AZ139" s="247"/>
      <c r="BA139" s="247"/>
      <c r="BB139" s="247"/>
      <c r="BC139" s="247"/>
      <c r="BD139" s="247"/>
      <c r="BE139" s="247"/>
      <c r="BF139" s="247"/>
      <c r="BG139" s="247"/>
      <c r="BH139" s="247"/>
      <c r="BI139" s="247"/>
      <c r="BJ139" s="247"/>
      <c r="BK139" s="247"/>
      <c r="BL139" s="247"/>
      <c r="BM139" s="247"/>
      <c r="BN139" s="247"/>
      <c r="BO139" s="247"/>
      <c r="BP139" s="247"/>
      <c r="BQ139" s="247"/>
      <c r="BR139" s="247"/>
      <c r="BS139" s="247"/>
      <c r="BT139" s="247"/>
      <c r="BU139" s="247"/>
      <c r="BV139" s="247"/>
      <c r="BW139" s="247"/>
      <c r="BX139" s="247"/>
      <c r="BY139" s="247"/>
      <c r="BZ139" s="247"/>
      <c r="CA139" s="247"/>
      <c r="CB139" s="247"/>
      <c r="CC139" s="247"/>
      <c r="CD139" s="247"/>
      <c r="CE139" s="247"/>
      <c r="CF139" s="247"/>
      <c r="CG139" s="247"/>
      <c r="CH139" s="247"/>
      <c r="CI139" s="247"/>
      <c r="CJ139" s="247"/>
      <c r="CK139" s="247"/>
      <c r="CL139" s="247"/>
      <c r="CM139" s="247"/>
      <c r="CN139" s="247"/>
      <c r="CO139" s="247"/>
      <c r="CP139" s="247"/>
      <c r="CQ139" s="247"/>
      <c r="CR139" s="247"/>
      <c r="CS139" s="247"/>
      <c r="CT139" s="247"/>
      <c r="CU139" s="247"/>
      <c r="CV139" s="247"/>
      <c r="CW139" s="247"/>
      <c r="CX139" s="247"/>
      <c r="CY139" s="247"/>
      <c r="CZ139" s="247"/>
      <c r="DA139" s="247"/>
      <c r="DB139" s="247"/>
      <c r="DC139" s="247"/>
      <c r="DD139" s="247"/>
      <c r="DE139" s="247"/>
      <c r="DF139" s="247"/>
      <c r="DG139" s="247"/>
      <c r="DH139" s="247"/>
      <c r="DI139" s="247"/>
      <c r="DJ139" s="247"/>
      <c r="DK139" s="247"/>
      <c r="DL139" s="247"/>
      <c r="DM139" s="247"/>
      <c r="DN139" s="247"/>
    </row>
    <row r="140" spans="1:118" s="199" customFormat="1" ht="56.25" hidden="1" customHeight="1" x14ac:dyDescent="0.25">
      <c r="A140" s="228"/>
      <c r="B140" s="228"/>
      <c r="C140" s="224"/>
      <c r="D140" s="230"/>
      <c r="E140" s="218">
        <f>SUM(E141)</f>
        <v>0</v>
      </c>
      <c r="F140" s="237"/>
      <c r="G140" s="237"/>
      <c r="H140" s="237"/>
      <c r="I140" s="237">
        <f t="shared" ref="I140:R140" si="51">SUM(I141)</f>
        <v>0</v>
      </c>
      <c r="J140" s="237">
        <f t="shared" si="51"/>
        <v>0</v>
      </c>
      <c r="K140" s="237"/>
      <c r="L140" s="237">
        <f t="shared" si="51"/>
        <v>0</v>
      </c>
      <c r="M140" s="237">
        <f t="shared" si="51"/>
        <v>0</v>
      </c>
      <c r="N140" s="237">
        <f t="shared" si="51"/>
        <v>0</v>
      </c>
      <c r="O140" s="237">
        <f t="shared" si="51"/>
        <v>0</v>
      </c>
      <c r="P140" s="237">
        <f t="shared" si="51"/>
        <v>0</v>
      </c>
      <c r="Q140" s="237">
        <f t="shared" si="51"/>
        <v>0</v>
      </c>
      <c r="R140" s="237">
        <f t="shared" si="51"/>
        <v>0</v>
      </c>
      <c r="S140" s="247"/>
      <c r="T140" s="247"/>
      <c r="U140" s="247"/>
      <c r="V140" s="247"/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247"/>
      <c r="AG140" s="247"/>
      <c r="AH140" s="247"/>
      <c r="AI140" s="247"/>
      <c r="AJ140" s="247"/>
      <c r="AK140" s="247"/>
      <c r="AL140" s="247"/>
      <c r="AM140" s="247"/>
      <c r="AN140" s="247"/>
      <c r="AO140" s="247"/>
      <c r="AP140" s="247"/>
      <c r="AQ140" s="247"/>
      <c r="AR140" s="247"/>
      <c r="AS140" s="247"/>
      <c r="AT140" s="247"/>
      <c r="AU140" s="247"/>
      <c r="AV140" s="247"/>
      <c r="AW140" s="247"/>
      <c r="AX140" s="247"/>
      <c r="AY140" s="247"/>
      <c r="AZ140" s="247"/>
      <c r="BA140" s="247"/>
      <c r="BB140" s="247"/>
      <c r="BC140" s="247"/>
      <c r="BD140" s="247"/>
      <c r="BE140" s="247"/>
      <c r="BF140" s="247"/>
      <c r="BG140" s="247"/>
      <c r="BH140" s="247"/>
      <c r="BI140" s="247"/>
      <c r="BJ140" s="247"/>
      <c r="BK140" s="247"/>
      <c r="BL140" s="247"/>
      <c r="BM140" s="247"/>
      <c r="BN140" s="247"/>
      <c r="BO140" s="247"/>
      <c r="BP140" s="247"/>
      <c r="BQ140" s="247"/>
      <c r="BR140" s="247"/>
      <c r="BS140" s="247"/>
      <c r="BT140" s="247"/>
      <c r="BU140" s="247"/>
      <c r="BV140" s="247"/>
      <c r="BW140" s="247"/>
      <c r="BX140" s="247"/>
      <c r="BY140" s="247"/>
      <c r="BZ140" s="247"/>
      <c r="CA140" s="247"/>
      <c r="CB140" s="247"/>
      <c r="CC140" s="247"/>
      <c r="CD140" s="247"/>
      <c r="CE140" s="247"/>
      <c r="CF140" s="247"/>
      <c r="CG140" s="247"/>
      <c r="CH140" s="247"/>
      <c r="CI140" s="247"/>
      <c r="CJ140" s="247"/>
      <c r="CK140" s="247"/>
      <c r="CL140" s="247"/>
      <c r="CM140" s="247"/>
      <c r="CN140" s="247"/>
      <c r="CO140" s="247"/>
      <c r="CP140" s="247"/>
      <c r="CQ140" s="247"/>
      <c r="CR140" s="247"/>
      <c r="CS140" s="247"/>
      <c r="CT140" s="247"/>
      <c r="CU140" s="247"/>
      <c r="CV140" s="247"/>
      <c r="CW140" s="247"/>
      <c r="CX140" s="247"/>
      <c r="CY140" s="247"/>
      <c r="CZ140" s="247"/>
      <c r="DA140" s="247"/>
      <c r="DB140" s="247"/>
      <c r="DC140" s="247"/>
      <c r="DD140" s="247"/>
      <c r="DE140" s="247"/>
      <c r="DF140" s="247"/>
      <c r="DG140" s="247"/>
      <c r="DH140" s="247"/>
      <c r="DI140" s="247"/>
      <c r="DJ140" s="247"/>
      <c r="DK140" s="247"/>
      <c r="DL140" s="247"/>
      <c r="DM140" s="247"/>
      <c r="DN140" s="247"/>
    </row>
    <row r="141" spans="1:118" s="222" customFormat="1" ht="51.75" hidden="1" customHeight="1" x14ac:dyDescent="0.25">
      <c r="A141" s="229"/>
      <c r="B141" s="229"/>
      <c r="C141" s="221"/>
      <c r="D141" s="212"/>
      <c r="E141" s="220">
        <f>SUM(F141,I141)</f>
        <v>0</v>
      </c>
      <c r="F141" s="220"/>
      <c r="G141" s="209"/>
      <c r="H141" s="209"/>
      <c r="I141" s="209"/>
      <c r="J141" s="246">
        <f>SUM(L141,O141)</f>
        <v>0</v>
      </c>
      <c r="K141" s="246"/>
      <c r="L141" s="209"/>
      <c r="M141" s="209"/>
      <c r="N141" s="209"/>
      <c r="O141" s="209"/>
      <c r="P141" s="209"/>
      <c r="Q141" s="209"/>
      <c r="R141" s="246">
        <f t="shared" si="50"/>
        <v>0</v>
      </c>
      <c r="S141" s="253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253"/>
      <c r="AG141" s="253"/>
      <c r="AH141" s="253"/>
      <c r="AI141" s="253"/>
      <c r="AJ141" s="253"/>
      <c r="AK141" s="253"/>
      <c r="AL141" s="253"/>
      <c r="AM141" s="253"/>
      <c r="AN141" s="253"/>
      <c r="AO141" s="253"/>
      <c r="AP141" s="253"/>
      <c r="AQ141" s="253"/>
      <c r="AR141" s="253"/>
      <c r="AS141" s="253"/>
      <c r="AT141" s="253"/>
      <c r="AU141" s="253"/>
      <c r="AV141" s="253"/>
      <c r="AW141" s="253"/>
      <c r="AX141" s="253"/>
      <c r="AY141" s="253"/>
      <c r="AZ141" s="253"/>
      <c r="BA141" s="253"/>
      <c r="BB141" s="253"/>
      <c r="BC141" s="253"/>
      <c r="BD141" s="253"/>
      <c r="BE141" s="253"/>
      <c r="BF141" s="253"/>
      <c r="BG141" s="253"/>
      <c r="BH141" s="253"/>
      <c r="BI141" s="253"/>
      <c r="BJ141" s="253"/>
      <c r="BK141" s="253"/>
      <c r="BL141" s="253"/>
      <c r="BM141" s="253"/>
      <c r="BN141" s="253"/>
      <c r="BO141" s="253"/>
      <c r="BP141" s="253"/>
      <c r="BQ141" s="253"/>
      <c r="BR141" s="253"/>
      <c r="BS141" s="253"/>
      <c r="BT141" s="253"/>
      <c r="BU141" s="253"/>
      <c r="BV141" s="253"/>
      <c r="BW141" s="253"/>
      <c r="BX141" s="253"/>
      <c r="BY141" s="253"/>
      <c r="BZ141" s="253"/>
      <c r="CA141" s="253"/>
      <c r="CB141" s="253"/>
      <c r="CC141" s="253"/>
      <c r="CD141" s="253"/>
      <c r="CE141" s="253"/>
      <c r="CF141" s="253"/>
      <c r="CG141" s="253"/>
      <c r="CH141" s="253"/>
      <c r="CI141" s="253"/>
      <c r="CJ141" s="253"/>
      <c r="CK141" s="253"/>
      <c r="CL141" s="253"/>
      <c r="CM141" s="253"/>
      <c r="CN141" s="253"/>
      <c r="CO141" s="253"/>
      <c r="CP141" s="253"/>
      <c r="CQ141" s="253"/>
      <c r="CR141" s="253"/>
      <c r="CS141" s="253"/>
      <c r="CT141" s="253"/>
      <c r="CU141" s="253"/>
      <c r="CV141" s="253"/>
      <c r="CW141" s="253"/>
      <c r="CX141" s="253"/>
      <c r="CY141" s="253"/>
      <c r="CZ141" s="253"/>
      <c r="DA141" s="253"/>
      <c r="DB141" s="253"/>
      <c r="DC141" s="253"/>
      <c r="DD141" s="253"/>
      <c r="DE141" s="253"/>
      <c r="DF141" s="253"/>
      <c r="DG141" s="253"/>
      <c r="DH141" s="253"/>
      <c r="DI141" s="253"/>
      <c r="DJ141" s="253"/>
      <c r="DK141" s="253"/>
      <c r="DL141" s="253"/>
      <c r="DM141" s="253"/>
      <c r="DN141" s="253"/>
    </row>
    <row r="142" spans="1:118" s="199" customFormat="1" ht="41.25" hidden="1" customHeight="1" x14ac:dyDescent="0.25">
      <c r="A142" s="228"/>
      <c r="B142" s="228"/>
      <c r="C142" s="224"/>
      <c r="D142" s="230"/>
      <c r="E142" s="218">
        <f>SUM(E143:E144)</f>
        <v>0</v>
      </c>
      <c r="F142" s="237"/>
      <c r="G142" s="237"/>
      <c r="H142" s="237"/>
      <c r="I142" s="237">
        <f t="shared" ref="I142:R142" si="52">SUM(I143:I144)</f>
        <v>0</v>
      </c>
      <c r="J142" s="237">
        <f t="shared" si="52"/>
        <v>0</v>
      </c>
      <c r="K142" s="237"/>
      <c r="L142" s="237">
        <f t="shared" si="52"/>
        <v>0</v>
      </c>
      <c r="M142" s="237">
        <f t="shared" si="52"/>
        <v>0</v>
      </c>
      <c r="N142" s="237">
        <f t="shared" si="52"/>
        <v>0</v>
      </c>
      <c r="O142" s="237">
        <f t="shared" si="52"/>
        <v>0</v>
      </c>
      <c r="P142" s="237">
        <f t="shared" si="52"/>
        <v>0</v>
      </c>
      <c r="Q142" s="237">
        <f t="shared" si="52"/>
        <v>0</v>
      </c>
      <c r="R142" s="237">
        <f t="shared" si="52"/>
        <v>0</v>
      </c>
      <c r="S142" s="247"/>
      <c r="T142" s="247"/>
      <c r="U142" s="247"/>
      <c r="V142" s="247"/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247"/>
      <c r="AG142" s="247"/>
      <c r="AH142" s="247"/>
      <c r="AI142" s="247"/>
      <c r="AJ142" s="247"/>
      <c r="AK142" s="247"/>
      <c r="AL142" s="247"/>
      <c r="AM142" s="247"/>
      <c r="AN142" s="247"/>
      <c r="AO142" s="247"/>
      <c r="AP142" s="247"/>
      <c r="AQ142" s="247"/>
      <c r="AR142" s="247"/>
      <c r="AS142" s="247"/>
      <c r="AT142" s="247"/>
      <c r="AU142" s="247"/>
      <c r="AV142" s="247"/>
      <c r="AW142" s="247"/>
      <c r="AX142" s="247"/>
      <c r="AY142" s="247"/>
      <c r="AZ142" s="247"/>
      <c r="BA142" s="247"/>
      <c r="BB142" s="247"/>
      <c r="BC142" s="247"/>
      <c r="BD142" s="247"/>
      <c r="BE142" s="247"/>
      <c r="BF142" s="247"/>
      <c r="BG142" s="247"/>
      <c r="BH142" s="247"/>
      <c r="BI142" s="247"/>
      <c r="BJ142" s="247"/>
      <c r="BK142" s="247"/>
      <c r="BL142" s="247"/>
      <c r="BM142" s="247"/>
      <c r="BN142" s="247"/>
      <c r="BO142" s="247"/>
      <c r="BP142" s="247"/>
      <c r="BQ142" s="247"/>
      <c r="BR142" s="247"/>
      <c r="BS142" s="247"/>
      <c r="BT142" s="247"/>
      <c r="BU142" s="247"/>
      <c r="BV142" s="247"/>
      <c r="BW142" s="247"/>
      <c r="BX142" s="247"/>
      <c r="BY142" s="247"/>
      <c r="BZ142" s="247"/>
      <c r="CA142" s="247"/>
      <c r="CB142" s="247"/>
      <c r="CC142" s="247"/>
      <c r="CD142" s="247"/>
      <c r="CE142" s="247"/>
      <c r="CF142" s="247"/>
      <c r="CG142" s="247"/>
      <c r="CH142" s="247"/>
      <c r="CI142" s="247"/>
      <c r="CJ142" s="247"/>
      <c r="CK142" s="247"/>
      <c r="CL142" s="247"/>
      <c r="CM142" s="247"/>
      <c r="CN142" s="247"/>
      <c r="CO142" s="247"/>
      <c r="CP142" s="247"/>
      <c r="CQ142" s="247"/>
      <c r="CR142" s="247"/>
      <c r="CS142" s="247"/>
      <c r="CT142" s="247"/>
      <c r="CU142" s="247"/>
      <c r="CV142" s="247"/>
      <c r="CW142" s="247"/>
      <c r="CX142" s="247"/>
      <c r="CY142" s="247"/>
      <c r="CZ142" s="247"/>
      <c r="DA142" s="247"/>
      <c r="DB142" s="247"/>
      <c r="DC142" s="247"/>
      <c r="DD142" s="247"/>
      <c r="DE142" s="247"/>
      <c r="DF142" s="247"/>
      <c r="DG142" s="247"/>
      <c r="DH142" s="247"/>
      <c r="DI142" s="247"/>
      <c r="DJ142" s="247"/>
      <c r="DK142" s="247"/>
      <c r="DL142" s="247"/>
      <c r="DM142" s="247"/>
      <c r="DN142" s="247"/>
    </row>
    <row r="143" spans="1:118" s="222" customFormat="1" ht="42" hidden="1" customHeight="1" x14ac:dyDescent="0.25">
      <c r="A143" s="221"/>
      <c r="B143" s="221"/>
      <c r="C143" s="221"/>
      <c r="D143" s="205"/>
      <c r="E143" s="220">
        <f>SUM(F143,I143)</f>
        <v>0</v>
      </c>
      <c r="F143" s="220"/>
      <c r="G143" s="220"/>
      <c r="H143" s="220"/>
      <c r="I143" s="209"/>
      <c r="J143" s="246">
        <f>SUM(L143,O143)</f>
        <v>0</v>
      </c>
      <c r="K143" s="246"/>
      <c r="L143" s="209"/>
      <c r="M143" s="209"/>
      <c r="N143" s="209"/>
      <c r="O143" s="209"/>
      <c r="P143" s="209"/>
      <c r="Q143" s="209"/>
      <c r="R143" s="246">
        <f t="shared" si="50"/>
        <v>0</v>
      </c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53"/>
      <c r="AT143" s="253"/>
      <c r="AU143" s="253"/>
      <c r="AV143" s="253"/>
      <c r="AW143" s="253"/>
      <c r="AX143" s="253"/>
      <c r="AY143" s="253"/>
      <c r="AZ143" s="253"/>
      <c r="BA143" s="253"/>
      <c r="BB143" s="253"/>
      <c r="BC143" s="253"/>
      <c r="BD143" s="253"/>
      <c r="BE143" s="253"/>
      <c r="BF143" s="253"/>
      <c r="BG143" s="253"/>
      <c r="BH143" s="253"/>
      <c r="BI143" s="253"/>
      <c r="BJ143" s="253"/>
      <c r="BK143" s="253"/>
      <c r="BL143" s="253"/>
      <c r="BM143" s="253"/>
      <c r="BN143" s="253"/>
      <c r="BO143" s="253"/>
      <c r="BP143" s="253"/>
      <c r="BQ143" s="253"/>
      <c r="BR143" s="253"/>
      <c r="BS143" s="253"/>
      <c r="BT143" s="253"/>
      <c r="BU143" s="253"/>
      <c r="BV143" s="253"/>
      <c r="BW143" s="253"/>
      <c r="BX143" s="253"/>
      <c r="BY143" s="253"/>
      <c r="BZ143" s="253"/>
      <c r="CA143" s="253"/>
      <c r="CB143" s="253"/>
      <c r="CC143" s="253"/>
      <c r="CD143" s="253"/>
      <c r="CE143" s="253"/>
      <c r="CF143" s="253"/>
      <c r="CG143" s="253"/>
      <c r="CH143" s="253"/>
      <c r="CI143" s="253"/>
      <c r="CJ143" s="253"/>
      <c r="CK143" s="253"/>
      <c r="CL143" s="253"/>
      <c r="CM143" s="253"/>
      <c r="CN143" s="253"/>
      <c r="CO143" s="253"/>
      <c r="CP143" s="253"/>
      <c r="CQ143" s="253"/>
      <c r="CR143" s="253"/>
      <c r="CS143" s="253"/>
      <c r="CT143" s="253"/>
      <c r="CU143" s="253"/>
      <c r="CV143" s="253"/>
      <c r="CW143" s="253"/>
      <c r="CX143" s="253"/>
      <c r="CY143" s="253"/>
      <c r="CZ143" s="253"/>
      <c r="DA143" s="253"/>
      <c r="DB143" s="253"/>
      <c r="DC143" s="253"/>
      <c r="DD143" s="253"/>
      <c r="DE143" s="253"/>
      <c r="DF143" s="253"/>
      <c r="DG143" s="253"/>
      <c r="DH143" s="253"/>
      <c r="DI143" s="253"/>
      <c r="DJ143" s="253"/>
      <c r="DK143" s="253"/>
      <c r="DL143" s="253"/>
      <c r="DM143" s="253"/>
      <c r="DN143" s="253"/>
    </row>
    <row r="144" spans="1:118" s="222" customFormat="1" ht="22.5" hidden="1" customHeight="1" x14ac:dyDescent="0.25">
      <c r="A144" s="269"/>
      <c r="B144" s="252"/>
      <c r="C144" s="221"/>
      <c r="D144" s="258"/>
      <c r="E144" s="220">
        <f>SUM(F144,I144)</f>
        <v>0</v>
      </c>
      <c r="F144" s="220"/>
      <c r="G144" s="208"/>
      <c r="H144" s="208"/>
      <c r="I144" s="208"/>
      <c r="J144" s="246">
        <f>SUM(L144,O144)</f>
        <v>0</v>
      </c>
      <c r="K144" s="246"/>
      <c r="L144" s="208"/>
      <c r="M144" s="208"/>
      <c r="N144" s="208"/>
      <c r="O144" s="208"/>
      <c r="P144" s="208"/>
      <c r="Q144" s="208"/>
      <c r="R144" s="245">
        <f t="shared" si="50"/>
        <v>0</v>
      </c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3"/>
      <c r="AR144" s="253"/>
      <c r="AS144" s="253"/>
      <c r="AT144" s="253"/>
      <c r="AU144" s="253"/>
      <c r="AV144" s="253"/>
      <c r="AW144" s="253"/>
      <c r="AX144" s="253"/>
      <c r="AY144" s="253"/>
      <c r="AZ144" s="253"/>
      <c r="BA144" s="253"/>
      <c r="BB144" s="253"/>
      <c r="BC144" s="253"/>
      <c r="BD144" s="253"/>
      <c r="BE144" s="253"/>
      <c r="BF144" s="253"/>
      <c r="BG144" s="253"/>
      <c r="BH144" s="253"/>
      <c r="BI144" s="253"/>
      <c r="BJ144" s="253"/>
      <c r="BK144" s="253"/>
      <c r="BL144" s="253"/>
      <c r="BM144" s="253"/>
      <c r="BN144" s="253"/>
      <c r="BO144" s="253"/>
      <c r="BP144" s="253"/>
      <c r="BQ144" s="253"/>
      <c r="BR144" s="253"/>
      <c r="BS144" s="253"/>
      <c r="BT144" s="253"/>
      <c r="BU144" s="253"/>
      <c r="BV144" s="253"/>
      <c r="BW144" s="253"/>
      <c r="BX144" s="253"/>
      <c r="BY144" s="253"/>
      <c r="BZ144" s="253"/>
      <c r="CA144" s="253"/>
      <c r="CB144" s="253"/>
      <c r="CC144" s="253"/>
      <c r="CD144" s="253"/>
      <c r="CE144" s="253"/>
      <c r="CF144" s="253"/>
      <c r="CG144" s="253"/>
      <c r="CH144" s="253"/>
      <c r="CI144" s="253"/>
      <c r="CJ144" s="253"/>
      <c r="CK144" s="253"/>
      <c r="CL144" s="253"/>
      <c r="CM144" s="253"/>
      <c r="CN144" s="253"/>
      <c r="CO144" s="253"/>
      <c r="CP144" s="253"/>
      <c r="CQ144" s="253"/>
      <c r="CR144" s="253"/>
      <c r="CS144" s="253"/>
      <c r="CT144" s="253"/>
      <c r="CU144" s="253"/>
      <c r="CV144" s="253"/>
      <c r="CW144" s="253"/>
      <c r="CX144" s="253"/>
      <c r="CY144" s="253"/>
      <c r="CZ144" s="253"/>
      <c r="DA144" s="253"/>
      <c r="DB144" s="253"/>
      <c r="DC144" s="253"/>
      <c r="DD144" s="253"/>
      <c r="DE144" s="253"/>
      <c r="DF144" s="253"/>
      <c r="DG144" s="253"/>
      <c r="DH144" s="253"/>
      <c r="DI144" s="253"/>
      <c r="DJ144" s="253"/>
      <c r="DK144" s="253"/>
      <c r="DL144" s="253"/>
      <c r="DM144" s="253"/>
      <c r="DN144" s="253"/>
    </row>
    <row r="145" spans="1:216" s="199" customFormat="1" ht="30" hidden="1" customHeight="1" x14ac:dyDescent="0.25">
      <c r="A145" s="196"/>
      <c r="B145" s="196"/>
      <c r="C145" s="224"/>
      <c r="D145" s="217"/>
      <c r="E145" s="218">
        <f>SUM(F145,I136)</f>
        <v>0</v>
      </c>
      <c r="F145" s="218"/>
      <c r="G145" s="203"/>
      <c r="H145" s="203"/>
      <c r="I145" s="203"/>
      <c r="J145" s="198">
        <f t="shared" si="47"/>
        <v>0</v>
      </c>
      <c r="K145" s="198"/>
      <c r="L145" s="197"/>
      <c r="M145" s="197"/>
      <c r="N145" s="197"/>
      <c r="O145" s="197"/>
      <c r="P145" s="197"/>
      <c r="Q145" s="197"/>
      <c r="R145" s="198">
        <f t="shared" si="50"/>
        <v>0</v>
      </c>
      <c r="S145" s="247"/>
      <c r="T145" s="247"/>
      <c r="U145" s="247"/>
      <c r="V145" s="247"/>
      <c r="W145" s="247"/>
      <c r="X145" s="247"/>
      <c r="Y145" s="247"/>
      <c r="Z145" s="247"/>
      <c r="AA145" s="247"/>
      <c r="AB145" s="247"/>
      <c r="AC145" s="247"/>
      <c r="AD145" s="247"/>
      <c r="AE145" s="247"/>
      <c r="AF145" s="247"/>
      <c r="AG145" s="247"/>
      <c r="AH145" s="247"/>
      <c r="AI145" s="247"/>
      <c r="AJ145" s="247"/>
      <c r="AK145" s="247"/>
      <c r="AL145" s="247"/>
      <c r="AM145" s="247"/>
      <c r="AN145" s="247"/>
      <c r="AO145" s="247"/>
      <c r="AP145" s="247"/>
      <c r="AQ145" s="247"/>
      <c r="AR145" s="247"/>
      <c r="AS145" s="247"/>
      <c r="AT145" s="247"/>
      <c r="AU145" s="247"/>
      <c r="AV145" s="247"/>
      <c r="AW145" s="247"/>
      <c r="AX145" s="247"/>
      <c r="AY145" s="247"/>
      <c r="AZ145" s="247"/>
      <c r="BA145" s="247"/>
      <c r="BB145" s="247"/>
      <c r="BC145" s="247"/>
      <c r="BD145" s="247"/>
      <c r="BE145" s="247"/>
      <c r="BF145" s="247"/>
      <c r="BG145" s="247"/>
      <c r="BH145" s="247"/>
      <c r="BI145" s="247"/>
      <c r="BJ145" s="247"/>
      <c r="BK145" s="247"/>
      <c r="BL145" s="247"/>
      <c r="BM145" s="247"/>
      <c r="BN145" s="247"/>
      <c r="BO145" s="247"/>
      <c r="BP145" s="247"/>
      <c r="BQ145" s="247"/>
      <c r="BR145" s="247"/>
      <c r="BS145" s="247"/>
      <c r="BT145" s="247"/>
      <c r="BU145" s="247"/>
      <c r="BV145" s="247"/>
      <c r="BW145" s="247"/>
      <c r="BX145" s="247"/>
      <c r="BY145" s="247"/>
      <c r="BZ145" s="247"/>
      <c r="CA145" s="247"/>
      <c r="CB145" s="247"/>
      <c r="CC145" s="247"/>
      <c r="CD145" s="247"/>
      <c r="CE145" s="247"/>
      <c r="CF145" s="247"/>
      <c r="CG145" s="247"/>
      <c r="CH145" s="247"/>
      <c r="CI145" s="247"/>
      <c r="CJ145" s="247"/>
      <c r="CK145" s="247"/>
      <c r="CL145" s="247"/>
      <c r="CM145" s="247"/>
      <c r="CN145" s="247"/>
      <c r="CO145" s="247"/>
      <c r="CP145" s="247"/>
      <c r="CQ145" s="247"/>
      <c r="CR145" s="247"/>
      <c r="CS145" s="247"/>
      <c r="CT145" s="247"/>
      <c r="CU145" s="247"/>
      <c r="CV145" s="247"/>
      <c r="CW145" s="247"/>
      <c r="CX145" s="247"/>
      <c r="CY145" s="247"/>
      <c r="CZ145" s="247"/>
      <c r="DA145" s="247"/>
      <c r="DB145" s="247"/>
      <c r="DC145" s="247"/>
      <c r="DD145" s="247"/>
      <c r="DE145" s="247"/>
      <c r="DF145" s="247"/>
      <c r="DG145" s="247"/>
      <c r="DH145" s="247"/>
      <c r="DI145" s="247"/>
      <c r="DJ145" s="247"/>
      <c r="DK145" s="247"/>
      <c r="DL145" s="247"/>
      <c r="DM145" s="247"/>
      <c r="DN145" s="247"/>
    </row>
    <row r="146" spans="1:216" s="199" customFormat="1" ht="28.5" hidden="1" customHeight="1" x14ac:dyDescent="0.25">
      <c r="A146" s="224"/>
      <c r="B146" s="224"/>
      <c r="C146" s="224" t="s">
        <v>61</v>
      </c>
      <c r="D146" s="242"/>
      <c r="E146" s="218">
        <f t="shared" si="36"/>
        <v>0</v>
      </c>
      <c r="F146" s="201"/>
      <c r="G146" s="227"/>
      <c r="H146" s="227"/>
      <c r="I146" s="227"/>
      <c r="J146" s="202">
        <f>SUM(L146,O146)</f>
        <v>0</v>
      </c>
      <c r="K146" s="202"/>
      <c r="L146" s="227"/>
      <c r="M146" s="227"/>
      <c r="N146" s="227"/>
      <c r="O146" s="227"/>
      <c r="P146" s="227"/>
      <c r="Q146" s="227"/>
      <c r="R146" s="202">
        <f>SUM(J146,E146)</f>
        <v>0</v>
      </c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7"/>
      <c r="AF146" s="247"/>
      <c r="AG146" s="247"/>
      <c r="AH146" s="247"/>
      <c r="AI146" s="247"/>
      <c r="AJ146" s="247"/>
      <c r="AK146" s="247"/>
      <c r="AL146" s="247"/>
      <c r="AM146" s="247"/>
      <c r="AN146" s="247"/>
      <c r="AO146" s="247"/>
      <c r="AP146" s="247"/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7"/>
      <c r="BB146" s="247"/>
      <c r="BC146" s="247"/>
      <c r="BD146" s="247"/>
      <c r="BE146" s="247"/>
      <c r="BF146" s="247"/>
      <c r="BG146" s="247"/>
      <c r="BH146" s="247"/>
      <c r="BI146" s="247"/>
      <c r="BJ146" s="247"/>
      <c r="BK146" s="247"/>
      <c r="BL146" s="247"/>
      <c r="BM146" s="247"/>
      <c r="BN146" s="247"/>
      <c r="BO146" s="247"/>
      <c r="BP146" s="247"/>
      <c r="BQ146" s="247"/>
      <c r="BR146" s="247"/>
      <c r="BS146" s="247"/>
      <c r="BT146" s="247"/>
      <c r="BU146" s="247"/>
      <c r="BV146" s="247"/>
      <c r="BW146" s="247"/>
      <c r="BX146" s="247"/>
      <c r="BY146" s="247"/>
      <c r="BZ146" s="247"/>
      <c r="CA146" s="247"/>
      <c r="CB146" s="247"/>
      <c r="CC146" s="247"/>
      <c r="CD146" s="247"/>
      <c r="CE146" s="247"/>
      <c r="CF146" s="247"/>
      <c r="CG146" s="247"/>
      <c r="CH146" s="247"/>
      <c r="CI146" s="247"/>
      <c r="CJ146" s="247"/>
      <c r="CK146" s="247"/>
      <c r="CL146" s="247"/>
      <c r="CM146" s="247"/>
      <c r="CN146" s="247"/>
      <c r="CO146" s="247"/>
      <c r="CP146" s="247"/>
      <c r="CQ146" s="247"/>
      <c r="CR146" s="247"/>
      <c r="CS146" s="247"/>
      <c r="CT146" s="247"/>
      <c r="CU146" s="247"/>
      <c r="CV146" s="247"/>
      <c r="CW146" s="247"/>
      <c r="CX146" s="247"/>
      <c r="CY146" s="247"/>
      <c r="CZ146" s="247"/>
      <c r="DA146" s="247"/>
      <c r="DB146" s="247"/>
      <c r="DC146" s="247"/>
      <c r="DD146" s="247"/>
      <c r="DE146" s="247"/>
      <c r="DF146" s="247"/>
      <c r="DG146" s="247"/>
      <c r="DH146" s="247"/>
      <c r="DI146" s="247"/>
      <c r="DJ146" s="247"/>
      <c r="DK146" s="247"/>
      <c r="DL146" s="247"/>
      <c r="DM146" s="247"/>
      <c r="DN146" s="247"/>
    </row>
    <row r="147" spans="1:216" s="105" customFormat="1" ht="23.25" hidden="1" customHeight="1" x14ac:dyDescent="0.25">
      <c r="A147" s="228"/>
      <c r="B147" s="228"/>
      <c r="C147" s="228" t="s">
        <v>67</v>
      </c>
      <c r="D147" s="226" t="s">
        <v>18</v>
      </c>
      <c r="E147" s="218">
        <f t="shared" si="36"/>
        <v>0</v>
      </c>
      <c r="F147" s="218"/>
      <c r="G147" s="218"/>
      <c r="H147" s="225"/>
      <c r="I147" s="225"/>
      <c r="J147" s="198">
        <f>SUM(L147,O147)</f>
        <v>0</v>
      </c>
      <c r="K147" s="198"/>
      <c r="L147" s="225"/>
      <c r="M147" s="225"/>
      <c r="N147" s="225"/>
      <c r="O147" s="225"/>
      <c r="P147" s="225"/>
      <c r="Q147" s="225"/>
      <c r="R147" s="198">
        <f>SUM(E147,J147)</f>
        <v>0</v>
      </c>
      <c r="S147" s="281"/>
      <c r="T147" s="281"/>
      <c r="U147" s="281"/>
      <c r="V147" s="281"/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1"/>
      <c r="AH147" s="281"/>
      <c r="AI147" s="281"/>
      <c r="AJ147" s="281"/>
      <c r="AK147" s="281"/>
      <c r="AL147" s="281"/>
      <c r="AM147" s="281"/>
      <c r="AN147" s="281"/>
      <c r="AO147" s="281"/>
      <c r="AP147" s="281"/>
      <c r="AQ147" s="281"/>
      <c r="AR147" s="281"/>
      <c r="AS147" s="281"/>
      <c r="AT147" s="281"/>
      <c r="AU147" s="281"/>
      <c r="AV147" s="281"/>
      <c r="AW147" s="281"/>
      <c r="AX147" s="281"/>
      <c r="AY147" s="281"/>
      <c r="AZ147" s="281"/>
      <c r="BA147" s="281"/>
      <c r="BB147" s="281"/>
      <c r="BC147" s="281"/>
      <c r="BD147" s="281"/>
      <c r="BE147" s="281"/>
      <c r="BF147" s="281"/>
      <c r="BG147" s="281"/>
      <c r="BH147" s="281"/>
      <c r="BI147" s="281"/>
      <c r="BJ147" s="281"/>
      <c r="BK147" s="281"/>
      <c r="BL147" s="281"/>
      <c r="BM147" s="281"/>
      <c r="BN147" s="281"/>
      <c r="BO147" s="281"/>
      <c r="BP147" s="281"/>
      <c r="BQ147" s="281"/>
      <c r="BR147" s="281"/>
      <c r="BS147" s="281"/>
      <c r="BT147" s="281"/>
      <c r="BU147" s="281"/>
      <c r="BV147" s="281"/>
      <c r="BW147" s="281"/>
      <c r="BX147" s="281"/>
      <c r="BY147" s="281"/>
      <c r="BZ147" s="281"/>
      <c r="CA147" s="281"/>
      <c r="CB147" s="281"/>
      <c r="CC147" s="281"/>
      <c r="CD147" s="281"/>
      <c r="CE147" s="281"/>
      <c r="CF147" s="281"/>
      <c r="CG147" s="281"/>
      <c r="CH147" s="281"/>
      <c r="CI147" s="281"/>
      <c r="CJ147" s="281"/>
      <c r="CK147" s="281"/>
      <c r="CL147" s="281"/>
      <c r="CM147" s="281"/>
      <c r="CN147" s="281"/>
      <c r="CO147" s="281"/>
      <c r="CP147" s="281"/>
      <c r="CQ147" s="281"/>
      <c r="CR147" s="281"/>
      <c r="CS147" s="281"/>
      <c r="CT147" s="281"/>
      <c r="CU147" s="281"/>
      <c r="CV147" s="281"/>
      <c r="CW147" s="281"/>
      <c r="CX147" s="281"/>
      <c r="CY147" s="281"/>
      <c r="CZ147" s="281"/>
      <c r="DA147" s="281"/>
      <c r="DB147" s="281"/>
      <c r="DC147" s="281"/>
      <c r="DD147" s="281"/>
      <c r="DE147" s="281"/>
      <c r="DF147" s="281"/>
      <c r="DG147" s="281"/>
      <c r="DH147" s="281"/>
      <c r="DI147" s="281"/>
      <c r="DJ147" s="281"/>
      <c r="DK147" s="281"/>
      <c r="DL147" s="281"/>
      <c r="DM147" s="281"/>
      <c r="DN147" s="281"/>
    </row>
    <row r="148" spans="1:216" s="199" customFormat="1" ht="15.75" hidden="1" customHeight="1" x14ac:dyDescent="0.25">
      <c r="A148" s="224"/>
      <c r="B148" s="224"/>
      <c r="C148" s="224"/>
      <c r="D148" s="242"/>
      <c r="E148" s="218">
        <f t="shared" si="36"/>
        <v>0</v>
      </c>
      <c r="F148" s="223"/>
      <c r="G148" s="227"/>
      <c r="H148" s="227"/>
      <c r="I148" s="227"/>
      <c r="J148" s="202">
        <f>SUM(L148,O148)</f>
        <v>0</v>
      </c>
      <c r="K148" s="202"/>
      <c r="L148" s="227"/>
      <c r="M148" s="227"/>
      <c r="N148" s="227"/>
      <c r="O148" s="227"/>
      <c r="P148" s="227"/>
      <c r="Q148" s="227"/>
      <c r="R148" s="202">
        <f>SUM(J148,E148)</f>
        <v>0</v>
      </c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7"/>
      <c r="BK148" s="247"/>
      <c r="BL148" s="247"/>
      <c r="BM148" s="247"/>
      <c r="BN148" s="247"/>
      <c r="BO148" s="247"/>
      <c r="BP148" s="247"/>
      <c r="BQ148" s="247"/>
      <c r="BR148" s="247"/>
      <c r="BS148" s="247"/>
      <c r="BT148" s="247"/>
      <c r="BU148" s="247"/>
      <c r="BV148" s="247"/>
      <c r="BW148" s="247"/>
      <c r="BX148" s="247"/>
      <c r="BY148" s="247"/>
      <c r="BZ148" s="247"/>
      <c r="CA148" s="247"/>
      <c r="CB148" s="247"/>
      <c r="CC148" s="247"/>
      <c r="CD148" s="247"/>
      <c r="CE148" s="247"/>
      <c r="CF148" s="247"/>
      <c r="CG148" s="247"/>
      <c r="CH148" s="247"/>
      <c r="CI148" s="247"/>
      <c r="CJ148" s="247"/>
      <c r="CK148" s="247"/>
      <c r="CL148" s="247"/>
      <c r="CM148" s="247"/>
      <c r="CN148" s="247"/>
      <c r="CO148" s="247"/>
      <c r="CP148" s="247"/>
      <c r="CQ148" s="247"/>
      <c r="CR148" s="247"/>
      <c r="CS148" s="247"/>
      <c r="CT148" s="247"/>
      <c r="CU148" s="247"/>
      <c r="CV148" s="247"/>
      <c r="CW148" s="247"/>
      <c r="CX148" s="247"/>
      <c r="CY148" s="247"/>
      <c r="CZ148" s="247"/>
      <c r="DA148" s="247"/>
      <c r="DB148" s="247"/>
      <c r="DC148" s="247"/>
      <c r="DD148" s="247"/>
      <c r="DE148" s="247"/>
      <c r="DF148" s="247"/>
      <c r="DG148" s="247"/>
      <c r="DH148" s="247"/>
      <c r="DI148" s="247"/>
      <c r="DJ148" s="247"/>
      <c r="DK148" s="247"/>
      <c r="DL148" s="247"/>
      <c r="DM148" s="247"/>
      <c r="DN148" s="247"/>
    </row>
    <row r="149" spans="1:216" s="3" customFormat="1" ht="40.5" hidden="1" customHeight="1" x14ac:dyDescent="0.25">
      <c r="A149" s="353" t="s">
        <v>23</v>
      </c>
      <c r="B149" s="353"/>
      <c r="C149" s="353"/>
      <c r="D149" s="354" t="s">
        <v>292</v>
      </c>
      <c r="E149" s="384">
        <f>SUM(E150)</f>
        <v>0</v>
      </c>
      <c r="F149" s="355">
        <f t="shared" ref="F149:R149" si="53">SUM(F150)</f>
        <v>0</v>
      </c>
      <c r="G149" s="355">
        <f t="shared" si="53"/>
        <v>0</v>
      </c>
      <c r="H149" s="355">
        <f t="shared" si="53"/>
        <v>0</v>
      </c>
      <c r="I149" s="355">
        <f t="shared" si="53"/>
        <v>0</v>
      </c>
      <c r="J149" s="355">
        <f t="shared" si="53"/>
        <v>0</v>
      </c>
      <c r="K149" s="355">
        <f t="shared" si="53"/>
        <v>0</v>
      </c>
      <c r="L149" s="355">
        <f t="shared" si="53"/>
        <v>0</v>
      </c>
      <c r="M149" s="355">
        <f t="shared" si="53"/>
        <v>0</v>
      </c>
      <c r="N149" s="355">
        <f t="shared" si="53"/>
        <v>0</v>
      </c>
      <c r="O149" s="355">
        <f t="shared" si="53"/>
        <v>0</v>
      </c>
      <c r="P149" s="355">
        <f t="shared" si="53"/>
        <v>0</v>
      </c>
      <c r="Q149" s="355">
        <f t="shared" si="53"/>
        <v>0</v>
      </c>
      <c r="R149" s="355">
        <f t="shared" si="53"/>
        <v>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</row>
    <row r="150" spans="1:216" s="3" customFormat="1" ht="42" hidden="1" customHeight="1" x14ac:dyDescent="0.25">
      <c r="A150" s="353" t="s">
        <v>24</v>
      </c>
      <c r="B150" s="353"/>
      <c r="C150" s="353"/>
      <c r="D150" s="354" t="s">
        <v>292</v>
      </c>
      <c r="E150" s="384">
        <f>SUM(E151:E156)</f>
        <v>0</v>
      </c>
      <c r="F150" s="355">
        <f t="shared" ref="F150:R150" si="54">SUM(F151:F156)</f>
        <v>0</v>
      </c>
      <c r="G150" s="355">
        <f t="shared" si="54"/>
        <v>0</v>
      </c>
      <c r="H150" s="355">
        <f t="shared" si="54"/>
        <v>0</v>
      </c>
      <c r="I150" s="355">
        <f t="shared" si="54"/>
        <v>0</v>
      </c>
      <c r="J150" s="355">
        <f t="shared" si="54"/>
        <v>0</v>
      </c>
      <c r="K150" s="355">
        <f t="shared" si="54"/>
        <v>0</v>
      </c>
      <c r="L150" s="355">
        <f t="shared" si="54"/>
        <v>0</v>
      </c>
      <c r="M150" s="355">
        <f t="shared" si="54"/>
        <v>0</v>
      </c>
      <c r="N150" s="355">
        <f t="shared" si="54"/>
        <v>0</v>
      </c>
      <c r="O150" s="355">
        <f t="shared" si="54"/>
        <v>0</v>
      </c>
      <c r="P150" s="355">
        <f t="shared" si="54"/>
        <v>0</v>
      </c>
      <c r="Q150" s="355">
        <f t="shared" si="54"/>
        <v>0</v>
      </c>
      <c r="R150" s="355">
        <f t="shared" si="54"/>
        <v>0</v>
      </c>
    </row>
    <row r="151" spans="1:216" s="3" customFormat="1" ht="51" hidden="1" customHeight="1" x14ac:dyDescent="0.25">
      <c r="A151" s="123" t="s">
        <v>206</v>
      </c>
      <c r="B151" s="123" t="s">
        <v>102</v>
      </c>
      <c r="C151" s="123" t="s">
        <v>47</v>
      </c>
      <c r="D151" s="114" t="s">
        <v>101</v>
      </c>
      <c r="E151" s="93">
        <f t="shared" ref="E151:E156" si="55">SUM(F151,I151)</f>
        <v>0</v>
      </c>
      <c r="F151" s="296"/>
      <c r="G151" s="78"/>
      <c r="H151" s="78"/>
      <c r="I151" s="78"/>
      <c r="J151" s="120">
        <f t="shared" ref="J151:J155" si="56">SUM(L151,O151)</f>
        <v>0</v>
      </c>
      <c r="K151" s="120"/>
      <c r="L151" s="78"/>
      <c r="M151" s="78"/>
      <c r="N151" s="78"/>
      <c r="O151" s="78"/>
      <c r="P151" s="78"/>
      <c r="Q151" s="325"/>
      <c r="R151" s="121">
        <f>SUM(J151,E151)</f>
        <v>0</v>
      </c>
    </row>
    <row r="152" spans="1:216" s="199" customFormat="1" ht="48" hidden="1" customHeight="1" x14ac:dyDescent="0.25">
      <c r="A152" s="126" t="s">
        <v>210</v>
      </c>
      <c r="B152" s="126" t="s">
        <v>218</v>
      </c>
      <c r="C152" s="126" t="s">
        <v>51</v>
      </c>
      <c r="D152" s="128" t="s">
        <v>217</v>
      </c>
      <c r="E152" s="93">
        <f>SUM(F152,I152)</f>
        <v>0</v>
      </c>
      <c r="F152" s="296"/>
      <c r="G152" s="121"/>
      <c r="H152" s="121"/>
      <c r="I152" s="225"/>
      <c r="J152" s="296">
        <f>SUM(L152,O152)</f>
        <v>0</v>
      </c>
      <c r="K152" s="296"/>
      <c r="L152" s="93"/>
      <c r="M152" s="93"/>
      <c r="N152" s="93"/>
      <c r="O152" s="93"/>
      <c r="P152" s="93"/>
      <c r="Q152" s="93"/>
      <c r="R152" s="93">
        <f>SUM(J152,E152)</f>
        <v>0</v>
      </c>
    </row>
    <row r="153" spans="1:216" s="87" customFormat="1" ht="25.5" hidden="1" customHeight="1" x14ac:dyDescent="0.25">
      <c r="A153" s="126" t="s">
        <v>205</v>
      </c>
      <c r="B153" s="126" t="s">
        <v>207</v>
      </c>
      <c r="C153" s="126" t="s">
        <v>64</v>
      </c>
      <c r="D153" s="128" t="s">
        <v>204</v>
      </c>
      <c r="E153" s="93">
        <f t="shared" si="55"/>
        <v>0</v>
      </c>
      <c r="F153" s="296"/>
      <c r="G153" s="121"/>
      <c r="H153" s="121"/>
      <c r="I153" s="121"/>
      <c r="J153" s="120">
        <f t="shared" si="56"/>
        <v>0</v>
      </c>
      <c r="K153" s="120"/>
      <c r="L153" s="121"/>
      <c r="M153" s="121"/>
      <c r="N153" s="121"/>
      <c r="O153" s="121"/>
      <c r="P153" s="121"/>
      <c r="Q153" s="121"/>
      <c r="R153" s="121">
        <f t="shared" ref="R153:R155" si="57">SUM(J153,E153)</f>
        <v>0</v>
      </c>
    </row>
    <row r="154" spans="1:216" s="87" customFormat="1" ht="34.5" hidden="1" customHeight="1" x14ac:dyDescent="0.25">
      <c r="A154" s="126" t="s">
        <v>208</v>
      </c>
      <c r="B154" s="126" t="s">
        <v>95</v>
      </c>
      <c r="C154" s="126" t="s">
        <v>65</v>
      </c>
      <c r="D154" s="334" t="s">
        <v>209</v>
      </c>
      <c r="E154" s="93">
        <f t="shared" si="55"/>
        <v>0</v>
      </c>
      <c r="F154" s="296"/>
      <c r="G154" s="121"/>
      <c r="H154" s="121"/>
      <c r="I154" s="121"/>
      <c r="J154" s="120">
        <f t="shared" si="56"/>
        <v>0</v>
      </c>
      <c r="K154" s="120"/>
      <c r="L154" s="121"/>
      <c r="M154" s="121"/>
      <c r="N154" s="121"/>
      <c r="O154" s="121"/>
      <c r="P154" s="121"/>
      <c r="Q154" s="121"/>
      <c r="R154" s="121">
        <f t="shared" si="57"/>
        <v>0</v>
      </c>
    </row>
    <row r="155" spans="1:216" s="87" customFormat="1" ht="34.5" hidden="1" customHeight="1" x14ac:dyDescent="0.25">
      <c r="A155" s="333" t="s">
        <v>211</v>
      </c>
      <c r="B155" s="333" t="s">
        <v>212</v>
      </c>
      <c r="C155" s="333" t="s">
        <v>66</v>
      </c>
      <c r="D155" s="351" t="s">
        <v>213</v>
      </c>
      <c r="E155" s="296">
        <f t="shared" si="55"/>
        <v>0</v>
      </c>
      <c r="F155" s="296"/>
      <c r="G155" s="120"/>
      <c r="H155" s="120"/>
      <c r="I155" s="120"/>
      <c r="J155" s="120">
        <f t="shared" si="56"/>
        <v>0</v>
      </c>
      <c r="K155" s="120"/>
      <c r="L155" s="120"/>
      <c r="M155" s="120"/>
      <c r="N155" s="120"/>
      <c r="O155" s="120"/>
      <c r="P155" s="120"/>
      <c r="Q155" s="121"/>
      <c r="R155" s="121">
        <f t="shared" si="57"/>
        <v>0</v>
      </c>
    </row>
    <row r="156" spans="1:216" s="87" customFormat="1" ht="27.75" hidden="1" customHeight="1" x14ac:dyDescent="0.25">
      <c r="A156" s="333" t="s">
        <v>215</v>
      </c>
      <c r="B156" s="333" t="s">
        <v>216</v>
      </c>
      <c r="C156" s="333" t="s">
        <v>66</v>
      </c>
      <c r="D156" s="352" t="s">
        <v>214</v>
      </c>
      <c r="E156" s="93">
        <f t="shared" si="55"/>
        <v>0</v>
      </c>
      <c r="F156" s="296"/>
      <c r="G156" s="121"/>
      <c r="H156" s="121"/>
      <c r="I156" s="121"/>
      <c r="J156" s="120">
        <f t="shared" ref="J156" si="58">SUM(L156,O156)</f>
        <v>0</v>
      </c>
      <c r="K156" s="120"/>
      <c r="L156" s="121"/>
      <c r="M156" s="121"/>
      <c r="N156" s="121"/>
      <c r="O156" s="121"/>
      <c r="P156" s="121"/>
      <c r="Q156" s="121"/>
      <c r="R156" s="121">
        <f t="shared" ref="R156" si="59">SUM(J156,E156)</f>
        <v>0</v>
      </c>
    </row>
    <row r="157" spans="1:216" ht="42.75" hidden="1" customHeight="1" x14ac:dyDescent="0.25">
      <c r="A157" s="353" t="s">
        <v>165</v>
      </c>
      <c r="B157" s="353"/>
      <c r="C157" s="353"/>
      <c r="D157" s="356" t="s">
        <v>99</v>
      </c>
      <c r="E157" s="384">
        <f>SUM(E158)</f>
        <v>0</v>
      </c>
      <c r="F157" s="355">
        <f t="shared" ref="F157:R158" si="60">SUM(F158)</f>
        <v>0</v>
      </c>
      <c r="G157" s="355">
        <f t="shared" si="60"/>
        <v>0</v>
      </c>
      <c r="H157" s="355">
        <f t="shared" si="60"/>
        <v>0</v>
      </c>
      <c r="I157" s="355">
        <f t="shared" si="60"/>
        <v>0</v>
      </c>
      <c r="J157" s="355">
        <f t="shared" si="60"/>
        <v>0</v>
      </c>
      <c r="K157" s="355">
        <f t="shared" si="60"/>
        <v>0</v>
      </c>
      <c r="L157" s="355">
        <f t="shared" si="60"/>
        <v>0</v>
      </c>
      <c r="M157" s="355">
        <f t="shared" si="60"/>
        <v>0</v>
      </c>
      <c r="N157" s="355">
        <f t="shared" si="60"/>
        <v>0</v>
      </c>
      <c r="O157" s="355">
        <f t="shared" si="60"/>
        <v>0</v>
      </c>
      <c r="P157" s="355">
        <f t="shared" si="60"/>
        <v>0</v>
      </c>
      <c r="Q157" s="355">
        <f t="shared" si="60"/>
        <v>0</v>
      </c>
      <c r="R157" s="355">
        <f t="shared" si="60"/>
        <v>0</v>
      </c>
    </row>
    <row r="158" spans="1:216" ht="41.25" hidden="1" customHeight="1" x14ac:dyDescent="0.25">
      <c r="A158" s="353" t="s">
        <v>166</v>
      </c>
      <c r="B158" s="353"/>
      <c r="C158" s="353"/>
      <c r="D158" s="356" t="s">
        <v>99</v>
      </c>
      <c r="E158" s="384">
        <f>SUM(E159:E163)</f>
        <v>0</v>
      </c>
      <c r="F158" s="355">
        <f t="shared" ref="F158:P158" si="61">SUM(F159:F163)</f>
        <v>0</v>
      </c>
      <c r="G158" s="355">
        <f t="shared" si="61"/>
        <v>0</v>
      </c>
      <c r="H158" s="355">
        <f t="shared" si="61"/>
        <v>0</v>
      </c>
      <c r="I158" s="355">
        <f t="shared" si="61"/>
        <v>0</v>
      </c>
      <c r="J158" s="355">
        <f t="shared" si="61"/>
        <v>0</v>
      </c>
      <c r="K158" s="355">
        <f t="shared" ref="K158" si="62">SUM(K159:K163)</f>
        <v>0</v>
      </c>
      <c r="L158" s="355">
        <f t="shared" si="61"/>
        <v>0</v>
      </c>
      <c r="M158" s="355">
        <f t="shared" si="61"/>
        <v>0</v>
      </c>
      <c r="N158" s="355">
        <f t="shared" si="61"/>
        <v>0</v>
      </c>
      <c r="O158" s="355">
        <f t="shared" si="61"/>
        <v>0</v>
      </c>
      <c r="P158" s="355">
        <f t="shared" si="61"/>
        <v>0</v>
      </c>
      <c r="Q158" s="355">
        <f t="shared" si="60"/>
        <v>0</v>
      </c>
      <c r="R158" s="355">
        <f t="shared" ref="R158:R161" si="63">SUM(E158,J158)</f>
        <v>0</v>
      </c>
    </row>
    <row r="159" spans="1:216" ht="50.25" hidden="1" customHeight="1" x14ac:dyDescent="0.25">
      <c r="A159" s="123" t="s">
        <v>164</v>
      </c>
      <c r="B159" s="123" t="s">
        <v>102</v>
      </c>
      <c r="C159" s="123" t="s">
        <v>47</v>
      </c>
      <c r="D159" s="114" t="s">
        <v>101</v>
      </c>
      <c r="E159" s="121">
        <f>SUM(F159,I159)</f>
        <v>0</v>
      </c>
      <c r="F159" s="117"/>
      <c r="G159" s="118"/>
      <c r="H159" s="118"/>
      <c r="I159" s="118"/>
      <c r="J159" s="79">
        <f t="shared" ref="J159:J161" si="64">SUM(L159,O159)</f>
        <v>0</v>
      </c>
      <c r="K159" s="119"/>
      <c r="L159" s="118"/>
      <c r="M159" s="118"/>
      <c r="N159" s="118"/>
      <c r="O159" s="118"/>
      <c r="P159" s="118"/>
      <c r="Q159" s="118"/>
      <c r="R159" s="79">
        <f>SUM(E159,J159)</f>
        <v>0</v>
      </c>
    </row>
    <row r="160" spans="1:216" s="116" customFormat="1" ht="26.25" hidden="1" customHeight="1" x14ac:dyDescent="0.25">
      <c r="A160" s="127" t="s">
        <v>167</v>
      </c>
      <c r="B160" s="127" t="s">
        <v>168</v>
      </c>
      <c r="C160" s="127" t="s">
        <v>59</v>
      </c>
      <c r="D160" s="128" t="s">
        <v>169</v>
      </c>
      <c r="E160" s="121"/>
      <c r="F160" s="120"/>
      <c r="G160" s="121"/>
      <c r="H160" s="121"/>
      <c r="I160" s="121"/>
      <c r="J160" s="79">
        <f t="shared" si="64"/>
        <v>0</v>
      </c>
      <c r="K160" s="79"/>
      <c r="L160" s="121"/>
      <c r="M160" s="121"/>
      <c r="N160" s="121"/>
      <c r="O160" s="121"/>
      <c r="P160" s="121"/>
      <c r="Q160" s="121"/>
      <c r="R160" s="79">
        <f t="shared" si="63"/>
        <v>0</v>
      </c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</row>
    <row r="161" spans="1:216" s="116" customFormat="1" ht="27" hidden="1" customHeight="1" x14ac:dyDescent="0.25">
      <c r="A161" s="126" t="s">
        <v>348</v>
      </c>
      <c r="B161" s="126" t="s">
        <v>335</v>
      </c>
      <c r="C161" s="126" t="s">
        <v>336</v>
      </c>
      <c r="D161" s="114" t="s">
        <v>337</v>
      </c>
      <c r="E161" s="121">
        <f>SUM(F161,I161)</f>
        <v>0</v>
      </c>
      <c r="F161" s="120"/>
      <c r="G161" s="121"/>
      <c r="H161" s="121"/>
      <c r="I161" s="121"/>
      <c r="J161" s="79">
        <f t="shared" si="64"/>
        <v>0</v>
      </c>
      <c r="K161" s="79"/>
      <c r="L161" s="121"/>
      <c r="M161" s="121"/>
      <c r="N161" s="121"/>
      <c r="O161" s="121"/>
      <c r="P161" s="121"/>
      <c r="Q161" s="121"/>
      <c r="R161" s="79">
        <f t="shared" si="63"/>
        <v>0</v>
      </c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</row>
    <row r="162" spans="1:216" ht="28.5" hidden="1" customHeight="1" x14ac:dyDescent="0.25">
      <c r="A162" s="127" t="s">
        <v>171</v>
      </c>
      <c r="B162" s="126" t="s">
        <v>172</v>
      </c>
      <c r="C162" s="126" t="s">
        <v>59</v>
      </c>
      <c r="D162" s="114" t="s">
        <v>170</v>
      </c>
      <c r="E162" s="121"/>
      <c r="F162" s="120"/>
      <c r="G162" s="121"/>
      <c r="H162" s="121"/>
      <c r="I162" s="121"/>
      <c r="J162" s="79">
        <f t="shared" ref="J162" si="65">SUM(L162,O162)</f>
        <v>0</v>
      </c>
      <c r="K162" s="79"/>
      <c r="L162" s="121"/>
      <c r="M162" s="121"/>
      <c r="N162" s="121"/>
      <c r="O162" s="121"/>
      <c r="P162" s="121"/>
      <c r="Q162" s="121"/>
      <c r="R162" s="79">
        <f t="shared" ref="R162" si="66">SUM(E162,J162)</f>
        <v>0</v>
      </c>
    </row>
    <row r="163" spans="1:216" ht="25.5" hidden="1" customHeight="1" x14ac:dyDescent="0.25">
      <c r="A163" s="126" t="s">
        <v>173</v>
      </c>
      <c r="B163" s="126" t="s">
        <v>92</v>
      </c>
      <c r="C163" s="126" t="s">
        <v>58</v>
      </c>
      <c r="D163" s="128" t="s">
        <v>73</v>
      </c>
      <c r="E163" s="121">
        <f>SUM(F163,I163)</f>
        <v>0</v>
      </c>
      <c r="F163" s="121"/>
      <c r="G163" s="122"/>
      <c r="H163" s="122"/>
      <c r="I163" s="122"/>
      <c r="J163" s="79">
        <f>SUM(L163,O163)</f>
        <v>0</v>
      </c>
      <c r="K163" s="79"/>
      <c r="L163" s="122"/>
      <c r="M163" s="122"/>
      <c r="N163" s="122"/>
      <c r="O163" s="122"/>
      <c r="P163" s="122"/>
      <c r="Q163" s="122"/>
      <c r="R163" s="79">
        <f>SUM(E163,J163)</f>
        <v>0</v>
      </c>
    </row>
    <row r="164" spans="1:216" s="3" customFormat="1" ht="34.5" customHeight="1" x14ac:dyDescent="0.25">
      <c r="A164" s="34"/>
      <c r="B164" s="34"/>
      <c r="C164" s="34"/>
      <c r="D164" s="137" t="s">
        <v>45</v>
      </c>
      <c r="E164" s="484">
        <f t="shared" ref="E164:R164" si="67">SUM(E11,E54,E70,E92,E150,E158)</f>
        <v>-12396884.800000001</v>
      </c>
      <c r="F164" s="485">
        <f t="shared" si="67"/>
        <v>-12396884.800000001</v>
      </c>
      <c r="G164" s="485">
        <f t="shared" si="67"/>
        <v>797389</v>
      </c>
      <c r="H164" s="485">
        <f t="shared" si="67"/>
        <v>0</v>
      </c>
      <c r="I164" s="485">
        <f t="shared" si="67"/>
        <v>0</v>
      </c>
      <c r="J164" s="485">
        <f t="shared" si="67"/>
        <v>25115233</v>
      </c>
      <c r="K164" s="485">
        <f t="shared" si="67"/>
        <v>24765233</v>
      </c>
      <c r="L164" s="485">
        <f t="shared" si="67"/>
        <v>0</v>
      </c>
      <c r="M164" s="485">
        <f t="shared" si="67"/>
        <v>0</v>
      </c>
      <c r="N164" s="485">
        <f t="shared" si="67"/>
        <v>0</v>
      </c>
      <c r="O164" s="485">
        <f t="shared" si="67"/>
        <v>25115233</v>
      </c>
      <c r="P164" s="485">
        <f t="shared" si="67"/>
        <v>0</v>
      </c>
      <c r="Q164" s="485">
        <f t="shared" si="67"/>
        <v>0</v>
      </c>
      <c r="R164" s="485">
        <f t="shared" si="67"/>
        <v>12718348.199999999</v>
      </c>
      <c r="S164" s="486"/>
    </row>
    <row r="165" spans="1:216" x14ac:dyDescent="0.2">
      <c r="C165" s="17"/>
      <c r="D165" s="115"/>
      <c r="E165" s="381"/>
      <c r="F165" s="6"/>
      <c r="G165" s="7"/>
      <c r="H165" s="7"/>
      <c r="I165" s="7"/>
      <c r="J165" s="18"/>
      <c r="K165" s="18"/>
      <c r="L165" s="7"/>
      <c r="M165" s="7"/>
      <c r="N165" s="7"/>
      <c r="O165" s="7"/>
      <c r="P165" s="7"/>
      <c r="Q165" s="7"/>
      <c r="R165" s="6"/>
    </row>
    <row r="166" spans="1:216" ht="15.75" customHeight="1" x14ac:dyDescent="0.2">
      <c r="C166" s="17"/>
      <c r="D166" s="115"/>
      <c r="M166" s="7"/>
      <c r="O166" s="7"/>
      <c r="P166" s="7"/>
      <c r="Q166" s="7"/>
      <c r="R166" s="6"/>
    </row>
    <row r="167" spans="1:216" ht="93.75" customHeight="1" x14ac:dyDescent="0.2">
      <c r="C167" s="8"/>
      <c r="D167" s="115"/>
      <c r="Q167" s="7"/>
      <c r="R167" s="6"/>
    </row>
    <row r="168" spans="1:216" x14ac:dyDescent="0.2">
      <c r="C168" s="17"/>
      <c r="D168" s="115"/>
      <c r="O168" s="7"/>
      <c r="P168" s="7"/>
    </row>
    <row r="169" spans="1:216" x14ac:dyDescent="0.2">
      <c r="C169" s="17"/>
      <c r="D169" s="115"/>
    </row>
    <row r="170" spans="1:216" ht="21" hidden="1" customHeight="1" x14ac:dyDescent="0.2">
      <c r="C170" s="17"/>
      <c r="D170" s="115"/>
    </row>
    <row r="171" spans="1:216" s="298" customFormat="1" ht="23.25" hidden="1" customHeight="1" x14ac:dyDescent="0.2">
      <c r="C171" s="347"/>
      <c r="D171" s="348" t="s">
        <v>264</v>
      </c>
      <c r="E171" s="349">
        <f t="shared" ref="E171:R171" si="68">SUM(E12:E13,E55,E71,E93,E151,E159)</f>
        <v>-37320</v>
      </c>
      <c r="F171" s="349">
        <f t="shared" si="68"/>
        <v>-37320</v>
      </c>
      <c r="G171" s="349">
        <f t="shared" si="68"/>
        <v>0</v>
      </c>
      <c r="H171" s="349">
        <f t="shared" si="68"/>
        <v>0</v>
      </c>
      <c r="I171" s="349">
        <f t="shared" si="68"/>
        <v>0</v>
      </c>
      <c r="J171" s="349">
        <f t="shared" si="68"/>
        <v>0</v>
      </c>
      <c r="K171" s="349">
        <f t="shared" si="68"/>
        <v>0</v>
      </c>
      <c r="L171" s="349">
        <f t="shared" si="68"/>
        <v>0</v>
      </c>
      <c r="M171" s="349">
        <f t="shared" si="68"/>
        <v>0</v>
      </c>
      <c r="N171" s="349">
        <f t="shared" si="68"/>
        <v>0</v>
      </c>
      <c r="O171" s="349">
        <f t="shared" si="68"/>
        <v>0</v>
      </c>
      <c r="P171" s="349">
        <f t="shared" si="68"/>
        <v>0</v>
      </c>
      <c r="Q171" s="349">
        <f t="shared" si="68"/>
        <v>0</v>
      </c>
      <c r="R171" s="349">
        <f t="shared" si="68"/>
        <v>-37320</v>
      </c>
    </row>
    <row r="172" spans="1:216" hidden="1" x14ac:dyDescent="0.2">
      <c r="C172" s="17"/>
      <c r="D172" s="115" t="s">
        <v>266</v>
      </c>
      <c r="E172" s="89" t="e">
        <f>SUM(E72,E73,E77,E80,#REF!,E81,E82,E84,E152)</f>
        <v>#REF!</v>
      </c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</row>
    <row r="173" spans="1:216" hidden="1" x14ac:dyDescent="0.2">
      <c r="C173" s="17"/>
      <c r="D173" s="115" t="s">
        <v>265</v>
      </c>
      <c r="E173" s="382">
        <f>SUM(E153:E156)</f>
        <v>0</v>
      </c>
      <c r="F173" s="88"/>
      <c r="G173" s="90"/>
      <c r="H173" s="90"/>
      <c r="I173" s="90"/>
      <c r="J173" s="91"/>
      <c r="K173" s="91"/>
      <c r="L173" s="90"/>
      <c r="M173" s="90"/>
      <c r="N173" s="90"/>
      <c r="O173" s="90"/>
      <c r="P173" s="90"/>
      <c r="Q173" s="90"/>
      <c r="R173" s="88"/>
    </row>
    <row r="174" spans="1:216" hidden="1" x14ac:dyDescent="0.2">
      <c r="C174" s="17"/>
      <c r="D174" s="115" t="s">
        <v>267</v>
      </c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</row>
    <row r="175" spans="1:216" ht="12.75" hidden="1" customHeight="1" x14ac:dyDescent="0.2">
      <c r="C175" s="17"/>
      <c r="D175" s="115" t="s">
        <v>268</v>
      </c>
      <c r="E175" s="382"/>
      <c r="F175" s="88"/>
      <c r="G175" s="90"/>
      <c r="H175" s="90"/>
      <c r="I175" s="90"/>
      <c r="J175" s="91"/>
      <c r="K175" s="91"/>
      <c r="L175" s="90"/>
      <c r="M175" s="90"/>
      <c r="N175" s="90"/>
      <c r="O175" s="90"/>
      <c r="P175" s="90"/>
      <c r="Q175" s="90"/>
      <c r="R175" s="88"/>
    </row>
    <row r="176" spans="1:216" hidden="1" x14ac:dyDescent="0.2">
      <c r="C176" s="17"/>
      <c r="D176" s="115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</row>
    <row r="177" spans="3:18" hidden="1" x14ac:dyDescent="0.2">
      <c r="C177" s="17"/>
      <c r="D177" s="115"/>
      <c r="E177" s="382"/>
      <c r="F177" s="88"/>
      <c r="G177" s="90"/>
      <c r="H177" s="90"/>
      <c r="I177" s="90"/>
      <c r="J177" s="91"/>
      <c r="K177" s="91"/>
      <c r="L177" s="90"/>
      <c r="M177" s="90"/>
      <c r="N177" s="90"/>
      <c r="O177" s="90"/>
      <c r="P177" s="90"/>
      <c r="Q177" s="90"/>
      <c r="R177" s="88"/>
    </row>
    <row r="178" spans="3:18" ht="15.75" hidden="1" customHeight="1" x14ac:dyDescent="0.2">
      <c r="C178" s="17"/>
      <c r="D178" s="115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</row>
    <row r="179" spans="3:18" ht="12.75" hidden="1" customHeight="1" x14ac:dyDescent="0.2">
      <c r="C179" s="17"/>
      <c r="E179" s="382"/>
      <c r="F179" s="88"/>
      <c r="G179" s="90"/>
      <c r="H179" s="90"/>
      <c r="I179" s="90"/>
      <c r="J179" s="91"/>
      <c r="K179" s="91"/>
      <c r="L179" s="90"/>
      <c r="M179" s="90"/>
      <c r="N179" s="90"/>
      <c r="O179" s="90"/>
      <c r="P179" s="90"/>
      <c r="Q179" s="90"/>
      <c r="R179" s="88"/>
    </row>
    <row r="180" spans="3:18" hidden="1" x14ac:dyDescent="0.2">
      <c r="C180" s="17"/>
      <c r="E180" s="89"/>
      <c r="F180" s="92">
        <f t="shared" ref="F180:R180" si="69">SUM(F171:F178)</f>
        <v>-37320</v>
      </c>
      <c r="G180" s="92">
        <f t="shared" si="69"/>
        <v>0</v>
      </c>
      <c r="H180" s="92">
        <f t="shared" si="69"/>
        <v>0</v>
      </c>
      <c r="I180" s="92">
        <f t="shared" si="69"/>
        <v>0</v>
      </c>
      <c r="J180" s="92">
        <f t="shared" si="69"/>
        <v>0</v>
      </c>
      <c r="K180" s="92"/>
      <c r="L180" s="92">
        <f t="shared" si="69"/>
        <v>0</v>
      </c>
      <c r="M180" s="92">
        <f t="shared" si="69"/>
        <v>0</v>
      </c>
      <c r="N180" s="92">
        <f t="shared" si="69"/>
        <v>0</v>
      </c>
      <c r="O180" s="92">
        <f t="shared" si="69"/>
        <v>0</v>
      </c>
      <c r="P180" s="92">
        <f t="shared" si="69"/>
        <v>0</v>
      </c>
      <c r="Q180" s="92">
        <f t="shared" si="69"/>
        <v>0</v>
      </c>
      <c r="R180" s="92">
        <f t="shared" si="69"/>
        <v>-37320</v>
      </c>
    </row>
    <row r="181" spans="3:18" x14ac:dyDescent="0.2">
      <c r="C181" s="17"/>
    </row>
    <row r="182" spans="3:18" x14ac:dyDescent="0.2">
      <c r="C182" s="17"/>
    </row>
    <row r="183" spans="3:18" x14ac:dyDescent="0.2">
      <c r="C183" s="17"/>
    </row>
    <row r="184" spans="3:18" x14ac:dyDescent="0.2">
      <c r="C184" s="17"/>
    </row>
    <row r="185" spans="3:18" ht="12.75" customHeight="1" x14ac:dyDescent="0.2">
      <c r="C185" s="17"/>
    </row>
    <row r="186" spans="3:18" x14ac:dyDescent="0.2">
      <c r="C186" s="17"/>
    </row>
    <row r="187" spans="3:18" x14ac:dyDescent="0.2">
      <c r="C187" s="17"/>
    </row>
    <row r="188" spans="3:18" x14ac:dyDescent="0.2">
      <c r="C188" s="17"/>
    </row>
    <row r="189" spans="3:18" ht="12.75" customHeight="1" x14ac:dyDescent="0.2">
      <c r="C189" s="17"/>
    </row>
    <row r="190" spans="3:18" x14ac:dyDescent="0.2">
      <c r="C190" s="17"/>
    </row>
    <row r="191" spans="3:18" x14ac:dyDescent="0.2">
      <c r="C191" s="17"/>
    </row>
    <row r="192" spans="3:18" x14ac:dyDescent="0.2">
      <c r="C192" s="17"/>
    </row>
    <row r="193" spans="3:3" ht="12.75" customHeight="1" x14ac:dyDescent="0.2">
      <c r="C193" s="17"/>
    </row>
    <row r="194" spans="3:3" x14ac:dyDescent="0.2">
      <c r="C194" s="17"/>
    </row>
    <row r="195" spans="3:3" x14ac:dyDescent="0.2">
      <c r="C195" s="17"/>
    </row>
    <row r="196" spans="3:3" x14ac:dyDescent="0.2">
      <c r="C196" s="17"/>
    </row>
    <row r="197" spans="3:3" ht="12.75" customHeight="1" x14ac:dyDescent="0.2">
      <c r="C197" s="17"/>
    </row>
    <row r="198" spans="3:3" x14ac:dyDescent="0.2">
      <c r="C198" s="17"/>
    </row>
    <row r="199" spans="3:3" x14ac:dyDescent="0.2">
      <c r="C199" s="17"/>
    </row>
    <row r="200" spans="3:3" x14ac:dyDescent="0.2">
      <c r="C200" s="17"/>
    </row>
    <row r="201" spans="3:3" ht="12.75" customHeight="1" x14ac:dyDescent="0.2">
      <c r="C201" s="17"/>
    </row>
    <row r="202" spans="3:3" x14ac:dyDescent="0.2">
      <c r="C202" s="17"/>
    </row>
    <row r="203" spans="3:3" x14ac:dyDescent="0.2">
      <c r="C203" s="17"/>
    </row>
    <row r="204" spans="3:3" x14ac:dyDescent="0.2">
      <c r="C204" s="17"/>
    </row>
    <row r="205" spans="3:3" ht="12.75" customHeight="1" x14ac:dyDescent="0.2">
      <c r="C205" s="17"/>
    </row>
    <row r="206" spans="3:3" x14ac:dyDescent="0.2">
      <c r="C206" s="17"/>
    </row>
    <row r="207" spans="3:3" x14ac:dyDescent="0.2">
      <c r="C207" s="17"/>
    </row>
    <row r="208" spans="3:3" x14ac:dyDescent="0.2">
      <c r="C208" s="17"/>
    </row>
    <row r="209" spans="3:3" ht="12.75" customHeight="1" x14ac:dyDescent="0.2">
      <c r="C209" s="17"/>
    </row>
    <row r="210" spans="3:3" x14ac:dyDescent="0.2">
      <c r="C210" s="17"/>
    </row>
    <row r="211" spans="3:3" x14ac:dyDescent="0.2">
      <c r="C211" s="17"/>
    </row>
    <row r="212" spans="3:3" x14ac:dyDescent="0.2">
      <c r="C212" s="17"/>
    </row>
    <row r="213" spans="3:3" ht="12.75" customHeight="1" x14ac:dyDescent="0.2">
      <c r="C213" s="17"/>
    </row>
    <row r="214" spans="3:3" x14ac:dyDescent="0.2">
      <c r="C214" s="17"/>
    </row>
    <row r="215" spans="3:3" x14ac:dyDescent="0.2">
      <c r="C215" s="17"/>
    </row>
    <row r="216" spans="3:3" x14ac:dyDescent="0.2">
      <c r="C216" s="17"/>
    </row>
    <row r="217" spans="3:3" ht="12.75" customHeight="1" x14ac:dyDescent="0.2">
      <c r="C217" s="17"/>
    </row>
    <row r="218" spans="3:3" x14ac:dyDescent="0.2">
      <c r="C218" s="17"/>
    </row>
    <row r="219" spans="3:3" x14ac:dyDescent="0.2">
      <c r="C219" s="17"/>
    </row>
    <row r="220" spans="3:3" x14ac:dyDescent="0.2">
      <c r="C220" s="17"/>
    </row>
    <row r="221" spans="3:3" ht="12.75" customHeight="1" x14ac:dyDescent="0.2">
      <c r="C221" s="17"/>
    </row>
    <row r="222" spans="3:3" x14ac:dyDescent="0.2">
      <c r="C222" s="17"/>
    </row>
    <row r="223" spans="3:3" x14ac:dyDescent="0.2">
      <c r="C223" s="17"/>
    </row>
    <row r="224" spans="3:3" x14ac:dyDescent="0.2">
      <c r="C224" s="17"/>
    </row>
    <row r="225" spans="3:3" ht="12.75" customHeight="1" x14ac:dyDescent="0.2">
      <c r="C225" s="17"/>
    </row>
    <row r="226" spans="3:3" x14ac:dyDescent="0.2">
      <c r="C226" s="17"/>
    </row>
    <row r="227" spans="3:3" x14ac:dyDescent="0.2">
      <c r="C227" s="17"/>
    </row>
    <row r="228" spans="3:3" x14ac:dyDescent="0.2">
      <c r="C228" s="17"/>
    </row>
    <row r="229" spans="3:3" ht="12.75" customHeight="1" x14ac:dyDescent="0.2">
      <c r="C229" s="17"/>
    </row>
    <row r="230" spans="3:3" x14ac:dyDescent="0.2">
      <c r="C230" s="17"/>
    </row>
    <row r="231" spans="3:3" x14ac:dyDescent="0.2">
      <c r="C231" s="17"/>
    </row>
    <row r="232" spans="3:3" x14ac:dyDescent="0.2">
      <c r="C232" s="17"/>
    </row>
    <row r="233" spans="3:3" ht="12.75" customHeight="1" x14ac:dyDescent="0.2">
      <c r="C233" s="17"/>
    </row>
    <row r="234" spans="3:3" x14ac:dyDescent="0.2">
      <c r="C234" s="17"/>
    </row>
    <row r="235" spans="3:3" x14ac:dyDescent="0.2">
      <c r="C235" s="17"/>
    </row>
    <row r="236" spans="3:3" x14ac:dyDescent="0.2">
      <c r="C236" s="17"/>
    </row>
    <row r="237" spans="3:3" ht="12.75" customHeight="1" x14ac:dyDescent="0.2">
      <c r="C237" s="17"/>
    </row>
    <row r="238" spans="3:3" x14ac:dyDescent="0.2">
      <c r="C238" s="17"/>
    </row>
    <row r="239" spans="3:3" x14ac:dyDescent="0.2">
      <c r="C239" s="17"/>
    </row>
    <row r="240" spans="3:3" x14ac:dyDescent="0.2">
      <c r="C240" s="17"/>
    </row>
    <row r="241" spans="3:3" ht="12.75" customHeight="1" x14ac:dyDescent="0.2">
      <c r="C241" s="17"/>
    </row>
    <row r="242" spans="3:3" x14ac:dyDescent="0.2">
      <c r="C242" s="17"/>
    </row>
    <row r="243" spans="3:3" x14ac:dyDescent="0.2">
      <c r="C243" s="17"/>
    </row>
    <row r="244" spans="3:3" x14ac:dyDescent="0.2">
      <c r="C244" s="17"/>
    </row>
    <row r="245" spans="3:3" ht="12.75" customHeight="1" x14ac:dyDescent="0.2">
      <c r="C245" s="17"/>
    </row>
    <row r="246" spans="3:3" x14ac:dyDescent="0.2">
      <c r="C246" s="17"/>
    </row>
    <row r="247" spans="3:3" x14ac:dyDescent="0.2">
      <c r="C247" s="17"/>
    </row>
    <row r="248" spans="3:3" x14ac:dyDescent="0.2">
      <c r="C248" s="17"/>
    </row>
    <row r="249" spans="3:3" ht="12.75" customHeight="1" x14ac:dyDescent="0.2">
      <c r="C249" s="17"/>
    </row>
    <row r="250" spans="3:3" x14ac:dyDescent="0.2">
      <c r="C250" s="17"/>
    </row>
    <row r="251" spans="3:3" x14ac:dyDescent="0.2">
      <c r="C251" s="17"/>
    </row>
    <row r="252" spans="3:3" x14ac:dyDescent="0.2">
      <c r="C252" s="17"/>
    </row>
    <row r="253" spans="3:3" ht="12.75" customHeight="1" x14ac:dyDescent="0.2">
      <c r="C253" s="17"/>
    </row>
    <row r="254" spans="3:3" x14ac:dyDescent="0.2">
      <c r="C254" s="17"/>
    </row>
    <row r="255" spans="3:3" x14ac:dyDescent="0.2">
      <c r="C255" s="17"/>
    </row>
    <row r="256" spans="3:3" x14ac:dyDescent="0.2">
      <c r="C256" s="17"/>
    </row>
    <row r="257" spans="3:3" ht="12.75" customHeight="1" x14ac:dyDescent="0.2">
      <c r="C257" s="17"/>
    </row>
    <row r="258" spans="3:3" x14ac:dyDescent="0.2">
      <c r="C258" s="17"/>
    </row>
    <row r="259" spans="3:3" x14ac:dyDescent="0.2">
      <c r="C259" s="17"/>
    </row>
    <row r="260" spans="3:3" x14ac:dyDescent="0.2">
      <c r="C260" s="17"/>
    </row>
    <row r="261" spans="3:3" ht="12.75" customHeight="1" x14ac:dyDescent="0.2">
      <c r="C261" s="17"/>
    </row>
    <row r="262" spans="3:3" x14ac:dyDescent="0.2">
      <c r="C262" s="17"/>
    </row>
    <row r="263" spans="3:3" x14ac:dyDescent="0.2">
      <c r="C263" s="17"/>
    </row>
    <row r="264" spans="3:3" x14ac:dyDescent="0.2">
      <c r="C264" s="17"/>
    </row>
    <row r="265" spans="3:3" ht="12.75" customHeight="1" x14ac:dyDescent="0.2">
      <c r="C265" s="17"/>
    </row>
    <row r="266" spans="3:3" x14ac:dyDescent="0.2">
      <c r="C266" s="17"/>
    </row>
    <row r="267" spans="3:3" x14ac:dyDescent="0.2">
      <c r="C267" s="17"/>
    </row>
    <row r="268" spans="3:3" x14ac:dyDescent="0.2">
      <c r="C268" s="17"/>
    </row>
    <row r="269" spans="3:3" ht="12.75" customHeight="1" x14ac:dyDescent="0.2">
      <c r="C269" s="17"/>
    </row>
    <row r="270" spans="3:3" x14ac:dyDescent="0.2">
      <c r="C270" s="17"/>
    </row>
    <row r="271" spans="3:3" x14ac:dyDescent="0.2">
      <c r="C271" s="17"/>
    </row>
    <row r="272" spans="3:3" x14ac:dyDescent="0.2">
      <c r="C272" s="17"/>
    </row>
    <row r="273" spans="3:3" ht="12.75" customHeight="1" x14ac:dyDescent="0.2">
      <c r="C273" s="17"/>
    </row>
    <row r="274" spans="3:3" x14ac:dyDescent="0.2">
      <c r="C274" s="17"/>
    </row>
    <row r="275" spans="3:3" x14ac:dyDescent="0.2">
      <c r="C275" s="17"/>
    </row>
    <row r="276" spans="3:3" x14ac:dyDescent="0.2">
      <c r="C276" s="17"/>
    </row>
    <row r="277" spans="3:3" ht="12.75" customHeight="1" x14ac:dyDescent="0.2">
      <c r="C277" s="17"/>
    </row>
    <row r="278" spans="3:3" x14ac:dyDescent="0.2">
      <c r="C278" s="17"/>
    </row>
    <row r="279" spans="3:3" x14ac:dyDescent="0.2">
      <c r="C279" s="17"/>
    </row>
    <row r="280" spans="3:3" x14ac:dyDescent="0.2">
      <c r="C280" s="17"/>
    </row>
    <row r="281" spans="3:3" ht="12.75" customHeight="1" x14ac:dyDescent="0.2">
      <c r="C281" s="17"/>
    </row>
    <row r="282" spans="3:3" x14ac:dyDescent="0.2">
      <c r="C282" s="17"/>
    </row>
    <row r="283" spans="3:3" x14ac:dyDescent="0.2">
      <c r="C283" s="17"/>
    </row>
    <row r="284" spans="3:3" x14ac:dyDescent="0.2">
      <c r="C284" s="17"/>
    </row>
    <row r="285" spans="3:3" ht="12.75" customHeight="1" x14ac:dyDescent="0.2">
      <c r="C285" s="17"/>
    </row>
    <row r="286" spans="3:3" x14ac:dyDescent="0.2">
      <c r="C286" s="17"/>
    </row>
    <row r="287" spans="3:3" x14ac:dyDescent="0.2">
      <c r="C287" s="17"/>
    </row>
    <row r="288" spans="3:3" x14ac:dyDescent="0.2">
      <c r="C288" s="17"/>
    </row>
    <row r="289" spans="3:3" ht="12.75" customHeight="1" x14ac:dyDescent="0.2">
      <c r="C289" s="17"/>
    </row>
    <row r="290" spans="3:3" x14ac:dyDescent="0.2">
      <c r="C290" s="17"/>
    </row>
    <row r="291" spans="3:3" x14ac:dyDescent="0.2">
      <c r="C291" s="17"/>
    </row>
    <row r="292" spans="3:3" x14ac:dyDescent="0.2">
      <c r="C292" s="17"/>
    </row>
    <row r="293" spans="3:3" ht="12.75" customHeight="1" x14ac:dyDescent="0.2">
      <c r="C293" s="17"/>
    </row>
    <row r="294" spans="3:3" x14ac:dyDescent="0.2">
      <c r="C294" s="17"/>
    </row>
    <row r="295" spans="3:3" x14ac:dyDescent="0.2">
      <c r="C295" s="17"/>
    </row>
    <row r="296" spans="3:3" x14ac:dyDescent="0.2">
      <c r="C296" s="17"/>
    </row>
    <row r="297" spans="3:3" ht="12.75" customHeight="1" x14ac:dyDescent="0.2">
      <c r="C297" s="17"/>
    </row>
    <row r="298" spans="3:3" x14ac:dyDescent="0.2">
      <c r="C298" s="17"/>
    </row>
    <row r="299" spans="3:3" x14ac:dyDescent="0.2">
      <c r="C299" s="17"/>
    </row>
    <row r="300" spans="3:3" x14ac:dyDescent="0.2">
      <c r="C300" s="17"/>
    </row>
    <row r="301" spans="3:3" ht="12.75" customHeight="1" x14ac:dyDescent="0.2">
      <c r="C301" s="17"/>
    </row>
    <row r="302" spans="3:3" x14ac:dyDescent="0.2">
      <c r="C302" s="17"/>
    </row>
    <row r="303" spans="3:3" x14ac:dyDescent="0.2">
      <c r="C303" s="17"/>
    </row>
    <row r="304" spans="3:3" x14ac:dyDescent="0.2">
      <c r="C304" s="17"/>
    </row>
    <row r="305" spans="3:3" ht="12.75" customHeight="1" x14ac:dyDescent="0.2">
      <c r="C305" s="17"/>
    </row>
    <row r="306" spans="3:3" x14ac:dyDescent="0.2">
      <c r="C306" s="17"/>
    </row>
    <row r="307" spans="3:3" x14ac:dyDescent="0.2">
      <c r="C307" s="17"/>
    </row>
    <row r="308" spans="3:3" x14ac:dyDescent="0.2">
      <c r="C308" s="17"/>
    </row>
    <row r="309" spans="3:3" ht="12.75" customHeight="1" x14ac:dyDescent="0.2">
      <c r="C309" s="17"/>
    </row>
    <row r="310" spans="3:3" x14ac:dyDescent="0.2">
      <c r="C310" s="17"/>
    </row>
    <row r="311" spans="3:3" x14ac:dyDescent="0.2">
      <c r="C311" s="17"/>
    </row>
    <row r="312" spans="3:3" x14ac:dyDescent="0.2">
      <c r="C312" s="17"/>
    </row>
    <row r="313" spans="3:3" ht="12.75" customHeight="1" x14ac:dyDescent="0.2">
      <c r="C313" s="17"/>
    </row>
    <row r="314" spans="3:3" x14ac:dyDescent="0.2">
      <c r="C314" s="17"/>
    </row>
    <row r="315" spans="3:3" x14ac:dyDescent="0.2">
      <c r="C315" s="17"/>
    </row>
    <row r="316" spans="3:3" x14ac:dyDescent="0.2">
      <c r="C316" s="17"/>
    </row>
    <row r="317" spans="3:3" ht="12.75" customHeight="1" x14ac:dyDescent="0.2">
      <c r="C317" s="17"/>
    </row>
    <row r="318" spans="3:3" x14ac:dyDescent="0.2">
      <c r="C318" s="17"/>
    </row>
    <row r="319" spans="3:3" x14ac:dyDescent="0.2">
      <c r="C319" s="17"/>
    </row>
    <row r="320" spans="3:3" x14ac:dyDescent="0.2">
      <c r="C320" s="17"/>
    </row>
    <row r="321" spans="3:3" ht="12.75" customHeight="1" x14ac:dyDescent="0.2">
      <c r="C321" s="17"/>
    </row>
    <row r="322" spans="3:3" x14ac:dyDescent="0.2">
      <c r="C322" s="17"/>
    </row>
  </sheetData>
  <mergeCells count="22">
    <mergeCell ref="R5:R8"/>
    <mergeCell ref="E6:E8"/>
    <mergeCell ref="G6:H6"/>
    <mergeCell ref="J6:J8"/>
    <mergeCell ref="L6:L8"/>
    <mergeCell ref="J5:Q5"/>
    <mergeCell ref="F6:F8"/>
    <mergeCell ref="I6:I8"/>
    <mergeCell ref="P7:P8"/>
    <mergeCell ref="P6:Q6"/>
    <mergeCell ref="O6:O8"/>
    <mergeCell ref="M7:M8"/>
    <mergeCell ref="N7:N8"/>
    <mergeCell ref="M6:N6"/>
    <mergeCell ref="K6:K8"/>
    <mergeCell ref="A5:A8"/>
    <mergeCell ref="D5:D8"/>
    <mergeCell ref="C5:C8"/>
    <mergeCell ref="E5:I5"/>
    <mergeCell ref="G7:G8"/>
    <mergeCell ref="H7:H8"/>
    <mergeCell ref="B5:B8"/>
  </mergeCells>
  <phoneticPr fontId="3" type="noConversion"/>
  <pageMargins left="0.19685039370078741" right="0.19685039370078741" top="0.78740157480314965" bottom="0.59055118110236227" header="0" footer="0"/>
  <pageSetup paperSize="9" scale="60" fitToHeight="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view="pageBreakPreview" topLeftCell="A54" zoomScale="86" zoomScaleNormal="75" zoomScaleSheetLayoutView="86" workbookViewId="0">
      <selection activeCell="Q27" sqref="Q27"/>
    </sheetView>
  </sheetViews>
  <sheetFormatPr defaultRowHeight="15" x14ac:dyDescent="0.2"/>
  <cols>
    <col min="1" max="1" width="22.140625" style="22" customWidth="1"/>
    <col min="2" max="2" width="15.85546875" style="22" customWidth="1"/>
    <col min="3" max="3" width="15.42578125" style="22" customWidth="1"/>
    <col min="4" max="4" width="76.42578125" style="22" customWidth="1"/>
    <col min="5" max="5" width="45.5703125" style="22" customWidth="1"/>
    <col min="6" max="6" width="15.85546875" style="22" customWidth="1"/>
    <col min="7" max="7" width="17.140625" style="22" customWidth="1"/>
    <col min="8" max="8" width="18.42578125" style="22" customWidth="1"/>
    <col min="9" max="9" width="19.85546875" style="22" customWidth="1"/>
    <col min="10" max="10" width="15.140625" style="22" hidden="1" customWidth="1"/>
    <col min="11" max="16384" width="9.140625" style="22"/>
  </cols>
  <sheetData>
    <row r="1" spans="1:10" ht="15.75" x14ac:dyDescent="0.25">
      <c r="A1" s="21"/>
      <c r="B1" s="21"/>
      <c r="C1" s="21"/>
      <c r="D1" s="21"/>
      <c r="E1" s="21"/>
      <c r="F1" s="21"/>
      <c r="G1" s="21"/>
    </row>
    <row r="2" spans="1:10" ht="15.75" x14ac:dyDescent="0.25">
      <c r="A2" s="21"/>
      <c r="B2" s="21"/>
      <c r="C2" s="21"/>
      <c r="D2" s="21"/>
      <c r="E2" s="21"/>
      <c r="F2" s="21"/>
      <c r="G2" s="21"/>
    </row>
    <row r="3" spans="1:10" ht="15.75" x14ac:dyDescent="0.25">
      <c r="A3" s="21"/>
      <c r="B3" s="21"/>
      <c r="C3" s="21"/>
      <c r="D3" s="21"/>
      <c r="E3" s="21"/>
      <c r="F3" s="21"/>
      <c r="G3" s="21"/>
    </row>
    <row r="4" spans="1:10" ht="18.75" x14ac:dyDescent="0.3">
      <c r="A4" s="21"/>
      <c r="B4" s="21"/>
      <c r="C4" s="21"/>
      <c r="D4" s="21"/>
      <c r="E4" s="21"/>
      <c r="F4" s="21"/>
      <c r="G4" s="21"/>
      <c r="H4" s="23"/>
      <c r="I4" s="23"/>
      <c r="J4" s="21"/>
    </row>
    <row r="5" spans="1:10" ht="18.75" x14ac:dyDescent="0.3">
      <c r="A5" s="21"/>
      <c r="B5" s="21"/>
      <c r="C5" s="21"/>
      <c r="D5" s="21"/>
      <c r="E5" s="21"/>
      <c r="F5" s="21"/>
      <c r="G5" s="21"/>
      <c r="H5" s="23"/>
      <c r="I5" s="23"/>
      <c r="J5" s="21"/>
    </row>
    <row r="7" spans="1:10" ht="28.5" customHeight="1" thickBot="1" x14ac:dyDescent="0.35">
      <c r="A7" s="23"/>
      <c r="B7" s="23"/>
      <c r="C7" s="23"/>
      <c r="D7" s="23"/>
      <c r="E7" s="23"/>
      <c r="F7" s="23"/>
      <c r="G7" s="23"/>
      <c r="H7" s="23"/>
      <c r="I7" s="23" t="s">
        <v>0</v>
      </c>
    </row>
    <row r="8" spans="1:10" s="24" customFormat="1" ht="141.75" customHeight="1" x14ac:dyDescent="0.2">
      <c r="A8" s="153" t="s">
        <v>356</v>
      </c>
      <c r="B8" s="153" t="s">
        <v>358</v>
      </c>
      <c r="C8" s="153" t="s">
        <v>357</v>
      </c>
      <c r="D8" s="153" t="s">
        <v>359</v>
      </c>
      <c r="E8" s="153" t="s">
        <v>362</v>
      </c>
      <c r="F8" s="153" t="s">
        <v>363</v>
      </c>
      <c r="G8" s="153" t="s">
        <v>364</v>
      </c>
      <c r="H8" s="153" t="s">
        <v>365</v>
      </c>
      <c r="I8" s="153" t="s">
        <v>366</v>
      </c>
      <c r="J8" s="86" t="s">
        <v>74</v>
      </c>
    </row>
    <row r="9" spans="1:10" s="191" customFormat="1" ht="19.5" customHeight="1" x14ac:dyDescent="0.2">
      <c r="A9" s="189">
        <v>1</v>
      </c>
      <c r="B9" s="189">
        <v>2</v>
      </c>
      <c r="C9" s="189">
        <v>3</v>
      </c>
      <c r="D9" s="189">
        <v>4</v>
      </c>
      <c r="E9" s="189">
        <v>5</v>
      </c>
      <c r="F9" s="189">
        <v>6</v>
      </c>
      <c r="G9" s="189">
        <v>7</v>
      </c>
      <c r="H9" s="189">
        <v>8</v>
      </c>
      <c r="I9" s="189">
        <v>9</v>
      </c>
      <c r="J9" s="190">
        <v>8</v>
      </c>
    </row>
    <row r="10" spans="1:10" s="24" customFormat="1" ht="40.5" customHeight="1" x14ac:dyDescent="0.3">
      <c r="A10" s="321" t="s">
        <v>105</v>
      </c>
      <c r="B10" s="321"/>
      <c r="C10" s="321"/>
      <c r="D10" s="341" t="s">
        <v>96</v>
      </c>
      <c r="E10" s="342"/>
      <c r="F10" s="343"/>
      <c r="G10" s="343"/>
      <c r="H10" s="343">
        <f>SUM(H11)</f>
        <v>-3000000</v>
      </c>
      <c r="I10" s="343"/>
      <c r="J10" s="25"/>
    </row>
    <row r="11" spans="1:10" s="38" customFormat="1" ht="39.75" customHeight="1" x14ac:dyDescent="0.3">
      <c r="A11" s="321" t="s">
        <v>106</v>
      </c>
      <c r="B11" s="321"/>
      <c r="C11" s="321"/>
      <c r="D11" s="341" t="s">
        <v>96</v>
      </c>
      <c r="E11" s="342"/>
      <c r="F11" s="343"/>
      <c r="G11" s="343"/>
      <c r="H11" s="343">
        <f>SUM(H14:H18)</f>
        <v>-3000000</v>
      </c>
      <c r="I11" s="343"/>
      <c r="J11" s="37" t="e">
        <f>SUM(#REF!)</f>
        <v>#REF!</v>
      </c>
    </row>
    <row r="12" spans="1:10" s="38" customFormat="1" ht="64.5" hidden="1" customHeight="1" x14ac:dyDescent="0.3">
      <c r="A12" s="94" t="s">
        <v>149</v>
      </c>
      <c r="B12" s="94" t="s">
        <v>150</v>
      </c>
      <c r="C12" s="95" t="s">
        <v>60</v>
      </c>
      <c r="D12" s="96" t="s">
        <v>84</v>
      </c>
      <c r="E12" s="39" t="s">
        <v>219</v>
      </c>
      <c r="F12" s="40"/>
      <c r="G12" s="40"/>
      <c r="H12" s="40"/>
      <c r="I12" s="40"/>
      <c r="J12" s="37"/>
    </row>
    <row r="13" spans="1:10" s="38" customFormat="1" ht="58.5" hidden="1" customHeight="1" x14ac:dyDescent="0.3">
      <c r="A13" s="94" t="s">
        <v>149</v>
      </c>
      <c r="B13" s="94" t="s">
        <v>150</v>
      </c>
      <c r="C13" s="95" t="s">
        <v>60</v>
      </c>
      <c r="D13" s="96" t="s">
        <v>84</v>
      </c>
      <c r="E13" s="39" t="s">
        <v>220</v>
      </c>
      <c r="F13" s="40"/>
      <c r="G13" s="40"/>
      <c r="H13" s="40"/>
      <c r="I13" s="40"/>
      <c r="J13" s="37"/>
    </row>
    <row r="14" spans="1:10" s="38" customFormat="1" ht="69" hidden="1" customHeight="1" x14ac:dyDescent="0.3">
      <c r="A14" s="42" t="s">
        <v>221</v>
      </c>
      <c r="B14" s="42" t="s">
        <v>104</v>
      </c>
      <c r="C14" s="42" t="s">
        <v>47</v>
      </c>
      <c r="D14" s="167" t="s">
        <v>103</v>
      </c>
      <c r="E14" s="39"/>
      <c r="F14" s="40"/>
      <c r="G14" s="40"/>
      <c r="H14" s="40"/>
      <c r="I14" s="40"/>
      <c r="J14" s="37"/>
    </row>
    <row r="15" spans="1:10" s="38" customFormat="1" ht="44.25" hidden="1" customHeight="1" x14ac:dyDescent="0.3">
      <c r="A15" s="42" t="s">
        <v>107</v>
      </c>
      <c r="B15" s="42" t="s">
        <v>102</v>
      </c>
      <c r="C15" s="42" t="s">
        <v>47</v>
      </c>
      <c r="D15" s="385" t="s">
        <v>101</v>
      </c>
      <c r="E15" s="39"/>
      <c r="F15" s="40"/>
      <c r="G15" s="40"/>
      <c r="H15" s="40"/>
      <c r="I15" s="40"/>
      <c r="J15" s="37"/>
    </row>
    <row r="16" spans="1:10" s="38" customFormat="1" ht="30" hidden="1" customHeight="1" x14ac:dyDescent="0.3">
      <c r="A16" s="42" t="s">
        <v>132</v>
      </c>
      <c r="B16" s="42" t="s">
        <v>86</v>
      </c>
      <c r="C16" s="42" t="s">
        <v>55</v>
      </c>
      <c r="D16" s="386" t="s">
        <v>133</v>
      </c>
      <c r="E16" s="39"/>
      <c r="F16" s="40"/>
      <c r="G16" s="41"/>
      <c r="H16" s="40"/>
      <c r="I16" s="112"/>
      <c r="J16" s="37"/>
    </row>
    <row r="17" spans="1:10" s="38" customFormat="1" ht="34.5" customHeight="1" x14ac:dyDescent="0.3">
      <c r="A17" s="336" t="s">
        <v>383</v>
      </c>
      <c r="B17" s="336" t="s">
        <v>223</v>
      </c>
      <c r="C17" s="336" t="s">
        <v>371</v>
      </c>
      <c r="D17" s="337" t="s">
        <v>224</v>
      </c>
      <c r="E17" s="39"/>
      <c r="F17" s="40"/>
      <c r="G17" s="40"/>
      <c r="H17" s="40">
        <v>-4000000</v>
      </c>
      <c r="I17" s="340"/>
      <c r="J17" s="37"/>
    </row>
    <row r="18" spans="1:10" s="38" customFormat="1" ht="45.75" customHeight="1" x14ac:dyDescent="0.3">
      <c r="A18" s="42" t="s">
        <v>417</v>
      </c>
      <c r="B18" s="42" t="s">
        <v>418</v>
      </c>
      <c r="C18" s="42" t="s">
        <v>371</v>
      </c>
      <c r="D18" s="389" t="s">
        <v>419</v>
      </c>
      <c r="E18" s="39"/>
      <c r="F18" s="40"/>
      <c r="G18" s="41"/>
      <c r="H18" s="85">
        <v>1000000</v>
      </c>
      <c r="I18" s="340"/>
      <c r="J18" s="37"/>
    </row>
    <row r="19" spans="1:10" s="38" customFormat="1" ht="48.75" customHeight="1" x14ac:dyDescent="0.3">
      <c r="A19" s="321" t="s">
        <v>25</v>
      </c>
      <c r="B19" s="321"/>
      <c r="C19" s="321"/>
      <c r="D19" s="341" t="s">
        <v>100</v>
      </c>
      <c r="E19" s="342"/>
      <c r="F19" s="343"/>
      <c r="G19" s="343"/>
      <c r="H19" s="343">
        <f>SUM(H20)</f>
        <v>27644233</v>
      </c>
      <c r="I19" s="344"/>
      <c r="J19" s="37"/>
    </row>
    <row r="20" spans="1:10" s="38" customFormat="1" ht="53.25" customHeight="1" x14ac:dyDescent="0.3">
      <c r="A20" s="321" t="s">
        <v>26</v>
      </c>
      <c r="B20" s="321"/>
      <c r="C20" s="321"/>
      <c r="D20" s="341" t="s">
        <v>100</v>
      </c>
      <c r="E20" s="342"/>
      <c r="F20" s="343"/>
      <c r="G20" s="343"/>
      <c r="H20" s="343">
        <f>SUM(H21:H29)</f>
        <v>27644233</v>
      </c>
      <c r="I20" s="344"/>
      <c r="J20" s="37"/>
    </row>
    <row r="21" spans="1:10" s="38" customFormat="1" ht="81.75" customHeight="1" x14ac:dyDescent="0.3">
      <c r="A21" s="338" t="s">
        <v>437</v>
      </c>
      <c r="B21" s="338" t="s">
        <v>440</v>
      </c>
      <c r="C21" s="338" t="s">
        <v>227</v>
      </c>
      <c r="D21" s="150" t="s">
        <v>441</v>
      </c>
      <c r="E21" s="155" t="s">
        <v>447</v>
      </c>
      <c r="F21" s="140"/>
      <c r="G21" s="140"/>
      <c r="H21" s="154">
        <v>199185</v>
      </c>
      <c r="I21" s="509"/>
      <c r="J21" s="37"/>
    </row>
    <row r="22" spans="1:10" s="38" customFormat="1" ht="64.5" customHeight="1" x14ac:dyDescent="0.3">
      <c r="A22" s="338" t="s">
        <v>433</v>
      </c>
      <c r="B22" s="338" t="s">
        <v>434</v>
      </c>
      <c r="C22" s="338" t="s">
        <v>227</v>
      </c>
      <c r="D22" s="150" t="s">
        <v>435</v>
      </c>
      <c r="E22" s="155" t="s">
        <v>438</v>
      </c>
      <c r="F22" s="140"/>
      <c r="G22" s="140"/>
      <c r="H22" s="154">
        <v>40000</v>
      </c>
      <c r="I22" s="340"/>
      <c r="J22" s="37"/>
    </row>
    <row r="23" spans="1:10" s="38" customFormat="1" ht="64.5" customHeight="1" x14ac:dyDescent="0.3">
      <c r="A23" s="338" t="s">
        <v>433</v>
      </c>
      <c r="B23" s="338" t="s">
        <v>434</v>
      </c>
      <c r="C23" s="338" t="s">
        <v>227</v>
      </c>
      <c r="D23" s="150" t="s">
        <v>435</v>
      </c>
      <c r="E23" s="155" t="s">
        <v>439</v>
      </c>
      <c r="F23" s="140"/>
      <c r="G23" s="140"/>
      <c r="H23" s="154">
        <v>40000</v>
      </c>
      <c r="I23" s="340"/>
      <c r="J23" s="37"/>
    </row>
    <row r="24" spans="1:10" s="38" customFormat="1" ht="44.25" customHeight="1" x14ac:dyDescent="0.3">
      <c r="A24" s="106" t="s">
        <v>436</v>
      </c>
      <c r="B24" s="106" t="s">
        <v>95</v>
      </c>
      <c r="C24" s="106" t="s">
        <v>65</v>
      </c>
      <c r="D24" s="150" t="s">
        <v>209</v>
      </c>
      <c r="E24" s="155"/>
      <c r="F24" s="140"/>
      <c r="G24" s="140"/>
      <c r="H24" s="154">
        <v>100000</v>
      </c>
      <c r="I24" s="340"/>
      <c r="J24" s="37"/>
    </row>
    <row r="25" spans="1:10" s="38" customFormat="1" ht="33.75" customHeight="1" x14ac:dyDescent="0.3">
      <c r="A25" s="336" t="s">
        <v>222</v>
      </c>
      <c r="B25" s="336" t="s">
        <v>223</v>
      </c>
      <c r="C25" s="336" t="s">
        <v>371</v>
      </c>
      <c r="D25" s="337" t="s">
        <v>224</v>
      </c>
      <c r="E25" s="155"/>
      <c r="F25" s="140"/>
      <c r="G25" s="140"/>
      <c r="H25" s="154">
        <v>4764086</v>
      </c>
      <c r="I25" s="340"/>
      <c r="J25" s="37"/>
    </row>
    <row r="26" spans="1:10" s="38" customFormat="1" ht="42.75" customHeight="1" x14ac:dyDescent="0.3">
      <c r="A26" s="336" t="s">
        <v>430</v>
      </c>
      <c r="B26" s="336" t="s">
        <v>431</v>
      </c>
      <c r="C26" s="336" t="s">
        <v>56</v>
      </c>
      <c r="D26" s="337" t="s">
        <v>432</v>
      </c>
      <c r="E26" s="155"/>
      <c r="F26" s="140"/>
      <c r="G26" s="140"/>
      <c r="H26" s="154">
        <v>116985</v>
      </c>
      <c r="I26" s="340"/>
      <c r="J26" s="37"/>
    </row>
    <row r="27" spans="1:10" s="38" customFormat="1" ht="33.75" customHeight="1" x14ac:dyDescent="0.3">
      <c r="A27" s="336" t="s">
        <v>345</v>
      </c>
      <c r="B27" s="336" t="s">
        <v>346</v>
      </c>
      <c r="C27" s="336" t="s">
        <v>56</v>
      </c>
      <c r="D27" s="337" t="s">
        <v>347</v>
      </c>
      <c r="E27" s="155"/>
      <c r="F27" s="140"/>
      <c r="G27" s="140"/>
      <c r="H27" s="154">
        <v>5780000</v>
      </c>
      <c r="I27" s="340"/>
      <c r="J27" s="37"/>
    </row>
    <row r="28" spans="1:10" s="483" customFormat="1" ht="48" customHeight="1" x14ac:dyDescent="0.3">
      <c r="A28" s="42" t="s">
        <v>444</v>
      </c>
      <c r="B28" s="42" t="s">
        <v>445</v>
      </c>
      <c r="C28" s="42" t="s">
        <v>56</v>
      </c>
      <c r="D28" s="130" t="s">
        <v>446</v>
      </c>
      <c r="E28" s="474"/>
      <c r="F28" s="480"/>
      <c r="G28" s="480"/>
      <c r="H28" s="154">
        <v>5675700</v>
      </c>
      <c r="I28" s="481"/>
      <c r="J28" s="482"/>
    </row>
    <row r="29" spans="1:10" s="38" customFormat="1" ht="43.5" customHeight="1" x14ac:dyDescent="0.3">
      <c r="A29" s="338" t="s">
        <v>230</v>
      </c>
      <c r="B29" s="338" t="s">
        <v>229</v>
      </c>
      <c r="C29" s="42" t="s">
        <v>57</v>
      </c>
      <c r="D29" s="149" t="s">
        <v>228</v>
      </c>
      <c r="E29" s="39"/>
      <c r="F29" s="40"/>
      <c r="G29" s="40"/>
      <c r="H29" s="40">
        <v>10928277</v>
      </c>
      <c r="I29" s="40"/>
      <c r="J29" s="37"/>
    </row>
    <row r="30" spans="1:10" s="38" customFormat="1" ht="33.75" hidden="1" customHeight="1" x14ac:dyDescent="0.3">
      <c r="A30" s="129"/>
      <c r="B30" s="129"/>
      <c r="C30" s="129"/>
      <c r="D30" s="139"/>
      <c r="E30" s="39"/>
      <c r="F30" s="40"/>
      <c r="G30" s="40"/>
      <c r="H30" s="40"/>
      <c r="I30" s="110"/>
      <c r="J30" s="37"/>
    </row>
    <row r="31" spans="1:10" s="38" customFormat="1" ht="47.25" customHeight="1" x14ac:dyDescent="0.3">
      <c r="A31" s="321" t="s">
        <v>179</v>
      </c>
      <c r="B31" s="321"/>
      <c r="C31" s="321"/>
      <c r="D31" s="322" t="s">
        <v>97</v>
      </c>
      <c r="E31" s="345"/>
      <c r="F31" s="345"/>
      <c r="G31" s="345"/>
      <c r="H31" s="346">
        <f>SUM(H32)</f>
        <v>89000</v>
      </c>
      <c r="I31" s="346"/>
      <c r="J31" s="111"/>
    </row>
    <row r="32" spans="1:10" s="44" customFormat="1" ht="45" customHeight="1" x14ac:dyDescent="0.3">
      <c r="A32" s="321" t="s">
        <v>178</v>
      </c>
      <c r="B32" s="321"/>
      <c r="C32" s="321"/>
      <c r="D32" s="322" t="s">
        <v>97</v>
      </c>
      <c r="E32" s="345"/>
      <c r="F32" s="345"/>
      <c r="G32" s="345"/>
      <c r="H32" s="346">
        <f>SUM(H33,H35,H37)</f>
        <v>89000</v>
      </c>
      <c r="I32" s="346"/>
      <c r="J32" s="43"/>
    </row>
    <row r="33" spans="1:10" s="144" customFormat="1" ht="72.75" customHeight="1" x14ac:dyDescent="0.3">
      <c r="A33" s="106" t="s">
        <v>234</v>
      </c>
      <c r="B33" s="106" t="s">
        <v>63</v>
      </c>
      <c r="C33" s="131" t="s">
        <v>49</v>
      </c>
      <c r="D33" s="167" t="s">
        <v>232</v>
      </c>
      <c r="E33" s="141"/>
      <c r="F33" s="141"/>
      <c r="G33" s="141"/>
      <c r="H33" s="146">
        <v>32000</v>
      </c>
      <c r="I33" s="146"/>
      <c r="J33" s="143"/>
    </row>
    <row r="34" spans="1:10" s="144" customFormat="1" ht="58.5" customHeight="1" x14ac:dyDescent="0.3">
      <c r="A34" s="506"/>
      <c r="B34" s="506"/>
      <c r="C34" s="507"/>
      <c r="D34" s="508" t="s">
        <v>420</v>
      </c>
      <c r="E34" s="141"/>
      <c r="F34" s="141"/>
      <c r="G34" s="141"/>
      <c r="H34" s="147">
        <v>32000</v>
      </c>
      <c r="I34" s="146"/>
      <c r="J34" s="143"/>
    </row>
    <row r="35" spans="1:10" s="144" customFormat="1" ht="31.5" customHeight="1" x14ac:dyDescent="0.3">
      <c r="A35" s="106" t="s">
        <v>252</v>
      </c>
      <c r="B35" s="106" t="s">
        <v>253</v>
      </c>
      <c r="C35" s="106" t="s">
        <v>52</v>
      </c>
      <c r="D35" s="167" t="s">
        <v>242</v>
      </c>
      <c r="E35" s="141"/>
      <c r="F35" s="141"/>
      <c r="G35" s="141"/>
      <c r="H35" s="146">
        <v>42000</v>
      </c>
      <c r="I35" s="146"/>
      <c r="J35" s="143"/>
    </row>
    <row r="36" spans="1:10" s="144" customFormat="1" ht="57.75" customHeight="1" x14ac:dyDescent="0.3">
      <c r="A36" s="506"/>
      <c r="B36" s="506"/>
      <c r="C36" s="507"/>
      <c r="D36" s="508" t="s">
        <v>420</v>
      </c>
      <c r="E36" s="141"/>
      <c r="F36" s="141"/>
      <c r="G36" s="141"/>
      <c r="H36" s="147">
        <v>42000</v>
      </c>
      <c r="I36" s="146"/>
      <c r="J36" s="143"/>
    </row>
    <row r="37" spans="1:10" s="144" customFormat="1" ht="39.75" customHeight="1" x14ac:dyDescent="0.3">
      <c r="A37" s="106" t="s">
        <v>260</v>
      </c>
      <c r="B37" s="106" t="s">
        <v>261</v>
      </c>
      <c r="C37" s="131" t="s">
        <v>53</v>
      </c>
      <c r="D37" s="167" t="s">
        <v>258</v>
      </c>
      <c r="E37" s="399"/>
      <c r="F37" s="141"/>
      <c r="G37" s="141"/>
      <c r="H37" s="146">
        <v>15000</v>
      </c>
      <c r="I37" s="146"/>
      <c r="J37" s="143"/>
    </row>
    <row r="38" spans="1:10" s="144" customFormat="1" ht="30.75" hidden="1" customHeight="1" x14ac:dyDescent="0.3">
      <c r="A38" s="106" t="s">
        <v>233</v>
      </c>
      <c r="B38" s="106" t="s">
        <v>62</v>
      </c>
      <c r="C38" s="131" t="s">
        <v>48</v>
      </c>
      <c r="D38" s="145" t="s">
        <v>231</v>
      </c>
      <c r="E38" s="141"/>
      <c r="F38" s="141"/>
      <c r="G38" s="141"/>
      <c r="H38" s="146"/>
      <c r="I38" s="146"/>
      <c r="J38" s="143"/>
    </row>
    <row r="39" spans="1:10" s="144" customFormat="1" ht="84.75" hidden="1" customHeight="1" x14ac:dyDescent="0.3">
      <c r="A39" s="106" t="s">
        <v>234</v>
      </c>
      <c r="B39" s="106" t="s">
        <v>63</v>
      </c>
      <c r="C39" s="131" t="s">
        <v>49</v>
      </c>
      <c r="D39" s="145" t="s">
        <v>232</v>
      </c>
      <c r="E39" s="141"/>
      <c r="F39" s="141"/>
      <c r="G39" s="141"/>
      <c r="H39" s="146"/>
      <c r="I39" s="146"/>
      <c r="J39" s="143"/>
    </row>
    <row r="40" spans="1:10" s="144" customFormat="1" ht="84" hidden="1" customHeight="1" x14ac:dyDescent="0.3">
      <c r="A40" s="106" t="s">
        <v>236</v>
      </c>
      <c r="B40" s="106" t="s">
        <v>61</v>
      </c>
      <c r="C40" s="106" t="s">
        <v>50</v>
      </c>
      <c r="D40" s="132" t="s">
        <v>235</v>
      </c>
      <c r="E40" s="141"/>
      <c r="F40" s="141"/>
      <c r="G40" s="141"/>
      <c r="H40" s="146"/>
      <c r="I40" s="146"/>
      <c r="J40" s="143"/>
    </row>
    <row r="41" spans="1:10" s="144" customFormat="1" ht="52.5" hidden="1" customHeight="1" x14ac:dyDescent="0.3">
      <c r="A41" s="106"/>
      <c r="B41" s="106"/>
      <c r="C41" s="106"/>
      <c r="D41" s="398" t="s">
        <v>408</v>
      </c>
      <c r="E41" s="141"/>
      <c r="F41" s="141"/>
      <c r="G41" s="141"/>
      <c r="H41" s="147"/>
      <c r="I41" s="146"/>
      <c r="J41" s="143"/>
    </row>
    <row r="42" spans="1:10" s="144" customFormat="1" ht="43.5" hidden="1" customHeight="1" x14ac:dyDescent="0.3">
      <c r="A42" s="106" t="s">
        <v>238</v>
      </c>
      <c r="B42" s="106" t="s">
        <v>54</v>
      </c>
      <c r="C42" s="106" t="s">
        <v>51</v>
      </c>
      <c r="D42" s="133" t="s">
        <v>237</v>
      </c>
      <c r="E42" s="141"/>
      <c r="F42" s="141"/>
      <c r="G42" s="141"/>
      <c r="H42" s="146"/>
      <c r="I42" s="146"/>
      <c r="J42" s="143"/>
    </row>
    <row r="43" spans="1:10" s="144" customFormat="1" ht="37.5" hidden="1" customHeight="1" x14ac:dyDescent="0.3">
      <c r="A43" s="106" t="s">
        <v>244</v>
      </c>
      <c r="B43" s="106" t="s">
        <v>245</v>
      </c>
      <c r="C43" s="131" t="s">
        <v>246</v>
      </c>
      <c r="D43" s="145" t="s">
        <v>239</v>
      </c>
      <c r="E43" s="141"/>
      <c r="F43" s="141"/>
      <c r="G43" s="141"/>
      <c r="H43" s="146"/>
      <c r="I43" s="146"/>
      <c r="J43" s="143"/>
    </row>
    <row r="44" spans="1:10" s="144" customFormat="1" ht="37.5" hidden="1" customHeight="1" x14ac:dyDescent="0.3">
      <c r="A44" s="106" t="s">
        <v>247</v>
      </c>
      <c r="B44" s="106" t="s">
        <v>248</v>
      </c>
      <c r="C44" s="131" t="s">
        <v>52</v>
      </c>
      <c r="D44" s="145" t="s">
        <v>240</v>
      </c>
      <c r="E44" s="141"/>
      <c r="F44" s="141"/>
      <c r="G44" s="141"/>
      <c r="H44" s="146"/>
      <c r="I44" s="146"/>
      <c r="J44" s="143"/>
    </row>
    <row r="45" spans="1:10" s="144" customFormat="1" ht="26.25" hidden="1" customHeight="1" x14ac:dyDescent="0.3">
      <c r="A45" s="106" t="s">
        <v>252</v>
      </c>
      <c r="B45" s="106" t="s">
        <v>253</v>
      </c>
      <c r="C45" s="131" t="s">
        <v>52</v>
      </c>
      <c r="D45" s="145" t="s">
        <v>242</v>
      </c>
      <c r="E45" s="141"/>
      <c r="F45" s="141"/>
      <c r="G45" s="141"/>
      <c r="H45" s="146"/>
      <c r="I45" s="146"/>
      <c r="J45" s="143"/>
    </row>
    <row r="46" spans="1:10" s="144" customFormat="1" ht="141" hidden="1" customHeight="1" x14ac:dyDescent="0.3">
      <c r="A46" s="106" t="s">
        <v>255</v>
      </c>
      <c r="B46" s="106" t="s">
        <v>254</v>
      </c>
      <c r="C46" s="106" t="s">
        <v>55</v>
      </c>
      <c r="D46" s="134" t="s">
        <v>256</v>
      </c>
      <c r="E46" s="141"/>
      <c r="F46" s="141"/>
      <c r="G46" s="141"/>
      <c r="H46" s="146"/>
      <c r="I46" s="142"/>
      <c r="J46" s="143"/>
    </row>
    <row r="47" spans="1:10" s="144" customFormat="1" ht="28.5" hidden="1" customHeight="1" x14ac:dyDescent="0.3">
      <c r="A47" s="106" t="s">
        <v>259</v>
      </c>
      <c r="B47" s="106" t="s">
        <v>262</v>
      </c>
      <c r="C47" s="131"/>
      <c r="D47" s="145" t="s">
        <v>257</v>
      </c>
      <c r="E47" s="141"/>
      <c r="F47" s="141"/>
      <c r="G47" s="141"/>
      <c r="H47" s="146"/>
      <c r="I47" s="146"/>
      <c r="J47" s="143"/>
    </row>
    <row r="48" spans="1:10" s="144" customFormat="1" ht="42.75" hidden="1" customHeight="1" x14ac:dyDescent="0.3">
      <c r="A48" s="106" t="s">
        <v>260</v>
      </c>
      <c r="B48" s="106" t="s">
        <v>261</v>
      </c>
      <c r="C48" s="131" t="s">
        <v>53</v>
      </c>
      <c r="D48" s="145" t="s">
        <v>258</v>
      </c>
      <c r="E48" s="141"/>
      <c r="F48" s="141"/>
      <c r="G48" s="141"/>
      <c r="H48" s="146"/>
      <c r="I48" s="146"/>
      <c r="J48" s="143"/>
    </row>
    <row r="49" spans="1:10" s="144" customFormat="1" ht="32.25" hidden="1" customHeight="1" x14ac:dyDescent="0.3">
      <c r="A49" s="106" t="s">
        <v>404</v>
      </c>
      <c r="B49" s="42" t="s">
        <v>405</v>
      </c>
      <c r="C49" s="42" t="s">
        <v>227</v>
      </c>
      <c r="D49" s="130" t="s">
        <v>406</v>
      </c>
      <c r="E49" s="141"/>
      <c r="F49" s="141"/>
      <c r="G49" s="141"/>
      <c r="H49" s="146"/>
      <c r="I49" s="146"/>
      <c r="J49" s="143"/>
    </row>
    <row r="50" spans="1:10" s="44" customFormat="1" ht="48" customHeight="1" x14ac:dyDescent="0.3">
      <c r="A50" s="321" t="s">
        <v>175</v>
      </c>
      <c r="B50" s="321"/>
      <c r="C50" s="321"/>
      <c r="D50" s="322" t="s">
        <v>98</v>
      </c>
      <c r="E50" s="345"/>
      <c r="F50" s="345"/>
      <c r="G50" s="345"/>
      <c r="H50" s="346">
        <f>SUM(H51)</f>
        <v>32000</v>
      </c>
      <c r="I50" s="346"/>
      <c r="J50" s="43"/>
    </row>
    <row r="51" spans="1:10" s="44" customFormat="1" ht="45" customHeight="1" x14ac:dyDescent="0.3">
      <c r="A51" s="321" t="s">
        <v>174</v>
      </c>
      <c r="B51" s="321"/>
      <c r="C51" s="321"/>
      <c r="D51" s="322" t="s">
        <v>98</v>
      </c>
      <c r="E51" s="345"/>
      <c r="F51" s="345"/>
      <c r="G51" s="345"/>
      <c r="H51" s="346">
        <f>SUM(H52:H54)</f>
        <v>32000</v>
      </c>
      <c r="I51" s="346"/>
      <c r="J51" s="43"/>
    </row>
    <row r="52" spans="1:10" s="44" customFormat="1" ht="46.5" hidden="1" customHeight="1" x14ac:dyDescent="0.3">
      <c r="A52" s="42" t="s">
        <v>180</v>
      </c>
      <c r="B52" s="42" t="s">
        <v>102</v>
      </c>
      <c r="C52" s="42" t="s">
        <v>47</v>
      </c>
      <c r="D52" s="130" t="s">
        <v>101</v>
      </c>
      <c r="E52" s="39"/>
      <c r="F52" s="40"/>
      <c r="G52" s="41"/>
      <c r="H52" s="40"/>
      <c r="I52" s="40"/>
      <c r="J52" s="43"/>
    </row>
    <row r="53" spans="1:10" s="44" customFormat="1" ht="64.5" hidden="1" customHeight="1" x14ac:dyDescent="0.3">
      <c r="A53" s="148" t="s">
        <v>192</v>
      </c>
      <c r="B53" s="148" t="s">
        <v>93</v>
      </c>
      <c r="C53" s="131" t="s">
        <v>63</v>
      </c>
      <c r="D53" s="145" t="s">
        <v>20</v>
      </c>
      <c r="E53" s="39"/>
      <c r="F53" s="40"/>
      <c r="G53" s="41"/>
      <c r="H53" s="40"/>
      <c r="I53" s="40"/>
      <c r="J53" s="43"/>
    </row>
    <row r="54" spans="1:10" s="44" customFormat="1" ht="47.25" customHeight="1" x14ac:dyDescent="0.3">
      <c r="A54" s="148" t="s">
        <v>194</v>
      </c>
      <c r="B54" s="148" t="s">
        <v>94</v>
      </c>
      <c r="C54" s="131" t="s">
        <v>62</v>
      </c>
      <c r="D54" s="145" t="s">
        <v>193</v>
      </c>
      <c r="E54" s="39"/>
      <c r="F54" s="40"/>
      <c r="G54" s="41"/>
      <c r="H54" s="40">
        <v>32000</v>
      </c>
      <c r="I54" s="40"/>
      <c r="J54" s="43"/>
    </row>
    <row r="55" spans="1:10" s="44" customFormat="1" ht="51.75" customHeight="1" x14ac:dyDescent="0.3">
      <c r="A55" s="148"/>
      <c r="B55" s="148"/>
      <c r="C55" s="131"/>
      <c r="D55" s="427" t="s">
        <v>420</v>
      </c>
      <c r="E55" s="39"/>
      <c r="F55" s="40"/>
      <c r="G55" s="41"/>
      <c r="H55" s="110">
        <v>32000</v>
      </c>
      <c r="I55" s="40"/>
      <c r="J55" s="43"/>
    </row>
    <row r="56" spans="1:10" s="44" customFormat="1" ht="46.5" hidden="1" customHeight="1" x14ac:dyDescent="0.3">
      <c r="A56" s="321" t="s">
        <v>23</v>
      </c>
      <c r="B56" s="321"/>
      <c r="C56" s="321"/>
      <c r="D56" s="359" t="s">
        <v>292</v>
      </c>
      <c r="E56" s="345"/>
      <c r="F56" s="345"/>
      <c r="G56" s="345"/>
      <c r="H56" s="346">
        <f>SUM(H57)</f>
        <v>0</v>
      </c>
      <c r="I56" s="346"/>
      <c r="J56" s="43"/>
    </row>
    <row r="57" spans="1:10" s="44" customFormat="1" ht="46.5" hidden="1" customHeight="1" x14ac:dyDescent="0.3">
      <c r="A57" s="321" t="s">
        <v>24</v>
      </c>
      <c r="B57" s="321"/>
      <c r="C57" s="321"/>
      <c r="D57" s="359" t="s">
        <v>292</v>
      </c>
      <c r="E57" s="345"/>
      <c r="F57" s="345"/>
      <c r="G57" s="345"/>
      <c r="H57" s="346">
        <f>SUM(H58:H62)</f>
        <v>0</v>
      </c>
      <c r="I57" s="346"/>
      <c r="J57" s="43"/>
    </row>
    <row r="58" spans="1:10" s="44" customFormat="1" ht="44.25" hidden="1" customHeight="1" x14ac:dyDescent="0.3">
      <c r="A58" s="42" t="s">
        <v>206</v>
      </c>
      <c r="B58" s="42" t="s">
        <v>102</v>
      </c>
      <c r="C58" s="42" t="s">
        <v>47</v>
      </c>
      <c r="D58" s="130" t="s">
        <v>101</v>
      </c>
      <c r="E58" s="141"/>
      <c r="F58" s="141"/>
      <c r="G58" s="141"/>
      <c r="H58" s="360"/>
      <c r="I58" s="168"/>
      <c r="J58" s="43"/>
    </row>
    <row r="59" spans="1:10" s="44" customFormat="1" ht="61.5" hidden="1" customHeight="1" x14ac:dyDescent="0.3">
      <c r="A59" s="106" t="s">
        <v>210</v>
      </c>
      <c r="B59" s="106" t="s">
        <v>218</v>
      </c>
      <c r="C59" s="106" t="s">
        <v>51</v>
      </c>
      <c r="D59" s="149" t="s">
        <v>217</v>
      </c>
      <c r="E59" s="141"/>
      <c r="F59" s="141"/>
      <c r="G59" s="141"/>
      <c r="H59" s="360"/>
      <c r="I59" s="169"/>
      <c r="J59" s="43"/>
    </row>
    <row r="60" spans="1:10" s="44" customFormat="1" ht="30.75" hidden="1" customHeight="1" x14ac:dyDescent="0.3">
      <c r="A60" s="106" t="s">
        <v>205</v>
      </c>
      <c r="B60" s="106" t="s">
        <v>207</v>
      </c>
      <c r="C60" s="106" t="s">
        <v>64</v>
      </c>
      <c r="D60" s="149" t="s">
        <v>204</v>
      </c>
      <c r="E60" s="141"/>
      <c r="F60" s="141"/>
      <c r="G60" s="141"/>
      <c r="H60" s="360"/>
      <c r="I60" s="169"/>
      <c r="J60" s="43"/>
    </row>
    <row r="61" spans="1:10" s="44" customFormat="1" ht="42" hidden="1" customHeight="1" x14ac:dyDescent="0.3">
      <c r="A61" s="106" t="s">
        <v>208</v>
      </c>
      <c r="B61" s="106" t="s">
        <v>95</v>
      </c>
      <c r="C61" s="106" t="s">
        <v>65</v>
      </c>
      <c r="D61" s="150" t="s">
        <v>209</v>
      </c>
      <c r="E61" s="141"/>
      <c r="F61" s="141"/>
      <c r="G61" s="141"/>
      <c r="H61" s="360"/>
      <c r="I61" s="169"/>
      <c r="J61" s="43"/>
    </row>
    <row r="62" spans="1:10" s="44" customFormat="1" ht="44.25" hidden="1" customHeight="1" x14ac:dyDescent="0.3">
      <c r="A62" s="338" t="s">
        <v>211</v>
      </c>
      <c r="B62" s="338" t="s">
        <v>212</v>
      </c>
      <c r="C62" s="338" t="s">
        <v>66</v>
      </c>
      <c r="D62" s="357" t="s">
        <v>213</v>
      </c>
      <c r="E62" s="141"/>
      <c r="F62" s="141"/>
      <c r="G62" s="141"/>
      <c r="H62" s="360"/>
      <c r="I62" s="102"/>
      <c r="J62" s="43"/>
    </row>
    <row r="63" spans="1:10" s="44" customFormat="1" ht="43.5" hidden="1" customHeight="1" x14ac:dyDescent="0.3">
      <c r="A63" s="321" t="s">
        <v>165</v>
      </c>
      <c r="B63" s="321"/>
      <c r="C63" s="321"/>
      <c r="D63" s="322" t="s">
        <v>99</v>
      </c>
      <c r="E63" s="345"/>
      <c r="F63" s="345"/>
      <c r="G63" s="345"/>
      <c r="H63" s="346">
        <f>SUM(H64)</f>
        <v>0</v>
      </c>
      <c r="I63" s="395"/>
      <c r="J63" s="43"/>
    </row>
    <row r="64" spans="1:10" s="44" customFormat="1" ht="45" hidden="1" customHeight="1" x14ac:dyDescent="0.3">
      <c r="A64" s="321" t="s">
        <v>166</v>
      </c>
      <c r="B64" s="321"/>
      <c r="C64" s="321"/>
      <c r="D64" s="322" t="s">
        <v>99</v>
      </c>
      <c r="E64" s="345"/>
      <c r="F64" s="345"/>
      <c r="G64" s="345"/>
      <c r="H64" s="346">
        <f>SUM(H65)</f>
        <v>0</v>
      </c>
      <c r="I64" s="395"/>
      <c r="J64" s="43"/>
    </row>
    <row r="65" spans="1:14" s="44" customFormat="1" ht="48" hidden="1" customHeight="1" x14ac:dyDescent="0.3">
      <c r="A65" s="42" t="s">
        <v>164</v>
      </c>
      <c r="B65" s="42" t="s">
        <v>102</v>
      </c>
      <c r="C65" s="42" t="s">
        <v>47</v>
      </c>
      <c r="D65" s="130" t="s">
        <v>101</v>
      </c>
      <c r="E65" s="141"/>
      <c r="F65" s="141"/>
      <c r="G65" s="141"/>
      <c r="H65" s="142"/>
      <c r="I65" s="170"/>
      <c r="J65" s="43"/>
    </row>
    <row r="66" spans="1:14" s="44" customFormat="1" ht="42.75" customHeight="1" x14ac:dyDescent="0.3">
      <c r="A66" s="113"/>
      <c r="B66" s="113"/>
      <c r="C66" s="35"/>
      <c r="D66" s="152" t="s">
        <v>76</v>
      </c>
      <c r="E66" s="36"/>
      <c r="F66" s="108"/>
      <c r="G66" s="36"/>
      <c r="H66" s="151">
        <f>SUM(H11,H20,H32,H51)</f>
        <v>24765233</v>
      </c>
      <c r="I66" s="151"/>
      <c r="J66" s="43"/>
    </row>
    <row r="67" spans="1:14" ht="60" customHeight="1" x14ac:dyDescent="0.3">
      <c r="A67" s="26"/>
      <c r="B67" s="26"/>
      <c r="C67" s="26"/>
      <c r="D67" s="23"/>
      <c r="E67" s="23"/>
      <c r="F67" s="23"/>
      <c r="G67" s="23"/>
      <c r="H67" s="23"/>
      <c r="I67" s="23"/>
      <c r="J67" s="23"/>
    </row>
    <row r="68" spans="1:14" ht="65.25" customHeight="1" x14ac:dyDescent="0.3">
      <c r="A68" s="26"/>
      <c r="B68" s="26"/>
      <c r="C68" s="26"/>
      <c r="D68" s="27"/>
      <c r="E68" s="27"/>
      <c r="F68" s="27"/>
      <c r="G68" s="27"/>
      <c r="H68" s="21"/>
      <c r="I68" s="21"/>
      <c r="J68" s="21"/>
    </row>
    <row r="69" spans="1:14" ht="18.75" x14ac:dyDescent="0.3">
      <c r="A69" s="26"/>
      <c r="B69" s="26"/>
      <c r="C69" s="26"/>
      <c r="D69" s="23"/>
      <c r="E69" s="23"/>
      <c r="F69" s="23"/>
      <c r="G69" s="23"/>
      <c r="H69" s="21"/>
      <c r="I69" s="21"/>
      <c r="J69" s="21"/>
    </row>
    <row r="70" spans="1:14" ht="20.25" x14ac:dyDescent="0.3">
      <c r="A70" s="28"/>
      <c r="B70" s="28"/>
      <c r="C70" s="28"/>
      <c r="D70" s="29"/>
      <c r="E70" s="29"/>
      <c r="F70" s="29"/>
      <c r="G70" s="29"/>
      <c r="H70" s="21"/>
      <c r="I70" s="21"/>
      <c r="J70" s="21"/>
    </row>
    <row r="71" spans="1:14" ht="15.75" x14ac:dyDescent="0.25">
      <c r="H71" s="21"/>
      <c r="I71" s="21"/>
      <c r="J71" s="21"/>
    </row>
    <row r="75" spans="1:14" ht="15.75" x14ac:dyDescent="0.2">
      <c r="E75" s="30"/>
      <c r="F75" s="31"/>
      <c r="G75" s="32"/>
    </row>
    <row r="76" spans="1:14" ht="20.25" x14ac:dyDescent="0.3">
      <c r="E76" s="30"/>
      <c r="F76" s="33"/>
      <c r="G76" s="32"/>
      <c r="L76" s="555"/>
      <c r="M76" s="555"/>
      <c r="N76" s="555"/>
    </row>
    <row r="77" spans="1:14" ht="20.25" x14ac:dyDescent="0.3">
      <c r="E77" s="32"/>
      <c r="F77" s="32"/>
      <c r="G77" s="32"/>
      <c r="L77" s="555"/>
      <c r="M77" s="555"/>
      <c r="N77" s="555"/>
    </row>
  </sheetData>
  <mergeCells count="2">
    <mergeCell ref="L77:N77"/>
    <mergeCell ref="L76:N76"/>
  </mergeCells>
  <phoneticPr fontId="3" type="noConversion"/>
  <pageMargins left="0.39370078740157483" right="0.19685039370078741" top="0.74803149606299213" bottom="0.27559055118110237" header="0" footer="0"/>
  <pageSetup paperSize="9" scale="55" fitToHeight="2" orientation="landscape" r:id="rId1"/>
  <headerFooter alignWithMargins="0"/>
  <colBreaks count="1" manualBreakCount="1">
    <brk id="9" max="10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86"/>
  <sheetViews>
    <sheetView view="pageBreakPreview" topLeftCell="A49" zoomScale="90" zoomScaleNormal="100" zoomScaleSheetLayoutView="90" workbookViewId="0">
      <selection activeCell="K47" sqref="K1:L1048576"/>
    </sheetView>
  </sheetViews>
  <sheetFormatPr defaultRowHeight="12.75" x14ac:dyDescent="0.2"/>
  <cols>
    <col min="1" max="1" width="12.42578125" style="20" customWidth="1"/>
    <col min="2" max="2" width="12.140625" style="20" customWidth="1"/>
    <col min="3" max="3" width="15.42578125" style="20" customWidth="1"/>
    <col min="4" max="4" width="63.5703125" style="20" customWidth="1"/>
    <col min="5" max="5" width="52.42578125" style="20" customWidth="1"/>
    <col min="6" max="6" width="30.7109375" style="20" customWidth="1"/>
    <col min="7" max="7" width="16" style="390" customWidth="1"/>
    <col min="8" max="8" width="16.28515625" style="100" customWidth="1"/>
    <col min="9" max="9" width="15.85546875" style="20" customWidth="1"/>
    <col min="10" max="10" width="16.5703125" style="20" customWidth="1"/>
    <col min="11" max="11" width="16" style="20" customWidth="1"/>
    <col min="12" max="16384" width="9.140625" style="20"/>
  </cols>
  <sheetData>
    <row r="4" spans="1:11" ht="57" customHeight="1" x14ac:dyDescent="0.2"/>
    <row r="5" spans="1:11" ht="16.350000000000001" customHeight="1" x14ac:dyDescent="0.3">
      <c r="D5" s="556"/>
      <c r="E5" s="556"/>
      <c r="F5" s="556"/>
      <c r="G5" s="556"/>
      <c r="H5" s="556"/>
      <c r="I5" s="556"/>
    </row>
    <row r="6" spans="1:11" ht="18.75" x14ac:dyDescent="0.3">
      <c r="D6" s="557"/>
      <c r="E6" s="557"/>
      <c r="F6" s="557"/>
      <c r="G6" s="557"/>
      <c r="H6" s="557"/>
      <c r="I6" s="557"/>
      <c r="J6" s="557"/>
    </row>
    <row r="7" spans="1:11" ht="27" customHeight="1" x14ac:dyDescent="0.3">
      <c r="D7" s="70"/>
      <c r="E7" s="70"/>
      <c r="F7" s="175"/>
      <c r="G7" s="287"/>
      <c r="H7" s="70"/>
      <c r="I7" s="70"/>
      <c r="J7" s="70"/>
    </row>
    <row r="8" spans="1:11" ht="19.5" customHeight="1" x14ac:dyDescent="0.3">
      <c r="E8" s="71"/>
      <c r="F8" s="71"/>
      <c r="G8" s="287"/>
      <c r="H8" s="72"/>
      <c r="I8" s="73" t="s">
        <v>0</v>
      </c>
    </row>
    <row r="9" spans="1:11" s="178" customFormat="1" ht="27" customHeight="1" x14ac:dyDescent="0.2">
      <c r="A9" s="560" t="s">
        <v>356</v>
      </c>
      <c r="B9" s="560" t="s">
        <v>358</v>
      </c>
      <c r="C9" s="560" t="s">
        <v>357</v>
      </c>
      <c r="D9" s="561" t="s">
        <v>359</v>
      </c>
      <c r="E9" s="562" t="s">
        <v>367</v>
      </c>
      <c r="F9" s="562" t="s">
        <v>368</v>
      </c>
      <c r="G9" s="563" t="s">
        <v>360</v>
      </c>
      <c r="H9" s="564" t="s">
        <v>71</v>
      </c>
      <c r="I9" s="558" t="s">
        <v>72</v>
      </c>
      <c r="J9" s="559"/>
    </row>
    <row r="10" spans="1:11" s="178" customFormat="1" ht="86.25" customHeight="1" x14ac:dyDescent="0.2">
      <c r="A10" s="527"/>
      <c r="B10" s="527"/>
      <c r="C10" s="527"/>
      <c r="D10" s="527"/>
      <c r="E10" s="527"/>
      <c r="F10" s="527"/>
      <c r="G10" s="527"/>
      <c r="H10" s="527"/>
      <c r="I10" s="177" t="s">
        <v>352</v>
      </c>
      <c r="J10" s="181" t="s">
        <v>361</v>
      </c>
    </row>
    <row r="11" spans="1:11" s="182" customFormat="1" ht="15.75" customHeight="1" x14ac:dyDescent="0.2">
      <c r="A11" s="176">
        <v>1</v>
      </c>
      <c r="B11" s="176">
        <v>2</v>
      </c>
      <c r="C11" s="176">
        <v>3</v>
      </c>
      <c r="D11" s="176">
        <v>4</v>
      </c>
      <c r="E11" s="192">
        <v>5</v>
      </c>
      <c r="F11" s="192">
        <v>6</v>
      </c>
      <c r="G11" s="192">
        <v>7</v>
      </c>
      <c r="H11" s="192">
        <v>8</v>
      </c>
      <c r="I11" s="176">
        <v>9</v>
      </c>
      <c r="J11" s="192">
        <v>10</v>
      </c>
    </row>
    <row r="12" spans="1:11" ht="46.5" customHeight="1" x14ac:dyDescent="0.3">
      <c r="A12" s="420" t="s">
        <v>105</v>
      </c>
      <c r="B12" s="420"/>
      <c r="C12" s="420"/>
      <c r="D12" s="421" t="s">
        <v>96</v>
      </c>
      <c r="E12" s="422"/>
      <c r="F12" s="422"/>
      <c r="G12" s="324">
        <f>SUM(G13)</f>
        <v>-18962680</v>
      </c>
      <c r="H12" s="324">
        <f t="shared" ref="H12:J12" si="0">SUM(H13)</f>
        <v>-15962680</v>
      </c>
      <c r="I12" s="324">
        <f t="shared" si="0"/>
        <v>-3000000</v>
      </c>
      <c r="J12" s="324">
        <f t="shared" si="0"/>
        <v>-3000000</v>
      </c>
      <c r="K12" s="109"/>
    </row>
    <row r="13" spans="1:11" ht="45" customHeight="1" x14ac:dyDescent="0.3">
      <c r="A13" s="420" t="s">
        <v>106</v>
      </c>
      <c r="B13" s="420"/>
      <c r="C13" s="420"/>
      <c r="D13" s="421" t="s">
        <v>96</v>
      </c>
      <c r="E13" s="422"/>
      <c r="F13" s="422"/>
      <c r="G13" s="324">
        <f>SUM(G14:G40)</f>
        <v>-18962680</v>
      </c>
      <c r="H13" s="324">
        <f t="shared" ref="H13:J13" si="1">SUM(H14:H40)</f>
        <v>-15962680</v>
      </c>
      <c r="I13" s="324">
        <f t="shared" si="1"/>
        <v>-3000000</v>
      </c>
      <c r="J13" s="324">
        <f t="shared" si="1"/>
        <v>-3000000</v>
      </c>
    </row>
    <row r="14" spans="1:11" ht="46.5" customHeight="1" x14ac:dyDescent="0.3">
      <c r="A14" s="161" t="s">
        <v>109</v>
      </c>
      <c r="B14" s="161" t="s">
        <v>110</v>
      </c>
      <c r="C14" s="161" t="s">
        <v>46</v>
      </c>
      <c r="D14" s="475" t="s">
        <v>108</v>
      </c>
      <c r="E14" s="77" t="s">
        <v>390</v>
      </c>
      <c r="F14" s="77" t="s">
        <v>391</v>
      </c>
      <c r="G14" s="103">
        <f t="shared" ref="G14:G40" si="2">SUM(H14:I14)</f>
        <v>-16000000</v>
      </c>
      <c r="H14" s="80">
        <v>-16000000</v>
      </c>
      <c r="I14" s="476"/>
      <c r="J14" s="477"/>
    </row>
    <row r="15" spans="1:11" s="433" customFormat="1" ht="47.25" hidden="1" customHeight="1" x14ac:dyDescent="0.3">
      <c r="A15" s="163" t="s">
        <v>112</v>
      </c>
      <c r="B15" s="163" t="s">
        <v>113</v>
      </c>
      <c r="C15" s="163" t="s">
        <v>82</v>
      </c>
      <c r="D15" s="432" t="s">
        <v>114</v>
      </c>
      <c r="E15" s="160" t="s">
        <v>390</v>
      </c>
      <c r="F15" s="160" t="s">
        <v>391</v>
      </c>
      <c r="G15" s="304">
        <f t="shared" si="2"/>
        <v>0</v>
      </c>
      <c r="H15" s="300"/>
      <c r="I15" s="431"/>
      <c r="J15" s="183"/>
    </row>
    <row r="16" spans="1:11" s="433" customFormat="1" ht="61.5" hidden="1" customHeight="1" x14ac:dyDescent="0.3">
      <c r="A16" s="163" t="s">
        <v>115</v>
      </c>
      <c r="B16" s="163" t="s">
        <v>116</v>
      </c>
      <c r="C16" s="163" t="s">
        <v>82</v>
      </c>
      <c r="D16" s="434" t="s">
        <v>117</v>
      </c>
      <c r="E16" s="160" t="s">
        <v>390</v>
      </c>
      <c r="F16" s="160" t="s">
        <v>391</v>
      </c>
      <c r="G16" s="304">
        <f t="shared" si="2"/>
        <v>0</v>
      </c>
      <c r="H16" s="300"/>
      <c r="I16" s="162"/>
      <c r="J16" s="183"/>
    </row>
    <row r="17" spans="1:10" s="158" customFormat="1" ht="42.75" hidden="1" customHeight="1" x14ac:dyDescent="0.3">
      <c r="A17" s="163" t="s">
        <v>118</v>
      </c>
      <c r="B17" s="163" t="s">
        <v>119</v>
      </c>
      <c r="C17" s="163" t="s">
        <v>82</v>
      </c>
      <c r="D17" s="299" t="s">
        <v>13</v>
      </c>
      <c r="E17" s="160" t="s">
        <v>390</v>
      </c>
      <c r="F17" s="160" t="s">
        <v>391</v>
      </c>
      <c r="G17" s="304">
        <f t="shared" si="2"/>
        <v>0</v>
      </c>
      <c r="H17" s="300"/>
      <c r="I17" s="162"/>
      <c r="J17" s="183"/>
    </row>
    <row r="18" spans="1:10" s="105" customFormat="1" ht="50.25" hidden="1" customHeight="1" x14ac:dyDescent="0.3">
      <c r="A18" s="163" t="s">
        <v>111</v>
      </c>
      <c r="B18" s="163" t="s">
        <v>121</v>
      </c>
      <c r="C18" s="163" t="s">
        <v>82</v>
      </c>
      <c r="D18" s="299" t="s">
        <v>120</v>
      </c>
      <c r="E18" s="160" t="s">
        <v>390</v>
      </c>
      <c r="F18" s="160" t="s">
        <v>391</v>
      </c>
      <c r="G18" s="304">
        <f t="shared" si="2"/>
        <v>0</v>
      </c>
      <c r="H18" s="304"/>
      <c r="I18" s="162"/>
      <c r="J18" s="184"/>
    </row>
    <row r="19" spans="1:10" s="105" customFormat="1" ht="43.5" hidden="1" customHeight="1" x14ac:dyDescent="0.3">
      <c r="A19" s="163" t="s">
        <v>123</v>
      </c>
      <c r="B19" s="163" t="s">
        <v>85</v>
      </c>
      <c r="C19" s="163" t="s">
        <v>55</v>
      </c>
      <c r="D19" s="435" t="s">
        <v>14</v>
      </c>
      <c r="E19" s="306" t="s">
        <v>308</v>
      </c>
      <c r="F19" s="160" t="s">
        <v>392</v>
      </c>
      <c r="G19" s="304">
        <f t="shared" si="2"/>
        <v>0</v>
      </c>
      <c r="H19" s="304"/>
      <c r="I19" s="162"/>
      <c r="J19" s="184"/>
    </row>
    <row r="20" spans="1:10" s="309" customFormat="1" ht="48" hidden="1" customHeight="1" x14ac:dyDescent="0.3">
      <c r="A20" s="436" t="s">
        <v>122</v>
      </c>
      <c r="B20" s="436" t="s">
        <v>125</v>
      </c>
      <c r="C20" s="436" t="s">
        <v>55</v>
      </c>
      <c r="D20" s="437" t="s">
        <v>124</v>
      </c>
      <c r="E20" s="306" t="s">
        <v>308</v>
      </c>
      <c r="F20" s="160" t="s">
        <v>392</v>
      </c>
      <c r="G20" s="304">
        <f t="shared" si="2"/>
        <v>0</v>
      </c>
      <c r="H20" s="304"/>
      <c r="I20" s="162"/>
      <c r="J20" s="308"/>
    </row>
    <row r="21" spans="1:10" s="107" customFormat="1" ht="45" hidden="1" customHeight="1" x14ac:dyDescent="0.3">
      <c r="A21" s="311" t="s">
        <v>126</v>
      </c>
      <c r="B21" s="163" t="s">
        <v>127</v>
      </c>
      <c r="C21" s="311" t="s">
        <v>55</v>
      </c>
      <c r="D21" s="299" t="s">
        <v>128</v>
      </c>
      <c r="E21" s="306" t="s">
        <v>308</v>
      </c>
      <c r="F21" s="160" t="s">
        <v>393</v>
      </c>
      <c r="G21" s="304">
        <f t="shared" si="2"/>
        <v>0</v>
      </c>
      <c r="H21" s="301"/>
      <c r="I21" s="303"/>
      <c r="J21" s="184"/>
    </row>
    <row r="22" spans="1:10" s="107" customFormat="1" ht="45" hidden="1" customHeight="1" x14ac:dyDescent="0.3">
      <c r="A22" s="163" t="s">
        <v>129</v>
      </c>
      <c r="B22" s="163" t="s">
        <v>130</v>
      </c>
      <c r="C22" s="163" t="s">
        <v>55</v>
      </c>
      <c r="D22" s="305" t="s">
        <v>131</v>
      </c>
      <c r="E22" s="306" t="s">
        <v>308</v>
      </c>
      <c r="F22" s="160" t="s">
        <v>392</v>
      </c>
      <c r="G22" s="304">
        <f t="shared" si="2"/>
        <v>0</v>
      </c>
      <c r="H22" s="300"/>
      <c r="I22" s="162"/>
      <c r="J22" s="185"/>
    </row>
    <row r="23" spans="1:10" s="107" customFormat="1" ht="84" hidden="1" customHeight="1" x14ac:dyDescent="0.3">
      <c r="A23" s="311" t="s">
        <v>134</v>
      </c>
      <c r="B23" s="163" t="s">
        <v>87</v>
      </c>
      <c r="C23" s="311" t="s">
        <v>55</v>
      </c>
      <c r="D23" s="299" t="s">
        <v>15</v>
      </c>
      <c r="E23" s="306" t="s">
        <v>297</v>
      </c>
      <c r="F23" s="160" t="s">
        <v>393</v>
      </c>
      <c r="G23" s="304">
        <f t="shared" si="2"/>
        <v>0</v>
      </c>
      <c r="H23" s="304"/>
      <c r="I23" s="162"/>
      <c r="J23" s="185"/>
    </row>
    <row r="24" spans="1:10" s="107" customFormat="1" ht="50.25" hidden="1" customHeight="1" x14ac:dyDescent="0.3">
      <c r="A24" s="163" t="s">
        <v>135</v>
      </c>
      <c r="B24" s="163" t="s">
        <v>136</v>
      </c>
      <c r="C24" s="163" t="s">
        <v>54</v>
      </c>
      <c r="D24" s="299" t="s">
        <v>139</v>
      </c>
      <c r="E24" s="306" t="s">
        <v>308</v>
      </c>
      <c r="F24" s="160" t="s">
        <v>392</v>
      </c>
      <c r="G24" s="304">
        <f t="shared" si="2"/>
        <v>0</v>
      </c>
      <c r="H24" s="304"/>
      <c r="I24" s="162"/>
      <c r="J24" s="185"/>
    </row>
    <row r="25" spans="1:10" s="107" customFormat="1" ht="56.25" hidden="1" customHeight="1" x14ac:dyDescent="0.3">
      <c r="A25" s="163" t="s">
        <v>140</v>
      </c>
      <c r="B25" s="163" t="s">
        <v>89</v>
      </c>
      <c r="C25" s="163" t="s">
        <v>53</v>
      </c>
      <c r="D25" s="312" t="s">
        <v>17</v>
      </c>
      <c r="E25" s="160" t="s">
        <v>298</v>
      </c>
      <c r="F25" s="160" t="s">
        <v>394</v>
      </c>
      <c r="G25" s="304">
        <f t="shared" si="2"/>
        <v>0</v>
      </c>
      <c r="H25" s="300"/>
      <c r="I25" s="162"/>
      <c r="J25" s="184"/>
    </row>
    <row r="26" spans="1:10" s="433" customFormat="1" ht="57" hidden="1" customHeight="1" x14ac:dyDescent="0.3">
      <c r="A26" s="163" t="s">
        <v>141</v>
      </c>
      <c r="B26" s="163" t="s">
        <v>90</v>
      </c>
      <c r="C26" s="438" t="s">
        <v>53</v>
      </c>
      <c r="D26" s="312" t="s">
        <v>16</v>
      </c>
      <c r="E26" s="160" t="s">
        <v>298</v>
      </c>
      <c r="F26" s="160" t="s">
        <v>394</v>
      </c>
      <c r="G26" s="304">
        <f t="shared" si="2"/>
        <v>0</v>
      </c>
      <c r="H26" s="304"/>
      <c r="I26" s="162"/>
      <c r="J26" s="183"/>
    </row>
    <row r="27" spans="1:10" s="479" customFormat="1" ht="63" customHeight="1" x14ac:dyDescent="0.3">
      <c r="A27" s="336" t="s">
        <v>383</v>
      </c>
      <c r="B27" s="336" t="s">
        <v>223</v>
      </c>
      <c r="C27" s="336" t="s">
        <v>371</v>
      </c>
      <c r="D27" s="337" t="s">
        <v>224</v>
      </c>
      <c r="E27" s="478" t="s">
        <v>395</v>
      </c>
      <c r="F27" s="77" t="s">
        <v>396</v>
      </c>
      <c r="G27" s="103">
        <f t="shared" si="2"/>
        <v>-4000000</v>
      </c>
      <c r="H27" s="103"/>
      <c r="I27" s="103">
        <v>-4000000</v>
      </c>
      <c r="J27" s="103">
        <v>-4000000</v>
      </c>
    </row>
    <row r="28" spans="1:10" s="433" customFormat="1" ht="55.5" hidden="1" customHeight="1" x14ac:dyDescent="0.3">
      <c r="A28" s="439" t="s">
        <v>384</v>
      </c>
      <c r="B28" s="439" t="s">
        <v>385</v>
      </c>
      <c r="C28" s="439" t="s">
        <v>56</v>
      </c>
      <c r="D28" s="440" t="s">
        <v>386</v>
      </c>
      <c r="E28" s="160" t="s">
        <v>300</v>
      </c>
      <c r="F28" s="160" t="s">
        <v>397</v>
      </c>
      <c r="G28" s="304">
        <f t="shared" si="2"/>
        <v>0</v>
      </c>
      <c r="H28" s="304"/>
      <c r="I28" s="162"/>
      <c r="J28" s="162"/>
    </row>
    <row r="29" spans="1:10" s="433" customFormat="1" ht="69" hidden="1" customHeight="1" x14ac:dyDescent="0.3">
      <c r="A29" s="436" t="s">
        <v>378</v>
      </c>
      <c r="B29" s="436" t="s">
        <v>379</v>
      </c>
      <c r="C29" s="441" t="s">
        <v>56</v>
      </c>
      <c r="D29" s="442" t="s">
        <v>377</v>
      </c>
      <c r="E29" s="160" t="s">
        <v>415</v>
      </c>
      <c r="F29" s="160" t="s">
        <v>398</v>
      </c>
      <c r="G29" s="304">
        <f t="shared" si="2"/>
        <v>0</v>
      </c>
      <c r="H29" s="304"/>
      <c r="I29" s="162"/>
      <c r="J29" s="183"/>
    </row>
    <row r="30" spans="1:10" s="433" customFormat="1" ht="69" hidden="1" customHeight="1" x14ac:dyDescent="0.3">
      <c r="A30" s="436" t="s">
        <v>378</v>
      </c>
      <c r="B30" s="436" t="s">
        <v>379</v>
      </c>
      <c r="C30" s="441" t="s">
        <v>56</v>
      </c>
      <c r="D30" s="442" t="s">
        <v>377</v>
      </c>
      <c r="E30" s="306" t="s">
        <v>295</v>
      </c>
      <c r="F30" s="306" t="s">
        <v>372</v>
      </c>
      <c r="G30" s="304">
        <f t="shared" si="2"/>
        <v>0</v>
      </c>
      <c r="H30" s="304"/>
      <c r="I30" s="162"/>
      <c r="J30" s="183"/>
    </row>
    <row r="31" spans="1:10" s="302" customFormat="1" ht="49.5" hidden="1" customHeight="1" x14ac:dyDescent="0.3">
      <c r="A31" s="163" t="s">
        <v>142</v>
      </c>
      <c r="B31" s="163" t="s">
        <v>143</v>
      </c>
      <c r="C31" s="163" t="s">
        <v>56</v>
      </c>
      <c r="D31" s="443" t="s">
        <v>144</v>
      </c>
      <c r="E31" s="160" t="s">
        <v>301</v>
      </c>
      <c r="F31" s="306" t="s">
        <v>399</v>
      </c>
      <c r="G31" s="304">
        <f t="shared" si="2"/>
        <v>0</v>
      </c>
      <c r="H31" s="304"/>
      <c r="I31" s="162"/>
      <c r="J31" s="444"/>
    </row>
    <row r="32" spans="1:10" s="447" customFormat="1" ht="66.75" customHeight="1" x14ac:dyDescent="0.35">
      <c r="A32" s="161" t="s">
        <v>417</v>
      </c>
      <c r="B32" s="42" t="s">
        <v>418</v>
      </c>
      <c r="C32" s="42" t="s">
        <v>371</v>
      </c>
      <c r="D32" s="389" t="s">
        <v>419</v>
      </c>
      <c r="E32" s="448" t="s">
        <v>425</v>
      </c>
      <c r="F32" s="157" t="s">
        <v>424</v>
      </c>
      <c r="G32" s="103">
        <f t="shared" si="2"/>
        <v>1000000</v>
      </c>
      <c r="H32" s="103"/>
      <c r="I32" s="80">
        <v>1000000</v>
      </c>
      <c r="J32" s="80">
        <v>1000000</v>
      </c>
    </row>
    <row r="33" spans="1:10" s="107" customFormat="1" ht="63" hidden="1" customHeight="1" x14ac:dyDescent="0.3">
      <c r="A33" s="163" t="s">
        <v>145</v>
      </c>
      <c r="B33" s="163" t="s">
        <v>146</v>
      </c>
      <c r="C33" s="163" t="s">
        <v>69</v>
      </c>
      <c r="D33" s="434" t="s">
        <v>19</v>
      </c>
      <c r="E33" s="160" t="s">
        <v>310</v>
      </c>
      <c r="F33" s="306" t="s">
        <v>403</v>
      </c>
      <c r="G33" s="304">
        <f t="shared" si="2"/>
        <v>0</v>
      </c>
      <c r="H33" s="300"/>
      <c r="I33" s="162"/>
      <c r="J33" s="185"/>
    </row>
    <row r="34" spans="1:10" s="105" customFormat="1" ht="69.75" hidden="1" customHeight="1" x14ac:dyDescent="0.3">
      <c r="A34" s="436" t="s">
        <v>380</v>
      </c>
      <c r="B34" s="436" t="s">
        <v>229</v>
      </c>
      <c r="C34" s="436" t="s">
        <v>57</v>
      </c>
      <c r="D34" s="434" t="s">
        <v>228</v>
      </c>
      <c r="E34" s="160" t="s">
        <v>401</v>
      </c>
      <c r="F34" s="306" t="s">
        <v>400</v>
      </c>
      <c r="G34" s="304">
        <f t="shared" si="2"/>
        <v>0</v>
      </c>
      <c r="H34" s="300"/>
      <c r="I34" s="162"/>
      <c r="J34" s="184"/>
    </row>
    <row r="35" spans="1:10" s="105" customFormat="1" ht="60.75" hidden="1" customHeight="1" x14ac:dyDescent="0.3">
      <c r="A35" s="163" t="s">
        <v>149</v>
      </c>
      <c r="B35" s="163" t="s">
        <v>150</v>
      </c>
      <c r="C35" s="163" t="s">
        <v>60</v>
      </c>
      <c r="D35" s="305" t="s">
        <v>84</v>
      </c>
      <c r="E35" s="160" t="s">
        <v>300</v>
      </c>
      <c r="F35" s="157"/>
      <c r="G35" s="103">
        <f t="shared" si="2"/>
        <v>0</v>
      </c>
      <c r="H35" s="304"/>
      <c r="I35" s="162"/>
      <c r="J35" s="184"/>
    </row>
    <row r="36" spans="1:10" s="105" customFormat="1" ht="48" hidden="1" customHeight="1" x14ac:dyDescent="0.3">
      <c r="A36" s="163" t="s">
        <v>149</v>
      </c>
      <c r="B36" s="163" t="s">
        <v>150</v>
      </c>
      <c r="C36" s="163" t="s">
        <v>60</v>
      </c>
      <c r="D36" s="305" t="s">
        <v>84</v>
      </c>
      <c r="E36" s="160" t="s">
        <v>301</v>
      </c>
      <c r="F36" s="157"/>
      <c r="G36" s="103">
        <f t="shared" si="2"/>
        <v>0</v>
      </c>
      <c r="H36" s="304"/>
      <c r="I36" s="162"/>
      <c r="J36" s="184"/>
    </row>
    <row r="37" spans="1:10" ht="69.75" customHeight="1" x14ac:dyDescent="0.3">
      <c r="A37" s="161" t="s">
        <v>152</v>
      </c>
      <c r="B37" s="161" t="s">
        <v>153</v>
      </c>
      <c r="C37" s="161" t="s">
        <v>60</v>
      </c>
      <c r="D37" s="387" t="s">
        <v>151</v>
      </c>
      <c r="E37" s="77" t="s">
        <v>422</v>
      </c>
      <c r="F37" s="157" t="s">
        <v>423</v>
      </c>
      <c r="G37" s="103">
        <f t="shared" si="2"/>
        <v>37320</v>
      </c>
      <c r="H37" s="430">
        <v>37320</v>
      </c>
      <c r="I37" s="80"/>
      <c r="J37" s="388"/>
    </row>
    <row r="38" spans="1:10" s="107" customFormat="1" ht="69" hidden="1" customHeight="1" x14ac:dyDescent="0.3">
      <c r="A38" s="163" t="s">
        <v>154</v>
      </c>
      <c r="B38" s="163" t="s">
        <v>155</v>
      </c>
      <c r="C38" s="313" t="s">
        <v>156</v>
      </c>
      <c r="D38" s="314" t="s">
        <v>157</v>
      </c>
      <c r="E38" s="160" t="s">
        <v>302</v>
      </c>
      <c r="F38" s="157"/>
      <c r="G38" s="103">
        <f t="shared" si="2"/>
        <v>0</v>
      </c>
      <c r="H38" s="300"/>
      <c r="I38" s="162"/>
      <c r="J38" s="185"/>
    </row>
    <row r="39" spans="1:10" s="107" customFormat="1" ht="72.75" hidden="1" customHeight="1" x14ac:dyDescent="0.3">
      <c r="A39" s="445" t="s">
        <v>387</v>
      </c>
      <c r="B39" s="436" t="s">
        <v>388</v>
      </c>
      <c r="C39" s="445" t="s">
        <v>68</v>
      </c>
      <c r="D39" s="446" t="s">
        <v>389</v>
      </c>
      <c r="E39" s="160" t="s">
        <v>303</v>
      </c>
      <c r="F39" s="306" t="s">
        <v>402</v>
      </c>
      <c r="G39" s="304">
        <f t="shared" si="2"/>
        <v>0</v>
      </c>
      <c r="H39" s="315"/>
      <c r="I39" s="162"/>
      <c r="J39" s="185"/>
    </row>
    <row r="40" spans="1:10" s="107" customFormat="1" ht="48" hidden="1" customHeight="1" x14ac:dyDescent="0.3">
      <c r="A40" s="163" t="s">
        <v>161</v>
      </c>
      <c r="B40" s="163" t="s">
        <v>162</v>
      </c>
      <c r="C40" s="163" t="s">
        <v>58</v>
      </c>
      <c r="D40" s="305" t="s">
        <v>163</v>
      </c>
      <c r="E40" s="306" t="s">
        <v>297</v>
      </c>
      <c r="F40" s="160" t="s">
        <v>393</v>
      </c>
      <c r="G40" s="304">
        <f t="shared" si="2"/>
        <v>0</v>
      </c>
      <c r="H40" s="300"/>
      <c r="I40" s="162"/>
      <c r="J40" s="185"/>
    </row>
    <row r="41" spans="1:10" s="104" customFormat="1" ht="72.75" customHeight="1" x14ac:dyDescent="0.3">
      <c r="A41" s="420" t="s">
        <v>25</v>
      </c>
      <c r="B41" s="420"/>
      <c r="C41" s="420"/>
      <c r="D41" s="421" t="s">
        <v>100</v>
      </c>
      <c r="E41" s="423"/>
      <c r="F41" s="423"/>
      <c r="G41" s="358">
        <f>SUM(G42)</f>
        <v>27994233</v>
      </c>
      <c r="H41" s="358">
        <f t="shared" ref="H41:J41" si="3">SUM(H42)</f>
        <v>0</v>
      </c>
      <c r="I41" s="358">
        <f t="shared" si="3"/>
        <v>27994233</v>
      </c>
      <c r="J41" s="358">
        <f t="shared" si="3"/>
        <v>27644233</v>
      </c>
    </row>
    <row r="42" spans="1:10" s="104" customFormat="1" ht="72" customHeight="1" x14ac:dyDescent="0.3">
      <c r="A42" s="420" t="s">
        <v>26</v>
      </c>
      <c r="B42" s="420"/>
      <c r="C42" s="420"/>
      <c r="D42" s="421" t="s">
        <v>100</v>
      </c>
      <c r="E42" s="423"/>
      <c r="F42" s="423"/>
      <c r="G42" s="358">
        <f>SUM(G43:G54)</f>
        <v>27994233</v>
      </c>
      <c r="H42" s="358">
        <f t="shared" ref="H42:J42" si="4">SUM(H43:H54)</f>
        <v>0</v>
      </c>
      <c r="I42" s="358">
        <f t="shared" si="4"/>
        <v>27994233</v>
      </c>
      <c r="J42" s="358">
        <f t="shared" si="4"/>
        <v>27644233</v>
      </c>
    </row>
    <row r="43" spans="1:10" s="502" customFormat="1" ht="66" customHeight="1" x14ac:dyDescent="0.3">
      <c r="A43" s="106" t="s">
        <v>436</v>
      </c>
      <c r="B43" s="106" t="s">
        <v>95</v>
      </c>
      <c r="C43" s="106" t="s">
        <v>65</v>
      </c>
      <c r="D43" s="150" t="s">
        <v>209</v>
      </c>
      <c r="E43" s="501" t="s">
        <v>294</v>
      </c>
      <c r="F43" s="157" t="s">
        <v>373</v>
      </c>
      <c r="G43" s="103">
        <f t="shared" ref="G43:G54" si="5">SUM(H43:I43)</f>
        <v>100000</v>
      </c>
      <c r="H43" s="102"/>
      <c r="I43" s="102">
        <v>100000</v>
      </c>
      <c r="J43" s="102">
        <v>100000</v>
      </c>
    </row>
    <row r="44" spans="1:10" ht="64.5" customHeight="1" x14ac:dyDescent="0.3">
      <c r="A44" s="336" t="s">
        <v>222</v>
      </c>
      <c r="B44" s="336" t="s">
        <v>223</v>
      </c>
      <c r="C44" s="336" t="s">
        <v>371</v>
      </c>
      <c r="D44" s="337" t="s">
        <v>224</v>
      </c>
      <c r="E44" s="157" t="s">
        <v>295</v>
      </c>
      <c r="F44" s="157" t="s">
        <v>372</v>
      </c>
      <c r="G44" s="103">
        <f t="shared" si="5"/>
        <v>4764086</v>
      </c>
      <c r="H44" s="102"/>
      <c r="I44" s="80">
        <v>4764086</v>
      </c>
      <c r="J44" s="80">
        <v>4764086</v>
      </c>
    </row>
    <row r="45" spans="1:10" s="490" customFormat="1" ht="61.5" customHeight="1" x14ac:dyDescent="0.3">
      <c r="A45" s="336" t="s">
        <v>430</v>
      </c>
      <c r="B45" s="336" t="s">
        <v>431</v>
      </c>
      <c r="C45" s="336" t="s">
        <v>56</v>
      </c>
      <c r="D45" s="337" t="s">
        <v>432</v>
      </c>
      <c r="E45" s="157" t="s">
        <v>309</v>
      </c>
      <c r="F45" s="157" t="s">
        <v>442</v>
      </c>
      <c r="G45" s="103">
        <f t="shared" ref="G45:G48" si="6">SUM(H45:I45)</f>
        <v>116985</v>
      </c>
      <c r="H45" s="102"/>
      <c r="I45" s="80">
        <v>116985</v>
      </c>
      <c r="J45" s="80">
        <v>116985</v>
      </c>
    </row>
    <row r="46" spans="1:10" s="490" customFormat="1" ht="61.5" customHeight="1" x14ac:dyDescent="0.3">
      <c r="A46" s="336" t="s">
        <v>345</v>
      </c>
      <c r="B46" s="336" t="s">
        <v>346</v>
      </c>
      <c r="C46" s="336" t="s">
        <v>56</v>
      </c>
      <c r="D46" s="337" t="s">
        <v>347</v>
      </c>
      <c r="E46" s="157" t="s">
        <v>295</v>
      </c>
      <c r="F46" s="157" t="s">
        <v>372</v>
      </c>
      <c r="G46" s="103">
        <f t="shared" si="6"/>
        <v>5780000</v>
      </c>
      <c r="H46" s="102"/>
      <c r="I46" s="80">
        <v>5780000</v>
      </c>
      <c r="J46" s="80">
        <v>5780000</v>
      </c>
    </row>
    <row r="47" spans="1:10" s="490" customFormat="1" ht="61.5" customHeight="1" x14ac:dyDescent="0.3">
      <c r="A47" s="338" t="s">
        <v>444</v>
      </c>
      <c r="B47" s="338" t="s">
        <v>445</v>
      </c>
      <c r="C47" s="338" t="s">
        <v>56</v>
      </c>
      <c r="D47" s="150" t="s">
        <v>446</v>
      </c>
      <c r="E47" s="157" t="s">
        <v>295</v>
      </c>
      <c r="F47" s="157" t="s">
        <v>372</v>
      </c>
      <c r="G47" s="103">
        <f t="shared" si="6"/>
        <v>2868318</v>
      </c>
      <c r="H47" s="102"/>
      <c r="I47" s="488">
        <v>2868318</v>
      </c>
      <c r="J47" s="488">
        <v>2868318</v>
      </c>
    </row>
    <row r="48" spans="1:10" s="490" customFormat="1" ht="54" customHeight="1" x14ac:dyDescent="0.3">
      <c r="A48" s="338" t="s">
        <v>444</v>
      </c>
      <c r="B48" s="338" t="s">
        <v>445</v>
      </c>
      <c r="C48" s="338" t="s">
        <v>56</v>
      </c>
      <c r="D48" s="150" t="s">
        <v>446</v>
      </c>
      <c r="E48" s="157" t="s">
        <v>309</v>
      </c>
      <c r="F48" s="157" t="s">
        <v>442</v>
      </c>
      <c r="G48" s="103">
        <f t="shared" si="6"/>
        <v>2807382</v>
      </c>
      <c r="H48" s="102"/>
      <c r="I48" s="488">
        <v>2807382</v>
      </c>
      <c r="J48" s="488">
        <v>2807382</v>
      </c>
    </row>
    <row r="49" spans="1:10" s="107" customFormat="1" ht="62.25" customHeight="1" x14ac:dyDescent="0.3">
      <c r="A49" s="338" t="s">
        <v>437</v>
      </c>
      <c r="B49" s="338" t="s">
        <v>440</v>
      </c>
      <c r="C49" s="338" t="s">
        <v>227</v>
      </c>
      <c r="D49" s="150" t="s">
        <v>441</v>
      </c>
      <c r="E49" s="501" t="s">
        <v>294</v>
      </c>
      <c r="F49" s="157" t="s">
        <v>373</v>
      </c>
      <c r="G49" s="103">
        <f t="shared" si="5"/>
        <v>199185</v>
      </c>
      <c r="H49" s="102"/>
      <c r="I49" s="80">
        <v>199185</v>
      </c>
      <c r="J49" s="80">
        <v>199185</v>
      </c>
    </row>
    <row r="50" spans="1:10" s="107" customFormat="1" ht="81.75" hidden="1" customHeight="1" x14ac:dyDescent="0.3">
      <c r="A50" s="163" t="s">
        <v>315</v>
      </c>
      <c r="B50" s="163" t="s">
        <v>316</v>
      </c>
      <c r="C50" s="163" t="s">
        <v>227</v>
      </c>
      <c r="D50" s="299" t="s">
        <v>317</v>
      </c>
      <c r="E50" s="306" t="s">
        <v>295</v>
      </c>
      <c r="F50" s="339"/>
      <c r="G50" s="304">
        <f t="shared" si="5"/>
        <v>0</v>
      </c>
      <c r="H50" s="300"/>
      <c r="I50" s="162"/>
      <c r="J50" s="162"/>
    </row>
    <row r="51" spans="1:10" s="107" customFormat="1" ht="59.25" hidden="1" customHeight="1" x14ac:dyDescent="0.3">
      <c r="A51" s="436" t="s">
        <v>314</v>
      </c>
      <c r="B51" s="436" t="s">
        <v>313</v>
      </c>
      <c r="C51" s="436" t="s">
        <v>227</v>
      </c>
      <c r="D51" s="434" t="s">
        <v>312</v>
      </c>
      <c r="E51" s="451" t="s">
        <v>294</v>
      </c>
      <c r="F51" s="306" t="s">
        <v>373</v>
      </c>
      <c r="G51" s="304">
        <f t="shared" si="5"/>
        <v>0</v>
      </c>
      <c r="H51" s="300"/>
      <c r="I51" s="162"/>
      <c r="J51" s="162"/>
    </row>
    <row r="52" spans="1:10" s="489" customFormat="1" ht="51" customHeight="1" x14ac:dyDescent="0.35">
      <c r="A52" s="338" t="s">
        <v>433</v>
      </c>
      <c r="B52" s="338" t="s">
        <v>434</v>
      </c>
      <c r="C52" s="338" t="s">
        <v>227</v>
      </c>
      <c r="D52" s="150" t="s">
        <v>435</v>
      </c>
      <c r="E52" s="77" t="s">
        <v>301</v>
      </c>
      <c r="F52" s="157" t="s">
        <v>399</v>
      </c>
      <c r="G52" s="103">
        <f t="shared" si="5"/>
        <v>80000</v>
      </c>
      <c r="H52" s="80"/>
      <c r="I52" s="80">
        <v>80000</v>
      </c>
      <c r="J52" s="80">
        <v>80000</v>
      </c>
    </row>
    <row r="53" spans="1:10" s="298" customFormat="1" ht="66" customHeight="1" x14ac:dyDescent="0.3">
      <c r="A53" s="161" t="s">
        <v>230</v>
      </c>
      <c r="B53" s="161" t="s">
        <v>229</v>
      </c>
      <c r="C53" s="161" t="s">
        <v>57</v>
      </c>
      <c r="D53" s="487" t="s">
        <v>228</v>
      </c>
      <c r="E53" s="77" t="s">
        <v>296</v>
      </c>
      <c r="F53" s="157" t="s">
        <v>400</v>
      </c>
      <c r="G53" s="103">
        <f t="shared" si="5"/>
        <v>10928277</v>
      </c>
      <c r="H53" s="488"/>
      <c r="I53" s="488">
        <v>10928277</v>
      </c>
      <c r="J53" s="488">
        <v>10928277</v>
      </c>
    </row>
    <row r="54" spans="1:10" s="87" customFormat="1" ht="51.75" customHeight="1" x14ac:dyDescent="0.3">
      <c r="A54" s="503" t="s">
        <v>443</v>
      </c>
      <c r="B54" s="42" t="s">
        <v>388</v>
      </c>
      <c r="C54" s="503" t="s">
        <v>68</v>
      </c>
      <c r="D54" s="504" t="s">
        <v>389</v>
      </c>
      <c r="E54" s="77" t="s">
        <v>303</v>
      </c>
      <c r="F54" s="157" t="s">
        <v>402</v>
      </c>
      <c r="G54" s="103">
        <f t="shared" si="5"/>
        <v>350000</v>
      </c>
      <c r="H54" s="505"/>
      <c r="I54" s="80">
        <v>350000</v>
      </c>
      <c r="J54" s="80">
        <v>0</v>
      </c>
    </row>
    <row r="55" spans="1:10" s="105" customFormat="1" ht="69" hidden="1" customHeight="1" x14ac:dyDescent="0.3">
      <c r="A55" s="321" t="s">
        <v>179</v>
      </c>
      <c r="B55" s="418"/>
      <c r="C55" s="418"/>
      <c r="D55" s="322" t="s">
        <v>97</v>
      </c>
      <c r="E55" s="419"/>
      <c r="F55" s="419"/>
      <c r="G55" s="324">
        <f>SUM(H57,H58,G60,G61)</f>
        <v>0</v>
      </c>
      <c r="H55" s="324">
        <f>SUM(H56)</f>
        <v>0</v>
      </c>
      <c r="I55" s="324">
        <f>SUM(J57,J58,I60,I61)</f>
        <v>0</v>
      </c>
      <c r="J55" s="324" t="e">
        <f>SUM(#REF!,#REF!,J60,J61)</f>
        <v>#REF!</v>
      </c>
    </row>
    <row r="56" spans="1:10" s="105" customFormat="1" ht="65.25" hidden="1" customHeight="1" x14ac:dyDescent="0.3">
      <c r="A56" s="321" t="s">
        <v>178</v>
      </c>
      <c r="B56" s="418"/>
      <c r="C56" s="418"/>
      <c r="D56" s="322" t="s">
        <v>97</v>
      </c>
      <c r="E56" s="419"/>
      <c r="F56" s="419"/>
      <c r="G56" s="324">
        <f>SUM(G57:G59,G61)</f>
        <v>0</v>
      </c>
      <c r="H56" s="324">
        <f>SUM(H57:H59,H61)</f>
        <v>0</v>
      </c>
      <c r="I56" s="324">
        <f t="shared" ref="I56:J56" si="7">SUM(I57:I59,I61)</f>
        <v>0</v>
      </c>
      <c r="J56" s="324">
        <f t="shared" si="7"/>
        <v>0</v>
      </c>
    </row>
    <row r="57" spans="1:10" s="105" customFormat="1" ht="87" hidden="1" customHeight="1" x14ac:dyDescent="0.3">
      <c r="A57" s="311" t="s">
        <v>234</v>
      </c>
      <c r="B57" s="311" t="s">
        <v>63</v>
      </c>
      <c r="C57" s="316" t="s">
        <v>49</v>
      </c>
      <c r="D57" s="312" t="s">
        <v>232</v>
      </c>
      <c r="E57" s="306" t="s">
        <v>413</v>
      </c>
      <c r="F57" s="306" t="s">
        <v>412</v>
      </c>
      <c r="G57" s="300">
        <f t="shared" ref="G57:G58" si="8">SUM(H57:I57)</f>
        <v>0</v>
      </c>
      <c r="H57" s="300"/>
      <c r="I57" s="452"/>
      <c r="J57" s="453"/>
    </row>
    <row r="58" spans="1:10" s="105" customFormat="1" ht="99.75" hidden="1" customHeight="1" x14ac:dyDescent="0.3">
      <c r="A58" s="311" t="s">
        <v>236</v>
      </c>
      <c r="B58" s="311" t="s">
        <v>61</v>
      </c>
      <c r="C58" s="311" t="s">
        <v>50</v>
      </c>
      <c r="D58" s="454" t="s">
        <v>235</v>
      </c>
      <c r="E58" s="306" t="s">
        <v>413</v>
      </c>
      <c r="F58" s="306" t="s">
        <v>412</v>
      </c>
      <c r="G58" s="300">
        <f t="shared" si="8"/>
        <v>0</v>
      </c>
      <c r="H58" s="339"/>
      <c r="I58" s="452"/>
      <c r="J58" s="453"/>
    </row>
    <row r="59" spans="1:10" s="105" customFormat="1" ht="81.75" hidden="1" customHeight="1" x14ac:dyDescent="0.3">
      <c r="A59" s="311" t="s">
        <v>251</v>
      </c>
      <c r="B59" s="311" t="s">
        <v>249</v>
      </c>
      <c r="C59" s="316"/>
      <c r="D59" s="312" t="s">
        <v>241</v>
      </c>
      <c r="E59" s="306" t="s">
        <v>311</v>
      </c>
      <c r="F59" s="306"/>
      <c r="G59" s="339"/>
      <c r="H59" s="162"/>
      <c r="I59" s="162"/>
      <c r="J59" s="184"/>
    </row>
    <row r="60" spans="1:10" s="105" customFormat="1" ht="95.25" hidden="1" customHeight="1" x14ac:dyDescent="0.3">
      <c r="A60" s="310" t="s">
        <v>290</v>
      </c>
      <c r="B60" s="310" t="s">
        <v>250</v>
      </c>
      <c r="C60" s="317" t="s">
        <v>52</v>
      </c>
      <c r="D60" s="165" t="s">
        <v>243</v>
      </c>
      <c r="E60" s="307" t="s">
        <v>311</v>
      </c>
      <c r="F60" s="307"/>
      <c r="G60" s="392"/>
      <c r="H60" s="303"/>
      <c r="I60" s="303"/>
      <c r="J60" s="184"/>
    </row>
    <row r="61" spans="1:10" s="107" customFormat="1" ht="50.25" hidden="1" customHeight="1" x14ac:dyDescent="0.3">
      <c r="A61" s="163" t="s">
        <v>263</v>
      </c>
      <c r="B61" s="163" t="s">
        <v>148</v>
      </c>
      <c r="C61" s="163" t="s">
        <v>67</v>
      </c>
      <c r="D61" s="318" t="s">
        <v>18</v>
      </c>
      <c r="E61" s="160" t="s">
        <v>299</v>
      </c>
      <c r="F61" s="160"/>
      <c r="G61" s="391"/>
      <c r="H61" s="162"/>
      <c r="I61" s="162"/>
      <c r="J61" s="185"/>
    </row>
    <row r="62" spans="1:10" s="87" customFormat="1" ht="69.75" hidden="1" customHeight="1" x14ac:dyDescent="0.3">
      <c r="A62" s="321" t="s">
        <v>175</v>
      </c>
      <c r="B62" s="321"/>
      <c r="C62" s="321"/>
      <c r="D62" s="322" t="s">
        <v>98</v>
      </c>
      <c r="E62" s="323"/>
      <c r="F62" s="323"/>
      <c r="G62" s="358">
        <f>SUM(H62:I62)</f>
        <v>0</v>
      </c>
      <c r="H62" s="324">
        <f>SUM(H63)</f>
        <v>0</v>
      </c>
      <c r="I62" s="324">
        <f t="shared" ref="I62:J62" si="9">SUM(I65,I66,I67,I69,I71,I72)</f>
        <v>0</v>
      </c>
      <c r="J62" s="324">
        <f t="shared" si="9"/>
        <v>0</v>
      </c>
    </row>
    <row r="63" spans="1:10" s="87" customFormat="1" ht="69.75" hidden="1" customHeight="1" x14ac:dyDescent="0.3">
      <c r="A63" s="321" t="s">
        <v>174</v>
      </c>
      <c r="B63" s="321"/>
      <c r="C63" s="321"/>
      <c r="D63" s="322" t="s">
        <v>98</v>
      </c>
      <c r="E63" s="323"/>
      <c r="F63" s="323"/>
      <c r="G63" s="358">
        <f>SUM(H63:I63)</f>
        <v>0</v>
      </c>
      <c r="H63" s="324">
        <f>SUM(H65:H72)</f>
        <v>0</v>
      </c>
      <c r="I63" s="324">
        <f t="shared" ref="I63:J63" si="10">SUM(I64,I68,I70)</f>
        <v>0</v>
      </c>
      <c r="J63" s="324">
        <f t="shared" si="10"/>
        <v>0</v>
      </c>
    </row>
    <row r="64" spans="1:10" s="105" customFormat="1" ht="104.25" hidden="1" customHeight="1" x14ac:dyDescent="0.3">
      <c r="A64" s="319" t="s">
        <v>183</v>
      </c>
      <c r="B64" s="319" t="s">
        <v>181</v>
      </c>
      <c r="C64" s="320"/>
      <c r="D64" s="312" t="s">
        <v>189</v>
      </c>
      <c r="E64" s="160" t="s">
        <v>304</v>
      </c>
      <c r="F64" s="160"/>
      <c r="G64" s="391"/>
      <c r="H64" s="162"/>
      <c r="I64" s="162"/>
      <c r="J64" s="184"/>
    </row>
    <row r="65" spans="1:10" s="105" customFormat="1" ht="51" hidden="1" customHeight="1" x14ac:dyDescent="0.3">
      <c r="A65" s="319" t="s">
        <v>184</v>
      </c>
      <c r="B65" s="319" t="s">
        <v>182</v>
      </c>
      <c r="C65" s="320" t="s">
        <v>21</v>
      </c>
      <c r="D65" s="312" t="s">
        <v>190</v>
      </c>
      <c r="E65" s="160" t="s">
        <v>304</v>
      </c>
      <c r="F65" s="306" t="s">
        <v>370</v>
      </c>
      <c r="G65" s="304">
        <f>SUM(H65:I65)</f>
        <v>0</v>
      </c>
      <c r="H65" s="162"/>
      <c r="I65" s="162"/>
      <c r="J65" s="184"/>
    </row>
    <row r="66" spans="1:10" s="105" customFormat="1" ht="45.75" hidden="1" customHeight="1" x14ac:dyDescent="0.3">
      <c r="A66" s="319" t="s">
        <v>187</v>
      </c>
      <c r="B66" s="455" t="s">
        <v>186</v>
      </c>
      <c r="C66" s="456" t="s">
        <v>61</v>
      </c>
      <c r="D66" s="312" t="s">
        <v>191</v>
      </c>
      <c r="E66" s="160" t="s">
        <v>304</v>
      </c>
      <c r="F66" s="306" t="s">
        <v>370</v>
      </c>
      <c r="G66" s="304">
        <f t="shared" ref="G66:G75" si="11">SUM(H66:I66)</f>
        <v>0</v>
      </c>
      <c r="H66" s="162"/>
      <c r="I66" s="162"/>
      <c r="J66" s="184"/>
    </row>
    <row r="67" spans="1:10" s="458" customFormat="1" ht="61.5" hidden="1" customHeight="1" x14ac:dyDescent="0.3">
      <c r="A67" s="319" t="s">
        <v>188</v>
      </c>
      <c r="B67" s="319" t="s">
        <v>185</v>
      </c>
      <c r="C67" s="320" t="s">
        <v>61</v>
      </c>
      <c r="D67" s="312" t="s">
        <v>22</v>
      </c>
      <c r="E67" s="160" t="s">
        <v>304</v>
      </c>
      <c r="F67" s="306" t="s">
        <v>370</v>
      </c>
      <c r="G67" s="304">
        <f t="shared" si="11"/>
        <v>0</v>
      </c>
      <c r="H67" s="162"/>
      <c r="I67" s="162"/>
      <c r="J67" s="457"/>
    </row>
    <row r="68" spans="1:10" s="458" customFormat="1" ht="52.5" hidden="1" customHeight="1" x14ac:dyDescent="0.3">
      <c r="A68" s="459" t="s">
        <v>199</v>
      </c>
      <c r="B68" s="459" t="s">
        <v>200</v>
      </c>
      <c r="C68" s="460"/>
      <c r="D68" s="461" t="s">
        <v>291</v>
      </c>
      <c r="E68" s="160" t="s">
        <v>304</v>
      </c>
      <c r="F68" s="160"/>
      <c r="G68" s="304">
        <f t="shared" si="11"/>
        <v>0</v>
      </c>
      <c r="H68" s="162"/>
      <c r="I68" s="162"/>
      <c r="J68" s="457"/>
    </row>
    <row r="69" spans="1:10" s="458" customFormat="1" ht="69.75" hidden="1" customHeight="1" x14ac:dyDescent="0.3">
      <c r="A69" s="459" t="s">
        <v>197</v>
      </c>
      <c r="B69" s="459" t="s">
        <v>198</v>
      </c>
      <c r="C69" s="460" t="s">
        <v>21</v>
      </c>
      <c r="D69" s="461" t="s">
        <v>349</v>
      </c>
      <c r="E69" s="160" t="s">
        <v>304</v>
      </c>
      <c r="F69" s="306" t="s">
        <v>370</v>
      </c>
      <c r="G69" s="304">
        <f t="shared" si="11"/>
        <v>0</v>
      </c>
      <c r="H69" s="162"/>
      <c r="I69" s="162"/>
      <c r="J69" s="457"/>
    </row>
    <row r="70" spans="1:10" s="458" customFormat="1" ht="39" hidden="1" customHeight="1" x14ac:dyDescent="0.3">
      <c r="A70" s="462" t="s">
        <v>201</v>
      </c>
      <c r="B70" s="462" t="s">
        <v>137</v>
      </c>
      <c r="C70" s="463"/>
      <c r="D70" s="464" t="s">
        <v>138</v>
      </c>
      <c r="E70" s="312"/>
      <c r="F70" s="312"/>
      <c r="G70" s="304">
        <f t="shared" si="11"/>
        <v>0</v>
      </c>
      <c r="H70" s="162"/>
      <c r="I70" s="162"/>
      <c r="J70" s="457"/>
    </row>
    <row r="71" spans="1:10" s="458" customFormat="1" ht="50.25" hidden="1" customHeight="1" x14ac:dyDescent="0.3">
      <c r="A71" s="319" t="s">
        <v>202</v>
      </c>
      <c r="B71" s="319" t="s">
        <v>136</v>
      </c>
      <c r="C71" s="460" t="s">
        <v>54</v>
      </c>
      <c r="D71" s="461" t="s">
        <v>139</v>
      </c>
      <c r="E71" s="160" t="s">
        <v>304</v>
      </c>
      <c r="F71" s="306" t="s">
        <v>370</v>
      </c>
      <c r="G71" s="304">
        <f t="shared" si="11"/>
        <v>0</v>
      </c>
      <c r="H71" s="162"/>
      <c r="I71" s="162"/>
      <c r="J71" s="457"/>
    </row>
    <row r="72" spans="1:10" s="458" customFormat="1" ht="81.75" hidden="1" customHeight="1" x14ac:dyDescent="0.3">
      <c r="A72" s="319" t="s">
        <v>202</v>
      </c>
      <c r="B72" s="319" t="s">
        <v>136</v>
      </c>
      <c r="C72" s="460" t="s">
        <v>54</v>
      </c>
      <c r="D72" s="461" t="s">
        <v>139</v>
      </c>
      <c r="E72" s="306" t="s">
        <v>305</v>
      </c>
      <c r="F72" s="306" t="s">
        <v>369</v>
      </c>
      <c r="G72" s="304">
        <f t="shared" si="11"/>
        <v>0</v>
      </c>
      <c r="H72" s="162"/>
      <c r="I72" s="162"/>
      <c r="J72" s="457"/>
    </row>
    <row r="73" spans="1:10" s="105" customFormat="1" ht="50.25" hidden="1" customHeight="1" x14ac:dyDescent="0.3">
      <c r="A73" s="465" t="s">
        <v>23</v>
      </c>
      <c r="B73" s="465"/>
      <c r="C73" s="465"/>
      <c r="D73" s="466" t="s">
        <v>292</v>
      </c>
      <c r="E73" s="467"/>
      <c r="F73" s="467"/>
      <c r="G73" s="468">
        <f>SUM(G74)</f>
        <v>0</v>
      </c>
      <c r="H73" s="468">
        <f t="shared" ref="H73:J73" si="12">SUM(H74)</f>
        <v>0</v>
      </c>
      <c r="I73" s="468">
        <f t="shared" si="12"/>
        <v>0</v>
      </c>
      <c r="J73" s="468">
        <f t="shared" si="12"/>
        <v>0</v>
      </c>
    </row>
    <row r="74" spans="1:10" s="105" customFormat="1" ht="51" hidden="1" customHeight="1" x14ac:dyDescent="0.3">
      <c r="A74" s="465" t="s">
        <v>24</v>
      </c>
      <c r="B74" s="465"/>
      <c r="C74" s="465"/>
      <c r="D74" s="466" t="s">
        <v>292</v>
      </c>
      <c r="E74" s="467"/>
      <c r="F74" s="467"/>
      <c r="G74" s="468">
        <f>SUM(G75:G76)</f>
        <v>0</v>
      </c>
      <c r="H74" s="468">
        <f t="shared" ref="H74:J74" si="13">SUM(H75:H76)</f>
        <v>0</v>
      </c>
      <c r="I74" s="468">
        <f t="shared" si="13"/>
        <v>0</v>
      </c>
      <c r="J74" s="468">
        <f t="shared" si="13"/>
        <v>0</v>
      </c>
    </row>
    <row r="75" spans="1:10" s="105" customFormat="1" ht="45.75" hidden="1" customHeight="1" x14ac:dyDescent="0.3">
      <c r="A75" s="450" t="s">
        <v>211</v>
      </c>
      <c r="B75" s="450" t="s">
        <v>212</v>
      </c>
      <c r="C75" s="450" t="s">
        <v>66</v>
      </c>
      <c r="D75" s="469" t="s">
        <v>213</v>
      </c>
      <c r="E75" s="160" t="s">
        <v>307</v>
      </c>
      <c r="F75" s="306" t="s">
        <v>375</v>
      </c>
      <c r="G75" s="304">
        <f t="shared" si="11"/>
        <v>0</v>
      </c>
      <c r="H75" s="162"/>
      <c r="I75" s="162"/>
      <c r="J75" s="449"/>
    </row>
    <row r="76" spans="1:10" s="105" customFormat="1" ht="47.25" hidden="1" customHeight="1" x14ac:dyDescent="0.3">
      <c r="A76" s="450" t="s">
        <v>215</v>
      </c>
      <c r="B76" s="450" t="s">
        <v>216</v>
      </c>
      <c r="C76" s="450" t="s">
        <v>66</v>
      </c>
      <c r="D76" s="470" t="s">
        <v>214</v>
      </c>
      <c r="E76" s="160" t="s">
        <v>306</v>
      </c>
      <c r="F76" s="306" t="s">
        <v>374</v>
      </c>
      <c r="G76" s="304">
        <f t="shared" ref="G76" si="14">SUM(H76:I76)</f>
        <v>0</v>
      </c>
      <c r="H76" s="162"/>
      <c r="I76" s="162"/>
      <c r="J76" s="449"/>
    </row>
    <row r="77" spans="1:10" s="107" customFormat="1" ht="58.5" hidden="1" customHeight="1" x14ac:dyDescent="0.3">
      <c r="A77" s="163"/>
      <c r="B77" s="163"/>
      <c r="C77" s="163"/>
      <c r="D77" s="164"/>
      <c r="E77" s="160"/>
      <c r="F77" s="160"/>
      <c r="G77" s="391"/>
      <c r="H77" s="162"/>
      <c r="I77" s="162"/>
      <c r="J77" s="185"/>
    </row>
    <row r="78" spans="1:10" s="105" customFormat="1" ht="42.75" customHeight="1" x14ac:dyDescent="0.3">
      <c r="A78" s="186"/>
      <c r="B78" s="186"/>
      <c r="C78" s="186"/>
      <c r="D78" s="187"/>
      <c r="E78" s="188" t="s">
        <v>83</v>
      </c>
      <c r="F78" s="188"/>
      <c r="G78" s="159">
        <f>SUM(G13,G42,G56,G63,G74)</f>
        <v>9031553</v>
      </c>
      <c r="H78" s="159">
        <f>SUM(H13,H42,H56,H63,H74)</f>
        <v>-15962680</v>
      </c>
      <c r="I78" s="159">
        <f>SUM(I13,I42,I56,I63,I74)</f>
        <v>24994233</v>
      </c>
      <c r="J78" s="159">
        <f>SUM(J13,J42,J56,J63,J74)</f>
        <v>24644233</v>
      </c>
    </row>
    <row r="79" spans="1:10" ht="28.9" customHeight="1" x14ac:dyDescent="0.3">
      <c r="A79" s="74"/>
      <c r="B79" s="74"/>
      <c r="C79" s="74"/>
      <c r="D79" s="74"/>
      <c r="E79" s="74"/>
      <c r="F79" s="74"/>
      <c r="G79" s="393"/>
      <c r="H79" s="75"/>
      <c r="I79" s="75"/>
    </row>
    <row r="80" spans="1:10" ht="81.75" customHeight="1" x14ac:dyDescent="0.3">
      <c r="A80" s="74"/>
      <c r="B80" s="74"/>
      <c r="C80" s="74"/>
      <c r="D80" s="74"/>
      <c r="E80" s="74"/>
      <c r="F80" s="74"/>
      <c r="G80" s="393"/>
      <c r="H80" s="75"/>
      <c r="I80" s="75"/>
    </row>
    <row r="81" spans="1:9" ht="18.75" x14ac:dyDescent="0.3">
      <c r="A81" s="74"/>
      <c r="B81" s="74"/>
      <c r="C81" s="74"/>
      <c r="D81" s="76"/>
      <c r="E81" s="76"/>
      <c r="F81" s="76"/>
      <c r="G81" s="394"/>
      <c r="I81" s="75"/>
    </row>
    <row r="82" spans="1:9" ht="18.75" x14ac:dyDescent="0.3">
      <c r="A82" s="74"/>
      <c r="B82" s="74"/>
      <c r="C82" s="74"/>
      <c r="D82" s="74"/>
      <c r="E82" s="74"/>
      <c r="F82" s="74"/>
      <c r="G82" s="393"/>
      <c r="H82" s="75"/>
      <c r="I82" s="75"/>
    </row>
    <row r="83" spans="1:9" ht="18.75" x14ac:dyDescent="0.3">
      <c r="A83" s="74"/>
      <c r="B83" s="74"/>
      <c r="C83" s="74"/>
      <c r="D83" s="74"/>
      <c r="E83" s="74"/>
      <c r="F83" s="74"/>
      <c r="G83" s="393"/>
      <c r="H83" s="75"/>
      <c r="I83" s="75"/>
    </row>
    <row r="84" spans="1:9" x14ac:dyDescent="0.2">
      <c r="A84" s="76"/>
      <c r="B84" s="76"/>
      <c r="C84" s="76"/>
      <c r="D84" s="76"/>
      <c r="E84" s="76"/>
      <c r="F84" s="76"/>
      <c r="G84" s="394"/>
    </row>
    <row r="85" spans="1:9" ht="18" x14ac:dyDescent="0.25">
      <c r="A85" s="76"/>
      <c r="B85" s="76"/>
      <c r="C85" s="76"/>
      <c r="D85" s="76"/>
      <c r="E85" s="76"/>
      <c r="F85" s="76"/>
      <c r="G85" s="394"/>
      <c r="H85" s="101"/>
      <c r="I85" s="101"/>
    </row>
    <row r="86" spans="1:9" x14ac:dyDescent="0.2">
      <c r="A86" s="76"/>
      <c r="B86" s="76"/>
      <c r="C86" s="76"/>
      <c r="D86" s="76"/>
      <c r="E86" s="76"/>
      <c r="F86" s="76"/>
      <c r="G86" s="394"/>
    </row>
  </sheetData>
  <mergeCells count="11">
    <mergeCell ref="D5:I5"/>
    <mergeCell ref="D6:J6"/>
    <mergeCell ref="I9:J9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4803149606299213" right="0.19685039370078741" top="0.15748031496062992" bottom="7.874015748031496E-2" header="0" footer="0"/>
  <pageSetup paperSize="9" scale="55" orientation="landscape" r:id="rId1"/>
  <headerFooter alignWithMargins="0"/>
  <rowBreaks count="1" manualBreakCount="1">
    <brk id="4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дод1</vt:lpstr>
      <vt:lpstr>дод2</vt:lpstr>
      <vt:lpstr>дод3</vt:lpstr>
      <vt:lpstr>дод4</vt:lpstr>
      <vt:lpstr>дод2!Заголовки_для_печати</vt:lpstr>
      <vt:lpstr>дод3!Заголовки_для_печати</vt:lpstr>
      <vt:lpstr>дод4!Заголовки_для_печати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2019-02-20T07:25:33Z</cp:lastPrinted>
  <dcterms:created xsi:type="dcterms:W3CDTF">2004-12-22T07:46:33Z</dcterms:created>
  <dcterms:modified xsi:type="dcterms:W3CDTF">2019-02-20T08:21:34Z</dcterms:modified>
</cp:coreProperties>
</file>