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Shulga</author>
  </authors>
  <commentList>
    <comment ref="B9" authorId="0">
      <text>
        <r>
          <rPr>
            <b/>
            <sz val="8"/>
            <rFont val="Tahoma"/>
            <family val="0"/>
          </rPr>
          <t>Shulga: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<sst xmlns="http://schemas.openxmlformats.org/spreadsheetml/2006/main" count="204" uniqueCount="118">
  <si>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</si>
  <si>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</si>
  <si>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</si>
  <si>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</si>
  <si>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</si>
  <si>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</si>
  <si>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</si>
  <si>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</si>
  <si>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</si>
  <si>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</si>
  <si>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</si>
  <si>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</si>
  <si>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</si>
  <si>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</si>
  <si>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</si>
  <si>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</si>
  <si>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</si>
  <si>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</si>
  <si>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</si>
  <si>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</si>
  <si>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Місцевий бюджет</t>
  </si>
  <si>
    <t>ВСЬОГО: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</si>
  <si>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</si>
  <si>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</si>
  <si>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</si>
  <si>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</si>
  <si>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</si>
  <si>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</si>
  <si>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</si>
  <si>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</si>
  <si>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</si>
  <si>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</si>
  <si>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</si>
  <si>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</si>
  <si>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</si>
  <si>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</si>
  <si>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</si>
  <si>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</si>
  <si>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</si>
  <si>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</si>
  <si>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</si>
  <si>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</si>
  <si>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</si>
  <si>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</si>
  <si>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</si>
  <si>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</si>
  <si>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</si>
  <si>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</si>
  <si>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</si>
  <si>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</si>
  <si>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</si>
  <si>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</si>
  <si>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</si>
  <si>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</si>
  <si>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</si>
  <si>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</si>
  <si>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</si>
  <si>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</si>
  <si>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</si>
  <si>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</si>
  <si>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</si>
  <si>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</si>
  <si>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</si>
  <si>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</si>
  <si>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</si>
  <si>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</si>
  <si>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</si>
  <si>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</si>
  <si>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</si>
  <si>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Строки впровадження, </t>
    </r>
    <r>
      <rPr>
        <b/>
        <i/>
        <sz val="10"/>
        <rFont val="Times New Roman"/>
        <family val="1"/>
      </rPr>
      <t>роки</t>
    </r>
  </si>
  <si>
    <t>Джерела фінансування</t>
  </si>
  <si>
    <r>
      <t>________  2018 року №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__________</t>
    </r>
  </si>
  <si>
    <r>
      <t>____________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2018 року № __________</t>
    </r>
  </si>
  <si>
    <t>___________  2018 року №_____</t>
  </si>
  <si>
    <r>
      <t>_____________</t>
    </r>
    <r>
      <rPr>
        <sz val="11"/>
        <rFont val="Times New Roman"/>
        <family val="1"/>
      </rPr>
      <t>2018 року №</t>
    </r>
    <r>
      <rPr>
        <u val="single"/>
        <sz val="11"/>
        <rFont val="Times New Roman"/>
        <family val="1"/>
      </rPr>
      <t>______</t>
    </r>
  </si>
  <si>
    <t>Розмітка доріг по вул. Рівненська, Інженерна, Соборна, Набережна,Небесної сотні, 5, №5а</t>
  </si>
  <si>
    <t>Розмітка пішохідних переходів по вул. Рівненська, Інженерна, Соборна, Набережна,Небесної сотні, 5, №5а</t>
  </si>
  <si>
    <t>Розмітка доріг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</si>
  <si>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Розмітка пішохідних переходів по вул. Лесі Українки, майдан Незалежності, героїв Майдану, дорога №6, проспект Шевченка, кільця Автовокзалу, Теплична, Комунальна, Паркова, Кібенка, Правика</t>
  </si>
  <si>
    <t>1.1.</t>
  </si>
  <si>
    <t>1.2.</t>
  </si>
  <si>
    <t>1.3.</t>
  </si>
  <si>
    <t>1.4.</t>
  </si>
  <si>
    <t>Поточний ремонт асфальтобетонного покриття  (ямковий ремонт)</t>
  </si>
  <si>
    <t>Улаштування пішохідних доріжок  з бруківки,            в т.ч.</t>
  </si>
  <si>
    <t>10.1.</t>
  </si>
  <si>
    <t>10.2.</t>
  </si>
  <si>
    <t>10.3.</t>
  </si>
  <si>
    <t>10.4.</t>
  </si>
  <si>
    <t>поточний ремонт пішохідної доріжки біля Стадіону "Ізотоп" (улаштування бруківки)</t>
  </si>
  <si>
    <t>улаштування пішохідних доріжок з бруківки  по вул.Енергетиків (від Автовокзалу до Профілакторія)</t>
  </si>
  <si>
    <t>улаштування пішохідних доріжок з бруківки  по вул.Небесної сотні (права сторона)</t>
  </si>
  <si>
    <t>Поточний ремонт асфальтобетонного покриття (ямковий ремонт)</t>
  </si>
  <si>
    <t>м.п.</t>
  </si>
  <si>
    <t>10.5.</t>
  </si>
  <si>
    <t>Капітальний ремонт пішохідних доріжок від м-н Будівельників 3 до Будівельників 25/1</t>
  </si>
  <si>
    <t>Капітальний ремонт пішохідних доріжок по вулиці Героїв майдану (зі сторони м-н Вараш)</t>
  </si>
  <si>
    <t>Капітальний ремонт пішохідної доріжки по алеї Афганців</t>
  </si>
  <si>
    <t>10.6.</t>
  </si>
  <si>
    <t xml:space="preserve">Капітальний ремонт </t>
  </si>
  <si>
    <t>10.7.</t>
  </si>
  <si>
    <t xml:space="preserve">Поточний ремонт а/б  міських доріг, проїздів, тротуарів, пішохідних доріжок, влаштування дощоприймальних колодязів </t>
  </si>
  <si>
    <t>Улаштування пішохідних доріжок  з бруківки, в т.ч.:</t>
  </si>
  <si>
    <t xml:space="preserve"> КМКП, КП "Благоустрій" ВМР, Управління містобудування, архітектури та капітального будівництва</t>
  </si>
  <si>
    <t>КМКП, КП "Благоустрій" ВМР, Управління містобудування, архітектури та капітального будівництва</t>
  </si>
  <si>
    <t xml:space="preserve"> КМКП, КП "Благоустрій" ВМР, Управління містобудуван ня, архітектури та капітального будівництва</t>
  </si>
  <si>
    <t>Розмітка доріг по вул. Лесі Українки, майдан Незалежності, героїв Майдану, дорога №6</t>
  </si>
  <si>
    <t>Розмітка доріг по вул. Теплична, Комунальна, Паркова, Кібенка, Правика</t>
  </si>
  <si>
    <t>Розмітка доріг по  проспекту  Шевченка, кільця Автовокзалу</t>
  </si>
  <si>
    <t>Тзп   міського голови                                                                О.Мензул</t>
  </si>
  <si>
    <t>Тзп міського голови                                                   О.Мензул</t>
  </si>
  <si>
    <t>1.5.</t>
  </si>
  <si>
    <t>1.6.</t>
  </si>
  <si>
    <t>1.7.</t>
  </si>
  <si>
    <t>1.8.</t>
  </si>
  <si>
    <r>
      <t xml:space="preserve">Назва напряму діяльності  </t>
    </r>
    <r>
      <rPr>
        <b/>
        <sz val="9"/>
        <rFont val="Times New Roman"/>
        <family val="1"/>
      </rPr>
      <t>(пріоритетні завдання)</t>
    </r>
  </si>
  <si>
    <t>Розмітка доріг, в т.ч.:</t>
  </si>
  <si>
    <t>Придбання спецтехніки   (з включенням в статутний капітал)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</si>
</sst>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2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93" fontId="3" fillId="0" borderId="3" xfId="0" applyNumberFormat="1" applyFont="1" applyBorder="1" applyAlignment="1">
      <alignment horizontal="center" vertical="center" wrapText="1"/>
    </xf>
    <xf numFmtId="193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19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92" fontId="1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2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92" fontId="7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93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94" fontId="1" fillId="0" borderId="8" xfId="0" applyNumberFormat="1" applyFont="1" applyBorder="1" applyAlignment="1">
      <alignment horizontal="center" vertical="center" wrapText="1"/>
    </xf>
    <xf numFmtId="194" fontId="1" fillId="0" borderId="1" xfId="0" applyNumberFormat="1" applyFont="1" applyBorder="1" applyAlignment="1">
      <alignment horizontal="center" vertical="center" wrapText="1"/>
    </xf>
    <xf numFmtId="194" fontId="1" fillId="0" borderId="7" xfId="0" applyNumberFormat="1" applyFont="1" applyBorder="1" applyAlignment="1">
      <alignment horizontal="center" vertical="center" wrapText="1"/>
    </xf>
    <xf numFmtId="194" fontId="7" fillId="0" borderId="12" xfId="0" applyNumberFormat="1" applyFont="1" applyBorder="1" applyAlignment="1">
      <alignment horizontal="center"/>
    </xf>
    <xf numFmtId="194" fontId="7" fillId="0" borderId="12" xfId="0" applyNumberFormat="1" applyFont="1" applyBorder="1" applyAlignment="1">
      <alignment horizontal="center" vertical="center" wrapText="1"/>
    </xf>
    <xf numFmtId="192" fontId="1" fillId="0" borderId="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192" fontId="7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9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92" fontId="7" fillId="0" borderId="2" xfId="0" applyNumberFormat="1" applyFont="1" applyBorder="1" applyAlignment="1">
      <alignment horizontal="center" vertical="center" wrapText="1"/>
    </xf>
    <xf numFmtId="194" fontId="1" fillId="0" borderId="2" xfId="0" applyNumberFormat="1" applyFont="1" applyBorder="1" applyAlignment="1">
      <alignment horizontal="center" vertical="center" wrapText="1"/>
    </xf>
    <xf numFmtId="192" fontId="1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192" fontId="7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2" fillId="0" borderId="24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4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92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92" fontId="31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workbookViewId="0" topLeftCell="A23">
      <selection activeCell="O13" sqref="O13"/>
    </sheetView>
  </sheetViews>
  <sheetFormatPr defaultColWidth="9.00390625" defaultRowHeight="12.75"/>
  <cols>
    <col min="1" max="1" width="4.50390625" style="0" customWidth="1"/>
    <col min="2" max="2" width="60.25390625" style="0" customWidth="1"/>
    <col min="3" max="3" width="8.50390625" style="0" customWidth="1"/>
    <col min="4" max="4" width="11.25390625" style="0" customWidth="1"/>
    <col min="5" max="5" width="10.50390625" style="0" customWidth="1"/>
    <col min="6" max="6" width="7.50390625" style="0" customWidth="1"/>
    <col min="7" max="7" width="10.125" style="0" customWidth="1"/>
    <col min="8" max="8" width="9.50390625" style="0" bestFit="1" customWidth="1"/>
    <col min="9" max="9" width="9.75390625" style="5" bestFit="1" customWidth="1"/>
  </cols>
  <sheetData>
    <row r="1" spans="6:10" ht="13.5">
      <c r="F1" s="53"/>
      <c r="G1" s="53"/>
      <c r="H1" s="53"/>
      <c r="I1" s="54" t="s">
        <v>39</v>
      </c>
      <c r="J1" s="53"/>
    </row>
    <row r="2" spans="6:10" ht="13.5">
      <c r="F2" s="53"/>
      <c r="G2" s="53"/>
      <c r="H2" s="53"/>
      <c r="I2" s="54" t="s">
        <v>37</v>
      </c>
      <c r="J2" s="53"/>
    </row>
    <row r="3" spans="6:10" ht="16.5" customHeight="1">
      <c r="F3" s="131" t="s">
        <v>71</v>
      </c>
      <c r="G3" s="132"/>
      <c r="H3" s="132"/>
      <c r="I3" s="132"/>
      <c r="J3" s="132"/>
    </row>
    <row r="4" spans="2:8" s="8" customFormat="1" ht="45" customHeight="1">
      <c r="B4" s="149" t="s">
        <v>61</v>
      </c>
      <c r="C4" s="149"/>
      <c r="D4" s="149"/>
      <c r="E4" s="149"/>
      <c r="F4" s="149"/>
      <c r="G4" s="150"/>
      <c r="H4" s="150"/>
    </row>
    <row r="5" spans="8:10" ht="24" customHeight="1" thickBot="1">
      <c r="H5" s="151" t="s">
        <v>30</v>
      </c>
      <c r="I5" s="151"/>
      <c r="J5" s="152"/>
    </row>
    <row r="6" spans="1:10" s="5" customFormat="1" ht="19.5" customHeight="1">
      <c r="A6" s="141" t="s">
        <v>18</v>
      </c>
      <c r="B6" s="155" t="s">
        <v>22</v>
      </c>
      <c r="C6" s="155" t="s">
        <v>69</v>
      </c>
      <c r="D6" s="155" t="s">
        <v>23</v>
      </c>
      <c r="E6" s="155" t="s">
        <v>24</v>
      </c>
      <c r="F6" s="155"/>
      <c r="G6" s="155"/>
      <c r="H6" s="155"/>
      <c r="I6" s="155"/>
      <c r="J6" s="158"/>
    </row>
    <row r="7" spans="1:10" s="5" customFormat="1" ht="15.75" customHeight="1" hidden="1">
      <c r="A7" s="142"/>
      <c r="B7" s="156"/>
      <c r="C7" s="156"/>
      <c r="D7" s="156"/>
      <c r="E7" s="156"/>
      <c r="F7" s="156"/>
      <c r="G7" s="156"/>
      <c r="H7" s="156"/>
      <c r="I7" s="156"/>
      <c r="J7" s="159"/>
    </row>
    <row r="8" spans="1:10" s="5" customFormat="1" ht="12.75">
      <c r="A8" s="142"/>
      <c r="B8" s="156"/>
      <c r="C8" s="156"/>
      <c r="D8" s="156"/>
      <c r="E8" s="156" t="s">
        <v>0</v>
      </c>
      <c r="F8" s="153" t="s">
        <v>1</v>
      </c>
      <c r="G8" s="153"/>
      <c r="H8" s="153"/>
      <c r="I8" s="153"/>
      <c r="J8" s="154"/>
    </row>
    <row r="9" spans="1:10" s="5" customFormat="1" ht="27.75" customHeight="1" thickBot="1">
      <c r="A9" s="143"/>
      <c r="B9" s="157"/>
      <c r="C9" s="157"/>
      <c r="D9" s="157"/>
      <c r="E9" s="157"/>
      <c r="F9" s="69">
        <v>2016</v>
      </c>
      <c r="G9" s="69">
        <v>2017</v>
      </c>
      <c r="H9" s="69">
        <v>2018</v>
      </c>
      <c r="I9" s="69">
        <v>2019</v>
      </c>
      <c r="J9" s="90">
        <v>2020</v>
      </c>
    </row>
    <row r="10" spans="1:10" s="12" customFormat="1" ht="12" thickBot="1">
      <c r="A10" s="92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4">
        <v>10</v>
      </c>
    </row>
    <row r="11" spans="1:10" s="5" customFormat="1" ht="21" customHeight="1">
      <c r="A11" s="67">
        <v>1</v>
      </c>
      <c r="B11" s="86" t="s">
        <v>116</v>
      </c>
      <c r="C11" s="134" t="s">
        <v>2</v>
      </c>
      <c r="D11" s="133" t="s">
        <v>105</v>
      </c>
      <c r="E11" s="73">
        <f>SUM(F11:J11)</f>
        <v>2247.1049999999996</v>
      </c>
      <c r="F11" s="40">
        <v>200</v>
      </c>
      <c r="G11" s="106">
        <v>400</v>
      </c>
      <c r="H11" s="73">
        <f>SUM(H12:H15)</f>
        <v>647.1279999999999</v>
      </c>
      <c r="I11" s="125">
        <f>SUM(I12:I19)</f>
        <v>799.9769999999999</v>
      </c>
      <c r="J11" s="91">
        <v>200</v>
      </c>
    </row>
    <row r="12" spans="1:10" s="5" customFormat="1" ht="28.5" customHeight="1">
      <c r="A12" s="74" t="s">
        <v>79</v>
      </c>
      <c r="B12" s="4" t="s">
        <v>75</v>
      </c>
      <c r="C12" s="139"/>
      <c r="D12" s="136"/>
      <c r="E12" s="3"/>
      <c r="F12" s="3"/>
      <c r="G12" s="107"/>
      <c r="H12" s="11">
        <v>199.874</v>
      </c>
      <c r="I12" s="45"/>
      <c r="J12" s="21"/>
    </row>
    <row r="13" spans="1:10" s="5" customFormat="1" ht="27" customHeight="1">
      <c r="A13" s="74" t="s">
        <v>80</v>
      </c>
      <c r="B13" s="4" t="s">
        <v>76</v>
      </c>
      <c r="C13" s="139"/>
      <c r="D13" s="136"/>
      <c r="E13" s="3"/>
      <c r="F13" s="3"/>
      <c r="G13" s="107"/>
      <c r="H13" s="11">
        <v>120.617</v>
      </c>
      <c r="I13" s="45"/>
      <c r="J13" s="21"/>
    </row>
    <row r="14" spans="1:10" s="5" customFormat="1" ht="42" customHeight="1">
      <c r="A14" s="74" t="s">
        <v>81</v>
      </c>
      <c r="B14" s="4" t="s">
        <v>77</v>
      </c>
      <c r="C14" s="139"/>
      <c r="D14" s="136"/>
      <c r="E14" s="3"/>
      <c r="F14" s="3"/>
      <c r="G14" s="107"/>
      <c r="H14" s="11">
        <v>194.485</v>
      </c>
      <c r="I14" s="45"/>
      <c r="J14" s="21"/>
    </row>
    <row r="15" spans="1:10" s="5" customFormat="1" ht="42.75" customHeight="1">
      <c r="A15" s="74" t="s">
        <v>82</v>
      </c>
      <c r="B15" s="4" t="s">
        <v>78</v>
      </c>
      <c r="C15" s="139"/>
      <c r="D15" s="136"/>
      <c r="E15" s="3"/>
      <c r="F15" s="3"/>
      <c r="G15" s="107"/>
      <c r="H15" s="11">
        <v>132.152</v>
      </c>
      <c r="I15" s="45"/>
      <c r="J15" s="21"/>
    </row>
    <row r="16" spans="1:10" s="5" customFormat="1" ht="30" customHeight="1">
      <c r="A16" s="74" t="s">
        <v>111</v>
      </c>
      <c r="B16" s="4" t="s">
        <v>75</v>
      </c>
      <c r="C16" s="139"/>
      <c r="D16" s="136"/>
      <c r="E16" s="3"/>
      <c r="F16" s="3"/>
      <c r="G16" s="107"/>
      <c r="H16" s="11"/>
      <c r="I16" s="68">
        <v>199.992</v>
      </c>
      <c r="J16" s="21"/>
    </row>
    <row r="17" spans="1:10" s="5" customFormat="1" ht="28.5" customHeight="1">
      <c r="A17" s="74" t="s">
        <v>112</v>
      </c>
      <c r="B17" s="4" t="s">
        <v>106</v>
      </c>
      <c r="C17" s="139"/>
      <c r="D17" s="136"/>
      <c r="E17" s="3"/>
      <c r="F17" s="3"/>
      <c r="G17" s="107"/>
      <c r="H17" s="11"/>
      <c r="I17" s="68">
        <v>199.995</v>
      </c>
      <c r="J17" s="21"/>
    </row>
    <row r="18" spans="1:10" s="5" customFormat="1" ht="24.75" customHeight="1">
      <c r="A18" s="74" t="s">
        <v>113</v>
      </c>
      <c r="B18" s="126" t="s">
        <v>107</v>
      </c>
      <c r="C18" s="139"/>
      <c r="D18" s="136"/>
      <c r="E18" s="3"/>
      <c r="F18" s="3"/>
      <c r="G18" s="107"/>
      <c r="H18" s="11"/>
      <c r="I18" s="68">
        <v>199.997</v>
      </c>
      <c r="J18" s="21"/>
    </row>
    <row r="19" spans="1:10" s="5" customFormat="1" ht="18.75" customHeight="1">
      <c r="A19" s="74" t="s">
        <v>114</v>
      </c>
      <c r="B19" s="4" t="s">
        <v>108</v>
      </c>
      <c r="C19" s="139"/>
      <c r="D19" s="136"/>
      <c r="E19" s="3"/>
      <c r="F19" s="3"/>
      <c r="G19" s="107"/>
      <c r="H19" s="11"/>
      <c r="I19" s="68">
        <v>199.993</v>
      </c>
      <c r="J19" s="21"/>
    </row>
    <row r="20" spans="1:10" s="5" customFormat="1" ht="17.25" customHeight="1">
      <c r="A20" s="27">
        <v>2</v>
      </c>
      <c r="B20" s="85" t="s">
        <v>3</v>
      </c>
      <c r="C20" s="139"/>
      <c r="D20" s="136"/>
      <c r="E20" s="1">
        <f>SUM(F20:J20)</f>
        <v>623.374</v>
      </c>
      <c r="F20" s="3">
        <v>100</v>
      </c>
      <c r="G20" s="107">
        <v>100</v>
      </c>
      <c r="H20" s="1">
        <v>183.679</v>
      </c>
      <c r="I20" s="77">
        <v>139.695</v>
      </c>
      <c r="J20" s="21">
        <v>100</v>
      </c>
    </row>
    <row r="21" spans="1:10" s="5" customFormat="1" ht="18" customHeight="1">
      <c r="A21" s="27">
        <v>3</v>
      </c>
      <c r="B21" s="85" t="s">
        <v>4</v>
      </c>
      <c r="C21" s="139"/>
      <c r="D21" s="136"/>
      <c r="E21" s="1">
        <f>SUM(F21:J21)</f>
        <v>944.8629999999999</v>
      </c>
      <c r="F21" s="3">
        <v>150</v>
      </c>
      <c r="G21" s="107">
        <v>150</v>
      </c>
      <c r="H21" s="1">
        <v>240.415</v>
      </c>
      <c r="I21" s="77">
        <v>254.448</v>
      </c>
      <c r="J21" s="21">
        <v>150</v>
      </c>
    </row>
    <row r="22" spans="1:10" s="5" customFormat="1" ht="31.5" customHeight="1">
      <c r="A22" s="27">
        <v>4</v>
      </c>
      <c r="B22" s="85" t="s">
        <v>101</v>
      </c>
      <c r="C22" s="139"/>
      <c r="D22" s="136"/>
      <c r="E22" s="1">
        <f>SUM(F22:J22)</f>
        <v>14490.134999999998</v>
      </c>
      <c r="F22" s="3">
        <v>1650</v>
      </c>
      <c r="G22" s="107">
        <v>1000</v>
      </c>
      <c r="H22" s="82">
        <v>3112.766</v>
      </c>
      <c r="I22" s="77">
        <v>6727.369</v>
      </c>
      <c r="J22" s="21">
        <v>2000</v>
      </c>
    </row>
    <row r="23" spans="1:10" s="5" customFormat="1" ht="18.75" customHeight="1">
      <c r="A23" s="27">
        <v>5</v>
      </c>
      <c r="B23" s="85" t="s">
        <v>64</v>
      </c>
      <c r="C23" s="138" t="s">
        <v>2</v>
      </c>
      <c r="D23" s="160" t="s">
        <v>105</v>
      </c>
      <c r="E23" s="1">
        <f>SUM(F23:G23)</f>
        <v>198</v>
      </c>
      <c r="F23" s="3"/>
      <c r="G23" s="107">
        <v>198</v>
      </c>
      <c r="H23" s="3"/>
      <c r="I23" s="77"/>
      <c r="J23" s="21"/>
    </row>
    <row r="24" spans="1:10" s="5" customFormat="1" ht="18" customHeight="1">
      <c r="A24" s="27">
        <v>6</v>
      </c>
      <c r="B24" s="85" t="s">
        <v>92</v>
      </c>
      <c r="C24" s="139"/>
      <c r="D24" s="136"/>
      <c r="E24" s="1">
        <f>SUM(F24:G24)</f>
        <v>802</v>
      </c>
      <c r="F24" s="3"/>
      <c r="G24" s="107">
        <v>802</v>
      </c>
      <c r="H24" s="3"/>
      <c r="I24" s="77"/>
      <c r="J24" s="21"/>
    </row>
    <row r="25" spans="1:10" s="5" customFormat="1" ht="18" customHeight="1">
      <c r="A25" s="27">
        <v>7</v>
      </c>
      <c r="B25" s="85" t="s">
        <v>50</v>
      </c>
      <c r="C25" s="139"/>
      <c r="D25" s="136"/>
      <c r="E25" s="1">
        <f>SUM(F25:J25)</f>
        <v>1500</v>
      </c>
      <c r="F25" s="3">
        <v>300</v>
      </c>
      <c r="G25" s="107">
        <v>300</v>
      </c>
      <c r="H25" s="1">
        <v>300</v>
      </c>
      <c r="I25" s="77">
        <v>300</v>
      </c>
      <c r="J25" s="21">
        <v>300</v>
      </c>
    </row>
    <row r="26" spans="1:10" s="5" customFormat="1" ht="18" customHeight="1">
      <c r="A26" s="27">
        <v>8</v>
      </c>
      <c r="B26" s="85" t="s">
        <v>48</v>
      </c>
      <c r="C26" s="139"/>
      <c r="D26" s="136"/>
      <c r="E26" s="1">
        <f>SUM(F26:J26)</f>
        <v>100</v>
      </c>
      <c r="F26" s="3">
        <v>100</v>
      </c>
      <c r="G26" s="107"/>
      <c r="H26" s="1"/>
      <c r="I26" s="77"/>
      <c r="J26" s="21"/>
    </row>
    <row r="27" spans="1:10" s="5" customFormat="1" ht="18" customHeight="1">
      <c r="A27" s="27">
        <v>9</v>
      </c>
      <c r="B27" s="85" t="s">
        <v>65</v>
      </c>
      <c r="C27" s="139"/>
      <c r="D27" s="136"/>
      <c r="E27" s="1">
        <f>SUM(F27:J27)</f>
        <v>1455.701</v>
      </c>
      <c r="F27" s="3"/>
      <c r="G27" s="107">
        <v>300</v>
      </c>
      <c r="H27" s="1">
        <v>500</v>
      </c>
      <c r="I27" s="77">
        <v>455.701</v>
      </c>
      <c r="J27" s="21">
        <v>200</v>
      </c>
    </row>
    <row r="28" spans="1:10" s="5" customFormat="1" ht="21" customHeight="1">
      <c r="A28" s="27">
        <v>10</v>
      </c>
      <c r="B28" s="85" t="s">
        <v>102</v>
      </c>
      <c r="C28" s="139"/>
      <c r="D28" s="136"/>
      <c r="E28" s="1">
        <f>SUM(F28:J28)</f>
        <v>21608.825</v>
      </c>
      <c r="F28" s="3">
        <v>3200</v>
      </c>
      <c r="G28" s="107">
        <v>6000</v>
      </c>
      <c r="H28" s="1">
        <f>SUM(H29:H34)</f>
        <v>4408.825000000001</v>
      </c>
      <c r="I28" s="77">
        <v>4000</v>
      </c>
      <c r="J28" s="21">
        <v>4000</v>
      </c>
    </row>
    <row r="29" spans="1:10" s="5" customFormat="1" ht="30.75" customHeight="1">
      <c r="A29" s="74" t="s">
        <v>85</v>
      </c>
      <c r="B29" s="4" t="s">
        <v>89</v>
      </c>
      <c r="C29" s="139"/>
      <c r="D29" s="136"/>
      <c r="E29" s="3"/>
      <c r="F29" s="3"/>
      <c r="G29" s="107"/>
      <c r="H29" s="11">
        <v>363.949</v>
      </c>
      <c r="I29" s="45"/>
      <c r="J29" s="21"/>
    </row>
    <row r="30" spans="1:10" s="5" customFormat="1" ht="31.5" customHeight="1">
      <c r="A30" s="74" t="s">
        <v>86</v>
      </c>
      <c r="B30" s="4" t="s">
        <v>90</v>
      </c>
      <c r="C30" s="139"/>
      <c r="D30" s="136"/>
      <c r="E30" s="3"/>
      <c r="F30" s="3"/>
      <c r="G30" s="107"/>
      <c r="H30" s="11">
        <v>242.748</v>
      </c>
      <c r="I30" s="45"/>
      <c r="J30" s="21"/>
    </row>
    <row r="31" spans="1:10" s="5" customFormat="1" ht="31.5" customHeight="1">
      <c r="A31" s="74" t="s">
        <v>87</v>
      </c>
      <c r="B31" s="4" t="s">
        <v>91</v>
      </c>
      <c r="C31" s="139"/>
      <c r="D31" s="136"/>
      <c r="E31" s="3"/>
      <c r="F31" s="3"/>
      <c r="G31" s="107"/>
      <c r="H31" s="11">
        <v>59.605</v>
      </c>
      <c r="I31" s="45"/>
      <c r="J31" s="21"/>
    </row>
    <row r="32" spans="1:10" s="5" customFormat="1" ht="32.25" customHeight="1">
      <c r="A32" s="74" t="s">
        <v>94</v>
      </c>
      <c r="B32" s="4" t="s">
        <v>95</v>
      </c>
      <c r="C32" s="139"/>
      <c r="D32" s="136"/>
      <c r="E32" s="3"/>
      <c r="F32" s="3"/>
      <c r="G32" s="107"/>
      <c r="H32" s="11">
        <v>962.46</v>
      </c>
      <c r="I32" s="45"/>
      <c r="J32" s="21"/>
    </row>
    <row r="33" spans="1:10" s="5" customFormat="1" ht="28.5" customHeight="1">
      <c r="A33" s="74" t="s">
        <v>98</v>
      </c>
      <c r="B33" s="4" t="s">
        <v>96</v>
      </c>
      <c r="C33" s="139"/>
      <c r="D33" s="136"/>
      <c r="E33" s="3"/>
      <c r="F33" s="3"/>
      <c r="G33" s="107"/>
      <c r="H33" s="11">
        <v>593.686</v>
      </c>
      <c r="I33" s="45"/>
      <c r="J33" s="21"/>
    </row>
    <row r="34" spans="1:10" s="5" customFormat="1" ht="18" customHeight="1">
      <c r="A34" s="74" t="s">
        <v>100</v>
      </c>
      <c r="B34" s="4" t="s">
        <v>97</v>
      </c>
      <c r="C34" s="139"/>
      <c r="D34" s="136"/>
      <c r="E34" s="3"/>
      <c r="F34" s="3"/>
      <c r="G34" s="107"/>
      <c r="H34" s="11">
        <v>2186.377</v>
      </c>
      <c r="I34" s="45"/>
      <c r="J34" s="21"/>
    </row>
    <row r="35" spans="1:13" s="5" customFormat="1" ht="30" customHeight="1">
      <c r="A35" s="27">
        <v>11</v>
      </c>
      <c r="B35" s="85" t="s">
        <v>52</v>
      </c>
      <c r="C35" s="139"/>
      <c r="D35" s="136"/>
      <c r="E35" s="1">
        <f>SUM(F35:J35)</f>
        <v>1100</v>
      </c>
      <c r="F35" s="3">
        <v>300</v>
      </c>
      <c r="G35" s="107">
        <v>200</v>
      </c>
      <c r="H35" s="1">
        <v>200</v>
      </c>
      <c r="I35" s="77">
        <v>200</v>
      </c>
      <c r="J35" s="21">
        <v>200</v>
      </c>
      <c r="M35" s="84"/>
    </row>
    <row r="36" spans="1:10" s="5" customFormat="1" ht="21.75" customHeight="1">
      <c r="A36" s="27">
        <v>12</v>
      </c>
      <c r="B36" s="89" t="s">
        <v>40</v>
      </c>
      <c r="C36" s="139"/>
      <c r="D36" s="136"/>
      <c r="E36" s="1">
        <f>SUM(F36:J36)</f>
        <v>7368.3</v>
      </c>
      <c r="F36" s="3">
        <v>900</v>
      </c>
      <c r="G36" s="107">
        <v>1568.3</v>
      </c>
      <c r="H36" s="1">
        <v>3000</v>
      </c>
      <c r="I36" s="77">
        <v>1000</v>
      </c>
      <c r="J36" s="21">
        <v>900</v>
      </c>
    </row>
    <row r="37" spans="1:10" s="5" customFormat="1" ht="21" customHeight="1">
      <c r="A37" s="27">
        <v>13</v>
      </c>
      <c r="B37" s="89" t="s">
        <v>54</v>
      </c>
      <c r="C37" s="139"/>
      <c r="D37" s="136"/>
      <c r="E37" s="1">
        <f>SUM(F37:J37)</f>
        <v>55894.94</v>
      </c>
      <c r="F37" s="3">
        <v>1000</v>
      </c>
      <c r="G37" s="107">
        <v>17400</v>
      </c>
      <c r="H37" s="1">
        <v>8270.94</v>
      </c>
      <c r="I37" s="77">
        <v>24774</v>
      </c>
      <c r="J37" s="21">
        <v>4450</v>
      </c>
    </row>
    <row r="38" spans="1:10" s="5" customFormat="1" ht="32.25" customHeight="1" thickBot="1">
      <c r="A38" s="60">
        <v>14</v>
      </c>
      <c r="B38" s="124" t="s">
        <v>67</v>
      </c>
      <c r="C38" s="140"/>
      <c r="D38" s="137"/>
      <c r="E38" s="95">
        <f>SUM(G38:J38)</f>
        <v>2354.7</v>
      </c>
      <c r="F38" s="34"/>
      <c r="G38" s="108">
        <v>354.7</v>
      </c>
      <c r="H38" s="79">
        <v>2000</v>
      </c>
      <c r="I38" s="111"/>
      <c r="J38" s="96"/>
    </row>
    <row r="39" spans="1:10" s="35" customFormat="1" ht="18" customHeight="1" thickBot="1">
      <c r="A39" s="61"/>
      <c r="B39" s="98" t="str">
        <f>'Таблиця 4'!C38</f>
        <v>ВСЬОГО:</v>
      </c>
      <c r="C39" s="97"/>
      <c r="D39" s="97"/>
      <c r="E39" s="56">
        <f>SUM(E11,E20:E22,E23:E28,E35:E38)</f>
        <v>110687.943</v>
      </c>
      <c r="F39" s="57">
        <f>SUM(F11:F37)</f>
        <v>7900</v>
      </c>
      <c r="G39" s="109">
        <f>SUM(G11:G38)</f>
        <v>28773</v>
      </c>
      <c r="H39" s="56">
        <f>SUM(H11,H20:H22,H23:H28,H35:H38)</f>
        <v>22863.753000000004</v>
      </c>
      <c r="I39" s="56">
        <f>SUM(I11,I20:I28,I35:I38)</f>
        <v>38651.19</v>
      </c>
      <c r="J39" s="58">
        <f>SUM(J11:J37)</f>
        <v>12500</v>
      </c>
    </row>
    <row r="40" spans="3:9" s="9" customFormat="1" ht="24.75" customHeight="1">
      <c r="C40" s="15"/>
      <c r="D40" s="15"/>
      <c r="F40" s="55"/>
      <c r="G40" s="42"/>
      <c r="H40" s="55"/>
      <c r="I40" s="41"/>
    </row>
    <row r="41" ht="33.75" customHeight="1" hidden="1"/>
    <row r="42" spans="2:8" ht="18">
      <c r="B42" s="147" t="s">
        <v>109</v>
      </c>
      <c r="C42" s="147"/>
      <c r="D42" s="147"/>
      <c r="E42" s="147"/>
      <c r="F42" s="148"/>
      <c r="G42" s="148"/>
      <c r="H42" s="148"/>
    </row>
    <row r="47" ht="12.75">
      <c r="B47" s="17"/>
    </row>
    <row r="54" ht="12.75">
      <c r="G54" s="44"/>
    </row>
  </sheetData>
  <mergeCells count="15">
    <mergeCell ref="A6:A9"/>
    <mergeCell ref="B6:B9"/>
    <mergeCell ref="F3:J3"/>
    <mergeCell ref="D11:D22"/>
    <mergeCell ref="C11:C22"/>
    <mergeCell ref="B42:H42"/>
    <mergeCell ref="B4:H4"/>
    <mergeCell ref="H5:J5"/>
    <mergeCell ref="F8:J8"/>
    <mergeCell ref="C6:C9"/>
    <mergeCell ref="D6:D9"/>
    <mergeCell ref="E6:J7"/>
    <mergeCell ref="E8:E9"/>
    <mergeCell ref="D23:D38"/>
    <mergeCell ref="C23:C38"/>
  </mergeCells>
  <printOptions/>
  <pageMargins left="0.44" right="0.2755905511811024" top="0.8267716535433072" bottom="0.59" header="0.8267716535433072" footer="0.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workbookViewId="0" topLeftCell="A1">
      <selection activeCell="J35" sqref="J35"/>
    </sheetView>
  </sheetViews>
  <sheetFormatPr defaultColWidth="9.00390625" defaultRowHeight="12.75"/>
  <cols>
    <col min="1" max="1" width="56.00390625" style="0" customWidth="1"/>
    <col min="2" max="2" width="13.75390625" style="0" customWidth="1"/>
    <col min="3" max="3" width="14.125" style="0" customWidth="1"/>
    <col min="7" max="7" width="10.625" style="0" customWidth="1"/>
    <col min="8" max="8" width="9.50390625" style="0" customWidth="1"/>
    <col min="9" max="9" width="9.125" style="0" hidden="1" customWidth="1"/>
    <col min="10" max="10" width="10.125" style="0" customWidth="1"/>
  </cols>
  <sheetData>
    <row r="1" spans="5:10" ht="42.75" customHeight="1">
      <c r="E1" s="53"/>
      <c r="F1" s="53"/>
      <c r="G1" s="53"/>
      <c r="H1" s="54" t="s">
        <v>38</v>
      </c>
      <c r="I1" s="53"/>
      <c r="J1" s="53"/>
    </row>
    <row r="2" spans="5:10" ht="15">
      <c r="E2" s="53"/>
      <c r="F2" s="53"/>
      <c r="G2" s="53"/>
      <c r="H2" s="54" t="s">
        <v>37</v>
      </c>
      <c r="I2" s="53"/>
      <c r="J2" s="53"/>
    </row>
    <row r="3" spans="5:10" ht="15">
      <c r="E3" s="131" t="s">
        <v>72</v>
      </c>
      <c r="F3" s="132"/>
      <c r="G3" s="132"/>
      <c r="H3" s="132"/>
      <c r="I3" s="132"/>
      <c r="J3" s="132"/>
    </row>
    <row r="4" spans="1:7" ht="30.75" customHeight="1">
      <c r="A4" s="168" t="s">
        <v>60</v>
      </c>
      <c r="B4" s="168"/>
      <c r="C4" s="168"/>
      <c r="D4" s="168"/>
      <c r="E4" s="169"/>
      <c r="F4" s="169"/>
      <c r="G4" s="169"/>
    </row>
    <row r="5" spans="7:10" ht="17.25" customHeight="1" thickBot="1">
      <c r="G5" s="170" t="s">
        <v>31</v>
      </c>
      <c r="H5" s="170"/>
      <c r="I5" s="171"/>
      <c r="J5" s="171"/>
    </row>
    <row r="6" spans="1:10" s="5" customFormat="1" ht="17.25" customHeight="1">
      <c r="A6" s="141" t="s">
        <v>5</v>
      </c>
      <c r="B6" s="172" t="s">
        <v>6</v>
      </c>
      <c r="C6" s="155" t="s">
        <v>7</v>
      </c>
      <c r="D6" s="155" t="s">
        <v>8</v>
      </c>
      <c r="E6" s="155"/>
      <c r="F6" s="155"/>
      <c r="G6" s="155"/>
      <c r="H6" s="155"/>
      <c r="I6" s="155"/>
      <c r="J6" s="158"/>
    </row>
    <row r="7" spans="1:10" s="5" customFormat="1" ht="12.75">
      <c r="A7" s="142"/>
      <c r="B7" s="173"/>
      <c r="C7" s="156"/>
      <c r="D7" s="156" t="s">
        <v>9</v>
      </c>
      <c r="E7" s="156" t="s">
        <v>10</v>
      </c>
      <c r="F7" s="156"/>
      <c r="G7" s="156"/>
      <c r="H7" s="156"/>
      <c r="I7" s="156"/>
      <c r="J7" s="159"/>
    </row>
    <row r="8" spans="1:10" s="5" customFormat="1" ht="24" customHeight="1">
      <c r="A8" s="142"/>
      <c r="B8" s="174"/>
      <c r="C8" s="156"/>
      <c r="D8" s="156"/>
      <c r="E8" s="1">
        <v>2016</v>
      </c>
      <c r="F8" s="1">
        <v>2017</v>
      </c>
      <c r="G8" s="1">
        <v>2018</v>
      </c>
      <c r="H8" s="156">
        <v>2019</v>
      </c>
      <c r="I8" s="156"/>
      <c r="J8" s="19">
        <v>2020</v>
      </c>
    </row>
    <row r="9" spans="1:10" s="5" customFormat="1" ht="11.25" customHeight="1">
      <c r="A9" s="162" t="s">
        <v>13</v>
      </c>
      <c r="B9" s="135" t="s">
        <v>11</v>
      </c>
      <c r="C9" s="3" t="s">
        <v>44</v>
      </c>
      <c r="D9" s="3">
        <f>SUM(E9)</f>
        <v>24.4</v>
      </c>
      <c r="E9" s="166">
        <v>24.4</v>
      </c>
      <c r="F9" s="167"/>
      <c r="G9" s="3">
        <v>18.8</v>
      </c>
      <c r="H9" s="71">
        <v>17.7</v>
      </c>
      <c r="I9" s="71"/>
      <c r="J9" s="72"/>
    </row>
    <row r="10" spans="1:10" s="5" customFormat="1" ht="9.75" customHeight="1">
      <c r="A10" s="163"/>
      <c r="B10" s="161"/>
      <c r="C10" s="3" t="s">
        <v>56</v>
      </c>
      <c r="D10" s="3"/>
      <c r="E10" s="70"/>
      <c r="F10" s="76"/>
      <c r="G10" s="3">
        <v>2937.5</v>
      </c>
      <c r="H10" s="71"/>
      <c r="I10" s="71"/>
      <c r="J10" s="72"/>
    </row>
    <row r="11" spans="1:10" s="5" customFormat="1" ht="15" customHeight="1">
      <c r="A11" s="20" t="s">
        <v>3</v>
      </c>
      <c r="B11" s="10" t="s">
        <v>41</v>
      </c>
      <c r="C11" s="10" t="s">
        <v>14</v>
      </c>
      <c r="D11" s="3">
        <f>SUM(E11:J11)</f>
        <v>435</v>
      </c>
      <c r="E11" s="3">
        <v>50</v>
      </c>
      <c r="F11" s="3">
        <v>115</v>
      </c>
      <c r="G11" s="3">
        <v>100</v>
      </c>
      <c r="H11" s="165">
        <v>120</v>
      </c>
      <c r="I11" s="165"/>
      <c r="J11" s="21">
        <v>50</v>
      </c>
    </row>
    <row r="12" spans="1:10" s="5" customFormat="1" ht="15" customHeight="1">
      <c r="A12" s="20" t="s">
        <v>4</v>
      </c>
      <c r="B12" s="10" t="s">
        <v>41</v>
      </c>
      <c r="C12" s="10" t="s">
        <v>14</v>
      </c>
      <c r="D12" s="3">
        <f>SUM(E12)</f>
        <v>60</v>
      </c>
      <c r="E12" s="3">
        <v>60</v>
      </c>
      <c r="F12" s="3">
        <v>153</v>
      </c>
      <c r="G12" s="3">
        <v>100</v>
      </c>
      <c r="H12" s="165">
        <v>190</v>
      </c>
      <c r="I12" s="165"/>
      <c r="J12" s="21">
        <v>60</v>
      </c>
    </row>
    <row r="13" spans="1:12" s="5" customFormat="1" ht="17.25" customHeight="1">
      <c r="A13" s="176" t="s">
        <v>53</v>
      </c>
      <c r="B13" s="135" t="s">
        <v>11</v>
      </c>
      <c r="C13" s="3" t="s">
        <v>56</v>
      </c>
      <c r="D13" s="3">
        <f>SUM(E13:J13)</f>
        <v>37915</v>
      </c>
      <c r="E13" s="3">
        <v>6000</v>
      </c>
      <c r="F13" s="3">
        <v>6000</v>
      </c>
      <c r="G13" s="3">
        <v>7433</v>
      </c>
      <c r="H13" s="165">
        <v>12482</v>
      </c>
      <c r="I13" s="165"/>
      <c r="J13" s="21">
        <v>6000</v>
      </c>
      <c r="L13" s="81"/>
    </row>
    <row r="14" spans="1:12" s="5" customFormat="1" ht="15" customHeight="1">
      <c r="A14" s="177"/>
      <c r="B14" s="161"/>
      <c r="C14" s="3" t="s">
        <v>93</v>
      </c>
      <c r="D14" s="3"/>
      <c r="E14" s="3"/>
      <c r="F14" s="3"/>
      <c r="G14" s="3">
        <v>1431</v>
      </c>
      <c r="H14" s="3">
        <v>12</v>
      </c>
      <c r="I14" s="3"/>
      <c r="J14" s="21"/>
      <c r="L14" s="80"/>
    </row>
    <row r="15" spans="1:12" s="5" customFormat="1" ht="15.75" customHeight="1">
      <c r="A15" s="178"/>
      <c r="B15" s="164"/>
      <c r="C15" s="3" t="s">
        <v>14</v>
      </c>
      <c r="D15" s="3">
        <f>SUM(E15:J15)</f>
        <v>9</v>
      </c>
      <c r="E15" s="3">
        <v>1</v>
      </c>
      <c r="F15" s="3">
        <v>2</v>
      </c>
      <c r="G15" s="3">
        <v>2</v>
      </c>
      <c r="H15" s="3">
        <v>2</v>
      </c>
      <c r="I15" s="3"/>
      <c r="J15" s="21">
        <v>2</v>
      </c>
      <c r="L15" s="80"/>
    </row>
    <row r="16" spans="1:12" s="5" customFormat="1" ht="20.25" customHeight="1">
      <c r="A16" s="20" t="s">
        <v>64</v>
      </c>
      <c r="B16" s="34" t="s">
        <v>11</v>
      </c>
      <c r="C16" s="3" t="s">
        <v>56</v>
      </c>
      <c r="D16" s="3">
        <f>SUM(E16:J16)</f>
        <v>11450</v>
      </c>
      <c r="E16" s="3"/>
      <c r="F16" s="3">
        <v>5000</v>
      </c>
      <c r="G16" s="3">
        <v>6450</v>
      </c>
      <c r="H16" s="3"/>
      <c r="I16" s="3"/>
      <c r="J16" s="21"/>
      <c r="L16" s="80"/>
    </row>
    <row r="17" spans="1:12" s="5" customFormat="1" ht="17.25" customHeight="1">
      <c r="A17" s="20" t="s">
        <v>92</v>
      </c>
      <c r="B17" s="34" t="s">
        <v>11</v>
      </c>
      <c r="C17" s="3" t="s">
        <v>12</v>
      </c>
      <c r="D17" s="3">
        <v>445</v>
      </c>
      <c r="E17" s="3"/>
      <c r="F17" s="3">
        <v>2295</v>
      </c>
      <c r="G17" s="3"/>
      <c r="H17" s="3"/>
      <c r="I17" s="3"/>
      <c r="J17" s="21"/>
      <c r="L17" s="80"/>
    </row>
    <row r="18" spans="1:12" s="5" customFormat="1" ht="15.75" customHeight="1">
      <c r="A18" s="176" t="s">
        <v>50</v>
      </c>
      <c r="B18" s="135" t="s">
        <v>11</v>
      </c>
      <c r="C18" s="10" t="s">
        <v>14</v>
      </c>
      <c r="D18" s="3">
        <f aca="true" t="shared" si="0" ref="D18:D25">SUM(E18:J18)</f>
        <v>15</v>
      </c>
      <c r="E18" s="3">
        <v>3</v>
      </c>
      <c r="F18" s="3">
        <v>3</v>
      </c>
      <c r="G18" s="3">
        <v>3</v>
      </c>
      <c r="H18" s="165">
        <v>3</v>
      </c>
      <c r="I18" s="165"/>
      <c r="J18" s="21">
        <v>3</v>
      </c>
      <c r="L18" s="80"/>
    </row>
    <row r="19" spans="1:12" s="5" customFormat="1" ht="15.75" customHeight="1">
      <c r="A19" s="178"/>
      <c r="B19" s="164"/>
      <c r="C19" s="10" t="s">
        <v>55</v>
      </c>
      <c r="D19" s="3">
        <f t="shared" si="0"/>
        <v>10.68</v>
      </c>
      <c r="E19" s="3"/>
      <c r="F19" s="3">
        <v>7</v>
      </c>
      <c r="G19" s="3"/>
      <c r="H19" s="3">
        <v>3.68</v>
      </c>
      <c r="I19" s="3"/>
      <c r="J19" s="21"/>
      <c r="L19" s="80"/>
    </row>
    <row r="20" spans="1:12" s="5" customFormat="1" ht="15.75" customHeight="1">
      <c r="A20" s="20" t="s">
        <v>48</v>
      </c>
      <c r="B20" s="10" t="s">
        <v>41</v>
      </c>
      <c r="C20" s="10" t="s">
        <v>14</v>
      </c>
      <c r="D20" s="3">
        <f t="shared" si="0"/>
        <v>3</v>
      </c>
      <c r="E20" s="3">
        <v>3</v>
      </c>
      <c r="F20" s="3"/>
      <c r="G20" s="3"/>
      <c r="H20" s="165"/>
      <c r="I20" s="165"/>
      <c r="J20" s="21"/>
      <c r="L20" s="80"/>
    </row>
    <row r="21" spans="1:12" s="5" customFormat="1" ht="15.75" customHeight="1">
      <c r="A21" s="46" t="s">
        <v>65</v>
      </c>
      <c r="B21" s="40" t="s">
        <v>41</v>
      </c>
      <c r="C21" s="10" t="s">
        <v>66</v>
      </c>
      <c r="D21" s="3">
        <f t="shared" si="0"/>
        <v>23</v>
      </c>
      <c r="E21" s="3"/>
      <c r="F21" s="3">
        <v>8</v>
      </c>
      <c r="G21" s="3">
        <v>5</v>
      </c>
      <c r="H21" s="3">
        <v>5</v>
      </c>
      <c r="I21" s="3"/>
      <c r="J21" s="21">
        <v>5</v>
      </c>
      <c r="L21" s="80"/>
    </row>
    <row r="22" spans="1:12" s="5" customFormat="1" ht="17.25" customHeight="1">
      <c r="A22" s="78" t="s">
        <v>49</v>
      </c>
      <c r="B22" s="34" t="s">
        <v>11</v>
      </c>
      <c r="C22" s="3" t="s">
        <v>56</v>
      </c>
      <c r="D22" s="3">
        <f t="shared" si="0"/>
        <v>66504.7</v>
      </c>
      <c r="E22" s="3">
        <v>6000</v>
      </c>
      <c r="F22" s="3">
        <v>37260</v>
      </c>
      <c r="G22" s="3">
        <v>9614.7</v>
      </c>
      <c r="H22" s="165">
        <v>7630</v>
      </c>
      <c r="I22" s="165"/>
      <c r="J22" s="21">
        <v>6000</v>
      </c>
      <c r="L22" s="81"/>
    </row>
    <row r="23" spans="1:10" s="5" customFormat="1" ht="28.5" customHeight="1">
      <c r="A23" s="20" t="s">
        <v>52</v>
      </c>
      <c r="B23" s="10" t="s">
        <v>41</v>
      </c>
      <c r="C23" s="10" t="s">
        <v>14</v>
      </c>
      <c r="D23" s="3">
        <f t="shared" si="0"/>
        <v>8</v>
      </c>
      <c r="E23" s="3">
        <v>2</v>
      </c>
      <c r="F23" s="3">
        <v>1</v>
      </c>
      <c r="G23" s="3">
        <v>3</v>
      </c>
      <c r="H23" s="165">
        <v>1</v>
      </c>
      <c r="I23" s="165"/>
      <c r="J23" s="21">
        <v>1</v>
      </c>
    </row>
    <row r="24" spans="1:10" s="5" customFormat="1" ht="17.25" customHeight="1">
      <c r="A24" s="20" t="s">
        <v>117</v>
      </c>
      <c r="B24" s="10" t="s">
        <v>41</v>
      </c>
      <c r="C24" s="10" t="s">
        <v>14</v>
      </c>
      <c r="D24" s="3">
        <f t="shared" si="0"/>
        <v>12</v>
      </c>
      <c r="E24" s="3">
        <v>1</v>
      </c>
      <c r="F24" s="3">
        <v>5</v>
      </c>
      <c r="G24" s="3">
        <v>4</v>
      </c>
      <c r="H24" s="165">
        <v>1</v>
      </c>
      <c r="I24" s="165"/>
      <c r="J24" s="21">
        <v>1</v>
      </c>
    </row>
    <row r="25" spans="1:10" s="5" customFormat="1" ht="15.75" customHeight="1">
      <c r="A25" s="22" t="s">
        <v>54</v>
      </c>
      <c r="B25" s="3" t="s">
        <v>11</v>
      </c>
      <c r="C25" s="3" t="s">
        <v>12</v>
      </c>
      <c r="D25" s="3">
        <f t="shared" si="0"/>
        <v>316.868</v>
      </c>
      <c r="E25" s="3">
        <v>10</v>
      </c>
      <c r="F25" s="3">
        <v>220</v>
      </c>
      <c r="G25" s="3">
        <v>12.901</v>
      </c>
      <c r="H25" s="165">
        <v>43.967</v>
      </c>
      <c r="I25" s="165"/>
      <c r="J25" s="21">
        <v>30</v>
      </c>
    </row>
    <row r="26" spans="1:10" s="14" customFormat="1" ht="36.75" customHeight="1" hidden="1">
      <c r="A26" s="47"/>
      <c r="F26" s="41"/>
      <c r="G26" s="41"/>
      <c r="J26" s="48"/>
    </row>
    <row r="27" spans="1:10" s="14" customFormat="1" ht="36.75" customHeight="1" hidden="1">
      <c r="A27" s="47"/>
      <c r="F27" s="41"/>
      <c r="G27" s="41"/>
      <c r="J27" s="48"/>
    </row>
    <row r="28" spans="1:10" s="14" customFormat="1" ht="36.75" customHeight="1" hidden="1">
      <c r="A28" s="47"/>
      <c r="F28" s="41"/>
      <c r="G28" s="41"/>
      <c r="J28" s="48"/>
    </row>
    <row r="29" spans="1:10" ht="12.75" hidden="1">
      <c r="A29" s="49"/>
      <c r="B29" s="14"/>
      <c r="C29" s="14"/>
      <c r="D29" s="14"/>
      <c r="E29" s="14"/>
      <c r="F29" s="41"/>
      <c r="G29" s="41"/>
      <c r="H29" s="14"/>
      <c r="I29" s="14"/>
      <c r="J29" s="48"/>
    </row>
    <row r="30" spans="1:10" ht="32.25" customHeight="1" thickBot="1">
      <c r="A30" s="127" t="s">
        <v>68</v>
      </c>
      <c r="B30" s="50" t="s">
        <v>41</v>
      </c>
      <c r="C30" s="50" t="s">
        <v>14</v>
      </c>
      <c r="D30" s="59">
        <f>SUM(E30:J30)</f>
        <v>13</v>
      </c>
      <c r="E30" s="51"/>
      <c r="F30" s="18">
        <v>7</v>
      </c>
      <c r="G30" s="18">
        <v>6</v>
      </c>
      <c r="H30" s="51"/>
      <c r="I30" s="51"/>
      <c r="J30" s="52"/>
    </row>
    <row r="31" ht="3.75" customHeight="1"/>
    <row r="32" spans="1:8" ht="41.25" customHeight="1">
      <c r="A32" s="147" t="s">
        <v>110</v>
      </c>
      <c r="B32" s="175"/>
      <c r="C32" s="175"/>
      <c r="D32" s="175"/>
      <c r="E32" s="175"/>
      <c r="F32" s="175"/>
      <c r="G32" s="175"/>
      <c r="H32" s="175"/>
    </row>
    <row r="35" ht="12.75">
      <c r="A35" s="13"/>
    </row>
  </sheetData>
  <mergeCells count="27">
    <mergeCell ref="A32:H32"/>
    <mergeCell ref="H13:I13"/>
    <mergeCell ref="H24:I24"/>
    <mergeCell ref="H25:I25"/>
    <mergeCell ref="H22:I22"/>
    <mergeCell ref="H23:I23"/>
    <mergeCell ref="A13:A15"/>
    <mergeCell ref="A18:A19"/>
    <mergeCell ref="H20:I20"/>
    <mergeCell ref="E3:J3"/>
    <mergeCell ref="A4:G4"/>
    <mergeCell ref="D7:D8"/>
    <mergeCell ref="G5:J5"/>
    <mergeCell ref="B6:B8"/>
    <mergeCell ref="E7:J7"/>
    <mergeCell ref="C6:C8"/>
    <mergeCell ref="A6:A8"/>
    <mergeCell ref="H8:I8"/>
    <mergeCell ref="B9:B10"/>
    <mergeCell ref="A9:A10"/>
    <mergeCell ref="B18:B19"/>
    <mergeCell ref="D6:J6"/>
    <mergeCell ref="B13:B15"/>
    <mergeCell ref="H18:I18"/>
    <mergeCell ref="H11:I11"/>
    <mergeCell ref="H12:I12"/>
    <mergeCell ref="E9:F9"/>
  </mergeCells>
  <printOptions/>
  <pageMargins left="0.47" right="0.3" top="0.49" bottom="0.56" header="0.5" footer="0.5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G23" sqref="G23"/>
    </sheetView>
  </sheetViews>
  <sheetFormatPr defaultColWidth="9.00390625" defaultRowHeight="12.75"/>
  <cols>
    <col min="1" max="1" width="33.50390625" style="0" customWidth="1"/>
    <col min="2" max="2" width="13.50390625" style="0" customWidth="1"/>
    <col min="3" max="3" width="11.875" style="0" customWidth="1"/>
    <col min="4" max="4" width="11.503906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7"/>
      <c r="E1" s="7"/>
      <c r="F1" s="7"/>
      <c r="G1" s="54" t="s">
        <v>36</v>
      </c>
      <c r="H1" s="7"/>
    </row>
    <row r="2" spans="4:8" ht="13.5">
      <c r="D2" s="7"/>
      <c r="E2" s="7"/>
      <c r="F2" s="7"/>
      <c r="G2" s="54" t="s">
        <v>37</v>
      </c>
      <c r="H2" s="7"/>
    </row>
    <row r="3" spans="4:8" ht="13.5">
      <c r="D3" s="7"/>
      <c r="E3" s="7"/>
      <c r="F3" s="7"/>
      <c r="G3" s="54" t="s">
        <v>73</v>
      </c>
      <c r="H3" s="7"/>
    </row>
    <row r="4" spans="1:7" ht="51.75" customHeight="1">
      <c r="A4" s="179" t="s">
        <v>59</v>
      </c>
      <c r="B4" s="179"/>
      <c r="C4" s="179"/>
      <c r="D4" s="179"/>
      <c r="E4" s="180"/>
      <c r="F4" s="180"/>
      <c r="G4" s="181"/>
    </row>
    <row r="5" spans="1:6" ht="24.75" customHeight="1">
      <c r="A5" s="16"/>
      <c r="B5" s="16"/>
      <c r="C5" s="16"/>
      <c r="D5" s="16"/>
      <c r="E5" s="6"/>
      <c r="F5" s="6"/>
    </row>
    <row r="6" spans="6:8" ht="18" thickBot="1">
      <c r="F6" s="182" t="s">
        <v>32</v>
      </c>
      <c r="G6" s="182"/>
      <c r="H6" s="2"/>
    </row>
    <row r="7" spans="1:7" ht="55.5" customHeight="1">
      <c r="A7" s="184" t="s">
        <v>15</v>
      </c>
      <c r="B7" s="183" t="s">
        <v>58</v>
      </c>
      <c r="C7" s="183"/>
      <c r="D7" s="183"/>
      <c r="E7" s="183"/>
      <c r="F7" s="183"/>
      <c r="G7" s="186" t="s">
        <v>25</v>
      </c>
    </row>
    <row r="8" spans="1:7" ht="30.75" customHeight="1">
      <c r="A8" s="185"/>
      <c r="B8" s="26">
        <v>2016</v>
      </c>
      <c r="C8" s="26">
        <v>2017</v>
      </c>
      <c r="D8" s="26">
        <v>2018</v>
      </c>
      <c r="E8" s="26">
        <v>2019</v>
      </c>
      <c r="F8" s="26">
        <v>2020</v>
      </c>
      <c r="G8" s="187"/>
    </row>
    <row r="9" spans="1:7" ht="12.75">
      <c r="A9" s="27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1">
        <v>7</v>
      </c>
    </row>
    <row r="10" spans="1:7" ht="39" customHeight="1">
      <c r="A10" s="39" t="s">
        <v>57</v>
      </c>
      <c r="B10" s="24">
        <f aca="true" t="shared" si="0" ref="B10:G10">SUM(B11:B13)</f>
        <v>7900</v>
      </c>
      <c r="C10" s="23">
        <f t="shared" si="0"/>
        <v>28773</v>
      </c>
      <c r="D10" s="23">
        <f t="shared" si="0"/>
        <v>22863.753</v>
      </c>
      <c r="E10" s="23">
        <f t="shared" si="0"/>
        <v>38651.19</v>
      </c>
      <c r="F10" s="23">
        <f t="shared" si="0"/>
        <v>12500</v>
      </c>
      <c r="G10" s="36">
        <f t="shared" si="0"/>
        <v>110687.943</v>
      </c>
    </row>
    <row r="11" spans="1:7" ht="15.75" customHeight="1">
      <c r="A11" s="28" t="s">
        <v>63</v>
      </c>
      <c r="B11" s="38">
        <v>7900</v>
      </c>
      <c r="C11" s="25">
        <v>28773</v>
      </c>
      <c r="D11" s="25">
        <v>22863.753</v>
      </c>
      <c r="E11" s="25">
        <v>38651.19</v>
      </c>
      <c r="F11" s="25">
        <v>12500</v>
      </c>
      <c r="G11" s="37">
        <f>SUM(B11,C11,D11,E11,F11)</f>
        <v>110687.943</v>
      </c>
    </row>
    <row r="12" spans="1:7" ht="18" customHeight="1">
      <c r="A12" s="29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30">
        <v>0</v>
      </c>
    </row>
    <row r="13" spans="1:7" ht="16.5" customHeight="1" thickBot="1">
      <c r="A13" s="31" t="s">
        <v>17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>
        <f>SUM(B13:F13)</f>
        <v>0</v>
      </c>
    </row>
    <row r="18" spans="1:8" ht="18" customHeight="1">
      <c r="A18" s="147" t="s">
        <v>110</v>
      </c>
      <c r="B18" s="175"/>
      <c r="C18" s="175"/>
      <c r="D18" s="175"/>
      <c r="E18" s="175"/>
      <c r="F18" s="175"/>
      <c r="G18" s="175"/>
      <c r="H18" s="175"/>
    </row>
  </sheetData>
  <mergeCells count="6">
    <mergeCell ref="A18:H18"/>
    <mergeCell ref="A4:G4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workbookViewId="0" topLeftCell="D16">
      <selection activeCell="Q33" sqref="Q33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42.75390625" style="0" customWidth="1"/>
    <col min="4" max="4" width="8.00390625" style="0" customWidth="1"/>
    <col min="5" max="5" width="10.50390625" style="0" customWidth="1"/>
    <col min="6" max="6" width="8.375" style="0" customWidth="1"/>
    <col min="7" max="7" width="10.25390625" style="0" customWidth="1"/>
    <col min="8" max="8" width="5.625" style="0" customWidth="1"/>
    <col min="9" max="9" width="7.50390625" style="0" customWidth="1"/>
    <col min="10" max="10" width="9.625" style="0" customWidth="1"/>
    <col min="11" max="11" width="9.875" style="0" customWidth="1"/>
    <col min="12" max="12" width="6.375" style="0" customWidth="1"/>
    <col min="13" max="13" width="9.50390625" style="12" customWidth="1"/>
    <col min="14" max="14" width="7.875" style="0" customWidth="1"/>
    <col min="15" max="16" width="8.875" style="130" customWidth="1"/>
    <col min="17" max="17" width="11.50390625" style="130" customWidth="1"/>
  </cols>
  <sheetData>
    <row r="1" spans="9:14" ht="13.5">
      <c r="I1" s="196" t="s">
        <v>47</v>
      </c>
      <c r="J1" s="196"/>
      <c r="K1" s="196"/>
      <c r="L1" s="196"/>
      <c r="M1" s="196"/>
      <c r="N1" s="54"/>
    </row>
    <row r="2" spans="9:14" ht="13.5">
      <c r="I2" s="196" t="s">
        <v>37</v>
      </c>
      <c r="J2" s="196"/>
      <c r="K2" s="196"/>
      <c r="L2" s="196"/>
      <c r="M2" s="196"/>
      <c r="N2" s="54"/>
    </row>
    <row r="3" spans="9:14" ht="13.5" customHeight="1">
      <c r="I3" s="197" t="s">
        <v>74</v>
      </c>
      <c r="J3" s="196"/>
      <c r="K3" s="196"/>
      <c r="L3" s="196"/>
      <c r="M3" s="196"/>
      <c r="N3" s="54"/>
    </row>
    <row r="4" spans="2:11" ht="43.5" customHeight="1">
      <c r="B4" s="179" t="s">
        <v>62</v>
      </c>
      <c r="C4" s="179"/>
      <c r="D4" s="179"/>
      <c r="E4" s="179"/>
      <c r="F4" s="179"/>
      <c r="G4" s="179"/>
      <c r="H4" s="180"/>
      <c r="I4" s="180"/>
      <c r="J4" s="180"/>
      <c r="K4" s="180"/>
    </row>
    <row r="5" spans="11:14" ht="14.25" customHeight="1" thickBot="1">
      <c r="K5" s="170" t="s">
        <v>33</v>
      </c>
      <c r="L5" s="170"/>
      <c r="M5" s="170"/>
      <c r="N5" s="88"/>
    </row>
    <row r="6" spans="1:14" ht="26.25" customHeight="1">
      <c r="A6" s="141" t="s">
        <v>18</v>
      </c>
      <c r="B6" s="172" t="s">
        <v>115</v>
      </c>
      <c r="C6" s="155" t="s">
        <v>28</v>
      </c>
      <c r="D6" s="199" t="s">
        <v>27</v>
      </c>
      <c r="E6" s="155" t="s">
        <v>26</v>
      </c>
      <c r="F6" s="172" t="s">
        <v>70</v>
      </c>
      <c r="G6" s="155" t="s">
        <v>43</v>
      </c>
      <c r="H6" s="155"/>
      <c r="I6" s="155"/>
      <c r="J6" s="155"/>
      <c r="K6" s="155"/>
      <c r="L6" s="155"/>
      <c r="M6" s="202" t="s">
        <v>29</v>
      </c>
      <c r="N6" s="102"/>
    </row>
    <row r="7" spans="1:14" ht="10.5" customHeight="1">
      <c r="A7" s="142"/>
      <c r="B7" s="173"/>
      <c r="C7" s="156"/>
      <c r="D7" s="200"/>
      <c r="E7" s="156"/>
      <c r="F7" s="173"/>
      <c r="G7" s="156" t="s">
        <v>19</v>
      </c>
      <c r="H7" s="156"/>
      <c r="I7" s="156"/>
      <c r="J7" s="156"/>
      <c r="K7" s="156"/>
      <c r="L7" s="156"/>
      <c r="M7" s="203"/>
      <c r="N7" s="102"/>
    </row>
    <row r="8" spans="1:14" ht="28.5" customHeight="1" thickBot="1">
      <c r="A8" s="194"/>
      <c r="B8" s="195"/>
      <c r="C8" s="198"/>
      <c r="D8" s="201"/>
      <c r="E8" s="198"/>
      <c r="F8" s="195"/>
      <c r="G8" s="79" t="s">
        <v>0</v>
      </c>
      <c r="H8" s="79">
        <v>2016</v>
      </c>
      <c r="I8" s="79">
        <v>2017</v>
      </c>
      <c r="J8" s="79">
        <v>2018</v>
      </c>
      <c r="K8" s="79">
        <v>2019</v>
      </c>
      <c r="L8" s="79">
        <v>2020</v>
      </c>
      <c r="M8" s="204"/>
      <c r="N8" s="102"/>
    </row>
    <row r="9" spans="1:17" s="5" customFormat="1" ht="11.25" customHeight="1" thickBot="1">
      <c r="A9" s="9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12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4">
        <v>13</v>
      </c>
      <c r="N9" s="103"/>
      <c r="O9" s="130"/>
      <c r="P9" s="130"/>
      <c r="Q9" s="130"/>
    </row>
    <row r="10" spans="1:14" ht="15" customHeight="1">
      <c r="A10" s="112">
        <v>1</v>
      </c>
      <c r="B10" s="192" t="s">
        <v>35</v>
      </c>
      <c r="C10" s="113" t="s">
        <v>13</v>
      </c>
      <c r="D10" s="134" t="s">
        <v>2</v>
      </c>
      <c r="E10" s="205" t="s">
        <v>104</v>
      </c>
      <c r="F10" s="133" t="s">
        <v>20</v>
      </c>
      <c r="G10" s="114">
        <f>SUM(H10:L10)</f>
        <v>2247.1049999999996</v>
      </c>
      <c r="H10" s="115">
        <v>200</v>
      </c>
      <c r="I10" s="116">
        <v>400</v>
      </c>
      <c r="J10" s="101">
        <f>SUM(J11:J14)</f>
        <v>647.1279999999999</v>
      </c>
      <c r="K10" s="114">
        <f>SUM(K15:K18)</f>
        <v>799.9769999999999</v>
      </c>
      <c r="L10" s="115">
        <v>200</v>
      </c>
      <c r="M10" s="208" t="s">
        <v>42</v>
      </c>
      <c r="N10" s="145"/>
    </row>
    <row r="11" spans="1:14" ht="27" customHeight="1">
      <c r="A11" s="74" t="s">
        <v>79</v>
      </c>
      <c r="B11" s="193"/>
      <c r="C11" s="128" t="s">
        <v>75</v>
      </c>
      <c r="D11" s="139"/>
      <c r="E11" s="206"/>
      <c r="F11" s="189"/>
      <c r="G11" s="68"/>
      <c r="H11" s="40"/>
      <c r="I11" s="106"/>
      <c r="J11" s="11">
        <v>199.874</v>
      </c>
      <c r="K11" s="68"/>
      <c r="L11" s="40"/>
      <c r="M11" s="209"/>
      <c r="N11" s="104"/>
    </row>
    <row r="12" spans="1:14" ht="25.5" customHeight="1">
      <c r="A12" s="74" t="s">
        <v>80</v>
      </c>
      <c r="B12" s="193"/>
      <c r="C12" s="128" t="s">
        <v>76</v>
      </c>
      <c r="D12" s="139"/>
      <c r="E12" s="206"/>
      <c r="F12" s="189"/>
      <c r="G12" s="68"/>
      <c r="H12" s="40"/>
      <c r="I12" s="106"/>
      <c r="J12" s="11">
        <v>120.617</v>
      </c>
      <c r="K12" s="68"/>
      <c r="L12" s="40"/>
      <c r="M12" s="209"/>
      <c r="N12" s="104"/>
    </row>
    <row r="13" spans="1:14" ht="49.5" customHeight="1">
      <c r="A13" s="74" t="s">
        <v>81</v>
      </c>
      <c r="B13" s="193"/>
      <c r="C13" s="128" t="s">
        <v>77</v>
      </c>
      <c r="D13" s="139"/>
      <c r="E13" s="206"/>
      <c r="F13" s="189"/>
      <c r="G13" s="68"/>
      <c r="H13" s="40"/>
      <c r="I13" s="106"/>
      <c r="J13" s="11">
        <v>194.485</v>
      </c>
      <c r="K13" s="68"/>
      <c r="L13" s="40"/>
      <c r="M13" s="209"/>
      <c r="N13" s="104"/>
    </row>
    <row r="14" spans="1:14" ht="48.75" customHeight="1">
      <c r="A14" s="74" t="s">
        <v>82</v>
      </c>
      <c r="B14" s="193"/>
      <c r="C14" s="128" t="s">
        <v>78</v>
      </c>
      <c r="D14" s="139"/>
      <c r="E14" s="206"/>
      <c r="F14" s="189"/>
      <c r="G14" s="68"/>
      <c r="H14" s="40"/>
      <c r="I14" s="106"/>
      <c r="J14" s="11">
        <v>132.152</v>
      </c>
      <c r="K14" s="68"/>
      <c r="L14" s="40"/>
      <c r="M14" s="209"/>
      <c r="N14" s="104"/>
    </row>
    <row r="15" spans="1:14" ht="25.5" customHeight="1">
      <c r="A15" s="74" t="s">
        <v>111</v>
      </c>
      <c r="B15" s="193"/>
      <c r="C15" s="128" t="s">
        <v>75</v>
      </c>
      <c r="D15" s="139"/>
      <c r="E15" s="206"/>
      <c r="F15" s="189"/>
      <c r="G15" s="68"/>
      <c r="H15" s="40"/>
      <c r="I15" s="106"/>
      <c r="J15" s="11"/>
      <c r="K15" s="68">
        <v>199.992</v>
      </c>
      <c r="L15" s="40"/>
      <c r="M15" s="209"/>
      <c r="N15" s="104"/>
    </row>
    <row r="16" spans="1:14" ht="25.5" customHeight="1">
      <c r="A16" s="74" t="s">
        <v>112</v>
      </c>
      <c r="B16" s="193"/>
      <c r="C16" s="128" t="s">
        <v>106</v>
      </c>
      <c r="D16" s="139"/>
      <c r="E16" s="206"/>
      <c r="F16" s="189"/>
      <c r="G16" s="68"/>
      <c r="H16" s="40"/>
      <c r="I16" s="106"/>
      <c r="J16" s="11"/>
      <c r="K16" s="68">
        <v>199.995</v>
      </c>
      <c r="L16" s="40"/>
      <c r="M16" s="209"/>
      <c r="N16" s="104"/>
    </row>
    <row r="17" spans="1:14" ht="25.5" customHeight="1">
      <c r="A17" s="74" t="s">
        <v>113</v>
      </c>
      <c r="B17" s="193"/>
      <c r="C17" s="128" t="s">
        <v>107</v>
      </c>
      <c r="D17" s="139"/>
      <c r="E17" s="206"/>
      <c r="F17" s="189"/>
      <c r="G17" s="68"/>
      <c r="H17" s="40"/>
      <c r="I17" s="106"/>
      <c r="J17" s="11"/>
      <c r="K17" s="68">
        <v>199.997</v>
      </c>
      <c r="L17" s="40"/>
      <c r="M17" s="209"/>
      <c r="N17" s="104"/>
    </row>
    <row r="18" spans="1:14" ht="24" customHeight="1">
      <c r="A18" s="74" t="s">
        <v>114</v>
      </c>
      <c r="B18" s="193"/>
      <c r="C18" s="128" t="s">
        <v>108</v>
      </c>
      <c r="D18" s="139"/>
      <c r="E18" s="206"/>
      <c r="F18" s="189"/>
      <c r="G18" s="68"/>
      <c r="H18" s="40"/>
      <c r="I18" s="106"/>
      <c r="J18" s="11"/>
      <c r="K18" s="68">
        <v>199.993</v>
      </c>
      <c r="L18" s="40"/>
      <c r="M18" s="209"/>
      <c r="N18" s="104"/>
    </row>
    <row r="19" spans="1:14" ht="14.25" customHeight="1">
      <c r="A19" s="27">
        <v>2</v>
      </c>
      <c r="B19" s="193"/>
      <c r="C19" s="89" t="s">
        <v>3</v>
      </c>
      <c r="D19" s="139"/>
      <c r="E19" s="206"/>
      <c r="F19" s="189"/>
      <c r="G19" s="77">
        <f>SUM(H19:L19)</f>
        <v>623.374</v>
      </c>
      <c r="H19" s="3">
        <v>100</v>
      </c>
      <c r="I19" s="107">
        <v>100</v>
      </c>
      <c r="J19" s="1">
        <v>183.679</v>
      </c>
      <c r="K19" s="77">
        <v>139.695</v>
      </c>
      <c r="L19" s="3">
        <v>100</v>
      </c>
      <c r="M19" s="209"/>
      <c r="N19" s="145"/>
    </row>
    <row r="20" spans="1:14" ht="24.75" customHeight="1">
      <c r="A20" s="27">
        <v>3</v>
      </c>
      <c r="B20" s="193"/>
      <c r="C20" s="89" t="s">
        <v>4</v>
      </c>
      <c r="D20" s="139"/>
      <c r="E20" s="206"/>
      <c r="F20" s="189"/>
      <c r="G20" s="77">
        <f>SUM(H20:L20)</f>
        <v>944.8629999999999</v>
      </c>
      <c r="H20" s="3">
        <v>150</v>
      </c>
      <c r="I20" s="107">
        <v>150</v>
      </c>
      <c r="J20" s="1">
        <v>240.415</v>
      </c>
      <c r="K20" s="77">
        <v>254.448</v>
      </c>
      <c r="L20" s="3">
        <v>150</v>
      </c>
      <c r="M20" s="209"/>
      <c r="N20" s="145"/>
    </row>
    <row r="21" spans="1:14" ht="39" customHeight="1">
      <c r="A21" s="27">
        <v>4</v>
      </c>
      <c r="B21" s="193"/>
      <c r="C21" s="89" t="s">
        <v>101</v>
      </c>
      <c r="D21" s="139"/>
      <c r="E21" s="206"/>
      <c r="F21" s="189"/>
      <c r="G21" s="77">
        <f>SUM(H21:L21)</f>
        <v>14490.134999999998</v>
      </c>
      <c r="H21" s="3">
        <v>1650</v>
      </c>
      <c r="I21" s="107">
        <v>1000</v>
      </c>
      <c r="J21" s="82">
        <v>3112.766</v>
      </c>
      <c r="K21" s="77">
        <v>6727.369</v>
      </c>
      <c r="L21" s="3">
        <v>2000</v>
      </c>
      <c r="M21" s="209"/>
      <c r="N21" s="145"/>
    </row>
    <row r="22" spans="1:14" ht="27" customHeight="1">
      <c r="A22" s="27">
        <v>5</v>
      </c>
      <c r="B22" s="193"/>
      <c r="C22" s="89" t="s">
        <v>64</v>
      </c>
      <c r="D22" s="138" t="s">
        <v>2</v>
      </c>
      <c r="E22" s="207" t="s">
        <v>103</v>
      </c>
      <c r="F22" s="160" t="s">
        <v>20</v>
      </c>
      <c r="G22" s="77">
        <v>198</v>
      </c>
      <c r="H22" s="3"/>
      <c r="I22" s="107">
        <v>198</v>
      </c>
      <c r="J22" s="3"/>
      <c r="K22" s="77"/>
      <c r="L22" s="3"/>
      <c r="M22" s="210" t="s">
        <v>42</v>
      </c>
      <c r="N22" s="104"/>
    </row>
    <row r="23" spans="1:14" ht="27" customHeight="1">
      <c r="A23" s="27">
        <v>6</v>
      </c>
      <c r="B23" s="193"/>
      <c r="C23" s="89" t="s">
        <v>83</v>
      </c>
      <c r="D23" s="139"/>
      <c r="E23" s="136"/>
      <c r="F23" s="189"/>
      <c r="G23" s="77">
        <f>SUM(H23:I23)</f>
        <v>802</v>
      </c>
      <c r="H23" s="3"/>
      <c r="I23" s="107">
        <v>802</v>
      </c>
      <c r="J23" s="3"/>
      <c r="K23" s="77"/>
      <c r="L23" s="3"/>
      <c r="M23" s="211"/>
      <c r="N23" s="104"/>
    </row>
    <row r="24" spans="1:14" ht="15" customHeight="1">
      <c r="A24" s="27">
        <v>7</v>
      </c>
      <c r="B24" s="193"/>
      <c r="C24" s="89" t="s">
        <v>50</v>
      </c>
      <c r="D24" s="139"/>
      <c r="E24" s="136"/>
      <c r="F24" s="189"/>
      <c r="G24" s="77">
        <f>SUM(H24:L24)</f>
        <v>1500</v>
      </c>
      <c r="H24" s="3">
        <v>300</v>
      </c>
      <c r="I24" s="107">
        <v>300</v>
      </c>
      <c r="J24" s="1">
        <v>300</v>
      </c>
      <c r="K24" s="77">
        <v>300</v>
      </c>
      <c r="L24" s="3">
        <v>300</v>
      </c>
      <c r="M24" s="211"/>
      <c r="N24" s="145"/>
    </row>
    <row r="25" spans="1:14" ht="15" customHeight="1">
      <c r="A25" s="27">
        <v>8</v>
      </c>
      <c r="B25" s="193"/>
      <c r="C25" s="89" t="s">
        <v>48</v>
      </c>
      <c r="D25" s="139"/>
      <c r="E25" s="136"/>
      <c r="F25" s="189"/>
      <c r="G25" s="77">
        <f>SUM(H25:L25)</f>
        <v>100</v>
      </c>
      <c r="H25" s="3">
        <v>100</v>
      </c>
      <c r="I25" s="107"/>
      <c r="J25" s="1"/>
      <c r="K25" s="77"/>
      <c r="L25" s="3"/>
      <c r="M25" s="211"/>
      <c r="N25" s="104"/>
    </row>
    <row r="26" spans="1:14" ht="15" customHeight="1">
      <c r="A26" s="27">
        <v>9</v>
      </c>
      <c r="B26" s="193"/>
      <c r="C26" s="89" t="s">
        <v>65</v>
      </c>
      <c r="D26" s="139"/>
      <c r="E26" s="136"/>
      <c r="F26" s="189"/>
      <c r="G26" s="77">
        <f>SUM(H26:L26)</f>
        <v>1455.701</v>
      </c>
      <c r="H26" s="3"/>
      <c r="I26" s="107">
        <v>300</v>
      </c>
      <c r="J26" s="1">
        <v>500</v>
      </c>
      <c r="K26" s="77">
        <v>455.701</v>
      </c>
      <c r="L26" s="3">
        <v>200</v>
      </c>
      <c r="M26" s="211"/>
      <c r="N26" s="145"/>
    </row>
    <row r="27" spans="1:14" ht="24.75" customHeight="1">
      <c r="A27" s="27">
        <v>10</v>
      </c>
      <c r="B27" s="188" t="s">
        <v>35</v>
      </c>
      <c r="C27" s="89" t="s">
        <v>84</v>
      </c>
      <c r="D27" s="139"/>
      <c r="E27" s="136"/>
      <c r="F27" s="189"/>
      <c r="G27" s="77">
        <f>SUM(H27:L27)</f>
        <v>21608.825</v>
      </c>
      <c r="H27" s="3">
        <v>3200</v>
      </c>
      <c r="I27" s="107">
        <v>6000</v>
      </c>
      <c r="J27" s="1">
        <f>SUM(J28:J33)</f>
        <v>4408.825000000001</v>
      </c>
      <c r="K27" s="77">
        <v>4000</v>
      </c>
      <c r="L27" s="3">
        <v>4000</v>
      </c>
      <c r="M27" s="211"/>
      <c r="N27" s="145"/>
    </row>
    <row r="28" spans="1:14" ht="24.75" customHeight="1">
      <c r="A28" s="74" t="s">
        <v>85</v>
      </c>
      <c r="B28" s="160"/>
      <c r="C28" s="129" t="s">
        <v>89</v>
      </c>
      <c r="D28" s="139"/>
      <c r="E28" s="136"/>
      <c r="F28" s="189"/>
      <c r="G28" s="45"/>
      <c r="H28" s="3"/>
      <c r="I28" s="107"/>
      <c r="J28" s="11">
        <v>363.949</v>
      </c>
      <c r="K28" s="45"/>
      <c r="L28" s="3"/>
      <c r="M28" s="211"/>
      <c r="N28" s="104"/>
    </row>
    <row r="29" spans="1:14" ht="27" customHeight="1">
      <c r="A29" s="74" t="s">
        <v>86</v>
      </c>
      <c r="B29" s="160"/>
      <c r="C29" s="129" t="s">
        <v>90</v>
      </c>
      <c r="D29" s="139"/>
      <c r="E29" s="136"/>
      <c r="F29" s="189"/>
      <c r="G29" s="45"/>
      <c r="H29" s="3"/>
      <c r="I29" s="107"/>
      <c r="J29" s="11">
        <v>242.748</v>
      </c>
      <c r="K29" s="45"/>
      <c r="L29" s="3"/>
      <c r="M29" s="211"/>
      <c r="N29" s="104"/>
    </row>
    <row r="30" spans="1:14" ht="27" customHeight="1">
      <c r="A30" s="74" t="s">
        <v>87</v>
      </c>
      <c r="B30" s="189"/>
      <c r="C30" s="129" t="s">
        <v>91</v>
      </c>
      <c r="D30" s="139"/>
      <c r="E30" s="136"/>
      <c r="F30" s="189"/>
      <c r="G30" s="45"/>
      <c r="H30" s="3"/>
      <c r="I30" s="107"/>
      <c r="J30" s="11">
        <v>59.605</v>
      </c>
      <c r="K30" s="45"/>
      <c r="L30" s="3"/>
      <c r="M30" s="211"/>
      <c r="N30" s="104"/>
    </row>
    <row r="31" spans="1:14" ht="27" customHeight="1">
      <c r="A31" s="74" t="s">
        <v>88</v>
      </c>
      <c r="B31" s="188" t="s">
        <v>99</v>
      </c>
      <c r="C31" s="129" t="s">
        <v>95</v>
      </c>
      <c r="D31" s="139"/>
      <c r="E31" s="136"/>
      <c r="F31" s="189"/>
      <c r="G31" s="45"/>
      <c r="H31" s="3"/>
      <c r="I31" s="107"/>
      <c r="J31" s="11">
        <v>962.46</v>
      </c>
      <c r="K31" s="45"/>
      <c r="L31" s="3"/>
      <c r="M31" s="211"/>
      <c r="N31" s="104"/>
    </row>
    <row r="32" spans="1:14" ht="25.5" customHeight="1">
      <c r="A32" s="74" t="s">
        <v>94</v>
      </c>
      <c r="B32" s="190"/>
      <c r="C32" s="129" t="s">
        <v>96</v>
      </c>
      <c r="D32" s="139"/>
      <c r="E32" s="136"/>
      <c r="F32" s="189"/>
      <c r="G32" s="45"/>
      <c r="H32" s="3"/>
      <c r="I32" s="107"/>
      <c r="J32" s="11">
        <v>593.686</v>
      </c>
      <c r="K32" s="45"/>
      <c r="L32" s="3"/>
      <c r="M32" s="211"/>
      <c r="N32" s="104"/>
    </row>
    <row r="33" spans="1:14" ht="17.25" customHeight="1">
      <c r="A33" s="74" t="s">
        <v>98</v>
      </c>
      <c r="B33" s="191"/>
      <c r="C33" s="129" t="s">
        <v>97</v>
      </c>
      <c r="D33" s="139"/>
      <c r="E33" s="136"/>
      <c r="F33" s="189"/>
      <c r="G33" s="45"/>
      <c r="H33" s="3"/>
      <c r="I33" s="107"/>
      <c r="J33" s="11">
        <v>2186.377</v>
      </c>
      <c r="K33" s="45"/>
      <c r="L33" s="3"/>
      <c r="M33" s="211"/>
      <c r="N33" s="104"/>
    </row>
    <row r="34" spans="1:18" ht="27" customHeight="1">
      <c r="A34" s="27">
        <v>11</v>
      </c>
      <c r="B34" s="75" t="s">
        <v>51</v>
      </c>
      <c r="C34" s="85" t="s">
        <v>52</v>
      </c>
      <c r="D34" s="139"/>
      <c r="E34" s="136"/>
      <c r="F34" s="189"/>
      <c r="G34" s="77">
        <f>SUM(H34:L34)</f>
        <v>1100</v>
      </c>
      <c r="H34" s="3">
        <v>300</v>
      </c>
      <c r="I34" s="107">
        <v>200</v>
      </c>
      <c r="J34" s="1">
        <v>200</v>
      </c>
      <c r="K34" s="77">
        <v>200</v>
      </c>
      <c r="L34" s="3">
        <v>200</v>
      </c>
      <c r="M34" s="211"/>
      <c r="N34" s="104"/>
      <c r="O34" s="214"/>
      <c r="P34" s="214"/>
      <c r="Q34" s="214"/>
      <c r="R34" s="14"/>
    </row>
    <row r="35" spans="1:18" ht="27" customHeight="1">
      <c r="A35" s="27">
        <v>12</v>
      </c>
      <c r="B35" s="75" t="s">
        <v>34</v>
      </c>
      <c r="C35" s="85" t="s">
        <v>46</v>
      </c>
      <c r="D35" s="139"/>
      <c r="E35" s="136"/>
      <c r="F35" s="189"/>
      <c r="G35" s="77">
        <f>SUM(H35:L35)</f>
        <v>7368.3</v>
      </c>
      <c r="H35" s="3">
        <v>900</v>
      </c>
      <c r="I35" s="107">
        <v>1568.3</v>
      </c>
      <c r="J35" s="1">
        <v>3000</v>
      </c>
      <c r="K35" s="77">
        <v>1000</v>
      </c>
      <c r="L35" s="3">
        <v>900</v>
      </c>
      <c r="M35" s="211"/>
      <c r="N35" s="144"/>
      <c r="O35" s="215"/>
      <c r="P35" s="215"/>
      <c r="Q35" s="216"/>
      <c r="R35" s="14"/>
    </row>
    <row r="36" spans="1:18" ht="24.75" customHeight="1">
      <c r="A36" s="27">
        <v>13</v>
      </c>
      <c r="B36" s="75" t="s">
        <v>45</v>
      </c>
      <c r="C36" s="87" t="s">
        <v>54</v>
      </c>
      <c r="D36" s="139"/>
      <c r="E36" s="136"/>
      <c r="F36" s="189"/>
      <c r="G36" s="77">
        <f>SUM(H36:L36)</f>
        <v>55894.94</v>
      </c>
      <c r="H36" s="3">
        <v>1000</v>
      </c>
      <c r="I36" s="107">
        <v>17400</v>
      </c>
      <c r="J36" s="1">
        <v>8270.94</v>
      </c>
      <c r="K36" s="77">
        <v>24774</v>
      </c>
      <c r="L36" s="3">
        <v>4450</v>
      </c>
      <c r="M36" s="211"/>
      <c r="N36" s="146"/>
      <c r="O36" s="217"/>
      <c r="P36" s="218"/>
      <c r="Q36" s="219"/>
      <c r="R36" s="14"/>
    </row>
    <row r="37" spans="1:14" ht="38.25" customHeight="1" thickBot="1">
      <c r="A37" s="117">
        <v>14</v>
      </c>
      <c r="B37" s="118" t="s">
        <v>34</v>
      </c>
      <c r="C37" s="119" t="s">
        <v>67</v>
      </c>
      <c r="D37" s="140"/>
      <c r="E37" s="137"/>
      <c r="F37" s="213"/>
      <c r="G37" s="120">
        <f>SUM(H37:L37)</f>
        <v>2354.7</v>
      </c>
      <c r="H37" s="18"/>
      <c r="I37" s="121">
        <v>354.7</v>
      </c>
      <c r="J37" s="69">
        <v>2000</v>
      </c>
      <c r="K37" s="122"/>
      <c r="L37" s="18"/>
      <c r="M37" s="212"/>
      <c r="N37" s="104"/>
    </row>
    <row r="38" spans="1:14" ht="15" customHeight="1" thickBot="1">
      <c r="A38" s="61"/>
      <c r="B38" s="99"/>
      <c r="C38" s="100" t="s">
        <v>21</v>
      </c>
      <c r="D38" s="62"/>
      <c r="E38" s="63"/>
      <c r="F38" s="63"/>
      <c r="G38" s="64">
        <f>SUM(G10,G19:G21,G22:G27,G34:G37)</f>
        <v>110687.943</v>
      </c>
      <c r="H38" s="65">
        <f>SUM(H10:H36)</f>
        <v>7900</v>
      </c>
      <c r="I38" s="110">
        <f>SUM(I10:I37)</f>
        <v>28773</v>
      </c>
      <c r="J38" s="64">
        <f>SUM(J10,J19:J21,J22:J27,J34:J37)</f>
        <v>22863.753000000004</v>
      </c>
      <c r="K38" s="64">
        <f>SUM(K10,K19:K37)</f>
        <v>38651.19</v>
      </c>
      <c r="L38" s="66">
        <f>SUM(L10:L36)</f>
        <v>12500</v>
      </c>
      <c r="M38" s="94"/>
      <c r="N38" s="105"/>
    </row>
    <row r="39" spans="3:10" ht="39" customHeight="1">
      <c r="C39" s="147" t="s">
        <v>110</v>
      </c>
      <c r="D39" s="175"/>
      <c r="E39" s="175"/>
      <c r="F39" s="175"/>
      <c r="G39" s="175"/>
      <c r="H39" s="175"/>
      <c r="I39" s="175"/>
      <c r="J39" s="175"/>
    </row>
    <row r="40" spans="3:7" ht="12.75">
      <c r="C40" s="83"/>
      <c r="G40" s="44"/>
    </row>
    <row r="41" spans="7:11" ht="12.75">
      <c r="G41" s="44"/>
      <c r="I41" s="43"/>
      <c r="J41" s="44"/>
      <c r="K41" s="44"/>
    </row>
  </sheetData>
  <mergeCells count="26">
    <mergeCell ref="K5:M5"/>
    <mergeCell ref="M6:M8"/>
    <mergeCell ref="E10:E21"/>
    <mergeCell ref="E22:E37"/>
    <mergeCell ref="M10:M21"/>
    <mergeCell ref="M22:M37"/>
    <mergeCell ref="F10:F21"/>
    <mergeCell ref="F22:F37"/>
    <mergeCell ref="G6:L6"/>
    <mergeCell ref="G7:L7"/>
    <mergeCell ref="A6:A8"/>
    <mergeCell ref="B6:B8"/>
    <mergeCell ref="I1:M1"/>
    <mergeCell ref="I2:M2"/>
    <mergeCell ref="I3:M3"/>
    <mergeCell ref="F6:F8"/>
    <mergeCell ref="B4:K4"/>
    <mergeCell ref="C6:C8"/>
    <mergeCell ref="D6:D8"/>
    <mergeCell ref="E6:E8"/>
    <mergeCell ref="C39:J39"/>
    <mergeCell ref="B27:B30"/>
    <mergeCell ref="B31:B33"/>
    <mergeCell ref="B10:B26"/>
    <mergeCell ref="D10:D21"/>
    <mergeCell ref="D22:D37"/>
  </mergeCells>
  <printOptions/>
  <pageMargins left="0.4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2018-10-26T09:38:58Z</cp:lastPrinted>
  <dcterms:created xsi:type="dcterms:W3CDTF">2016-01-19T13:08:14Z</dcterms:created>
  <dcterms:modified xsi:type="dcterms:W3CDTF">2018-12-05T12:45:11Z</dcterms:modified>
  <cp:category/>
  <cp:version/>
  <cp:contentType/>
  <cp:contentStatus/>
</cp:coreProperties>
</file>