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2" windowWidth="20712" windowHeight="11268" activeTab="3"/>
  </bookViews>
  <sheets>
    <sheet name="дод1" sheetId="47" r:id="rId1"/>
    <sheet name="дод2 " sheetId="46" r:id="rId2"/>
    <sheet name="дод3" sheetId="28" r:id="rId3"/>
    <sheet name="дод4" sheetId="45" r:id="rId4"/>
  </sheets>
  <definedNames>
    <definedName name="_xlnm.Print_Titles" localSheetId="2">дод3!$5:$9</definedName>
    <definedName name="_xlnm.Print_Titles" localSheetId="3">дод4!$13:$14</definedName>
    <definedName name="_xlnm.Print_Area" localSheetId="0">дод1!$A$1:$F$32</definedName>
    <definedName name="_xlnm.Print_Area" localSheetId="1">'дод2 '!$A$1:$F$35</definedName>
    <definedName name="_xlnm.Print_Area" localSheetId="2">дод3!$A$1:$Q$211</definedName>
    <definedName name="_xlnm.Print_Area" localSheetId="3">дод4!$A$1:$J$30</definedName>
  </definedNames>
  <calcPr calcId="124519"/>
</workbook>
</file>

<file path=xl/calcChain.xml><?xml version="1.0" encoding="utf-8"?>
<calcChain xmlns="http://schemas.openxmlformats.org/spreadsheetml/2006/main">
  <c r="P11" i="28"/>
  <c r="M11"/>
  <c r="L11"/>
  <c r="K11"/>
  <c r="I11"/>
  <c r="J47"/>
  <c r="E47"/>
  <c r="F39"/>
  <c r="I16" i="45"/>
  <c r="I15" s="1"/>
  <c r="C16" i="47"/>
  <c r="C17"/>
  <c r="C28"/>
  <c r="C27"/>
  <c r="C26"/>
  <c r="C25"/>
  <c r="C24"/>
  <c r="C23"/>
  <c r="C22"/>
  <c r="C21"/>
  <c r="C20"/>
  <c r="D19"/>
  <c r="D18" s="1"/>
  <c r="C18" s="1"/>
  <c r="C15"/>
  <c r="F14"/>
  <c r="F13" s="1"/>
  <c r="F12" s="1"/>
  <c r="F29" s="1"/>
  <c r="E14"/>
  <c r="E13" s="1"/>
  <c r="E12" s="1"/>
  <c r="E29" s="1"/>
  <c r="E59" i="28"/>
  <c r="E58"/>
  <c r="E57"/>
  <c r="E56"/>
  <c r="E55"/>
  <c r="E53"/>
  <c r="J57"/>
  <c r="J56"/>
  <c r="J38"/>
  <c r="Q38" s="1"/>
  <c r="J35"/>
  <c r="J37"/>
  <c r="Q37" s="1"/>
  <c r="J101"/>
  <c r="Q101" s="1"/>
  <c r="F25" i="46"/>
  <c r="F23" s="1"/>
  <c r="F22" s="1"/>
  <c r="E25"/>
  <c r="D25"/>
  <c r="C25" s="1"/>
  <c r="F24"/>
  <c r="E24"/>
  <c r="D24"/>
  <c r="C24" s="1"/>
  <c r="E23"/>
  <c r="E22" s="1"/>
  <c r="C21"/>
  <c r="F20"/>
  <c r="E20"/>
  <c r="D20"/>
  <c r="C20" s="1"/>
  <c r="F19"/>
  <c r="E19"/>
  <c r="D19"/>
  <c r="C19" s="1"/>
  <c r="F18"/>
  <c r="E18"/>
  <c r="D18"/>
  <c r="C16"/>
  <c r="F15"/>
  <c r="E15"/>
  <c r="D15"/>
  <c r="C15"/>
  <c r="F14"/>
  <c r="E14"/>
  <c r="D14"/>
  <c r="C14"/>
  <c r="C13"/>
  <c r="C12"/>
  <c r="F11"/>
  <c r="F10" s="1"/>
  <c r="F17" s="1"/>
  <c r="E11"/>
  <c r="E10" s="1"/>
  <c r="E17" s="1"/>
  <c r="D11"/>
  <c r="I25" i="45" l="1"/>
  <c r="Q56" i="28"/>
  <c r="S56"/>
  <c r="Q57"/>
  <c r="Q47"/>
  <c r="D23" i="46"/>
  <c r="D22" s="1"/>
  <c r="C19" i="47"/>
  <c r="D14"/>
  <c r="C14" s="1"/>
  <c r="C13" s="1"/>
  <c r="S35" i="28"/>
  <c r="D26" i="46"/>
  <c r="C22"/>
  <c r="F26"/>
  <c r="E26"/>
  <c r="C11"/>
  <c r="C23"/>
  <c r="D10"/>
  <c r="C18"/>
  <c r="D13" i="47" l="1"/>
  <c r="D12" s="1"/>
  <c r="C12" s="1"/>
  <c r="C26" i="46"/>
  <c r="D17"/>
  <c r="C17" s="1"/>
  <c r="C10"/>
  <c r="D29" i="47" l="1"/>
  <c r="C29" s="1"/>
  <c r="J17" i="28"/>
  <c r="E18"/>
  <c r="E17"/>
  <c r="Q17" l="1"/>
  <c r="M78"/>
  <c r="L78"/>
  <c r="K78"/>
  <c r="E86"/>
  <c r="J86"/>
  <c r="J85"/>
  <c r="E85"/>
  <c r="E82"/>
  <c r="J82"/>
  <c r="Q82" l="1"/>
  <c r="Q86"/>
  <c r="Q85"/>
  <c r="O74" l="1"/>
  <c r="N74"/>
  <c r="M74"/>
  <c r="L74"/>
  <c r="K74"/>
  <c r="I74"/>
  <c r="H74"/>
  <c r="G74"/>
  <c r="F74"/>
  <c r="J76"/>
  <c r="J75"/>
  <c r="E76"/>
  <c r="J74" l="1"/>
  <c r="Q76"/>
  <c r="J159"/>
  <c r="J157"/>
  <c r="J21"/>
  <c r="E21"/>
  <c r="P186"/>
  <c r="M186"/>
  <c r="L186"/>
  <c r="K186"/>
  <c r="F180"/>
  <c r="G180"/>
  <c r="H180"/>
  <c r="I180"/>
  <c r="K180"/>
  <c r="L180"/>
  <c r="M180"/>
  <c r="N180"/>
  <c r="O180"/>
  <c r="P180"/>
  <c r="H181"/>
  <c r="I181"/>
  <c r="K181"/>
  <c r="L181"/>
  <c r="M181"/>
  <c r="P181"/>
  <c r="G182"/>
  <c r="H182"/>
  <c r="I182"/>
  <c r="K182"/>
  <c r="L182"/>
  <c r="M182"/>
  <c r="N182"/>
  <c r="O182"/>
  <c r="P182"/>
  <c r="F184"/>
  <c r="G184"/>
  <c r="H184"/>
  <c r="I184"/>
  <c r="K184"/>
  <c r="L184"/>
  <c r="M184"/>
  <c r="N184"/>
  <c r="O184"/>
  <c r="P184"/>
  <c r="F185"/>
  <c r="G185"/>
  <c r="H185"/>
  <c r="I185"/>
  <c r="N185"/>
  <c r="O185"/>
  <c r="F186"/>
  <c r="G186"/>
  <c r="H186"/>
  <c r="I186"/>
  <c r="F187"/>
  <c r="G187"/>
  <c r="H187"/>
  <c r="I187"/>
  <c r="K187"/>
  <c r="L187"/>
  <c r="M187"/>
  <c r="N187"/>
  <c r="O187"/>
  <c r="P187"/>
  <c r="F188"/>
  <c r="G188"/>
  <c r="H188"/>
  <c r="I188"/>
  <c r="K188"/>
  <c r="L188"/>
  <c r="M188"/>
  <c r="N188"/>
  <c r="O188"/>
  <c r="P188"/>
  <c r="F189"/>
  <c r="G189"/>
  <c r="H189"/>
  <c r="I189"/>
  <c r="K189"/>
  <c r="L189"/>
  <c r="M189"/>
  <c r="N189"/>
  <c r="O189"/>
  <c r="P189"/>
  <c r="F190"/>
  <c r="G190"/>
  <c r="H190"/>
  <c r="I190"/>
  <c r="K190"/>
  <c r="L190"/>
  <c r="M190"/>
  <c r="N190"/>
  <c r="O190"/>
  <c r="P190"/>
  <c r="E191"/>
  <c r="F191"/>
  <c r="G191"/>
  <c r="H191"/>
  <c r="I191"/>
  <c r="K191"/>
  <c r="L191"/>
  <c r="M191"/>
  <c r="N191"/>
  <c r="O191"/>
  <c r="P191"/>
  <c r="E192"/>
  <c r="F192"/>
  <c r="G192"/>
  <c r="H192"/>
  <c r="I192"/>
  <c r="K192"/>
  <c r="L192"/>
  <c r="M192"/>
  <c r="N192"/>
  <c r="O192"/>
  <c r="P192"/>
  <c r="F193"/>
  <c r="G193"/>
  <c r="H193"/>
  <c r="I193"/>
  <c r="K193"/>
  <c r="L193"/>
  <c r="M193"/>
  <c r="N193"/>
  <c r="O193"/>
  <c r="P193"/>
  <c r="E194"/>
  <c r="F194"/>
  <c r="G194"/>
  <c r="H194"/>
  <c r="I194"/>
  <c r="K194"/>
  <c r="L194"/>
  <c r="M194"/>
  <c r="N194"/>
  <c r="O194"/>
  <c r="P194"/>
  <c r="E195"/>
  <c r="F195"/>
  <c r="G195"/>
  <c r="H195"/>
  <c r="I195"/>
  <c r="K195"/>
  <c r="L195"/>
  <c r="M195"/>
  <c r="N195"/>
  <c r="O195"/>
  <c r="P195"/>
  <c r="E196"/>
  <c r="F196"/>
  <c r="G196"/>
  <c r="H196"/>
  <c r="I196"/>
  <c r="K196"/>
  <c r="L196"/>
  <c r="M196"/>
  <c r="N196"/>
  <c r="O196"/>
  <c r="P196"/>
  <c r="F197"/>
  <c r="G197"/>
  <c r="H197"/>
  <c r="I197"/>
  <c r="K197"/>
  <c r="L197"/>
  <c r="M197"/>
  <c r="N197"/>
  <c r="O197"/>
  <c r="P197"/>
  <c r="F198"/>
  <c r="G198"/>
  <c r="H198"/>
  <c r="I198"/>
  <c r="K198"/>
  <c r="L198"/>
  <c r="M198"/>
  <c r="N198"/>
  <c r="O198"/>
  <c r="P198"/>
  <c r="F202"/>
  <c r="G202"/>
  <c r="H202"/>
  <c r="I202"/>
  <c r="K202"/>
  <c r="L202"/>
  <c r="M202"/>
  <c r="N202"/>
  <c r="O202"/>
  <c r="P202"/>
  <c r="F203"/>
  <c r="G203"/>
  <c r="H203"/>
  <c r="I203"/>
  <c r="K203"/>
  <c r="L203"/>
  <c r="M203"/>
  <c r="N203"/>
  <c r="O203"/>
  <c r="P203"/>
  <c r="F182"/>
  <c r="J40"/>
  <c r="O39"/>
  <c r="N39"/>
  <c r="E39"/>
  <c r="E41"/>
  <c r="E40"/>
  <c r="E99"/>
  <c r="O87"/>
  <c r="N87"/>
  <c r="G181"/>
  <c r="F181"/>
  <c r="E54"/>
  <c r="E193" s="1"/>
  <c r="E60"/>
  <c r="E197" s="1"/>
  <c r="H29"/>
  <c r="H11" s="1"/>
  <c r="G29"/>
  <c r="G11" s="1"/>
  <c r="F29"/>
  <c r="F11" s="1"/>
  <c r="E52"/>
  <c r="E160"/>
  <c r="G145"/>
  <c r="F145"/>
  <c r="J119"/>
  <c r="J118"/>
  <c r="J117"/>
  <c r="P116"/>
  <c r="O116"/>
  <c r="N116"/>
  <c r="M116"/>
  <c r="L116"/>
  <c r="K116"/>
  <c r="I116"/>
  <c r="H116"/>
  <c r="G116"/>
  <c r="O186" l="1"/>
  <c r="O11"/>
  <c r="N186"/>
  <c r="N11"/>
  <c r="Q21"/>
  <c r="N181"/>
  <c r="O181"/>
  <c r="Q40"/>
  <c r="F10"/>
  <c r="E62"/>
  <c r="E198" s="1"/>
  <c r="P10"/>
  <c r="J48"/>
  <c r="E48"/>
  <c r="J41"/>
  <c r="J39"/>
  <c r="Q41"/>
  <c r="Q39"/>
  <c r="E75"/>
  <c r="E74" s="1"/>
  <c r="P74"/>
  <c r="P73"/>
  <c r="O73"/>
  <c r="N73"/>
  <c r="M73"/>
  <c r="L73"/>
  <c r="K73"/>
  <c r="J73"/>
  <c r="I73"/>
  <c r="H73"/>
  <c r="G73"/>
  <c r="F73"/>
  <c r="E73"/>
  <c r="E15"/>
  <c r="E203" s="1"/>
  <c r="E14"/>
  <c r="E159"/>
  <c r="Q159" s="1"/>
  <c r="J161"/>
  <c r="J62"/>
  <c r="J198" s="1"/>
  <c r="P78"/>
  <c r="P77" s="1"/>
  <c r="O78"/>
  <c r="N78"/>
  <c r="N77" s="1"/>
  <c r="L77"/>
  <c r="I78"/>
  <c r="I77" s="1"/>
  <c r="H78"/>
  <c r="G78"/>
  <c r="G77" s="1"/>
  <c r="F78"/>
  <c r="F77" s="1"/>
  <c r="J100"/>
  <c r="J187" s="1"/>
  <c r="E81"/>
  <c r="J164"/>
  <c r="J163"/>
  <c r="J162"/>
  <c r="J160"/>
  <c r="E164"/>
  <c r="E190" s="1"/>
  <c r="E163"/>
  <c r="E162"/>
  <c r="E126"/>
  <c r="E125"/>
  <c r="E124"/>
  <c r="E123"/>
  <c r="E122"/>
  <c r="E121"/>
  <c r="E120"/>
  <c r="E119"/>
  <c r="Q119" s="1"/>
  <c r="E118"/>
  <c r="Q118" s="1"/>
  <c r="E117"/>
  <c r="Q117" s="1"/>
  <c r="J54"/>
  <c r="J193" s="1"/>
  <c r="H10"/>
  <c r="J24"/>
  <c r="E24"/>
  <c r="J88"/>
  <c r="J84"/>
  <c r="E88"/>
  <c r="Q88" s="1"/>
  <c r="E84"/>
  <c r="I10"/>
  <c r="G10"/>
  <c r="J18"/>
  <c r="Q18" s="1"/>
  <c r="XFD18" s="1"/>
  <c r="J16"/>
  <c r="J15"/>
  <c r="J203" s="1"/>
  <c r="J115"/>
  <c r="J114"/>
  <c r="Q114" s="1"/>
  <c r="J113"/>
  <c r="J111"/>
  <c r="J110"/>
  <c r="J109"/>
  <c r="J108"/>
  <c r="J106"/>
  <c r="E111"/>
  <c r="E110"/>
  <c r="Q110" s="1"/>
  <c r="P143"/>
  <c r="O143"/>
  <c r="N143"/>
  <c r="M143"/>
  <c r="L143"/>
  <c r="K143"/>
  <c r="I143"/>
  <c r="H143"/>
  <c r="P145"/>
  <c r="O145"/>
  <c r="N145"/>
  <c r="M145"/>
  <c r="L145"/>
  <c r="K145"/>
  <c r="I145"/>
  <c r="H145"/>
  <c r="P105"/>
  <c r="O105"/>
  <c r="N105"/>
  <c r="M105"/>
  <c r="L105"/>
  <c r="K105"/>
  <c r="I105"/>
  <c r="H105"/>
  <c r="G105"/>
  <c r="F105"/>
  <c r="E108"/>
  <c r="Q108" s="1"/>
  <c r="E106"/>
  <c r="E116"/>
  <c r="P112"/>
  <c r="O112"/>
  <c r="N112"/>
  <c r="M112"/>
  <c r="L112"/>
  <c r="K112"/>
  <c r="I112"/>
  <c r="H112"/>
  <c r="G112"/>
  <c r="F112"/>
  <c r="E115"/>
  <c r="P128"/>
  <c r="O128"/>
  <c r="N128"/>
  <c r="M128"/>
  <c r="L128"/>
  <c r="K128"/>
  <c r="I128"/>
  <c r="H128"/>
  <c r="P153"/>
  <c r="P152" s="1"/>
  <c r="O153"/>
  <c r="O152" s="1"/>
  <c r="N153"/>
  <c r="N152" s="1"/>
  <c r="M153"/>
  <c r="M152" s="1"/>
  <c r="L153"/>
  <c r="L152" s="1"/>
  <c r="K153"/>
  <c r="K152" s="1"/>
  <c r="I153"/>
  <c r="I152" s="1"/>
  <c r="H153"/>
  <c r="H152" s="1"/>
  <c r="G153"/>
  <c r="G152" s="1"/>
  <c r="F153"/>
  <c r="F152" s="1"/>
  <c r="O77"/>
  <c r="M77"/>
  <c r="K77"/>
  <c r="H77"/>
  <c r="P97"/>
  <c r="P185" s="1"/>
  <c r="P166"/>
  <c r="P165" s="1"/>
  <c r="O166"/>
  <c r="O165" s="1"/>
  <c r="N166"/>
  <c r="N165" s="1"/>
  <c r="M166"/>
  <c r="M165" s="1"/>
  <c r="L166"/>
  <c r="L165" s="1"/>
  <c r="K166"/>
  <c r="K165" s="1"/>
  <c r="I166"/>
  <c r="I165" s="1"/>
  <c r="H166"/>
  <c r="H165" s="1"/>
  <c r="G166"/>
  <c r="G165" s="1"/>
  <c r="F166"/>
  <c r="F165" s="1"/>
  <c r="J144"/>
  <c r="J143" s="1"/>
  <c r="E144"/>
  <c r="E143" s="1"/>
  <c r="J147"/>
  <c r="E147"/>
  <c r="J146"/>
  <c r="J145" s="1"/>
  <c r="E146"/>
  <c r="E145" s="1"/>
  <c r="J46"/>
  <c r="J43"/>
  <c r="J42"/>
  <c r="J36"/>
  <c r="Q35" s="1"/>
  <c r="J34"/>
  <c r="M44"/>
  <c r="M185" s="1"/>
  <c r="L44"/>
  <c r="L185" s="1"/>
  <c r="K44"/>
  <c r="K185" s="1"/>
  <c r="E46"/>
  <c r="Q46" s="1"/>
  <c r="E43"/>
  <c r="K26"/>
  <c r="L26"/>
  <c r="L183" s="1"/>
  <c r="M26"/>
  <c r="J22"/>
  <c r="J20"/>
  <c r="J19"/>
  <c r="Q19" s="1"/>
  <c r="J12"/>
  <c r="E12"/>
  <c r="E22"/>
  <c r="E20"/>
  <c r="E19"/>
  <c r="E16"/>
  <c r="E150"/>
  <c r="J150"/>
  <c r="E98"/>
  <c r="E97" s="1"/>
  <c r="J98"/>
  <c r="J97" s="1"/>
  <c r="J55"/>
  <c r="J58"/>
  <c r="J194" s="1"/>
  <c r="J59"/>
  <c r="J61"/>
  <c r="J196" s="1"/>
  <c r="J66"/>
  <c r="J65"/>
  <c r="Q65" s="1"/>
  <c r="E65"/>
  <c r="E155"/>
  <c r="E156"/>
  <c r="Q156" s="1"/>
  <c r="E157"/>
  <c r="Q157" s="1"/>
  <c r="E158"/>
  <c r="E154"/>
  <c r="J53"/>
  <c r="J191" s="1"/>
  <c r="E83"/>
  <c r="E71"/>
  <c r="J71"/>
  <c r="Q71" s="1"/>
  <c r="J60"/>
  <c r="J197" s="1"/>
  <c r="Q58"/>
  <c r="Q194" s="1"/>
  <c r="E34"/>
  <c r="J148"/>
  <c r="E149"/>
  <c r="J149"/>
  <c r="E151"/>
  <c r="J151"/>
  <c r="E72"/>
  <c r="J72"/>
  <c r="J31"/>
  <c r="E63"/>
  <c r="J63"/>
  <c r="J69"/>
  <c r="E66"/>
  <c r="Q66" s="1"/>
  <c r="E69"/>
  <c r="Q69" s="1"/>
  <c r="J51"/>
  <c r="J188" s="1"/>
  <c r="E51"/>
  <c r="E188" s="1"/>
  <c r="E23"/>
  <c r="J23"/>
  <c r="J25"/>
  <c r="J14"/>
  <c r="J182" s="1"/>
  <c r="E140"/>
  <c r="Q140" s="1"/>
  <c r="I169"/>
  <c r="F169"/>
  <c r="E167"/>
  <c r="E166" s="1"/>
  <c r="E165" s="1"/>
  <c r="J167"/>
  <c r="E170"/>
  <c r="E129"/>
  <c r="E87"/>
  <c r="E89"/>
  <c r="E90"/>
  <c r="E91"/>
  <c r="E92"/>
  <c r="E93"/>
  <c r="E94"/>
  <c r="E95"/>
  <c r="Q95" s="1"/>
  <c r="E96"/>
  <c r="J87"/>
  <c r="J90"/>
  <c r="J94"/>
  <c r="J96"/>
  <c r="J155"/>
  <c r="J158"/>
  <c r="Q158" s="1"/>
  <c r="E142"/>
  <c r="E141"/>
  <c r="E148"/>
  <c r="E137"/>
  <c r="E136"/>
  <c r="E135"/>
  <c r="E134"/>
  <c r="E133"/>
  <c r="J133"/>
  <c r="E132"/>
  <c r="E131"/>
  <c r="J131"/>
  <c r="E130"/>
  <c r="E138"/>
  <c r="E127"/>
  <c r="J127"/>
  <c r="Q126"/>
  <c r="J125"/>
  <c r="E109"/>
  <c r="Q109" s="1"/>
  <c r="J123"/>
  <c r="J122"/>
  <c r="J121"/>
  <c r="E113"/>
  <c r="E112" s="1"/>
  <c r="E104"/>
  <c r="J137"/>
  <c r="J124"/>
  <c r="Q124" s="1"/>
  <c r="J138"/>
  <c r="J129"/>
  <c r="J130"/>
  <c r="J132"/>
  <c r="J134"/>
  <c r="Q134" s="1"/>
  <c r="J135"/>
  <c r="J136"/>
  <c r="Q136" s="1"/>
  <c r="E79"/>
  <c r="J79"/>
  <c r="E70"/>
  <c r="E68"/>
  <c r="E67"/>
  <c r="J67"/>
  <c r="E64"/>
  <c r="J64"/>
  <c r="E50"/>
  <c r="E189" s="1"/>
  <c r="J50"/>
  <c r="J189" s="1"/>
  <c r="E49"/>
  <c r="E187" s="1"/>
  <c r="J49"/>
  <c r="E45"/>
  <c r="E42"/>
  <c r="Q42" s="1"/>
  <c r="E33"/>
  <c r="Q33" s="1"/>
  <c r="J33"/>
  <c r="E32"/>
  <c r="J32"/>
  <c r="E31"/>
  <c r="E30"/>
  <c r="E28"/>
  <c r="J28"/>
  <c r="E27"/>
  <c r="E26" s="1"/>
  <c r="E25"/>
  <c r="Q25" s="1"/>
  <c r="E13"/>
  <c r="J13"/>
  <c r="J68"/>
  <c r="Q68" s="1"/>
  <c r="J70"/>
  <c r="J45"/>
  <c r="J44" s="1"/>
  <c r="J52"/>
  <c r="J27"/>
  <c r="J26" s="1"/>
  <c r="J30"/>
  <c r="J29" s="1"/>
  <c r="J81"/>
  <c r="J83"/>
  <c r="J89"/>
  <c r="Q89" s="1"/>
  <c r="J91"/>
  <c r="Q91" s="1"/>
  <c r="J92"/>
  <c r="J93"/>
  <c r="J99"/>
  <c r="Q93"/>
  <c r="J104"/>
  <c r="J120"/>
  <c r="J116" s="1"/>
  <c r="J139"/>
  <c r="J141"/>
  <c r="Q141" s="1"/>
  <c r="J142"/>
  <c r="K169"/>
  <c r="L169"/>
  <c r="N169"/>
  <c r="O169"/>
  <c r="O168" s="1"/>
  <c r="P169"/>
  <c r="G169"/>
  <c r="J154"/>
  <c r="M169"/>
  <c r="H169"/>
  <c r="J170"/>
  <c r="J171"/>
  <c r="Q70"/>
  <c r="Q122"/>
  <c r="Q138"/>
  <c r="Q72"/>
  <c r="Q16"/>
  <c r="Q137"/>
  <c r="Q60"/>
  <c r="Q197" s="1"/>
  <c r="Q150"/>
  <c r="Q22"/>
  <c r="Q43"/>
  <c r="E44"/>
  <c r="Q30"/>
  <c r="Q125"/>
  <c r="Q34"/>
  <c r="Q135"/>
  <c r="Q81"/>
  <c r="Q155"/>
  <c r="Q144"/>
  <c r="Q143" s="1"/>
  <c r="Q67"/>
  <c r="Q149"/>
  <c r="Q130"/>
  <c r="Q52"/>
  <c r="Q53"/>
  <c r="Q191" s="1"/>
  <c r="Q55"/>
  <c r="Q146"/>
  <c r="Q115"/>
  <c r="Q132"/>
  <c r="Q61"/>
  <c r="Q196" s="1"/>
  <c r="J128"/>
  <c r="Q129"/>
  <c r="E128"/>
  <c r="Q90" l="1"/>
  <c r="S14"/>
  <c r="S55"/>
  <c r="J11"/>
  <c r="J10" s="1"/>
  <c r="S16"/>
  <c r="J192"/>
  <c r="Q192"/>
  <c r="J78"/>
  <c r="J77" s="1"/>
  <c r="Q28"/>
  <c r="Q32"/>
  <c r="Q94"/>
  <c r="Q23"/>
  <c r="Q63"/>
  <c r="Q147"/>
  <c r="Q111"/>
  <c r="J169"/>
  <c r="Q120"/>
  <c r="Q104"/>
  <c r="Q49"/>
  <c r="Q64"/>
  <c r="Q79"/>
  <c r="Q127"/>
  <c r="Q131"/>
  <c r="Q133"/>
  <c r="Q148"/>
  <c r="G183"/>
  <c r="G200" s="1"/>
  <c r="I183"/>
  <c r="I200" s="1"/>
  <c r="N183"/>
  <c r="N200" s="1"/>
  <c r="Q113"/>
  <c r="Q27"/>
  <c r="Q26" s="1"/>
  <c r="Q45"/>
  <c r="Q50"/>
  <c r="Q189" s="1"/>
  <c r="Q98"/>
  <c r="Q97" s="1"/>
  <c r="Q51"/>
  <c r="Q188" s="1"/>
  <c r="Q142"/>
  <c r="Q83"/>
  <c r="Q36"/>
  <c r="Q121"/>
  <c r="M183"/>
  <c r="M200" s="1"/>
  <c r="K183"/>
  <c r="K200" s="1"/>
  <c r="F183"/>
  <c r="F200" s="1"/>
  <c r="H183"/>
  <c r="H200" s="1"/>
  <c r="O183"/>
  <c r="O200" s="1"/>
  <c r="J202"/>
  <c r="L200"/>
  <c r="Q170"/>
  <c r="J186"/>
  <c r="J184"/>
  <c r="Q171"/>
  <c r="Q195" s="1"/>
  <c r="J195"/>
  <c r="Q84"/>
  <c r="E202"/>
  <c r="J181"/>
  <c r="E184"/>
  <c r="J185"/>
  <c r="J180"/>
  <c r="J190"/>
  <c r="E182"/>
  <c r="E186"/>
  <c r="E185"/>
  <c r="E180"/>
  <c r="P183"/>
  <c r="P200" s="1"/>
  <c r="E181"/>
  <c r="M168"/>
  <c r="G168"/>
  <c r="L168"/>
  <c r="I168"/>
  <c r="Q62"/>
  <c r="Q198" s="1"/>
  <c r="XFD19"/>
  <c r="J168"/>
  <c r="H168"/>
  <c r="P168"/>
  <c r="N168"/>
  <c r="K168"/>
  <c r="F168"/>
  <c r="Q48"/>
  <c r="Q186" s="1"/>
  <c r="J153"/>
  <c r="J152" s="1"/>
  <c r="Q13"/>
  <c r="Q31"/>
  <c r="Q29" s="1"/>
  <c r="E153"/>
  <c r="E152" s="1"/>
  <c r="Q167"/>
  <c r="Q166" s="1"/>
  <c r="Q165" s="1"/>
  <c r="Q12"/>
  <c r="S74"/>
  <c r="Q116"/>
  <c r="Q145"/>
  <c r="Q100"/>
  <c r="Q187" s="1"/>
  <c r="E29"/>
  <c r="E11" s="1"/>
  <c r="Q75"/>
  <c r="Q161"/>
  <c r="Q15"/>
  <c r="M10"/>
  <c r="L10"/>
  <c r="N10"/>
  <c r="K10"/>
  <c r="Q14"/>
  <c r="Q20"/>
  <c r="XFD20" s="1"/>
  <c r="Q99"/>
  <c r="J112"/>
  <c r="Q24"/>
  <c r="Q112"/>
  <c r="Q162"/>
  <c r="Q164"/>
  <c r="Q163"/>
  <c r="Q128"/>
  <c r="Q160"/>
  <c r="Q184" s="1"/>
  <c r="Q96"/>
  <c r="Q87"/>
  <c r="F103"/>
  <c r="F172" s="1"/>
  <c r="Q92"/>
  <c r="E78"/>
  <c r="E77" s="1"/>
  <c r="G103"/>
  <c r="G172" s="1"/>
  <c r="I103"/>
  <c r="I172" s="1"/>
  <c r="L103"/>
  <c r="L172" s="1"/>
  <c r="N103"/>
  <c r="N172" s="1"/>
  <c r="H103"/>
  <c r="H172" s="1"/>
  <c r="K103"/>
  <c r="K172" s="1"/>
  <c r="M103"/>
  <c r="M172" s="1"/>
  <c r="O103"/>
  <c r="O172" s="1"/>
  <c r="Q151"/>
  <c r="Q59"/>
  <c r="Q54"/>
  <c r="Q193" s="1"/>
  <c r="Q44"/>
  <c r="Q154"/>
  <c r="E105"/>
  <c r="E103" s="1"/>
  <c r="E169"/>
  <c r="J166"/>
  <c r="J165" s="1"/>
  <c r="Q106"/>
  <c r="Q105" s="1"/>
  <c r="Q103" s="1"/>
  <c r="P103"/>
  <c r="P172" s="1"/>
  <c r="J105"/>
  <c r="J183" s="1"/>
  <c r="Q185" l="1"/>
  <c r="Q11"/>
  <c r="S29"/>
  <c r="Q74"/>
  <c r="Q73" s="1"/>
  <c r="S153"/>
  <c r="Q169"/>
  <c r="Q168" s="1"/>
  <c r="Q181"/>
  <c r="Q183"/>
  <c r="Q190"/>
  <c r="XFD15"/>
  <c r="Q203"/>
  <c r="S84"/>
  <c r="Q202"/>
  <c r="J200"/>
  <c r="XFD14"/>
  <c r="Q182"/>
  <c r="Q180"/>
  <c r="E183"/>
  <c r="E200" s="1"/>
  <c r="S169"/>
  <c r="E172"/>
  <c r="F102"/>
  <c r="Q153"/>
  <c r="Q152" s="1"/>
  <c r="Q78"/>
  <c r="Q77" s="1"/>
  <c r="S11"/>
  <c r="S78"/>
  <c r="S166"/>
  <c r="O10"/>
  <c r="E10"/>
  <c r="Q10" s="1"/>
  <c r="Q102"/>
  <c r="E102"/>
  <c r="J103"/>
  <c r="J172" s="1"/>
  <c r="N102"/>
  <c r="L102"/>
  <c r="E168"/>
  <c r="O102"/>
  <c r="M102"/>
  <c r="K102"/>
  <c r="I102"/>
  <c r="G102"/>
  <c r="P102"/>
  <c r="H102"/>
  <c r="XFD16" l="1"/>
  <c r="Q200"/>
  <c r="Q172"/>
  <c r="J102"/>
  <c r="S172"/>
  <c r="S103"/>
</calcChain>
</file>

<file path=xl/comments1.xml><?xml version="1.0" encoding="utf-8"?>
<comments xmlns="http://schemas.openxmlformats.org/spreadsheetml/2006/main">
  <authors>
    <author>ALeh</author>
  </authors>
  <commentList>
    <comment ref="A5"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<sst xmlns="http://schemas.openxmlformats.org/spreadsheetml/2006/main" count="598" uniqueCount="457">
  <si>
    <t>Охорона та раціональне використання природних ресурсів</t>
  </si>
  <si>
    <t>Інша діяльність у сфері охорони навколишнього природного середовища</t>
  </si>
  <si>
    <t>Інші субвенції</t>
  </si>
  <si>
    <t>/гривень/</t>
  </si>
  <si>
    <t>0310170</t>
  </si>
  <si>
    <t>0310180</t>
  </si>
  <si>
    <t>Спеціалізована стаціонарна медична допомога населенню</t>
  </si>
  <si>
    <t>0312030</t>
  </si>
  <si>
    <t>Інші заходи в галузі охорони здоров’я</t>
  </si>
  <si>
    <t>Програми і централізовані заходи у галузі охорони здоров’я</t>
  </si>
  <si>
    <t>0312220</t>
  </si>
  <si>
    <t>0312212</t>
  </si>
  <si>
    <t>0312214</t>
  </si>
  <si>
    <t>0312215</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</si>
  <si>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</si>
  <si>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</si>
  <si>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0313400</t>
  </si>
  <si>
    <t>Інші видатки на соціальний захист населення</t>
  </si>
  <si>
    <t>Заходи державної політики з питань дітей та їх соціального захисту</t>
  </si>
  <si>
    <t>0313112</t>
  </si>
  <si>
    <t>Здійснення соціальної роботи з вразливими категоріями населення</t>
  </si>
  <si>
    <t>0313130</t>
  </si>
  <si>
    <t>Центри соціальних служб для сім'ї, дітей та молоді</t>
  </si>
  <si>
    <t>Програми і заходи центрів соціальних служб для сім'ї, дітей та молоді</t>
  </si>
  <si>
    <t>0313131</t>
  </si>
  <si>
    <t>0313132</t>
  </si>
  <si>
    <t>0313140</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</si>
  <si>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</si>
  <si>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</si>
  <si>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0313500</t>
  </si>
  <si>
    <t>Забезпечення надійного та безперебійного функціонування житлово-експлуатаційного господарства</t>
  </si>
  <si>
    <t>0316010</t>
  </si>
  <si>
    <t>Капітальний ремонт об’єктів житлового господарства</t>
  </si>
  <si>
    <t>Капітальний ремонт житлового фонду</t>
  </si>
  <si>
    <t>0316020</t>
  </si>
  <si>
    <t>0316021</t>
  </si>
  <si>
    <t>0316060</t>
  </si>
  <si>
    <t>Впровадження засобів обліку витрат та регулювання споживання води та теплової енергії</t>
  </si>
  <si>
    <t>0316100</t>
  </si>
  <si>
    <t>Проведення спортивної роботи в регіоні</t>
  </si>
  <si>
    <t>0315010</t>
  </si>
  <si>
    <t>0315011</t>
  </si>
  <si>
    <t>0315012</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</si>
  <si>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</si>
  <si>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</si>
  <si>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Реалізація заходів щодо інвестиційного розвитку території</t>
  </si>
  <si>
    <t>0316310</t>
  </si>
  <si>
    <t>Проведення заходів із землеустрою</t>
  </si>
  <si>
    <t>0317310</t>
  </si>
  <si>
    <t>Утримання та розвиток інфраструктури доріг</t>
  </si>
  <si>
    <t>0316650</t>
  </si>
  <si>
    <t>0317410</t>
  </si>
  <si>
    <t>Заходи з енергозбереження</t>
  </si>
  <si>
    <t>Сприяння розвитку малого та середнього підприємництва</t>
  </si>
  <si>
    <t>0317450</t>
  </si>
  <si>
    <t>Інші заходи, пов'язані з економічною діяльністю</t>
  </si>
  <si>
    <t>0317500</t>
  </si>
  <si>
    <t>Код програмної класифікації видатків та кредитування місцевих бюджетів</t>
  </si>
  <si>
    <t>0317830</t>
  </si>
  <si>
    <t>0319110</t>
  </si>
  <si>
    <t>0319140</t>
  </si>
  <si>
    <t>0318600</t>
  </si>
  <si>
    <t>0312210</t>
  </si>
  <si>
    <t>1510180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</si>
  <si>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</si>
  <si>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</si>
  <si>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</si>
  <si>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</si>
  <si>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</si>
  <si>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</si>
  <si>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1513181</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</si>
  <si>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</si>
  <si>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</si>
  <si>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</si>
  <si>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1513104</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</si>
  <si>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</si>
  <si>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1030</t>
  </si>
  <si>
    <t>Компенсаційні виплати на пільговий проїзд автомобільним транспортом окремим категоріям громадян</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</si>
  <si>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</si>
  <si>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</si>
  <si>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</si>
  <si>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</si>
  <si>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</si>
  <si>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</si>
  <si>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</si>
  <si>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</si>
  <si>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</si>
  <si>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</si>
  <si>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</si>
  <si>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</si>
  <si>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</si>
  <si>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</si>
  <si>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</si>
  <si>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</si>
  <si>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7510180</t>
  </si>
  <si>
    <t xml:space="preserve">Реверсна дотація </t>
  </si>
  <si>
    <t>7618120</t>
  </si>
  <si>
    <t>7618010</t>
  </si>
  <si>
    <t>2414060</t>
  </si>
  <si>
    <t>Палаци i будинки культури, клуби та iншi заклади клубного типу</t>
  </si>
  <si>
    <t>2414090</t>
  </si>
  <si>
    <t>Школи естетичного виховання дiтей</t>
  </si>
  <si>
    <t>2414100</t>
  </si>
  <si>
    <t>Iншi культурно-освiтнi заклади та заходи</t>
  </si>
  <si>
    <t>2414200</t>
  </si>
  <si>
    <t>2417410</t>
  </si>
  <si>
    <t>2410180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</si>
  <si>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</si>
  <si>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1011020</t>
  </si>
  <si>
    <t>Дошкільна освiта</t>
  </si>
  <si>
    <t>1011010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</si>
  <si>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</si>
  <si>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</si>
  <si>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1011090</t>
  </si>
  <si>
    <t>1011070</t>
  </si>
  <si>
    <t>Підвищення кваліфікації, перепідготовка кадрів іншими закладами післядипломної освіти</t>
  </si>
  <si>
    <t>1011150</t>
  </si>
  <si>
    <t>Придбання, доставка та зберігання підручників і посібників</t>
  </si>
  <si>
    <t>1011160</t>
  </si>
  <si>
    <t>Методичне забезпечення діяльності навчальних закладів та інші заходи в галузі освіти</t>
  </si>
  <si>
    <t>1011170</t>
  </si>
  <si>
    <t>Централізоване ведення бухгалтерського обліку</t>
  </si>
  <si>
    <t>1011190</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</si>
  <si>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</si>
  <si>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</si>
  <si>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1011230</t>
  </si>
  <si>
    <t>1011200</t>
  </si>
  <si>
    <t>Утримання та навчально-тренувальна робота комунальних дитячо-юнацьких спортивних шкіл</t>
  </si>
  <si>
    <t>1017410</t>
  </si>
  <si>
    <t>1513080</t>
  </si>
  <si>
    <t>1513400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</si>
  <si>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</si>
  <si>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1513012</t>
  </si>
  <si>
    <t>1513100</t>
  </si>
  <si>
    <t>1513180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</si>
  <si>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</si>
  <si>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ФКВКБ</t>
  </si>
  <si>
    <t>0300000</t>
  </si>
  <si>
    <t>0310000</t>
  </si>
  <si>
    <t>1000000</t>
  </si>
  <si>
    <t>1010000</t>
  </si>
  <si>
    <t>1500000</t>
  </si>
  <si>
    <t>1510000</t>
  </si>
  <si>
    <t>2400000</t>
  </si>
  <si>
    <t>2410000</t>
  </si>
  <si>
    <t>7500000</t>
  </si>
  <si>
    <t>7510000</t>
  </si>
  <si>
    <t>7600000</t>
  </si>
  <si>
    <t>7610000</t>
  </si>
  <si>
    <t>1010180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</si>
  <si>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</si>
  <si>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</si>
  <si>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</si>
  <si>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</si>
  <si>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ВСЬОГО ВИДАТКІВ</t>
  </si>
  <si>
    <t>0732</t>
  </si>
  <si>
    <t>0111</t>
  </si>
  <si>
    <t>0910</t>
  </si>
  <si>
    <t>0921</t>
  </si>
  <si>
    <t>0922</t>
  </si>
  <si>
    <t>0960</t>
  </si>
  <si>
    <t>0950</t>
  </si>
  <si>
    <t>0970</t>
  </si>
  <si>
    <t>0990</t>
  </si>
  <si>
    <t>0810</t>
  </si>
  <si>
    <t>1090</t>
  </si>
  <si>
    <t>1040</t>
  </si>
  <si>
    <t>0610</t>
  </si>
  <si>
    <t>0620</t>
  </si>
  <si>
    <t>1060</t>
  </si>
  <si>
    <t>0421</t>
  </si>
  <si>
    <t>0456</t>
  </si>
  <si>
    <t>0180</t>
  </si>
  <si>
    <t>0133</t>
  </si>
  <si>
    <t>0490</t>
  </si>
  <si>
    <t>1070</t>
  </si>
  <si>
    <t>1010</t>
  </si>
  <si>
    <t>1020</t>
  </si>
  <si>
    <t>0824</t>
  </si>
  <si>
    <t>0828</t>
  </si>
  <si>
    <t>0829</t>
  </si>
  <si>
    <t>Заходи та роботи з мобілізаційної підготовки місцевого значення</t>
  </si>
  <si>
    <t>0380</t>
  </si>
  <si>
    <t>0470</t>
  </si>
  <si>
    <t>0540</t>
  </si>
  <si>
    <t>0411</t>
  </si>
  <si>
    <t>0511</t>
  </si>
  <si>
    <t>Резервний фонд</t>
  </si>
  <si>
    <t>2</t>
  </si>
  <si>
    <t>Загальний фонд</t>
  </si>
  <si>
    <t>Спеціальний фонд</t>
  </si>
  <si>
    <t>Благоустрій міст, сіл, селищ</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</si>
  <si>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</si>
  <si>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</si>
  <si>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</si>
  <si>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</si>
  <si>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</si>
  <si>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</si>
  <si>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</si>
  <si>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Утримання клубів підлітків за місцем проживання</t>
  </si>
  <si>
    <t>0763</t>
  </si>
  <si>
    <t>Бiблiотеки</t>
  </si>
  <si>
    <t>Інші видатки</t>
  </si>
  <si>
    <t>Програми і централізовані заходиборотьби з туберкульозом</t>
  </si>
  <si>
    <t>0313110</t>
  </si>
  <si>
    <t>Заклади і заходи з питань дітей та їх соціального захисту</t>
  </si>
  <si>
    <t>Внески до статутного капіталу суб’єктів господарювання</t>
  </si>
  <si>
    <t>0317470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</si>
  <si>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t>
  </si>
  <si>
    <t xml:space="preserve">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</si>
  <si>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0313141</t>
  </si>
  <si>
    <t>0313142</t>
  </si>
  <si>
    <t>Реалізація державної політики у молодіжній сфері</t>
  </si>
  <si>
    <t>Соціальні програми і заходи державних органів у справах молоді</t>
  </si>
  <si>
    <t>1015030</t>
  </si>
  <si>
    <t>Розвиток дитячо-юнацького та резервного спорту</t>
  </si>
  <si>
    <t>1015031</t>
  </si>
  <si>
    <t>Код ТПКВКМБ/ТКВКБМС</t>
  </si>
  <si>
    <t>16(гр5 +гр10)</t>
  </si>
  <si>
    <t>2030</t>
  </si>
  <si>
    <t>0170</t>
  </si>
  <si>
    <t>2210</t>
  </si>
  <si>
    <t>2212</t>
  </si>
  <si>
    <t>2214</t>
  </si>
  <si>
    <t>2215</t>
  </si>
  <si>
    <t>3400</t>
  </si>
  <si>
    <t>3110</t>
  </si>
  <si>
    <t>3112</t>
  </si>
  <si>
    <t>3130</t>
  </si>
  <si>
    <t>3131</t>
  </si>
  <si>
    <t>3132</t>
  </si>
  <si>
    <t>3140</t>
  </si>
  <si>
    <t>3141</t>
  </si>
  <si>
    <t>3142</t>
  </si>
  <si>
    <t>3500</t>
  </si>
  <si>
    <t>3160</t>
  </si>
  <si>
    <t>6010</t>
  </si>
  <si>
    <t>6020</t>
  </si>
  <si>
    <t>6021</t>
  </si>
  <si>
    <t>6060</t>
  </si>
  <si>
    <t>6100</t>
  </si>
  <si>
    <t>5010</t>
  </si>
  <si>
    <t>5011</t>
  </si>
  <si>
    <t>5012</t>
  </si>
  <si>
    <t>6310</t>
  </si>
  <si>
    <t>7310</t>
  </si>
  <si>
    <t>6650</t>
  </si>
  <si>
    <t>7410</t>
  </si>
  <si>
    <t>7450</t>
  </si>
  <si>
    <t>7470</t>
  </si>
  <si>
    <t>7500</t>
  </si>
  <si>
    <t>7830</t>
  </si>
  <si>
    <t>9110</t>
  </si>
  <si>
    <t>9140</t>
  </si>
  <si>
    <t>8600</t>
  </si>
  <si>
    <t>1150</t>
  </si>
  <si>
    <t>1160</t>
  </si>
  <si>
    <t>1170</t>
  </si>
  <si>
    <t>1190</t>
  </si>
  <si>
    <t>1200</t>
  </si>
  <si>
    <t>1230</t>
  </si>
  <si>
    <t>5030</t>
  </si>
  <si>
    <t>5031</t>
  </si>
  <si>
    <t>3010</t>
  </si>
  <si>
    <t>3011</t>
  </si>
  <si>
    <t>3012</t>
  </si>
  <si>
    <t>3013</t>
  </si>
  <si>
    <t>3015</t>
  </si>
  <si>
    <t>3016</t>
  </si>
  <si>
    <t>3020</t>
  </si>
  <si>
    <t>3021</t>
  </si>
  <si>
    <t>3026</t>
  </si>
  <si>
    <t>3030</t>
  </si>
  <si>
    <t>3035</t>
  </si>
  <si>
    <t>3040</t>
  </si>
  <si>
    <t>3041</t>
  </si>
  <si>
    <t>3042</t>
  </si>
  <si>
    <t>3043</t>
  </si>
  <si>
    <t>3044</t>
  </si>
  <si>
    <t>3045</t>
  </si>
  <si>
    <t>3046</t>
  </si>
  <si>
    <t>3047</t>
  </si>
  <si>
    <t>3048</t>
  </si>
  <si>
    <t>3049</t>
  </si>
  <si>
    <t>3050</t>
  </si>
  <si>
    <t>3080</t>
  </si>
  <si>
    <t>3180</t>
  </si>
  <si>
    <t>3181</t>
  </si>
  <si>
    <t>3100</t>
  </si>
  <si>
    <t>3104</t>
  </si>
  <si>
    <t>3105</t>
  </si>
  <si>
    <t>4060</t>
  </si>
  <si>
    <t>4090</t>
  </si>
  <si>
    <t>4100</t>
  </si>
  <si>
    <t>4200</t>
  </si>
  <si>
    <t>8120</t>
  </si>
  <si>
    <t>8010</t>
  </si>
  <si>
    <t>апарат</t>
  </si>
  <si>
    <t>освіта</t>
  </si>
  <si>
    <t>ох.здоровя</t>
  </si>
  <si>
    <t xml:space="preserve">соцзахист </t>
  </si>
  <si>
    <t>культура</t>
  </si>
  <si>
    <t>фізкультура</t>
  </si>
  <si>
    <t>резервний</t>
  </si>
  <si>
    <t>ЖКГ</t>
  </si>
  <si>
    <t>ремонт доріг</t>
  </si>
  <si>
    <t>енергозбереження</t>
  </si>
  <si>
    <t>0100</t>
  </si>
  <si>
    <t>1000</t>
  </si>
  <si>
    <t>3000</t>
  </si>
  <si>
    <t>4000</t>
  </si>
  <si>
    <t>5000</t>
  </si>
  <si>
    <t>6000</t>
  </si>
  <si>
    <t>будівництво</t>
  </si>
  <si>
    <t>6300</t>
  </si>
  <si>
    <t>6600</t>
  </si>
  <si>
    <t>7300</t>
  </si>
  <si>
    <t>землеустрій</t>
  </si>
  <si>
    <t>7400</t>
  </si>
  <si>
    <t>підприємництво</t>
  </si>
  <si>
    <t>містобудування</t>
  </si>
  <si>
    <t>8000</t>
  </si>
  <si>
    <t>9000</t>
  </si>
  <si>
    <t>цільові фонди</t>
  </si>
  <si>
    <t>інші видатки</t>
  </si>
  <si>
    <t>7800</t>
  </si>
  <si>
    <t>мобілізація</t>
  </si>
  <si>
    <t>внески в стат.фонд</t>
  </si>
  <si>
    <t>освітня субвенція</t>
  </si>
  <si>
    <t>медична субвенція</t>
  </si>
  <si>
    <t>в т.ч.:</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</si>
  <si>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</si>
  <si>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</si>
  <si>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</si>
  <si>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</si>
  <si>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</si>
  <si>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3034</t>
  </si>
  <si>
    <t>1518800</t>
  </si>
  <si>
    <t>8800</t>
  </si>
  <si>
    <t>2416310</t>
  </si>
  <si>
    <t>1016310</t>
  </si>
  <si>
    <t>0318800</t>
  </si>
  <si>
    <t>4710000</t>
  </si>
  <si>
    <t>4700000</t>
  </si>
  <si>
    <t>4710180</t>
  </si>
  <si>
    <t>0316052</t>
  </si>
  <si>
    <t>6052</t>
  </si>
  <si>
    <t>Фінансова підтримка об’єктів комунального господарства</t>
  </si>
  <si>
    <t>Забезпечення функціонування водопровідно-каналізаційного господарства</t>
  </si>
  <si>
    <t>6050</t>
  </si>
  <si>
    <t>0316050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</si>
  <si>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</si>
  <si>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0316130</t>
  </si>
  <si>
    <t>6130</t>
  </si>
  <si>
    <t>Керівництво і управління у відповідній сфері у містах, селищах, селах</t>
  </si>
  <si>
    <t>в т.ч. за рахунок субвенції з державного бюджету на надання державної підтримки особам з особливими освітніми потребами</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</si>
  <si>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</si>
  <si>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інші субвенції</t>
  </si>
  <si>
    <t>0316051</t>
  </si>
  <si>
    <t>6051</t>
  </si>
  <si>
    <t>Забезпечення функціонування теплових мереж</t>
  </si>
  <si>
    <t>Виконавчий комітет Вараської міської ради</t>
  </si>
  <si>
    <t>субвенція з районів</t>
  </si>
  <si>
    <t>субвенція на пільги</t>
  </si>
  <si>
    <t>Зміни</t>
  </si>
  <si>
    <t>до доходної частини бюджету м. Вараш на 2017 рік</t>
  </si>
  <si>
    <t>Код</t>
  </si>
  <si>
    <t>Найменування  згідно                                                      з  класифікацією доходів бюджету</t>
  </si>
  <si>
    <t>в т.ч.                           бюджет розвитку</t>
  </si>
  <si>
    <t>Всього доходів</t>
  </si>
  <si>
    <t>Офіційні трансферти</t>
  </si>
  <si>
    <t>Від органів державного управління</t>
  </si>
  <si>
    <t>Субвенції</t>
  </si>
  <si>
    <t>в т.ч.</t>
  </si>
  <si>
    <t>Березнівського району</t>
  </si>
  <si>
    <t>Дубенського району</t>
  </si>
  <si>
    <t>Сарненського району</t>
  </si>
  <si>
    <t>Субвенція з державного бюджету місцевим бюджетам на надання державної підтримки особам з особливими освітніми потребами</t>
  </si>
  <si>
    <t>Секретар міської ради                                                            І.Шумра</t>
  </si>
  <si>
    <t>в т.ч.за рахунок медичної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</si>
  <si>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</si>
  <si>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 xml:space="preserve">                               до рішення міської ради</t>
  </si>
  <si>
    <t xml:space="preserve">    ________  2017 року  №_____</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</si>
  <si>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</si>
  <si>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</si>
  <si>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</si>
  <si>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Відділ  культури та туризму виконавчого комітету Вараської міської ради</t>
  </si>
  <si>
    <t>4717500</t>
  </si>
  <si>
    <t>Управління містобудування, архітектури та капітального будівництва виконавчого комітету Вараської міської ради</t>
  </si>
  <si>
    <t xml:space="preserve">в т.ч.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 </t>
  </si>
  <si>
    <t>в т.ч. за рахунок залишку медичної субвенції</t>
  </si>
  <si>
    <t>0316022</t>
  </si>
  <si>
    <t>6022</t>
  </si>
  <si>
    <t>Капітальний ремонт житлового фонду об'єднань співвласників багатоквартирних будинків</t>
  </si>
  <si>
    <t xml:space="preserve">Найменування головного розпорядника, відповідального виконавця, бюджетної програми або напряму видатків згідно з типовою відомчою/ТПКВКМБ/ТКВКБМС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</si>
  <si>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</si>
  <si>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</si>
  <si>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</si>
  <si>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</si>
  <si>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</si>
  <si>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</si>
  <si>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Зміни до фінансування  бюджету м.Вараш на 2017 рік</t>
  </si>
  <si>
    <t xml:space="preserve">Код </t>
  </si>
  <si>
    <t>Найменування згідно з класифікацією фінансування бюджету</t>
  </si>
  <si>
    <t>ВСЬОГО</t>
  </si>
  <si>
    <t>Разом</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</si>
  <si>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</si>
  <si>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</si>
  <si>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</si>
  <si>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</si>
  <si>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</si>
  <si>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</si>
  <si>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</si>
  <si>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</si>
  <si>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</si>
  <si>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</si>
  <si>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</si>
  <si>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Всього за типом кредитора</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</si>
  <si>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</si>
  <si>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</si>
  <si>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</si>
  <si>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</si>
  <si>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</si>
  <si>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</si>
  <si>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</si>
  <si>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</si>
  <si>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</si>
  <si>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</si>
  <si>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</si>
  <si>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</si>
  <si>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</si>
  <si>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</si>
  <si>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</si>
  <si>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за типом боргового зобов'язання</t>
  </si>
  <si>
    <t xml:space="preserve">     Секретар міської ради                                             І.Шумра</t>
  </si>
  <si>
    <t>0317820</t>
  </si>
  <si>
    <t>7820</t>
  </si>
  <si>
    <t>Заходи у сфері захисту населення і територій від надзвичайних ситуацій техногенного та природного характеру</t>
  </si>
  <si>
    <t>0220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</si>
  <si>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</si>
  <si>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відшкодування вартості лікарських засобів для лікування окремих захворювань</t>
  </si>
  <si>
    <t>з районних і міських бюджетів, бюджетів об'єднаних територіальних громад бюджету міста Вараш на обслуговування осіб з обмеженими фізичними можливостями в комунальному закладі "Вараський міський центр соціальної реабілітації дітей-інвалідів" імені З.А.Матвієнко:</t>
  </si>
  <si>
    <t>Корецький район</t>
  </si>
  <si>
    <t>Острозького району</t>
  </si>
  <si>
    <t>Рокитнівського району</t>
  </si>
  <si>
    <t>Млинівська ОТГ</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</si>
  <si>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</si>
  <si>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в т.ч. за рахунок субвенції з державного бюджету місцевим бюджетам на відшкодування вартості лікарських засобів для лікування окремих захворювань</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</si>
  <si>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</si>
  <si>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в т.ч.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</si>
  <si>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в т.ч. за рахунок субвенції з державного бюджету місцевим бюджетам на надання державної підтримки особам з особливими освітніми потребами</t>
  </si>
  <si>
    <t xml:space="preserve"> за рахунок субвенції з державного бюджету місцевим бюджетам на здійснення заходів щодо соціально-економічного розвитку окремих територій</t>
  </si>
  <si>
    <t>Будівництво міні-футбольного поля в Вараській загальноосвітній школі I-III ступенів № 4 Рівненської області за адресою: місто Вараш, мікрорайон Вараш, будинок 39</t>
  </si>
  <si>
    <t xml:space="preserve">                                         Додаток   1</t>
  </si>
  <si>
    <t>6110</t>
  </si>
  <si>
    <t>Заходи, пов'язані з поліпшенням питної води</t>
  </si>
  <si>
    <t>0316110</t>
  </si>
</sst>
</file>

<file path=xl/styles.xml><?xml version="1.0" encoding="utf-8"?>
<styleSheet xmlns="http://schemas.openxmlformats.org/spreadsheetml/2006/main">
  <numFmts count="3">
    <numFmt numFmtId="164" formatCode="_-* #,##0.00_р_._-;\-* #,##0.00_р_._-;_-* &quot;-&quot;??_р_._-;_-@_-"/>
    <numFmt numFmtId="165" formatCode="0.0"/>
    <numFmt numFmtId="166" formatCode="000000"/>
  </numFmts>
  <fonts count="138">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9"/>
      <name val="Times New Roman"/>
      <family val="1"/>
    </font>
    <font>
      <b/>
      <sz val="12"/>
      <name val="Times New Roman"/>
      <family val="1"/>
    </font>
    <font>
      <b/>
      <sz val="10"/>
      <name val="Times New Roman"/>
      <family val="1"/>
      <charset val="204"/>
    </font>
    <font>
      <sz val="8"/>
      <name val="Times New Roman"/>
      <family val="1"/>
      <charset val="204"/>
    </font>
    <font>
      <i/>
      <sz val="10"/>
      <name val="Times New Roman"/>
      <family val="1"/>
    </font>
    <font>
      <sz val="9"/>
      <name val="Times New Roman"/>
      <family val="1"/>
    </font>
    <font>
      <b/>
      <i/>
      <sz val="10"/>
      <name val="Times New Roman"/>
      <family val="1"/>
    </font>
    <font>
      <sz val="9"/>
      <color indexed="8"/>
      <name val="Times New Roman"/>
      <family val="1"/>
    </font>
    <font>
      <sz val="10"/>
      <color indexed="8"/>
      <name val="Times New Roman"/>
      <family val="1"/>
    </font>
    <font>
      <sz val="9"/>
      <name val="Times New Roman CYR"/>
      <family val="1"/>
      <charset val="204"/>
    </font>
    <font>
      <sz val="10"/>
      <name val="Times New Roman Cyr"/>
      <family val="1"/>
      <charset val="204"/>
    </font>
    <font>
      <b/>
      <sz val="10"/>
      <name val="Times New Roman Cyr"/>
      <family val="1"/>
      <charset val="204"/>
    </font>
    <font>
      <b/>
      <sz val="12"/>
      <name val="Times New Roman CYR"/>
      <family val="1"/>
      <charset val="204"/>
    </font>
    <font>
      <sz val="12"/>
      <name val="Times New Roman Cyr"/>
      <family val="1"/>
      <charset val="204"/>
    </font>
    <font>
      <b/>
      <sz val="8"/>
      <name val="Times New Roman"/>
      <family val="1"/>
    </font>
    <font>
      <b/>
      <i/>
      <sz val="10"/>
      <name val="Times New Roman CYR"/>
      <charset val="204"/>
    </font>
    <font>
      <b/>
      <i/>
      <sz val="10"/>
      <name val="Times New Roman"/>
      <family val="1"/>
      <charset val="204"/>
    </font>
    <font>
      <b/>
      <sz val="9"/>
      <name val="Times New Roman CYR"/>
      <family val="1"/>
      <charset val="204"/>
    </font>
    <font>
      <sz val="10"/>
      <name val="Times New Roman CYR"/>
      <charset val="204"/>
    </font>
    <font>
      <b/>
      <sz val="11"/>
      <name val="Times New Roman"/>
      <family val="1"/>
    </font>
    <font>
      <b/>
      <sz val="12"/>
      <color indexed="8"/>
      <name val="Times New Roman Cyr"/>
      <family val="1"/>
      <charset val="204"/>
    </font>
    <font>
      <sz val="10"/>
      <name val="Helv"/>
      <charset val="204"/>
    </font>
    <font>
      <sz val="10"/>
      <name val="Times New Roman"/>
      <family val="1"/>
      <charset val="204"/>
    </font>
    <font>
      <b/>
      <sz val="10"/>
      <name val="Times New Roman"/>
      <family val="1"/>
      <charset val="204"/>
    </font>
    <font>
      <sz val="9"/>
      <name val="Times New Roman"/>
      <family val="1"/>
      <charset val="204"/>
    </font>
    <font>
      <b/>
      <sz val="8"/>
      <name val="Times New Roman"/>
      <family val="1"/>
      <charset val="204"/>
    </font>
    <font>
      <sz val="18"/>
      <name val="Times New Roman"/>
      <family val="1"/>
      <charset val="204"/>
    </font>
    <font>
      <sz val="18"/>
      <color indexed="8"/>
      <name val="Times New Roman"/>
      <family val="1"/>
      <charset val="204"/>
    </font>
    <font>
      <i/>
      <sz val="9"/>
      <name val="Times New Roman"/>
      <family val="1"/>
    </font>
    <font>
      <b/>
      <sz val="12"/>
      <name val="Times New Roman"/>
      <family val="1"/>
      <charset val="204"/>
    </font>
    <font>
      <i/>
      <sz val="10"/>
      <name val="Times New Roman"/>
      <family val="1"/>
      <charset val="204"/>
    </font>
    <font>
      <sz val="12"/>
      <color indexed="8"/>
      <name val="Times New Roman"/>
      <family val="1"/>
      <charset val="204"/>
    </font>
    <font>
      <sz val="12"/>
      <name val="Times New Roman"/>
      <family val="1"/>
      <charset val="204"/>
    </font>
    <font>
      <i/>
      <sz val="9"/>
      <name val="Times New Roman CYR"/>
      <family val="1"/>
      <charset val="204"/>
    </font>
    <font>
      <i/>
      <sz val="10"/>
      <color indexed="8"/>
      <name val="Times New Roman"/>
      <family val="1"/>
    </font>
    <font>
      <i/>
      <sz val="10"/>
      <name val="Times New Roman CYR"/>
      <charset val="204"/>
    </font>
    <font>
      <i/>
      <sz val="10"/>
      <name val="Times New Roman Cyr"/>
      <family val="1"/>
      <charset val="204"/>
    </font>
    <font>
      <b/>
      <i/>
      <sz val="12"/>
      <name val="Times New Roman CYR"/>
      <family val="1"/>
      <charset val="204"/>
    </font>
    <font>
      <i/>
      <sz val="10"/>
      <name val="Arial Cyr"/>
      <charset val="204"/>
    </font>
    <font>
      <i/>
      <sz val="9"/>
      <name val="Times New Roman"/>
      <family val="1"/>
      <charset val="204"/>
    </font>
    <font>
      <b/>
      <i/>
      <sz val="10"/>
      <name val="Times New Roman Cyr"/>
      <family val="1"/>
      <charset val="204"/>
    </font>
    <font>
      <i/>
      <sz val="10"/>
      <color indexed="8"/>
      <name val="Times New Roman"/>
      <family val="1"/>
      <charset val="204"/>
    </font>
    <font>
      <i/>
      <sz val="9"/>
      <color indexed="8"/>
      <name val="Times New Roman"/>
      <family val="1"/>
    </font>
    <font>
      <i/>
      <sz val="10"/>
      <color indexed="10"/>
      <name val="Times New Roman"/>
      <family val="1"/>
    </font>
    <font>
      <b/>
      <i/>
      <sz val="12"/>
      <color indexed="10"/>
      <name val="Times New Roman CYR"/>
      <family val="1"/>
      <charset val="204"/>
    </font>
    <font>
      <b/>
      <sz val="12"/>
      <color indexed="10"/>
      <name val="Times New Roman CYR"/>
      <family val="1"/>
      <charset val="204"/>
    </font>
    <font>
      <sz val="10"/>
      <color rgb="FFFF0000"/>
      <name val="Arial Cyr"/>
      <charset val="204"/>
    </font>
    <font>
      <sz val="12"/>
      <name val="Arial Cyr"/>
      <charset val="204"/>
    </font>
    <font>
      <i/>
      <sz val="9"/>
      <name val="Times New Roman CYR"/>
      <charset val="204"/>
    </font>
    <font>
      <sz val="10"/>
      <color rgb="FFFF0000"/>
      <name val="Times New Roman"/>
      <family val="1"/>
      <charset val="204"/>
    </font>
    <font>
      <i/>
      <sz val="12"/>
      <color rgb="FFFF0000"/>
      <name val="Times New Roman Cyr"/>
      <family val="1"/>
      <charset val="204"/>
    </font>
    <font>
      <sz val="9"/>
      <color rgb="FFFF0000"/>
      <name val="Times New Roman CYR"/>
      <family val="1"/>
      <charset val="204"/>
    </font>
    <font>
      <sz val="10"/>
      <color rgb="FFFF0000"/>
      <name val="Times New Roman"/>
      <family val="1"/>
    </font>
    <font>
      <b/>
      <sz val="10"/>
      <color rgb="FFFF0000"/>
      <name val="Times New Roman"/>
      <family val="1"/>
      <charset val="204"/>
    </font>
    <font>
      <b/>
      <sz val="10"/>
      <color rgb="FFFF0000"/>
      <name val="Times New Roman"/>
      <family val="1"/>
    </font>
    <font>
      <i/>
      <sz val="9"/>
      <color rgb="FFFF0000"/>
      <name val="Times New Roman CYR"/>
      <family val="1"/>
      <charset val="204"/>
    </font>
    <font>
      <i/>
      <sz val="10"/>
      <color rgb="FFFF0000"/>
      <name val="Times New Roman"/>
      <family val="1"/>
    </font>
    <font>
      <b/>
      <i/>
      <sz val="10"/>
      <color rgb="FFFF0000"/>
      <name val="Times New Roman"/>
      <family val="1"/>
      <charset val="204"/>
    </font>
    <font>
      <i/>
      <sz val="10"/>
      <color rgb="FFFF0000"/>
      <name val="Times New Roman"/>
      <family val="1"/>
      <charset val="204"/>
    </font>
    <font>
      <b/>
      <i/>
      <sz val="10"/>
      <color rgb="FFFF0000"/>
      <name val="Times New Roman"/>
      <family val="1"/>
    </font>
    <font>
      <sz val="10"/>
      <color rgb="FFFF0000"/>
      <name val="Times New Roman Cyr"/>
      <family val="1"/>
      <charset val="204"/>
    </font>
    <font>
      <sz val="10"/>
      <color rgb="FFFF0000"/>
      <name val="Times New Roman CYR"/>
      <charset val="204"/>
    </font>
    <font>
      <b/>
      <sz val="12"/>
      <color rgb="FFFF0000"/>
      <name val="Times New Roman CYR"/>
      <family val="1"/>
      <charset val="204"/>
    </font>
    <font>
      <i/>
      <sz val="10"/>
      <color rgb="FFFF0000"/>
      <name val="Times New Roman CYR"/>
      <charset val="204"/>
    </font>
    <font>
      <i/>
      <sz val="10"/>
      <color rgb="FFFF0000"/>
      <name val="Times New Roman Cyr"/>
      <family val="1"/>
      <charset val="204"/>
    </font>
    <font>
      <b/>
      <i/>
      <sz val="12"/>
      <color rgb="FFFF0000"/>
      <name val="Times New Roman CYR"/>
      <family val="1"/>
      <charset val="204"/>
    </font>
    <font>
      <sz val="12"/>
      <color rgb="FFFF0000"/>
      <name val="Times New Roman Cyr"/>
      <family val="1"/>
      <charset val="204"/>
    </font>
    <font>
      <sz val="9"/>
      <color rgb="FFFF0000"/>
      <name val="Times New Roman"/>
      <family val="1"/>
    </font>
    <font>
      <i/>
      <sz val="9"/>
      <color rgb="FFFF0000"/>
      <name val="Times New Roman"/>
      <family val="1"/>
      <charset val="204"/>
    </font>
    <font>
      <sz val="11"/>
      <color rgb="FFFF0000"/>
      <name val="Times New Roman"/>
      <family val="1"/>
    </font>
    <font>
      <b/>
      <sz val="11"/>
      <color rgb="FFFF0000"/>
      <name val="Times New Roman"/>
      <family val="1"/>
    </font>
    <font>
      <b/>
      <i/>
      <sz val="9"/>
      <name val="Times New Roman"/>
      <family val="1"/>
      <charset val="204"/>
    </font>
    <font>
      <i/>
      <sz val="9"/>
      <color indexed="10"/>
      <name val="Times New Roman Cyr"/>
      <family val="1"/>
      <charset val="204"/>
    </font>
    <font>
      <b/>
      <i/>
      <sz val="9"/>
      <name val="Times New Roman CYR"/>
      <family val="1"/>
      <charset val="204"/>
    </font>
    <font>
      <b/>
      <i/>
      <sz val="9"/>
      <color indexed="10"/>
      <name val="Times New Roman"/>
      <family val="1"/>
      <charset val="204"/>
    </font>
    <font>
      <b/>
      <i/>
      <sz val="9"/>
      <name val="Times New Roman"/>
      <family val="1"/>
    </font>
    <font>
      <b/>
      <sz val="9"/>
      <name val="Times New Roman"/>
      <family val="1"/>
      <charset val="204"/>
    </font>
    <font>
      <sz val="9"/>
      <name val="Times New Roman CYR"/>
      <charset val="204"/>
    </font>
    <font>
      <sz val="20"/>
      <name val="Times New Roman"/>
      <family val="1"/>
      <charset val="204"/>
    </font>
    <font>
      <sz val="21"/>
      <name val="Times New Roman"/>
      <family val="1"/>
      <charset val="204"/>
    </font>
    <font>
      <sz val="21"/>
      <name val="Arial Cyr"/>
      <charset val="204"/>
    </font>
    <font>
      <sz val="30"/>
      <color indexed="8"/>
      <name val="Times New Roman"/>
      <family val="1"/>
      <charset val="204"/>
    </font>
    <font>
      <b/>
      <sz val="16"/>
      <color indexed="8"/>
      <name val="Times New Roman"/>
      <family val="1"/>
      <charset val="204"/>
    </font>
    <font>
      <sz val="10"/>
      <color indexed="8"/>
      <name val="Times New Roman"/>
      <family val="1"/>
      <charset val="204"/>
    </font>
    <font>
      <b/>
      <sz val="21"/>
      <name val="Times New Roman"/>
      <family val="1"/>
      <charset val="204"/>
    </font>
    <font>
      <b/>
      <sz val="22"/>
      <name val="Times New Roman"/>
      <family val="1"/>
      <charset val="204"/>
    </font>
    <font>
      <b/>
      <sz val="16"/>
      <name val="Times New Roman"/>
      <family val="1"/>
      <charset val="204"/>
    </font>
    <font>
      <b/>
      <sz val="22"/>
      <color indexed="8"/>
      <name val="Times New Roman"/>
      <family val="1"/>
      <charset val="204"/>
    </font>
    <font>
      <b/>
      <sz val="18"/>
      <color indexed="8"/>
      <name val="Times New Roman"/>
      <family val="1"/>
      <charset val="204"/>
    </font>
    <font>
      <sz val="22"/>
      <name val="Times New Roman"/>
      <family val="1"/>
      <charset val="204"/>
    </font>
    <font>
      <sz val="21"/>
      <color indexed="8"/>
      <name val="Times New Roman"/>
      <family val="1"/>
      <charset val="204"/>
    </font>
    <font>
      <sz val="16"/>
      <name val="Times New Roman"/>
      <family val="1"/>
      <charset val="204"/>
    </font>
    <font>
      <sz val="22"/>
      <color rgb="FF000000"/>
      <name val="Times New Roman"/>
      <family val="1"/>
      <charset val="204"/>
    </font>
    <font>
      <b/>
      <sz val="19"/>
      <color indexed="8"/>
      <name val="Times New Roman"/>
      <family val="1"/>
      <charset val="204"/>
    </font>
    <font>
      <sz val="22"/>
      <color indexed="8"/>
      <name val="Times New Roman"/>
      <family val="1"/>
      <charset val="204"/>
    </font>
    <font>
      <sz val="16"/>
      <name val="Arial Cyr"/>
      <charset val="204"/>
    </font>
    <font>
      <sz val="22"/>
      <name val="Arial Cyr"/>
      <charset val="204"/>
    </font>
    <font>
      <sz val="28"/>
      <color indexed="8"/>
      <name val="Times New Roman"/>
      <family val="1"/>
      <charset val="204"/>
    </font>
    <font>
      <sz val="18"/>
      <name val="Arial Cyr"/>
      <charset val="204"/>
    </font>
    <font>
      <sz val="14"/>
      <name val="Arial Cyr"/>
      <charset val="204"/>
    </font>
    <font>
      <b/>
      <sz val="20"/>
      <color indexed="8"/>
      <name val="Times New Roman"/>
      <family val="1"/>
      <charset val="204"/>
    </font>
    <font>
      <b/>
      <sz val="14"/>
      <name val="Times New Roman"/>
      <family val="1"/>
      <charset val="204"/>
    </font>
    <font>
      <b/>
      <sz val="14"/>
      <name val="Times New Roman Cyr"/>
      <family val="1"/>
      <charset val="204"/>
    </font>
    <font>
      <sz val="14"/>
      <name val="Times New Roman Cyr"/>
      <family val="1"/>
      <charset val="204"/>
    </font>
    <font>
      <sz val="14"/>
      <name val="Times New Roman"/>
      <family val="1"/>
    </font>
    <font>
      <sz val="14"/>
      <name val="Times New Roman"/>
      <family val="1"/>
      <charset val="204"/>
    </font>
    <font>
      <i/>
      <sz val="12"/>
      <name val="Times New Roman"/>
      <family val="1"/>
      <charset val="204"/>
    </font>
    <font>
      <i/>
      <sz val="14"/>
      <name val="Times New Roman"/>
      <family val="1"/>
    </font>
    <font>
      <i/>
      <sz val="14"/>
      <name val="Times New Roman CYR"/>
      <family val="1"/>
      <charset val="204"/>
    </font>
    <font>
      <sz val="14"/>
      <color indexed="8"/>
      <name val="Times New Roman"/>
      <family val="1"/>
    </font>
    <font>
      <b/>
      <sz val="16"/>
      <name val="Times New Roman"/>
      <family val="1"/>
    </font>
    <font>
      <sz val="12"/>
      <name val="Times New Roman"/>
      <family val="1"/>
    </font>
    <font>
      <sz val="12"/>
      <name val="Arial Cyr"/>
      <family val="2"/>
      <charset val="204"/>
    </font>
    <font>
      <b/>
      <sz val="11"/>
      <name val="Times New Roman"/>
      <family val="1"/>
      <charset val="204"/>
    </font>
    <font>
      <sz val="10"/>
      <name val="Arial Cyr"/>
      <family val="2"/>
      <charset val="204"/>
    </font>
    <font>
      <sz val="14"/>
      <name val="Arial Cyr"/>
      <family val="2"/>
      <charset val="204"/>
    </font>
    <font>
      <sz val="16"/>
      <name val="Arial Cyr"/>
      <family val="2"/>
      <charset val="204"/>
    </font>
    <font>
      <i/>
      <sz val="11"/>
      <name val="Times New Roman"/>
      <family val="1"/>
      <charset val="204"/>
    </font>
    <font>
      <sz val="10"/>
      <name val="Arial"/>
      <family val="2"/>
      <charset val="204"/>
    </font>
    <font>
      <b/>
      <sz val="18"/>
      <name val="Times New Roman"/>
      <family val="1"/>
      <charset val="204"/>
    </font>
    <font>
      <sz val="11"/>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b/>
      <sz val="14"/>
      <color indexed="8"/>
      <name val="Arial"/>
      <family val="2"/>
      <charset val="204"/>
    </font>
    <font>
      <b/>
      <sz val="10"/>
      <name val="Arial"/>
      <family val="2"/>
      <charset val="204"/>
    </font>
    <font>
      <b/>
      <sz val="12"/>
      <name val="Arial"/>
      <family val="2"/>
      <charset val="204"/>
    </font>
    <font>
      <b/>
      <sz val="8"/>
      <color indexed="81"/>
      <name val="Tahoma"/>
      <family val="2"/>
      <charset val="204"/>
    </font>
    <font>
      <sz val="8"/>
      <color indexed="81"/>
      <name val="Tahoma"/>
      <family val="2"/>
      <charset val="204"/>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s>
  <cellStyleXfs count="8">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2" fillId="0" borderId="0"/>
    <xf numFmtId="0" fontId="21" fillId="0" borderId="0"/>
    <xf numFmtId="164" fontId="1" fillId="0" borderId="0" applyFont="0" applyFill="0" applyBorder="0" applyAlignment="0" applyProtection="0"/>
  </cellStyleXfs>
  <cellXfs count="494">
    <xf numFmtId="0" fontId="0" fillId="0" borderId="0" xfId="0"/>
    <xf numFmtId="0" fontId="0" fillId="0" borderId="0" xfId="0" applyFill="1" applyBorder="1"/>
    <xf numFmtId="0" fontId="6" fillId="0" borderId="1" xfId="0" applyFont="1" applyBorder="1" applyAlignment="1">
      <alignment wrapText="1"/>
    </xf>
    <xf numFmtId="49" fontId="0" fillId="0" borderId="0" xfId="0" applyNumberFormat="1" applyBorder="1" applyAlignment="1" applyProtection="1">
      <alignment vertical="top"/>
      <protection locked="0"/>
    </xf>
    <xf numFmtId="0" fontId="5" fillId="0" borderId="0" xfId="0" applyFont="1"/>
    <xf numFmtId="0" fontId="20" fillId="0" borderId="0" xfId="0" applyFont="1"/>
    <xf numFmtId="0" fontId="20" fillId="0" borderId="0" xfId="0" applyFont="1" applyFill="1"/>
    <xf numFmtId="0" fontId="20" fillId="0" borderId="0" xfId="0" applyFont="1" applyBorder="1"/>
    <xf numFmtId="0" fontId="6" fillId="0" borderId="1" xfId="0" applyFont="1" applyBorder="1" applyAlignment="1">
      <alignment horizontal="left" wrapText="1"/>
    </xf>
    <xf numFmtId="49" fontId="0" fillId="0" borderId="0" xfId="0" applyNumberFormat="1" applyAlignment="1" applyProtection="1">
      <alignment vertical="top"/>
      <protection locked="0"/>
    </xf>
    <xf numFmtId="0" fontId="24"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2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30" fillId="0" borderId="0" xfId="0" applyNumberFormat="1" applyFont="1" applyBorder="1"/>
    <xf numFmtId="0" fontId="31" fillId="0" borderId="0" xfId="0" applyFont="1"/>
    <xf numFmtId="0" fontId="31" fillId="0" borderId="0" xfId="0" applyFont="1" applyBorder="1" applyAlignment="1">
      <alignment horizontal="center"/>
    </xf>
    <xf numFmtId="166" fontId="30" fillId="0" borderId="1" xfId="0" applyNumberFormat="1" applyFont="1" applyBorder="1" applyAlignment="1">
      <alignment wrapText="1"/>
    </xf>
    <xf numFmtId="49" fontId="30" fillId="0" borderId="0" xfId="0" applyNumberFormat="1" applyFont="1"/>
    <xf numFmtId="0" fontId="29" fillId="0" borderId="0" xfId="0" applyFont="1"/>
    <xf numFmtId="49" fontId="17" fillId="0" borderId="1" xfId="0" applyNumberFormat="1" applyFont="1" applyFill="1" applyBorder="1" applyAlignment="1">
      <alignment horizontal="center" wrapText="1"/>
    </xf>
    <xf numFmtId="49" fontId="16" fillId="0" borderId="1" xfId="0" applyNumberFormat="1" applyFont="1" applyFill="1" applyBorder="1" applyAlignment="1">
      <alignment wrapText="1"/>
    </xf>
    <xf numFmtId="166" fontId="13" fillId="0" borderId="1" xfId="0" applyNumberFormat="1" applyFont="1" applyBorder="1" applyAlignment="1">
      <alignment horizontal="center"/>
    </xf>
    <xf numFmtId="0" fontId="13" fillId="0" borderId="1" xfId="0" applyFont="1" applyBorder="1" applyAlignment="1">
      <alignment horizontal="left" wrapText="1"/>
    </xf>
    <xf numFmtId="49" fontId="17" fillId="0" borderId="1" xfId="0" applyNumberFormat="1" applyFont="1" applyBorder="1" applyAlignment="1">
      <alignment horizontal="center" wrapText="1"/>
    </xf>
    <xf numFmtId="49" fontId="15" fillId="0" borderId="1" xfId="0" applyNumberFormat="1" applyFont="1" applyFill="1" applyBorder="1" applyAlignment="1">
      <alignment horizontal="center" wrapText="1"/>
    </xf>
    <xf numFmtId="49" fontId="18" fillId="0" borderId="1" xfId="0" applyNumberFormat="1" applyFont="1" applyFill="1" applyBorder="1" applyAlignment="1" applyProtection="1">
      <alignment wrapText="1"/>
      <protection locked="0"/>
    </xf>
    <xf numFmtId="49" fontId="16" fillId="0" borderId="1" xfId="0" applyNumberFormat="1" applyFont="1" applyBorder="1" applyAlignment="1" applyProtection="1">
      <alignment wrapText="1"/>
      <protection locked="0"/>
    </xf>
    <xf numFmtId="49" fontId="13" fillId="0" borderId="1" xfId="0" applyNumberFormat="1" applyFont="1" applyFill="1" applyBorder="1" applyAlignment="1">
      <alignment horizontal="center" wrapText="1"/>
    </xf>
    <xf numFmtId="49" fontId="6" fillId="0" borderId="1" xfId="0" applyNumberFormat="1" applyFont="1" applyBorder="1" applyAlignment="1" applyProtection="1">
      <alignment horizontal="left" wrapText="1"/>
      <protection locked="0"/>
    </xf>
    <xf numFmtId="49" fontId="15" fillId="3" borderId="1" xfId="0" applyNumberFormat="1" applyFont="1" applyFill="1" applyBorder="1" applyAlignment="1">
      <alignment horizontal="center" wrapText="1"/>
    </xf>
    <xf numFmtId="49" fontId="25" fillId="2" borderId="1" xfId="0" applyNumberFormat="1" applyFont="1" applyFill="1" applyBorder="1" applyAlignment="1">
      <alignment horizontal="center" wrapText="1"/>
    </xf>
    <xf numFmtId="49" fontId="20" fillId="2" borderId="1" xfId="1" applyNumberFormat="1" applyFont="1" applyFill="1" applyBorder="1" applyAlignment="1" applyProtection="1">
      <alignment wrapText="1"/>
      <protection locked="0"/>
    </xf>
    <xf numFmtId="49" fontId="25" fillId="0" borderId="1" xfId="0" applyNumberFormat="1" applyFont="1" applyFill="1" applyBorder="1" applyAlignment="1">
      <alignment horizontal="center" wrapText="1"/>
    </xf>
    <xf numFmtId="49" fontId="18" fillId="0" borderId="1" xfId="0" applyNumberFormat="1" applyFont="1" applyFill="1" applyBorder="1" applyAlignment="1" applyProtection="1">
      <alignment horizontal="left" wrapText="1"/>
      <protection locked="0"/>
    </xf>
    <xf numFmtId="49" fontId="16" fillId="3" borderId="1" xfId="0" applyNumberFormat="1" applyFont="1" applyFill="1" applyBorder="1" applyAlignment="1">
      <alignment horizontal="left" wrapText="1"/>
    </xf>
    <xf numFmtId="49" fontId="20" fillId="2" borderId="1" xfId="0" applyNumberFormat="1" applyFont="1" applyFill="1" applyBorder="1" applyAlignment="1" applyProtection="1">
      <alignment wrapText="1"/>
      <protection locked="0"/>
    </xf>
    <xf numFmtId="49" fontId="19" fillId="0" borderId="1" xfId="0" applyNumberFormat="1" applyFont="1" applyFill="1" applyBorder="1" applyAlignment="1" applyProtection="1">
      <alignment wrapText="1"/>
      <protection locked="0"/>
    </xf>
    <xf numFmtId="49" fontId="6" fillId="0" borderId="1" xfId="0" applyNumberFormat="1" applyFont="1" applyBorder="1" applyAlignment="1" applyProtection="1">
      <alignment wrapText="1"/>
      <protection locked="0"/>
    </xf>
    <xf numFmtId="166" fontId="32" fillId="0" borderId="1" xfId="0" applyNumberFormat="1" applyFont="1" applyBorder="1" applyAlignment="1">
      <alignment horizontal="center"/>
    </xf>
    <xf numFmtId="49" fontId="28" fillId="2" borderId="1" xfId="0" applyNumberFormat="1" applyFont="1" applyFill="1" applyBorder="1" applyAlignment="1" applyProtection="1">
      <alignment wrapText="1"/>
      <protection locked="0"/>
    </xf>
    <xf numFmtId="49" fontId="20" fillId="2" borderId="1" xfId="0" applyNumberFormat="1" applyFont="1" applyFill="1" applyBorder="1" applyAlignment="1" applyProtection="1">
      <alignment horizontal="left" wrapText="1"/>
      <protection locked="0"/>
    </xf>
    <xf numFmtId="49" fontId="17" fillId="2" borderId="1" xfId="0" applyNumberFormat="1" applyFont="1" applyFill="1" applyBorder="1" applyAlignment="1" applyProtection="1">
      <alignment horizontal="center" wrapText="1"/>
      <protection locked="0"/>
    </xf>
    <xf numFmtId="0" fontId="45" fillId="0" borderId="0" xfId="0" applyFont="1"/>
    <xf numFmtId="0" fontId="45" fillId="0" borderId="0" xfId="0" applyFont="1" applyFill="1"/>
    <xf numFmtId="49" fontId="41" fillId="0" borderId="1" xfId="0" applyNumberFormat="1" applyFont="1" applyBorder="1" applyAlignment="1">
      <alignment horizontal="center" wrapText="1"/>
    </xf>
    <xf numFmtId="0" fontId="26" fillId="0" borderId="1" xfId="0" applyFont="1" applyBorder="1"/>
    <xf numFmtId="0" fontId="52" fillId="0" borderId="0" xfId="0" applyFont="1"/>
    <xf numFmtId="0" fontId="53" fillId="0" borderId="0" xfId="0" applyFont="1"/>
    <xf numFmtId="0" fontId="53" fillId="0" borderId="0" xfId="0" applyFont="1" applyBorder="1"/>
    <xf numFmtId="0" fontId="20" fillId="0" borderId="1" xfId="0" applyFont="1" applyBorder="1"/>
    <xf numFmtId="166" fontId="47" fillId="0" borderId="1" xfId="0" applyNumberFormat="1" applyFont="1" applyBorder="1" applyAlignment="1">
      <alignment horizontal="center"/>
    </xf>
    <xf numFmtId="0" fontId="45" fillId="0" borderId="0" xfId="0" applyFont="1" applyBorder="1"/>
    <xf numFmtId="0" fontId="38" fillId="0" borderId="1" xfId="0" applyFont="1" applyBorder="1" applyAlignment="1">
      <alignment wrapText="1"/>
    </xf>
    <xf numFmtId="166" fontId="36" fillId="0" borderId="1" xfId="0" applyNumberFormat="1" applyFont="1" applyBorder="1" applyAlignment="1">
      <alignment horizontal="center"/>
    </xf>
    <xf numFmtId="0" fontId="49" fillId="0" borderId="1" xfId="0" applyFont="1" applyBorder="1" applyAlignment="1"/>
    <xf numFmtId="0" fontId="43" fillId="0" borderId="1" xfId="0" applyFont="1" applyBorder="1" applyAlignment="1">
      <alignment horizontal="center"/>
    </xf>
    <xf numFmtId="49" fontId="18" fillId="0" borderId="1" xfId="0" applyNumberFormat="1" applyFont="1" applyBorder="1" applyAlignment="1">
      <alignment horizontal="center" wrapText="1"/>
    </xf>
    <xf numFmtId="49" fontId="50" fillId="3" borderId="1" xfId="0" applyNumberFormat="1" applyFont="1" applyFill="1" applyBorder="1" applyAlignment="1">
      <alignment horizontal="center" wrapText="1"/>
    </xf>
    <xf numFmtId="49" fontId="42" fillId="3" borderId="1" xfId="0" applyNumberFormat="1" applyFont="1" applyFill="1" applyBorder="1" applyAlignment="1">
      <alignment wrapText="1"/>
    </xf>
    <xf numFmtId="0" fontId="46" fillId="0" borderId="0" xfId="0" applyFont="1"/>
    <xf numFmtId="0" fontId="12" fillId="0" borderId="1" xfId="0" applyFont="1" applyBorder="1" applyAlignment="1">
      <alignment horizontal="left" wrapText="1"/>
    </xf>
    <xf numFmtId="0" fontId="20" fillId="0" borderId="4" xfId="0" applyFont="1" applyBorder="1"/>
    <xf numFmtId="0" fontId="20" fillId="0" borderId="4" xfId="0" applyFont="1" applyBorder="1" applyAlignment="1"/>
    <xf numFmtId="49" fontId="17" fillId="0" borderId="4" xfId="0" applyNumberFormat="1" applyFont="1" applyFill="1" applyBorder="1" applyAlignment="1">
      <alignment horizontal="center" wrapText="1"/>
    </xf>
    <xf numFmtId="0" fontId="12" fillId="0" borderId="1" xfId="0" applyFont="1" applyBorder="1" applyAlignment="1">
      <alignment wrapText="1"/>
    </xf>
    <xf numFmtId="0" fontId="52" fillId="0" borderId="0" xfId="0" applyFont="1" applyBorder="1"/>
    <xf numFmtId="0" fontId="45" fillId="0" borderId="4" xfId="0" applyFont="1" applyBorder="1"/>
    <xf numFmtId="49" fontId="41" fillId="0" borderId="3" xfId="0" applyNumberFormat="1" applyFont="1" applyFill="1" applyBorder="1" applyAlignment="1">
      <alignment horizontal="center" wrapText="1"/>
    </xf>
    <xf numFmtId="0" fontId="45" fillId="0" borderId="3" xfId="0" applyFont="1" applyBorder="1"/>
    <xf numFmtId="49" fontId="41" fillId="0" borderId="5" xfId="0" applyNumberFormat="1" applyFont="1" applyFill="1" applyBorder="1" applyAlignment="1">
      <alignment horizontal="center" wrapText="1"/>
    </xf>
    <xf numFmtId="0" fontId="38" fillId="0" borderId="5" xfId="0" applyFont="1" applyBorder="1" applyAlignment="1">
      <alignment wrapText="1"/>
    </xf>
    <xf numFmtId="0" fontId="45" fillId="0" borderId="5" xfId="0" applyFont="1" applyBorder="1"/>
    <xf numFmtId="49" fontId="12" fillId="0" borderId="1" xfId="0" applyNumberFormat="1" applyFont="1" applyFill="1" applyBorder="1" applyAlignment="1">
      <alignment wrapText="1"/>
    </xf>
    <xf numFmtId="49" fontId="50" fillId="0" borderId="1" xfId="0" applyNumberFormat="1" applyFont="1" applyFill="1" applyBorder="1" applyAlignment="1">
      <alignment horizontal="center" wrapText="1"/>
    </xf>
    <xf numFmtId="0" fontId="43" fillId="0" borderId="1" xfId="0" applyFont="1" applyBorder="1" applyAlignment="1">
      <alignment wrapText="1"/>
    </xf>
    <xf numFmtId="0" fontId="45" fillId="0" borderId="6" xfId="0" applyFont="1" applyBorder="1"/>
    <xf numFmtId="49" fontId="12" fillId="0" borderId="1" xfId="0" applyNumberFormat="1" applyFont="1" applyFill="1" applyBorder="1" applyAlignment="1">
      <alignment horizontal="left" wrapText="1"/>
    </xf>
    <xf numFmtId="0" fontId="38" fillId="0" borderId="4" xfId="0" applyFont="1" applyBorder="1" applyAlignment="1">
      <alignment wrapText="1"/>
    </xf>
    <xf numFmtId="49" fontId="6" fillId="0" borderId="1" xfId="0" applyNumberFormat="1" applyFont="1" applyFill="1" applyBorder="1" applyAlignment="1">
      <alignment wrapText="1"/>
    </xf>
    <xf numFmtId="0" fontId="0" fillId="0" borderId="0" xfId="0" applyFont="1"/>
    <xf numFmtId="0" fontId="54" fillId="0" borderId="0" xfId="0" applyFont="1"/>
    <xf numFmtId="49" fontId="32" fillId="0" borderId="1" xfId="0" applyNumberFormat="1" applyFont="1" applyBorder="1" applyAlignment="1">
      <alignment horizontal="center"/>
    </xf>
    <xf numFmtId="49" fontId="47" fillId="0" borderId="1" xfId="0" applyNumberFormat="1" applyFont="1" applyBorder="1" applyAlignment="1">
      <alignment horizontal="center"/>
    </xf>
    <xf numFmtId="49" fontId="45" fillId="0" borderId="3" xfId="0" applyNumberFormat="1" applyFont="1" applyBorder="1"/>
    <xf numFmtId="49" fontId="36" fillId="0" borderId="1" xfId="0" applyNumberFormat="1" applyFont="1" applyBorder="1" applyAlignment="1">
      <alignment horizontal="center"/>
    </xf>
    <xf numFmtId="49" fontId="20" fillId="0" borderId="0" xfId="0" applyNumberFormat="1" applyFont="1"/>
    <xf numFmtId="49" fontId="13" fillId="0" borderId="1" xfId="0" applyNumberFormat="1" applyFont="1" applyBorder="1" applyAlignment="1">
      <alignment horizontal="center"/>
    </xf>
    <xf numFmtId="0" fontId="56" fillId="0" borderId="1" xfId="0" applyFont="1" applyBorder="1" applyAlignment="1">
      <alignment horizontal="center"/>
    </xf>
    <xf numFmtId="166" fontId="32" fillId="0" borderId="1" xfId="0" applyNumberFormat="1" applyFont="1" applyBorder="1" applyAlignment="1">
      <alignment horizontal="center" wrapText="1"/>
    </xf>
    <xf numFmtId="49" fontId="56" fillId="0" borderId="1" xfId="0" applyNumberFormat="1" applyFont="1" applyBorder="1" applyAlignment="1">
      <alignment horizontal="center"/>
    </xf>
    <xf numFmtId="49" fontId="32" fillId="0" borderId="1" xfId="0" applyNumberFormat="1" applyFont="1" applyBorder="1" applyAlignment="1">
      <alignment horizontal="center" wrapText="1"/>
    </xf>
    <xf numFmtId="0" fontId="0" fillId="0" borderId="1" xfId="0" applyFill="1" applyBorder="1"/>
    <xf numFmtId="3" fontId="20" fillId="0" borderId="0" xfId="0" applyNumberFormat="1" applyFont="1" applyFill="1"/>
    <xf numFmtId="49" fontId="17" fillId="0" borderId="0" xfId="0" applyNumberFormat="1" applyFont="1" applyFill="1" applyBorder="1" applyAlignment="1" applyProtection="1">
      <alignment horizontal="center" wrapText="1"/>
      <protection locked="0"/>
    </xf>
    <xf numFmtId="49" fontId="20" fillId="0" borderId="0" xfId="1" applyNumberFormat="1" applyFont="1" applyFill="1" applyBorder="1" applyAlignment="1" applyProtection="1">
      <alignment wrapText="1"/>
      <protection locked="0"/>
    </xf>
    <xf numFmtId="3" fontId="20" fillId="0" borderId="0" xfId="0" applyNumberFormat="1" applyFont="1" applyFill="1" applyBorder="1" applyAlignment="1">
      <alignment horizontal="center" wrapText="1"/>
    </xf>
    <xf numFmtId="0" fontId="0" fillId="0" borderId="0" xfId="0" applyFill="1"/>
    <xf numFmtId="49" fontId="30" fillId="0" borderId="0" xfId="0" applyNumberFormat="1" applyFont="1" applyFill="1" applyAlignment="1">
      <alignment horizontal="center" vertical="center"/>
    </xf>
    <xf numFmtId="49" fontId="0" fillId="0" borderId="0" xfId="0" applyNumberFormat="1" applyFill="1" applyAlignment="1" applyProtection="1">
      <alignment vertical="top"/>
      <protection locked="0"/>
    </xf>
    <xf numFmtId="0" fontId="5" fillId="0" borderId="0" xfId="0" applyFont="1" applyFill="1" applyAlignment="1">
      <alignment horizontal="left" vertical="center"/>
    </xf>
    <xf numFmtId="0" fontId="0" fillId="0" borderId="0" xfId="0" applyFill="1" applyAlignment="1">
      <alignment horizontal="left" vertical="center"/>
    </xf>
    <xf numFmtId="0" fontId="31" fillId="0" borderId="0" xfId="0" applyFont="1" applyFill="1" applyAlignment="1">
      <alignment horizontal="left" vertical="center"/>
    </xf>
    <xf numFmtId="0" fontId="5" fillId="0" borderId="0" xfId="0" applyFont="1" applyFill="1"/>
    <xf numFmtId="0" fontId="31" fillId="0" borderId="0" xfId="0" applyFont="1" applyFill="1"/>
    <xf numFmtId="49" fontId="55" fillId="0" borderId="0" xfId="0" applyNumberFormat="1" applyFont="1" applyFill="1"/>
    <xf numFmtId="49" fontId="40" fillId="0" borderId="0" xfId="0" applyNumberFormat="1" applyFont="1" applyFill="1" applyAlignment="1">
      <alignment horizontal="center" vertical="center"/>
    </xf>
    <xf numFmtId="49" fontId="55" fillId="0" borderId="0" xfId="0" applyNumberFormat="1" applyFont="1" applyFill="1" applyAlignment="1" applyProtection="1">
      <alignment horizontal="right" vertical="top"/>
      <protection locked="0"/>
    </xf>
    <xf numFmtId="3" fontId="9" fillId="0" borderId="0" xfId="0" applyNumberFormat="1" applyFont="1" applyFill="1"/>
    <xf numFmtId="49" fontId="0" fillId="0" borderId="0" xfId="0" applyNumberFormat="1" applyFill="1"/>
    <xf numFmtId="3" fontId="37" fillId="0" borderId="0" xfId="0" applyNumberFormat="1" applyFont="1" applyFill="1"/>
    <xf numFmtId="49" fontId="0" fillId="0" borderId="0" xfId="0" applyNumberFormat="1" applyFill="1" applyAlignment="1" applyProtection="1">
      <alignment horizontal="right" vertical="top"/>
      <protection locked="0"/>
    </xf>
    <xf numFmtId="3" fontId="40" fillId="0" borderId="0" xfId="0" applyNumberFormat="1" applyFont="1" applyFill="1"/>
    <xf numFmtId="49" fontId="30" fillId="0" borderId="0" xfId="0" applyNumberFormat="1" applyFont="1" applyFill="1"/>
    <xf numFmtId="49" fontId="60" fillId="0" borderId="1" xfId="0" applyNumberFormat="1" applyFont="1" applyBorder="1" applyAlignment="1" applyProtection="1">
      <alignment wrapText="1"/>
      <protection locked="0"/>
    </xf>
    <xf numFmtId="0" fontId="36" fillId="0" borderId="1" xfId="0" applyFont="1" applyBorder="1" applyAlignment="1">
      <alignment horizontal="left" wrapText="1"/>
    </xf>
    <xf numFmtId="0" fontId="21" fillId="0" borderId="0" xfId="0" applyFont="1"/>
    <xf numFmtId="0" fontId="2"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166" fontId="38" fillId="0" borderId="1" xfId="0" applyNumberFormat="1" applyFont="1" applyBorder="1" applyAlignment="1">
      <alignment horizontal="center"/>
    </xf>
    <xf numFmtId="49" fontId="38" fillId="0" borderId="1" xfId="0" applyNumberFormat="1" applyFont="1" applyBorder="1" applyAlignment="1">
      <alignment horizontal="center"/>
    </xf>
    <xf numFmtId="49" fontId="44" fillId="0" borderId="1" xfId="0" applyNumberFormat="1" applyFont="1" applyBorder="1" applyAlignment="1">
      <alignment horizontal="center" wrapText="1"/>
    </xf>
    <xf numFmtId="49" fontId="63" fillId="0" borderId="1" xfId="0" applyNumberFormat="1" applyFont="1" applyBorder="1" applyAlignment="1">
      <alignment horizontal="center" wrapText="1"/>
    </xf>
    <xf numFmtId="49" fontId="59" fillId="0" borderId="1" xfId="0" applyNumberFormat="1" applyFont="1" applyFill="1" applyBorder="1" applyAlignment="1">
      <alignment horizontal="center" wrapText="1"/>
    </xf>
    <xf numFmtId="0" fontId="70" fillId="0" borderId="0" xfId="0" applyFont="1"/>
    <xf numFmtId="0" fontId="70" fillId="0" borderId="0" xfId="0" applyFont="1" applyFill="1"/>
    <xf numFmtId="49" fontId="63" fillId="0" borderId="1" xfId="0" applyNumberFormat="1" applyFont="1" applyFill="1" applyBorder="1" applyAlignment="1">
      <alignment horizontal="center" wrapText="1"/>
    </xf>
    <xf numFmtId="49" fontId="64" fillId="0" borderId="1" xfId="0" applyNumberFormat="1" applyFont="1" applyFill="1" applyBorder="1" applyAlignment="1">
      <alignment wrapText="1"/>
    </xf>
    <xf numFmtId="0" fontId="73" fillId="0" borderId="0" xfId="0" applyFont="1"/>
    <xf numFmtId="0" fontId="73" fillId="0" borderId="0" xfId="0" applyFont="1" applyFill="1"/>
    <xf numFmtId="49" fontId="68" fillId="0" borderId="1" xfId="0" applyNumberFormat="1" applyFont="1" applyFill="1" applyBorder="1" applyAlignment="1" applyProtection="1">
      <alignment horizontal="left" wrapText="1"/>
      <protection locked="0"/>
    </xf>
    <xf numFmtId="0" fontId="54" fillId="0" borderId="0" xfId="0" applyFont="1" applyFill="1" applyBorder="1"/>
    <xf numFmtId="49" fontId="72" fillId="0" borderId="1" xfId="0" applyNumberFormat="1" applyFont="1" applyFill="1" applyBorder="1" applyAlignment="1" applyProtection="1">
      <alignment horizontal="left" wrapText="1"/>
      <protection locked="0"/>
    </xf>
    <xf numFmtId="49" fontId="64" fillId="0" borderId="1" xfId="0" applyNumberFormat="1" applyFont="1" applyFill="1" applyBorder="1" applyAlignment="1">
      <alignment horizontal="left" wrapText="1"/>
    </xf>
    <xf numFmtId="49" fontId="68" fillId="0" borderId="1" xfId="0" applyNumberFormat="1" applyFont="1" applyFill="1" applyBorder="1" applyAlignment="1">
      <alignment horizontal="center" wrapText="1"/>
    </xf>
    <xf numFmtId="0" fontId="68" fillId="0" borderId="1" xfId="0" applyFont="1" applyBorder="1" applyAlignment="1">
      <alignment horizontal="center"/>
    </xf>
    <xf numFmtId="0" fontId="69" fillId="0" borderId="1" xfId="0" applyFont="1" applyBorder="1"/>
    <xf numFmtId="0" fontId="68" fillId="0" borderId="0" xfId="0" applyFont="1"/>
    <xf numFmtId="0" fontId="68" fillId="0" borderId="0" xfId="0" applyFont="1" applyFill="1"/>
    <xf numFmtId="49" fontId="75" fillId="0" borderId="1" xfId="0" applyNumberFormat="1" applyFont="1" applyFill="1" applyBorder="1" applyAlignment="1">
      <alignment horizontal="center" wrapText="1"/>
    </xf>
    <xf numFmtId="3" fontId="57" fillId="0" borderId="1" xfId="0" applyNumberFormat="1" applyFont="1" applyBorder="1" applyAlignment="1">
      <alignment horizontal="left" wrapText="1"/>
    </xf>
    <xf numFmtId="49" fontId="75" fillId="3" borderId="1" xfId="0" applyNumberFormat="1" applyFont="1" applyFill="1" applyBorder="1" applyAlignment="1">
      <alignment horizontal="center" wrapText="1"/>
    </xf>
    <xf numFmtId="49" fontId="60" fillId="3" borderId="1" xfId="0" applyNumberFormat="1" applyFont="1" applyFill="1" applyBorder="1" applyAlignment="1">
      <alignment horizontal="left" wrapText="1"/>
    </xf>
    <xf numFmtId="49" fontId="60" fillId="0" borderId="1" xfId="0" applyNumberFormat="1" applyFont="1" applyFill="1" applyBorder="1" applyAlignment="1">
      <alignment wrapText="1"/>
    </xf>
    <xf numFmtId="49" fontId="75" fillId="0" borderId="1" xfId="2" applyNumberFormat="1" applyFont="1" applyFill="1" applyBorder="1" applyAlignment="1">
      <alignment horizontal="center" wrapText="1"/>
    </xf>
    <xf numFmtId="49" fontId="60" fillId="0" borderId="1" xfId="2" applyNumberFormat="1" applyFont="1" applyFill="1" applyBorder="1" applyAlignment="1">
      <alignment wrapText="1"/>
    </xf>
    <xf numFmtId="49" fontId="60" fillId="0" borderId="1" xfId="3" applyNumberFormat="1" applyFont="1" applyFill="1" applyBorder="1" applyAlignment="1">
      <alignment horizontal="left" wrapText="1"/>
    </xf>
    <xf numFmtId="2" fontId="60" fillId="0" borderId="1" xfId="3" applyNumberFormat="1" applyFont="1" applyFill="1" applyBorder="1" applyAlignment="1">
      <alignment horizontal="left" wrapText="1"/>
    </xf>
    <xf numFmtId="0" fontId="2" fillId="0" borderId="1" xfId="0" applyFont="1" applyBorder="1" applyAlignment="1">
      <alignment wrapText="1"/>
    </xf>
    <xf numFmtId="4" fontId="17" fillId="0" borderId="1" xfId="0" applyNumberFormat="1" applyFont="1" applyFill="1" applyBorder="1" applyAlignment="1">
      <alignment horizontal="center" wrapText="1"/>
    </xf>
    <xf numFmtId="49" fontId="6" fillId="0" borderId="1" xfId="0" applyNumberFormat="1" applyFont="1" applyFill="1" applyBorder="1" applyAlignment="1">
      <alignment horizontal="left" wrapText="1"/>
    </xf>
    <xf numFmtId="3" fontId="2" fillId="0" borderId="1" xfId="0" applyNumberFormat="1" applyFont="1" applyBorder="1" applyAlignment="1">
      <alignment horizontal="left" wrapText="1"/>
    </xf>
    <xf numFmtId="49" fontId="13" fillId="0" borderId="1" xfId="2" applyNumberFormat="1" applyFont="1" applyFill="1" applyBorder="1" applyAlignment="1">
      <alignment horizontal="center" wrapText="1"/>
    </xf>
    <xf numFmtId="49" fontId="6" fillId="0" borderId="1" xfId="2" applyNumberFormat="1" applyFont="1" applyFill="1" applyBorder="1" applyAlignment="1">
      <alignment wrapText="1"/>
    </xf>
    <xf numFmtId="49" fontId="13" fillId="0" borderId="0" xfId="2" applyNumberFormat="1" applyFont="1" applyFill="1" applyBorder="1" applyAlignment="1">
      <alignment horizontal="center" wrapText="1"/>
    </xf>
    <xf numFmtId="49" fontId="6" fillId="0" borderId="0" xfId="2" applyNumberFormat="1" applyFont="1" applyFill="1" applyBorder="1" applyAlignment="1">
      <alignment wrapText="1"/>
    </xf>
    <xf numFmtId="49" fontId="12" fillId="0" borderId="1" xfId="0" applyNumberFormat="1" applyFont="1" applyBorder="1" applyAlignment="1" applyProtection="1">
      <alignment wrapText="1"/>
      <protection locked="0"/>
    </xf>
    <xf numFmtId="3" fontId="46" fillId="0" borderId="0" xfId="0" applyNumberFormat="1" applyFont="1"/>
    <xf numFmtId="0" fontId="1" fillId="0" borderId="0" xfId="0" applyFont="1" applyFill="1" applyBorder="1"/>
    <xf numFmtId="49" fontId="41" fillId="0" borderId="1" xfId="0" applyNumberFormat="1" applyFont="1" applyFill="1" applyBorder="1" applyAlignment="1">
      <alignment horizontal="center" wrapText="1"/>
    </xf>
    <xf numFmtId="0" fontId="2" fillId="0" borderId="0" xfId="0" applyFont="1"/>
    <xf numFmtId="0" fontId="2" fillId="0" borderId="1" xfId="0" applyFont="1" applyBorder="1"/>
    <xf numFmtId="3" fontId="20" fillId="0" borderId="0" xfId="0" applyNumberFormat="1" applyFont="1"/>
    <xf numFmtId="49" fontId="45" fillId="0" borderId="0" xfId="0" applyNumberFormat="1" applyFont="1"/>
    <xf numFmtId="0" fontId="25" fillId="0" borderId="0" xfId="0" applyFont="1"/>
    <xf numFmtId="0" fontId="25" fillId="0" borderId="0" xfId="0" applyFont="1" applyFill="1"/>
    <xf numFmtId="49" fontId="25" fillId="0" borderId="0" xfId="0" applyNumberFormat="1" applyFont="1"/>
    <xf numFmtId="49" fontId="41" fillId="0" borderId="1" xfId="0" applyNumberFormat="1" applyFont="1" applyFill="1" applyBorder="1" applyAlignment="1" applyProtection="1">
      <alignment horizontal="left" wrapText="1"/>
      <protection locked="0"/>
    </xf>
    <xf numFmtId="0" fontId="81" fillId="0" borderId="0" xfId="0" applyFont="1"/>
    <xf numFmtId="0" fontId="81" fillId="0" borderId="0" xfId="0" applyFont="1" applyFill="1"/>
    <xf numFmtId="49" fontId="47" fillId="0" borderId="1" xfId="0" applyNumberFormat="1" applyFont="1" applyBorder="1" applyAlignment="1">
      <alignment horizontal="center" wrapText="1"/>
    </xf>
    <xf numFmtId="49" fontId="47" fillId="0" borderId="1" xfId="0" applyNumberFormat="1" applyFont="1" applyFill="1" applyBorder="1" applyAlignment="1">
      <alignment horizontal="center" wrapText="1"/>
    </xf>
    <xf numFmtId="49" fontId="47" fillId="0" borderId="1" xfId="0" applyNumberFormat="1" applyFont="1" applyFill="1" applyBorder="1" applyAlignment="1">
      <alignment horizontal="left" wrapText="1"/>
    </xf>
    <xf numFmtId="0" fontId="79" fillId="0" borderId="0" xfId="0" applyFont="1"/>
    <xf numFmtId="0" fontId="79" fillId="0" borderId="0" xfId="0" applyFont="1" applyFill="1"/>
    <xf numFmtId="49" fontId="36" fillId="0" borderId="1" xfId="0" applyNumberFormat="1" applyFont="1" applyFill="1" applyBorder="1" applyAlignment="1">
      <alignment wrapText="1"/>
    </xf>
    <xf numFmtId="49" fontId="81" fillId="0" borderId="0" xfId="0" applyNumberFormat="1" applyFont="1"/>
    <xf numFmtId="0" fontId="20" fillId="0" borderId="10" xfId="0" applyFont="1" applyBorder="1" applyAlignment="1"/>
    <xf numFmtId="49" fontId="20" fillId="0" borderId="1" xfId="0" applyNumberFormat="1" applyFont="1" applyBorder="1"/>
    <xf numFmtId="0" fontId="38" fillId="0" borderId="1" xfId="0" applyFont="1" applyBorder="1"/>
    <xf numFmtId="0" fontId="34" fillId="0" borderId="0" xfId="0" applyFont="1"/>
    <xf numFmtId="0" fontId="86" fillId="0" borderId="0" xfId="0" applyFont="1"/>
    <xf numFmtId="0" fontId="86" fillId="0" borderId="0" xfId="0" applyFont="1" applyAlignment="1"/>
    <xf numFmtId="49" fontId="90" fillId="0" borderId="0" xfId="0" applyNumberFormat="1" applyFont="1" applyBorder="1" applyAlignment="1" applyProtection="1">
      <alignment horizontal="center" vertical="top"/>
      <protection locked="0"/>
    </xf>
    <xf numFmtId="0" fontId="91" fillId="0" borderId="0" xfId="0" applyFont="1" applyBorder="1" applyAlignment="1">
      <alignment horizontal="center"/>
    </xf>
    <xf numFmtId="49" fontId="91" fillId="0" borderId="0" xfId="0" applyNumberFormat="1" applyFont="1" applyBorder="1" applyAlignment="1" applyProtection="1">
      <alignment vertical="top"/>
      <protection locked="0"/>
    </xf>
    <xf numFmtId="0" fontId="91" fillId="0" borderId="0" xfId="0" applyFont="1" applyBorder="1"/>
    <xf numFmtId="0" fontId="39" fillId="0" borderId="0" xfId="0" applyFont="1" applyBorder="1"/>
    <xf numFmtId="0" fontId="93" fillId="0" borderId="1" xfId="0" applyFont="1" applyBorder="1" applyAlignment="1">
      <alignment horizontal="center" vertical="center" wrapText="1"/>
    </xf>
    <xf numFmtId="0" fontId="94" fillId="0" borderId="2" xfId="0" applyFont="1" applyBorder="1" applyAlignment="1">
      <alignment horizontal="center" vertical="center" wrapText="1"/>
    </xf>
    <xf numFmtId="0" fontId="90" fillId="0" borderId="13" xfId="0" applyFont="1" applyBorder="1" applyAlignment="1">
      <alignment horizontal="left" wrapText="1"/>
    </xf>
    <xf numFmtId="3" fontId="87" fillId="0" borderId="12" xfId="0" applyNumberFormat="1" applyFont="1" applyBorder="1" applyAlignment="1">
      <alignment horizontal="right" wrapText="1"/>
    </xf>
    <xf numFmtId="3" fontId="98" fillId="0" borderId="12" xfId="0" applyNumberFormat="1" applyFont="1" applyBorder="1" applyAlignment="1">
      <alignment horizontal="right" wrapText="1"/>
    </xf>
    <xf numFmtId="0" fontId="99" fillId="0" borderId="13" xfId="0" applyFont="1" applyBorder="1" applyAlignment="1">
      <alignment horizontal="left"/>
    </xf>
    <xf numFmtId="0" fontId="99" fillId="0" borderId="16" xfId="0" applyFont="1" applyBorder="1" applyAlignment="1">
      <alignment horizontal="left"/>
    </xf>
    <xf numFmtId="0" fontId="86" fillId="0" borderId="16" xfId="0" applyFont="1" applyBorder="1" applyAlignment="1">
      <alignment horizontal="right" vertical="top"/>
    </xf>
    <xf numFmtId="0" fontId="34" fillId="0" borderId="13" xfId="0" applyFont="1" applyBorder="1" applyAlignment="1">
      <alignment horizontal="center"/>
    </xf>
    <xf numFmtId="0" fontId="103" fillId="0" borderId="17" xfId="0" applyFont="1" applyBorder="1" applyAlignment="1">
      <alignment horizontal="left"/>
    </xf>
    <xf numFmtId="0" fontId="95" fillId="0" borderId="18" xfId="0" applyFont="1" applyBorder="1" applyAlignment="1">
      <alignment horizontal="left" wrapText="1"/>
    </xf>
    <xf numFmtId="3" fontId="29" fillId="0" borderId="0" xfId="0" applyNumberFormat="1" applyFont="1"/>
    <xf numFmtId="0" fontId="34" fillId="0" borderId="0" xfId="0" applyFont="1" applyBorder="1" applyAlignment="1">
      <alignment horizontal="center"/>
    </xf>
    <xf numFmtId="0" fontId="34" fillId="0" borderId="0" xfId="0" applyNumberFormat="1" applyFont="1" applyBorder="1" applyAlignment="1" applyProtection="1">
      <alignment horizontal="left" vertical="center" wrapText="1"/>
    </xf>
    <xf numFmtId="165" fontId="35" fillId="0" borderId="0" xfId="0" applyNumberFormat="1" applyFont="1" applyBorder="1" applyAlignment="1">
      <alignment horizontal="right" wrapText="1"/>
    </xf>
    <xf numFmtId="0" fontId="35" fillId="0" borderId="0" xfId="0" applyFont="1" applyFill="1" applyBorder="1" applyAlignment="1">
      <alignment horizontal="center" vertical="top" wrapText="1"/>
    </xf>
    <xf numFmtId="49" fontId="96" fillId="0" borderId="0" xfId="0" applyNumberFormat="1" applyFont="1" applyFill="1" applyBorder="1" applyAlignment="1" applyProtection="1">
      <alignment wrapText="1"/>
      <protection locked="0"/>
    </xf>
    <xf numFmtId="165" fontId="96" fillId="0" borderId="0" xfId="0" applyNumberFormat="1" applyFont="1" applyFill="1" applyBorder="1" applyAlignment="1">
      <alignment horizontal="right" wrapText="1"/>
    </xf>
    <xf numFmtId="0" fontId="106" fillId="0" borderId="0" xfId="0" applyFont="1"/>
    <xf numFmtId="0" fontId="35" fillId="0" borderId="0" xfId="0" applyFont="1" applyBorder="1" applyAlignment="1" applyProtection="1">
      <alignment horizontal="center" vertical="top" wrapText="1"/>
    </xf>
    <xf numFmtId="0" fontId="35" fillId="0" borderId="0" xfId="0" applyFont="1" applyBorder="1" applyAlignment="1" applyProtection="1">
      <alignment vertical="top" wrapText="1"/>
    </xf>
    <xf numFmtId="4" fontId="47" fillId="0" borderId="1" xfId="0" applyNumberFormat="1" applyFont="1" applyBorder="1" applyAlignment="1">
      <alignment horizontal="center" wrapText="1"/>
    </xf>
    <xf numFmtId="4" fontId="79" fillId="0" borderId="1" xfId="0" applyNumberFormat="1" applyFont="1" applyBorder="1" applyAlignment="1">
      <alignment horizontal="center" wrapText="1"/>
    </xf>
    <xf numFmtId="4" fontId="47" fillId="0" borderId="5" xfId="0" applyNumberFormat="1" applyFont="1" applyBorder="1" applyAlignment="1">
      <alignment horizontal="center" wrapText="1"/>
    </xf>
    <xf numFmtId="4" fontId="79" fillId="0" borderId="5" xfId="0" applyNumberFormat="1" applyFont="1" applyBorder="1" applyAlignment="1">
      <alignment horizontal="center" wrapText="1"/>
    </xf>
    <xf numFmtId="4" fontId="8" fillId="0" borderId="1" xfId="0" applyNumberFormat="1" applyFont="1" applyBorder="1" applyAlignment="1">
      <alignment horizontal="center" wrapText="1"/>
    </xf>
    <xf numFmtId="4" fontId="8" fillId="0" borderId="5" xfId="0" applyNumberFormat="1" applyFont="1" applyBorder="1" applyAlignment="1">
      <alignment horizontal="center" wrapText="1"/>
    </xf>
    <xf numFmtId="4" fontId="8" fillId="0" borderId="4" xfId="0" applyNumberFormat="1" applyFont="1" applyBorder="1" applyAlignment="1">
      <alignment horizontal="center" wrapText="1"/>
    </xf>
    <xf numFmtId="0" fontId="107" fillId="0" borderId="0" xfId="0" applyFont="1" applyBorder="1" applyAlignment="1">
      <alignment horizontal="left"/>
    </xf>
    <xf numFmtId="0" fontId="108" fillId="0" borderId="0" xfId="0" applyFont="1" applyBorder="1" applyAlignment="1">
      <alignment horizontal="left" wrapText="1"/>
    </xf>
    <xf numFmtId="0" fontId="101" fillId="0" borderId="0" xfId="0" applyFont="1" applyBorder="1" applyAlignment="1">
      <alignment horizontal="justify" wrapText="1"/>
    </xf>
    <xf numFmtId="3" fontId="101" fillId="0" borderId="0" xfId="0" applyNumberFormat="1" applyFont="1" applyBorder="1" applyAlignment="1">
      <alignment horizontal="right" wrapText="1"/>
    </xf>
    <xf numFmtId="3" fontId="96" fillId="0" borderId="0" xfId="0" applyNumberFormat="1" applyFont="1" applyBorder="1" applyAlignment="1">
      <alignment horizontal="right" wrapText="1"/>
    </xf>
    <xf numFmtId="0" fontId="2" fillId="0" borderId="1" xfId="0" applyFont="1" applyBorder="1" applyAlignment="1">
      <alignment wrapText="1"/>
    </xf>
    <xf numFmtId="4" fontId="10" fillId="0" borderId="1" xfId="0" applyNumberFormat="1" applyFont="1" applyBorder="1" applyAlignment="1">
      <alignment horizontal="center" wrapText="1"/>
    </xf>
    <xf numFmtId="4" fontId="27" fillId="2" borderId="1" xfId="0" applyNumberFormat="1" applyFont="1" applyFill="1" applyBorder="1" applyAlignment="1">
      <alignment horizontal="center" wrapText="1"/>
    </xf>
    <xf numFmtId="49" fontId="16" fillId="0" borderId="1" xfId="0" applyNumberFormat="1" applyFont="1" applyFill="1" applyBorder="1" applyAlignment="1">
      <alignment horizontal="left" wrapText="1"/>
    </xf>
    <xf numFmtId="4" fontId="20" fillId="2" borderId="1" xfId="0" applyNumberFormat="1" applyFont="1" applyFill="1" applyBorder="1" applyAlignment="1">
      <alignment horizontal="center" wrapText="1"/>
    </xf>
    <xf numFmtId="4" fontId="10" fillId="0" borderId="1" xfId="0" applyNumberFormat="1" applyFont="1" applyFill="1" applyBorder="1" applyAlignment="1">
      <alignment horizontal="center" wrapText="1"/>
    </xf>
    <xf numFmtId="4" fontId="26" fillId="0" borderId="1" xfId="0" applyNumberFormat="1" applyFont="1" applyFill="1" applyBorder="1" applyAlignment="1">
      <alignment horizontal="center" wrapText="1"/>
    </xf>
    <xf numFmtId="4" fontId="2" fillId="0" borderId="1" xfId="0" applyNumberFormat="1" applyFont="1" applyFill="1" applyBorder="1" applyAlignment="1">
      <alignment horizontal="center" wrapText="1"/>
    </xf>
    <xf numFmtId="4" fontId="84" fillId="0" borderId="1" xfId="0" applyNumberFormat="1" applyFont="1" applyFill="1" applyBorder="1" applyAlignment="1">
      <alignment horizontal="center" wrapText="1"/>
    </xf>
    <xf numFmtId="4" fontId="32" fillId="0" borderId="1" xfId="0" applyNumberFormat="1" applyFont="1" applyFill="1" applyBorder="1" applyAlignment="1">
      <alignment horizontal="center" wrapText="1"/>
    </xf>
    <xf numFmtId="0" fontId="0" fillId="0" borderId="0" xfId="0" applyFont="1" applyFill="1" applyBorder="1"/>
    <xf numFmtId="4" fontId="20" fillId="0" borderId="0" xfId="0" applyNumberFormat="1" applyFont="1" applyFill="1"/>
    <xf numFmtId="49" fontId="42" fillId="0" borderId="1" xfId="0" applyNumberFormat="1" applyFont="1" applyFill="1" applyBorder="1" applyAlignment="1">
      <alignment horizontal="left" wrapText="1"/>
    </xf>
    <xf numFmtId="49" fontId="111" fillId="0" borderId="1" xfId="0" applyNumberFormat="1" applyFont="1" applyFill="1" applyBorder="1" applyAlignment="1">
      <alignment horizontal="center" wrapText="1"/>
    </xf>
    <xf numFmtId="49" fontId="112" fillId="0" borderId="1" xfId="0" applyNumberFormat="1" applyFont="1" applyFill="1" applyBorder="1" applyAlignment="1">
      <alignment horizontal="center" wrapText="1"/>
    </xf>
    <xf numFmtId="49" fontId="116" fillId="0" borderId="1" xfId="0" applyNumberFormat="1" applyFont="1" applyBorder="1" applyAlignment="1">
      <alignment horizontal="center" wrapText="1"/>
    </xf>
    <xf numFmtId="49" fontId="111" fillId="0" borderId="1" xfId="0" applyNumberFormat="1" applyFont="1" applyBorder="1" applyAlignment="1">
      <alignment horizontal="center" wrapText="1"/>
    </xf>
    <xf numFmtId="49" fontId="117" fillId="0" borderId="1" xfId="0" applyNumberFormat="1" applyFont="1" applyFill="1" applyBorder="1" applyAlignment="1">
      <alignment horizontal="center" wrapText="1"/>
    </xf>
    <xf numFmtId="0" fontId="119" fillId="0" borderId="0" xfId="4" applyFont="1"/>
    <xf numFmtId="0" fontId="120" fillId="0" borderId="0" xfId="4" applyFont="1"/>
    <xf numFmtId="0" fontId="112" fillId="0" borderId="0" xfId="4" applyFont="1"/>
    <xf numFmtId="0" fontId="121" fillId="0" borderId="1" xfId="4" applyFont="1" applyBorder="1" applyAlignment="1">
      <alignment horizontal="center" vertical="center" wrapText="1"/>
    </xf>
    <xf numFmtId="0" fontId="7" fillId="0" borderId="19" xfId="4" applyFont="1" applyBorder="1" applyAlignment="1">
      <alignment horizontal="center" vertical="center" wrapText="1"/>
    </xf>
    <xf numFmtId="0" fontId="120" fillId="0" borderId="0" xfId="4" applyFont="1" applyAlignment="1">
      <alignment horizontal="center" vertical="center" wrapText="1"/>
    </xf>
    <xf numFmtId="0" fontId="6" fillId="0" borderId="1" xfId="4" applyFont="1" applyBorder="1" applyAlignment="1">
      <alignment horizontal="center" vertical="center" wrapText="1"/>
    </xf>
    <xf numFmtId="0" fontId="122" fillId="0" borderId="1" xfId="4" applyFont="1" applyBorder="1" applyAlignment="1">
      <alignment horizontal="center" vertical="center" wrapText="1"/>
    </xf>
    <xf numFmtId="0" fontId="6" fillId="0" borderId="20" xfId="4" applyFont="1" applyBorder="1" applyAlignment="1">
      <alignment horizontal="center" vertical="center" wrapText="1"/>
    </xf>
    <xf numFmtId="49" fontId="110" fillId="2" borderId="1" xfId="4" applyNumberFormat="1" applyFont="1" applyFill="1" applyBorder="1" applyAlignment="1">
      <alignment horizontal="center" vertical="center" wrapText="1"/>
    </xf>
    <xf numFmtId="49" fontId="110" fillId="2" borderId="1" xfId="4" applyNumberFormat="1" applyFont="1" applyFill="1" applyBorder="1" applyAlignment="1">
      <alignment horizontal="center" wrapText="1"/>
    </xf>
    <xf numFmtId="0" fontId="112" fillId="2" borderId="1" xfId="4" applyFont="1" applyFill="1" applyBorder="1" applyAlignment="1">
      <alignment horizontal="center" wrapText="1"/>
    </xf>
    <xf numFmtId="3" fontId="109" fillId="2" borderId="1" xfId="4" applyNumberFormat="1" applyFont="1" applyFill="1" applyBorder="1" applyAlignment="1">
      <alignment horizontal="center" wrapText="1"/>
    </xf>
    <xf numFmtId="49" fontId="110" fillId="4" borderId="1" xfId="4" applyNumberFormat="1" applyFont="1" applyFill="1" applyBorder="1" applyAlignment="1">
      <alignment horizontal="center" vertical="center" wrapText="1"/>
    </xf>
    <xf numFmtId="49" fontId="110" fillId="4" borderId="1" xfId="4" applyNumberFormat="1" applyFont="1" applyFill="1" applyBorder="1" applyAlignment="1">
      <alignment horizontal="center" wrapText="1"/>
    </xf>
    <xf numFmtId="49" fontId="110" fillId="4" borderId="1" xfId="4" applyNumberFormat="1" applyFont="1" applyFill="1" applyBorder="1" applyAlignment="1" applyProtection="1">
      <alignment horizontal="left" wrapText="1"/>
      <protection locked="0"/>
    </xf>
    <xf numFmtId="0" fontId="112" fillId="4" borderId="1" xfId="4" applyFont="1" applyFill="1" applyBorder="1" applyAlignment="1">
      <alignment horizontal="center" wrapText="1"/>
    </xf>
    <xf numFmtId="3" fontId="109" fillId="4" borderId="1" xfId="4" applyNumberFormat="1" applyFont="1" applyFill="1" applyBorder="1" applyAlignment="1">
      <alignment horizontal="center" wrapText="1"/>
    </xf>
    <xf numFmtId="3" fontId="112" fillId="2" borderId="20" xfId="4" applyNumberFormat="1" applyFont="1" applyFill="1" applyBorder="1" applyAlignment="1">
      <alignment horizontal="center" vertical="center" wrapText="1"/>
    </xf>
    <xf numFmtId="0" fontId="123" fillId="0" borderId="0" xfId="4" applyFont="1" applyAlignment="1">
      <alignment horizontal="center" vertical="center" wrapText="1"/>
    </xf>
    <xf numFmtId="3" fontId="112" fillId="0" borderId="1" xfId="4" applyNumberFormat="1" applyFont="1" applyBorder="1" applyAlignment="1">
      <alignment horizontal="center" wrapText="1"/>
    </xf>
    <xf numFmtId="4" fontId="112" fillId="0" borderId="1" xfId="4" applyNumberFormat="1" applyFont="1" applyBorder="1" applyAlignment="1">
      <alignment horizontal="center" wrapText="1"/>
    </xf>
    <xf numFmtId="0" fontId="112" fillId="0" borderId="1" xfId="4" applyFont="1" applyBorder="1" applyAlignment="1">
      <alignment wrapText="1"/>
    </xf>
    <xf numFmtId="49" fontId="112" fillId="3" borderId="1" xfId="0" applyNumberFormat="1" applyFont="1" applyFill="1" applyBorder="1" applyAlignment="1">
      <alignment horizontal="center" wrapText="1"/>
    </xf>
    <xf numFmtId="49" fontId="112" fillId="3" borderId="1" xfId="0" applyNumberFormat="1" applyFont="1" applyFill="1" applyBorder="1" applyAlignment="1">
      <alignment horizontal="left" wrapText="1"/>
    </xf>
    <xf numFmtId="49" fontId="110" fillId="2" borderId="1" xfId="4" applyNumberFormat="1" applyFont="1" applyFill="1" applyBorder="1" applyAlignment="1" applyProtection="1">
      <alignment horizontal="left" wrapText="1"/>
      <protection locked="0"/>
    </xf>
    <xf numFmtId="49" fontId="112" fillId="0" borderId="1" xfId="0" applyNumberFormat="1" applyFont="1" applyBorder="1" applyAlignment="1" applyProtection="1">
      <alignment wrapText="1"/>
      <protection locked="0"/>
    </xf>
    <xf numFmtId="49" fontId="110" fillId="2" borderId="1" xfId="4" applyNumberFormat="1" applyFont="1" applyFill="1" applyBorder="1" applyAlignment="1" applyProtection="1">
      <alignment horizontal="center" wrapText="1"/>
      <protection locked="0"/>
    </xf>
    <xf numFmtId="3" fontId="112" fillId="0" borderId="21" xfId="4" applyNumberFormat="1" applyFont="1" applyBorder="1" applyAlignment="1">
      <alignment wrapText="1"/>
    </xf>
    <xf numFmtId="0" fontId="123" fillId="0" borderId="0" xfId="4" applyFont="1" applyAlignment="1">
      <alignment wrapText="1"/>
    </xf>
    <xf numFmtId="49" fontId="110" fillId="2" borderId="1" xfId="4" applyNumberFormat="1" applyFont="1" applyFill="1" applyBorder="1" applyAlignment="1">
      <alignment horizontal="center" vertical="top" wrapText="1"/>
    </xf>
    <xf numFmtId="1" fontId="110" fillId="2" borderId="1" xfId="4" applyNumberFormat="1" applyFont="1" applyFill="1" applyBorder="1" applyAlignment="1" applyProtection="1">
      <alignment horizontal="center" wrapText="1"/>
      <protection locked="0"/>
    </xf>
    <xf numFmtId="49" fontId="112" fillId="0" borderId="0" xfId="4" applyNumberFormat="1" applyFont="1"/>
    <xf numFmtId="0" fontId="123" fillId="0" borderId="0" xfId="4" applyFont="1"/>
    <xf numFmtId="49" fontId="120" fillId="0" borderId="0" xfId="4" applyNumberFormat="1" applyFont="1"/>
    <xf numFmtId="0" fontId="124" fillId="0" borderId="0" xfId="4" applyFont="1"/>
    <xf numFmtId="49" fontId="19" fillId="0" borderId="0" xfId="4" applyNumberFormat="1" applyFont="1" applyFill="1" applyBorder="1" applyAlignment="1">
      <alignment horizontal="center" vertical="center" wrapText="1"/>
    </xf>
    <xf numFmtId="49" fontId="20" fillId="0" borderId="0" xfId="4" applyNumberFormat="1" applyFont="1" applyFill="1" applyBorder="1" applyAlignment="1" applyProtection="1">
      <alignment vertical="top" wrapText="1"/>
      <protection locked="0"/>
    </xf>
    <xf numFmtId="0" fontId="120" fillId="0" borderId="0" xfId="4" applyFont="1" applyBorder="1"/>
    <xf numFmtId="49" fontId="19" fillId="0" borderId="0" xfId="4" applyNumberFormat="1" applyFont="1" applyFill="1" applyBorder="1" applyAlignment="1" applyProtection="1">
      <alignment vertical="top" wrapText="1"/>
      <protection locked="0"/>
    </xf>
    <xf numFmtId="1" fontId="2" fillId="0" borderId="0" xfId="5" applyNumberFormat="1" applyFont="1" applyFill="1" applyBorder="1" applyAlignment="1">
      <alignment vertical="top" wrapText="1"/>
    </xf>
    <xf numFmtId="49" fontId="2" fillId="0" borderId="0" xfId="5" applyNumberFormat="1" applyFont="1" applyFill="1" applyBorder="1" applyAlignment="1">
      <alignment vertical="top" wrapText="1"/>
    </xf>
    <xf numFmtId="0" fontId="125" fillId="0" borderId="0" xfId="5" applyFont="1" applyAlignment="1"/>
    <xf numFmtId="0" fontId="126" fillId="0" borderId="0" xfId="5" applyFont="1" applyFill="1" applyBorder="1"/>
    <xf numFmtId="0" fontId="10" fillId="0" borderId="0" xfId="5" applyFont="1" applyFill="1" applyBorder="1"/>
    <xf numFmtId="0" fontId="128" fillId="0" borderId="0" xfId="5" applyFont="1" applyFill="1" applyBorder="1" applyAlignment="1">
      <alignment horizontal="center"/>
    </xf>
    <xf numFmtId="0" fontId="129" fillId="0" borderId="1" xfId="5" applyFont="1" applyFill="1" applyBorder="1" applyAlignment="1">
      <alignment horizontal="center" vertical="center"/>
    </xf>
    <xf numFmtId="0" fontId="129" fillId="0" borderId="1" xfId="5" applyFont="1" applyFill="1" applyBorder="1" applyAlignment="1">
      <alignment horizontal="center" vertical="center" wrapText="1"/>
    </xf>
    <xf numFmtId="49" fontId="38" fillId="0" borderId="1" xfId="5" applyNumberFormat="1" applyFont="1" applyFill="1" applyBorder="1" applyAlignment="1">
      <alignment horizontal="center" vertical="top" wrapText="1"/>
    </xf>
    <xf numFmtId="0" fontId="38" fillId="0" borderId="1" xfId="5" applyFont="1" applyFill="1" applyBorder="1" applyAlignment="1">
      <alignment horizontal="center" vertical="center" wrapText="1"/>
    </xf>
    <xf numFmtId="0" fontId="130" fillId="0" borderId="0" xfId="5" applyFont="1" applyFill="1" applyBorder="1"/>
    <xf numFmtId="49" fontId="131" fillId="0" borderId="1" xfId="5" applyNumberFormat="1" applyFont="1" applyFill="1" applyBorder="1" applyAlignment="1">
      <alignment horizontal="center" wrapText="1"/>
    </xf>
    <xf numFmtId="49" fontId="131" fillId="0" borderId="1" xfId="5" applyNumberFormat="1" applyFont="1" applyFill="1" applyBorder="1" applyAlignment="1">
      <alignment wrapText="1"/>
    </xf>
    <xf numFmtId="3" fontId="37" fillId="0" borderId="1" xfId="5" applyNumberFormat="1" applyFont="1" applyFill="1" applyBorder="1" applyAlignment="1">
      <alignment horizontal="center" wrapText="1"/>
    </xf>
    <xf numFmtId="0" fontId="132" fillId="3" borderId="0" xfId="5" applyFont="1" applyFill="1" applyBorder="1"/>
    <xf numFmtId="0" fontId="132" fillId="0" borderId="0" xfId="5" applyFont="1" applyFill="1" applyBorder="1"/>
    <xf numFmtId="49" fontId="39" fillId="0" borderId="1" xfId="5" applyNumberFormat="1" applyFont="1" applyFill="1" applyBorder="1" applyAlignment="1">
      <alignment horizontal="center" wrapText="1"/>
    </xf>
    <xf numFmtId="49" fontId="39" fillId="0" borderId="1" xfId="5" applyNumberFormat="1" applyFont="1" applyFill="1" applyBorder="1" applyAlignment="1">
      <alignment horizontal="left" wrapText="1"/>
    </xf>
    <xf numFmtId="2" fontId="132" fillId="0" borderId="0" xfId="5" applyNumberFormat="1" applyFont="1" applyFill="1" applyBorder="1"/>
    <xf numFmtId="49" fontId="39" fillId="0" borderId="1" xfId="5" applyNumberFormat="1" applyFont="1" applyFill="1" applyBorder="1" applyAlignment="1">
      <alignment vertical="justify" wrapText="1"/>
    </xf>
    <xf numFmtId="0" fontId="126" fillId="3" borderId="0" xfId="5" applyFont="1" applyFill="1" applyBorder="1"/>
    <xf numFmtId="49" fontId="131" fillId="0" borderId="1" xfId="5" applyNumberFormat="1" applyFont="1" applyFill="1" applyBorder="1" applyAlignment="1">
      <alignment horizontal="left" wrapText="1"/>
    </xf>
    <xf numFmtId="49" fontId="39" fillId="0" borderId="1" xfId="5" applyNumberFormat="1" applyFont="1" applyFill="1" applyBorder="1" applyAlignment="1">
      <alignment wrapText="1"/>
    </xf>
    <xf numFmtId="3" fontId="37" fillId="0" borderId="1" xfId="5" applyNumberFormat="1" applyFont="1" applyFill="1" applyBorder="1" applyAlignment="1">
      <alignment horizontal="left" wrapText="1"/>
    </xf>
    <xf numFmtId="49" fontId="126" fillId="0" borderId="0" xfId="5" applyNumberFormat="1" applyFont="1" applyFill="1" applyBorder="1" applyAlignment="1">
      <alignment vertical="top" wrapText="1"/>
    </xf>
    <xf numFmtId="0" fontId="134" fillId="0" borderId="0" xfId="5" applyFont="1" applyFill="1" applyBorder="1"/>
    <xf numFmtId="0" fontId="135" fillId="0" borderId="0" xfId="5" applyFont="1" applyFill="1" applyBorder="1"/>
    <xf numFmtId="1" fontId="126" fillId="0" borderId="0" xfId="5" applyNumberFormat="1" applyFont="1" applyFill="1" applyBorder="1" applyAlignment="1">
      <alignment vertical="top" wrapText="1"/>
    </xf>
    <xf numFmtId="0" fontId="34" fillId="0" borderId="0" xfId="5" applyFont="1" applyFill="1" applyBorder="1" applyAlignment="1">
      <alignment vertical="top"/>
    </xf>
    <xf numFmtId="0" fontId="132" fillId="0" borderId="0" xfId="6" applyFont="1" applyFill="1" applyBorder="1" applyAlignment="1" applyProtection="1">
      <alignment vertical="center" wrapText="1"/>
    </xf>
    <xf numFmtId="165" fontId="134" fillId="0" borderId="0" xfId="5" applyNumberFormat="1" applyFont="1" applyFill="1" applyBorder="1"/>
    <xf numFmtId="3" fontId="134" fillId="0" borderId="0" xfId="5" applyNumberFormat="1" applyFont="1" applyFill="1" applyBorder="1"/>
    <xf numFmtId="4" fontId="19" fillId="0"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18" fillId="0" borderId="1" xfId="0" applyNumberFormat="1" applyFont="1" applyFill="1" applyBorder="1" applyAlignment="1">
      <alignment horizontal="center" wrapText="1"/>
    </xf>
    <xf numFmtId="4" fontId="20" fillId="0" borderId="1" xfId="0" applyNumberFormat="1" applyFont="1" applyFill="1" applyBorder="1" applyAlignment="1">
      <alignment horizontal="center" wrapText="1"/>
    </xf>
    <xf numFmtId="4" fontId="85" fillId="0" borderId="1" xfId="0" applyNumberFormat="1" applyFont="1" applyFill="1" applyBorder="1" applyAlignment="1">
      <alignment horizontal="center" wrapText="1"/>
    </xf>
    <xf numFmtId="4" fontId="24" fillId="0" borderId="1" xfId="0" applyNumberFormat="1" applyFont="1" applyFill="1" applyBorder="1" applyAlignment="1">
      <alignment horizontal="center" wrapText="1"/>
    </xf>
    <xf numFmtId="4" fontId="44" fillId="0" borderId="1" xfId="0" applyNumberFormat="1" applyFont="1" applyFill="1" applyBorder="1" applyAlignment="1">
      <alignment horizontal="center" wrapText="1"/>
    </xf>
    <xf numFmtId="4" fontId="41" fillId="0" borderId="1" xfId="0" applyNumberFormat="1" applyFont="1" applyFill="1" applyBorder="1" applyAlignment="1">
      <alignment horizontal="center" wrapText="1"/>
    </xf>
    <xf numFmtId="4" fontId="24" fillId="0" borderId="1" xfId="0" applyNumberFormat="1" applyFont="1" applyBorder="1" applyAlignment="1">
      <alignment horizontal="center" wrapText="1"/>
    </xf>
    <xf numFmtId="4" fontId="38" fillId="0" borderId="1" xfId="0" applyNumberFormat="1" applyFont="1" applyFill="1" applyBorder="1" applyAlignment="1">
      <alignment horizontal="center" wrapText="1"/>
    </xf>
    <xf numFmtId="4" fontId="43" fillId="0" borderId="1" xfId="0" applyNumberFormat="1" applyFont="1" applyFill="1" applyBorder="1" applyAlignment="1">
      <alignment horizontal="center" wrapText="1"/>
    </xf>
    <xf numFmtId="4" fontId="14" fillId="0" borderId="1" xfId="0" applyNumberFormat="1" applyFont="1" applyBorder="1" applyAlignment="1">
      <alignment horizontal="center" wrapText="1"/>
    </xf>
    <xf numFmtId="4" fontId="79" fillId="0" borderId="1" xfId="0" applyNumberFormat="1" applyFont="1" applyFill="1" applyBorder="1" applyAlignment="1">
      <alignment horizontal="center" wrapText="1"/>
    </xf>
    <xf numFmtId="4" fontId="47" fillId="0" borderId="1" xfId="0" applyNumberFormat="1" applyFont="1" applyFill="1" applyBorder="1" applyAlignment="1">
      <alignment horizontal="center" wrapText="1"/>
    </xf>
    <xf numFmtId="4" fontId="56" fillId="0" borderId="1" xfId="0" applyNumberFormat="1" applyFont="1" applyFill="1" applyBorder="1" applyAlignment="1">
      <alignment horizontal="center" wrapText="1"/>
    </xf>
    <xf numFmtId="4" fontId="83" fillId="0" borderId="1" xfId="0" applyNumberFormat="1" applyFont="1" applyBorder="1" applyAlignment="1">
      <alignment horizontal="center" wrapText="1"/>
    </xf>
    <xf numFmtId="4" fontId="65" fillId="0" borderId="1" xfId="0" applyNumberFormat="1" applyFont="1" applyFill="1" applyBorder="1" applyAlignment="1">
      <alignment horizontal="center" wrapText="1"/>
    </xf>
    <xf numFmtId="4" fontId="66" fillId="0" borderId="1" xfId="0" applyNumberFormat="1" applyFont="1" applyFill="1" applyBorder="1" applyAlignment="1">
      <alignment horizontal="center" wrapText="1"/>
    </xf>
    <xf numFmtId="4" fontId="71" fillId="0" borderId="1" xfId="0" applyNumberFormat="1" applyFont="1" applyFill="1" applyBorder="1" applyAlignment="1">
      <alignment horizontal="center" wrapText="1"/>
    </xf>
    <xf numFmtId="4" fontId="62" fillId="0" borderId="1" xfId="0" applyNumberFormat="1" applyFont="1" applyBorder="1" applyAlignment="1">
      <alignment horizontal="center" wrapText="1"/>
    </xf>
    <xf numFmtId="4" fontId="72" fillId="0" borderId="1" xfId="0" applyNumberFormat="1" applyFont="1" applyFill="1" applyBorder="1" applyAlignment="1">
      <alignment horizontal="center" wrapText="1"/>
    </xf>
    <xf numFmtId="4" fontId="67" fillId="0" borderId="1" xfId="0" applyNumberFormat="1" applyFont="1" applyBorder="1" applyAlignment="1">
      <alignment horizontal="center" wrapText="1"/>
    </xf>
    <xf numFmtId="4" fontId="61" fillId="0" borderId="1" xfId="0" applyNumberFormat="1" applyFont="1" applyFill="1" applyBorder="1" applyAlignment="1">
      <alignment horizontal="center" wrapText="1"/>
    </xf>
    <xf numFmtId="4" fontId="57" fillId="0" borderId="1" xfId="0" applyNumberFormat="1" applyFont="1" applyBorder="1" applyAlignment="1">
      <alignment horizontal="center" wrapText="1"/>
    </xf>
    <xf numFmtId="4" fontId="68" fillId="0" borderId="1" xfId="0" applyNumberFormat="1" applyFont="1" applyFill="1" applyBorder="1" applyAlignment="1">
      <alignment horizontal="center" wrapText="1"/>
    </xf>
    <xf numFmtId="4" fontId="74" fillId="0" borderId="1" xfId="0" applyNumberFormat="1" applyFont="1" applyFill="1" applyBorder="1" applyAlignment="1">
      <alignment horizontal="center" wrapText="1"/>
    </xf>
    <xf numFmtId="4" fontId="66" fillId="0" borderId="1" xfId="0" applyNumberFormat="1" applyFont="1" applyBorder="1" applyAlignment="1">
      <alignment horizontal="center" wrapText="1"/>
    </xf>
    <xf numFmtId="4" fontId="58" fillId="0" borderId="1" xfId="0" applyNumberFormat="1" applyFont="1" applyFill="1" applyBorder="1" applyAlignment="1">
      <alignment horizontal="center" wrapText="1"/>
    </xf>
    <xf numFmtId="4" fontId="61" fillId="0" borderId="1" xfId="0" applyNumberFormat="1" applyFont="1" applyBorder="1" applyAlignment="1">
      <alignment horizontal="center" wrapText="1"/>
    </xf>
    <xf numFmtId="4" fontId="64" fillId="0" borderId="1" xfId="0" applyNumberFormat="1" applyFont="1" applyBorder="1" applyAlignment="1">
      <alignment horizontal="center" wrapText="1"/>
    </xf>
    <xf numFmtId="4" fontId="2" fillId="0" borderId="1" xfId="0" applyNumberFormat="1" applyFont="1" applyBorder="1" applyAlignment="1">
      <alignment horizontal="center" wrapText="1"/>
    </xf>
    <xf numFmtId="4" fontId="38" fillId="0" borderId="1" xfId="0" applyNumberFormat="1" applyFont="1" applyBorder="1" applyAlignment="1">
      <alignment horizontal="center" wrapText="1"/>
    </xf>
    <xf numFmtId="4" fontId="12" fillId="0" borderId="1" xfId="0" applyNumberFormat="1" applyFont="1" applyBorder="1" applyAlignment="1">
      <alignment horizontal="center" wrapText="1"/>
    </xf>
    <xf numFmtId="4" fontId="21" fillId="0" borderId="1" xfId="0" applyNumberFormat="1" applyFont="1" applyFill="1" applyBorder="1" applyAlignment="1">
      <alignment horizontal="center" wrapText="1"/>
    </xf>
    <xf numFmtId="4" fontId="57" fillId="0" borderId="1" xfId="0" applyNumberFormat="1" applyFont="1" applyFill="1" applyBorder="1" applyAlignment="1">
      <alignment horizontal="center" wrapText="1"/>
    </xf>
    <xf numFmtId="4" fontId="60" fillId="0" borderId="1" xfId="0" applyNumberFormat="1" applyFont="1" applyFill="1" applyBorder="1" applyAlignment="1" applyProtection="1">
      <alignment horizontal="center" wrapText="1"/>
      <protection locked="0"/>
    </xf>
    <xf numFmtId="4" fontId="60" fillId="0" borderId="1" xfId="0" applyNumberFormat="1" applyFont="1" applyFill="1" applyBorder="1" applyAlignment="1">
      <alignment horizontal="center" wrapText="1"/>
    </xf>
    <xf numFmtId="4" fontId="62" fillId="0" borderId="1" xfId="0" applyNumberFormat="1" applyFont="1" applyFill="1" applyBorder="1" applyAlignment="1">
      <alignment horizontal="center" wrapText="1"/>
    </xf>
    <xf numFmtId="4" fontId="6" fillId="0" borderId="1" xfId="0" applyNumberFormat="1" applyFont="1" applyFill="1" applyBorder="1" applyAlignment="1" applyProtection="1">
      <alignment horizontal="center" wrapText="1"/>
      <protection locked="0"/>
    </xf>
    <xf numFmtId="4" fontId="5" fillId="0" borderId="1" xfId="0" applyNumberFormat="1" applyFont="1" applyFill="1" applyBorder="1" applyAlignment="1">
      <alignment horizontal="center" wrapText="1"/>
    </xf>
    <xf numFmtId="4" fontId="66" fillId="0" borderId="1" xfId="0" applyNumberFormat="1" applyFont="1" applyFill="1" applyBorder="1" applyAlignment="1" applyProtection="1">
      <alignment horizontal="center" wrapText="1"/>
      <protection locked="0"/>
    </xf>
    <xf numFmtId="4" fontId="76" fillId="0" borderId="1" xfId="0" applyNumberFormat="1" applyFont="1" applyFill="1" applyBorder="1" applyAlignment="1" applyProtection="1">
      <alignment horizontal="center" wrapText="1"/>
      <protection locked="0"/>
    </xf>
    <xf numFmtId="4" fontId="2" fillId="0" borderId="1" xfId="0" applyNumberFormat="1" applyFont="1" applyFill="1" applyBorder="1" applyAlignment="1" applyProtection="1">
      <alignment horizontal="center" wrapText="1"/>
      <protection locked="0"/>
    </xf>
    <xf numFmtId="4" fontId="47" fillId="0" borderId="1" xfId="0" applyNumberFormat="1" applyFont="1" applyFill="1" applyBorder="1" applyAlignment="1" applyProtection="1">
      <alignment horizontal="center" wrapText="1"/>
      <protection locked="0"/>
    </xf>
    <xf numFmtId="4" fontId="57" fillId="0" borderId="1" xfId="0" applyNumberFormat="1" applyFont="1" applyFill="1" applyBorder="1" applyAlignment="1" applyProtection="1">
      <alignment horizontal="center"/>
      <protection locked="0"/>
    </xf>
    <xf numFmtId="4" fontId="2" fillId="0" borderId="1" xfId="0" applyNumberFormat="1" applyFont="1" applyFill="1" applyBorder="1" applyAlignment="1" applyProtection="1">
      <alignment horizontal="center"/>
      <protection locked="0"/>
    </xf>
    <xf numFmtId="4" fontId="77" fillId="0" borderId="1" xfId="0" applyNumberFormat="1" applyFont="1" applyFill="1" applyBorder="1" applyAlignment="1">
      <alignment horizontal="center" wrapText="1"/>
    </xf>
    <xf numFmtId="4" fontId="57" fillId="0" borderId="1" xfId="0" applyNumberFormat="1" applyFont="1" applyFill="1" applyBorder="1" applyAlignment="1">
      <alignment horizontal="center"/>
    </xf>
    <xf numFmtId="4" fontId="78" fillId="0" borderId="1" xfId="0" applyNumberFormat="1" applyFont="1" applyFill="1" applyBorder="1" applyAlignment="1">
      <alignment horizontal="center" wrapText="1"/>
    </xf>
    <xf numFmtId="4" fontId="19" fillId="2"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4" fontId="6" fillId="0" borderId="1" xfId="0" applyNumberFormat="1" applyFont="1" applyFill="1" applyBorder="1" applyAlignment="1" applyProtection="1">
      <alignment horizontal="center"/>
      <protection locked="0"/>
    </xf>
    <xf numFmtId="4" fontId="5" fillId="2" borderId="1" xfId="0" applyNumberFormat="1" applyFont="1" applyFill="1" applyBorder="1" applyAlignment="1">
      <alignment horizontal="center" wrapText="1"/>
    </xf>
    <xf numFmtId="4" fontId="6" fillId="0" borderId="1" xfId="0" applyNumberFormat="1" applyFont="1" applyBorder="1" applyAlignment="1">
      <alignment horizontal="center" wrapText="1"/>
    </xf>
    <xf numFmtId="4" fontId="36" fillId="0" borderId="1" xfId="0" applyNumberFormat="1" applyFont="1" applyBorder="1" applyAlignment="1">
      <alignment horizontal="center" wrapText="1"/>
    </xf>
    <xf numFmtId="4" fontId="10" fillId="0" borderId="4" xfId="0" applyNumberFormat="1" applyFont="1" applyBorder="1" applyAlignment="1">
      <alignment horizontal="center" wrapText="1"/>
    </xf>
    <xf numFmtId="4" fontId="2" fillId="0" borderId="4" xfId="0" applyNumberFormat="1" applyFont="1" applyBorder="1" applyAlignment="1">
      <alignment horizontal="center" wrapText="1"/>
    </xf>
    <xf numFmtId="4" fontId="18" fillId="0" borderId="4" xfId="0" applyNumberFormat="1" applyFont="1" applyFill="1" applyBorder="1" applyAlignment="1">
      <alignment horizontal="center" wrapText="1"/>
    </xf>
    <xf numFmtId="4" fontId="5" fillId="0" borderId="4" xfId="0" applyNumberFormat="1" applyFont="1" applyBorder="1" applyAlignment="1">
      <alignment horizontal="center" wrapText="1"/>
    </xf>
    <xf numFmtId="4" fontId="80" fillId="0" borderId="1" xfId="0" applyNumberFormat="1" applyFont="1" applyFill="1" applyBorder="1" applyAlignment="1">
      <alignment horizontal="center" wrapText="1"/>
    </xf>
    <xf numFmtId="4" fontId="82" fillId="0" borderId="0" xfId="0" applyNumberFormat="1" applyFont="1" applyBorder="1" applyAlignment="1">
      <alignment horizontal="center" wrapText="1"/>
    </xf>
    <xf numFmtId="4" fontId="47" fillId="0" borderId="4" xfId="0" applyNumberFormat="1" applyFont="1" applyBorder="1" applyAlignment="1">
      <alignment horizontal="center" wrapText="1"/>
    </xf>
    <xf numFmtId="4" fontId="41" fillId="0" borderId="3" xfId="0" applyNumberFormat="1" applyFont="1" applyFill="1" applyBorder="1" applyAlignment="1">
      <alignment horizontal="center" wrapText="1"/>
    </xf>
    <xf numFmtId="4" fontId="41" fillId="0" borderId="7" xfId="0" applyNumberFormat="1" applyFont="1" applyFill="1" applyBorder="1" applyAlignment="1">
      <alignment horizontal="center" wrapText="1"/>
    </xf>
    <xf numFmtId="4" fontId="8" fillId="0" borderId="7" xfId="0" applyNumberFormat="1" applyFont="1" applyBorder="1" applyAlignment="1">
      <alignment horizontal="center" wrapText="1"/>
    </xf>
    <xf numFmtId="4" fontId="41" fillId="0" borderId="4" xfId="0" applyNumberFormat="1" applyFont="1" applyFill="1" applyBorder="1" applyAlignment="1">
      <alignment horizontal="center" wrapText="1"/>
    </xf>
    <xf numFmtId="4" fontId="41" fillId="0" borderId="0" xfId="0" applyNumberFormat="1" applyFont="1" applyFill="1" applyBorder="1" applyAlignment="1">
      <alignment horizontal="center" wrapText="1"/>
    </xf>
    <xf numFmtId="4" fontId="41" fillId="0" borderId="5" xfId="0" applyNumberFormat="1" applyFont="1" applyFill="1" applyBorder="1" applyAlignment="1">
      <alignment horizontal="center" wrapText="1"/>
    </xf>
    <xf numFmtId="4" fontId="81" fillId="0" borderId="5" xfId="0" applyNumberFormat="1" applyFont="1" applyFill="1" applyBorder="1" applyAlignment="1">
      <alignment horizontal="center" wrapText="1"/>
    </xf>
    <xf numFmtId="4" fontId="81" fillId="0" borderId="1" xfId="0" applyNumberFormat="1" applyFont="1" applyFill="1" applyBorder="1" applyAlignment="1">
      <alignment horizontal="center" wrapText="1"/>
    </xf>
    <xf numFmtId="4" fontId="14" fillId="0" borderId="1" xfId="0" applyNumberFormat="1" applyFont="1" applyFill="1" applyBorder="1" applyAlignment="1" applyProtection="1">
      <alignment horizontal="center" wrapText="1"/>
      <protection locked="0"/>
    </xf>
    <xf numFmtId="4" fontId="14" fillId="0" borderId="1" xfId="0" applyNumberFormat="1" applyFont="1" applyFill="1" applyBorder="1" applyAlignment="1">
      <alignment horizontal="center" wrapText="1"/>
    </xf>
    <xf numFmtId="4" fontId="48" fillId="0" borderId="1" xfId="0" applyNumberFormat="1" applyFont="1" applyFill="1" applyBorder="1" applyAlignment="1">
      <alignment horizontal="center" wrapText="1"/>
    </xf>
    <xf numFmtId="4" fontId="45" fillId="0" borderId="1" xfId="0" applyNumberFormat="1" applyFont="1" applyFill="1" applyBorder="1" applyAlignment="1">
      <alignment horizontal="center" wrapText="1"/>
    </xf>
    <xf numFmtId="4" fontId="21" fillId="0" borderId="1" xfId="0" applyNumberFormat="1" applyFont="1" applyBorder="1"/>
    <xf numFmtId="4" fontId="5" fillId="0" borderId="1" xfId="0" applyNumberFormat="1" applyFont="1" applyFill="1" applyBorder="1" applyAlignment="1" applyProtection="1">
      <alignment horizontal="center" wrapText="1"/>
      <protection locked="0"/>
    </xf>
    <xf numFmtId="4" fontId="20" fillId="0" borderId="1" xfId="0" applyNumberFormat="1" applyFont="1" applyBorder="1"/>
    <xf numFmtId="4" fontId="51" fillId="0" borderId="1" xfId="0" applyNumberFormat="1" applyFont="1" applyBorder="1" applyAlignment="1">
      <alignment horizontal="center" wrapText="1"/>
    </xf>
    <xf numFmtId="4" fontId="9" fillId="2" borderId="1" xfId="0" applyNumberFormat="1" applyFont="1" applyFill="1" applyBorder="1" applyAlignment="1">
      <alignment horizontal="center" wrapText="1"/>
    </xf>
    <xf numFmtId="4" fontId="0" fillId="0" borderId="1" xfId="0" applyNumberFormat="1" applyFont="1" applyBorder="1"/>
    <xf numFmtId="4" fontId="54" fillId="0" borderId="1" xfId="0" applyNumberFormat="1" applyFont="1" applyFill="1" applyBorder="1"/>
    <xf numFmtId="4" fontId="0" fillId="0" borderId="1" xfId="0" applyNumberFormat="1" applyFill="1" applyBorder="1"/>
    <xf numFmtId="4" fontId="2" fillId="0" borderId="1" xfId="0" applyNumberFormat="1" applyFont="1" applyFill="1" applyBorder="1" applyAlignment="1">
      <alignment horizontal="center"/>
    </xf>
    <xf numFmtId="4" fontId="109" fillId="2" borderId="1" xfId="4" applyNumberFormat="1" applyFont="1" applyFill="1" applyBorder="1" applyAlignment="1">
      <alignment horizontal="center" wrapText="1"/>
    </xf>
    <xf numFmtId="4" fontId="109" fillId="4" borderId="1" xfId="4" applyNumberFormat="1" applyFont="1" applyFill="1" applyBorder="1" applyAlignment="1">
      <alignment horizontal="center" wrapText="1"/>
    </xf>
    <xf numFmtId="4" fontId="112" fillId="0" borderId="1" xfId="4" applyNumberFormat="1" applyFont="1" applyFill="1" applyBorder="1" applyAlignment="1">
      <alignment horizontal="center" wrapText="1"/>
    </xf>
    <xf numFmtId="4" fontId="114" fillId="0" borderId="1" xfId="4" applyNumberFormat="1" applyFont="1" applyFill="1" applyBorder="1" applyAlignment="1">
      <alignment horizontal="center" wrapText="1"/>
    </xf>
    <xf numFmtId="4" fontId="110" fillId="2" borderId="1" xfId="4" applyNumberFormat="1" applyFont="1" applyFill="1" applyBorder="1" applyAlignment="1" applyProtection="1">
      <alignment horizontal="center" wrapText="1"/>
      <protection locked="0"/>
    </xf>
    <xf numFmtId="49" fontId="115" fillId="0" borderId="1" xfId="0" applyNumberFormat="1" applyFont="1" applyBorder="1" applyAlignment="1" applyProtection="1">
      <alignment wrapText="1"/>
      <protection locked="0"/>
    </xf>
    <xf numFmtId="3" fontId="35" fillId="0" borderId="14" xfId="0" applyNumberFormat="1" applyFont="1" applyBorder="1" applyAlignment="1">
      <alignment horizontal="center" wrapText="1"/>
    </xf>
    <xf numFmtId="0" fontId="97" fillId="0" borderId="0" xfId="0" applyFont="1" applyAlignment="1"/>
    <xf numFmtId="3" fontId="102" fillId="0" borderId="12" xfId="0" applyNumberFormat="1" applyFont="1" applyBorder="1" applyAlignment="1">
      <alignment horizontal="right" wrapText="1"/>
    </xf>
    <xf numFmtId="3" fontId="98" fillId="0" borderId="12" xfId="0" applyNumberFormat="1" applyFont="1" applyBorder="1" applyAlignment="1">
      <alignment horizontal="center" wrapText="1"/>
    </xf>
    <xf numFmtId="49" fontId="44" fillId="0" borderId="1" xfId="0" applyNumberFormat="1" applyFont="1" applyFill="1" applyBorder="1" applyAlignment="1" applyProtection="1">
      <alignment horizontal="left" wrapText="1"/>
      <protection locked="0"/>
    </xf>
    <xf numFmtId="4" fontId="38" fillId="0" borderId="1" xfId="0" applyNumberFormat="1" applyFont="1" applyFill="1" applyBorder="1" applyAlignment="1" applyProtection="1">
      <alignment horizontal="center" wrapText="1"/>
      <protection locked="0"/>
    </xf>
    <xf numFmtId="49" fontId="36" fillId="0" borderId="1" xfId="0" applyNumberFormat="1" applyFont="1" applyFill="1" applyBorder="1" applyAlignment="1">
      <alignment horizontal="center" wrapText="1"/>
    </xf>
    <xf numFmtId="4" fontId="38" fillId="0" borderId="1" xfId="0" applyNumberFormat="1" applyFont="1" applyFill="1" applyBorder="1" applyAlignment="1" applyProtection="1">
      <alignment horizontal="center"/>
      <protection locked="0"/>
    </xf>
    <xf numFmtId="0" fontId="46" fillId="0" borderId="0" xfId="0" applyFont="1" applyFill="1" applyBorder="1"/>
    <xf numFmtId="3" fontId="87" fillId="0" borderId="12" xfId="0" applyNumberFormat="1" applyFont="1" applyBorder="1" applyAlignment="1">
      <alignment wrapText="1"/>
    </xf>
    <xf numFmtId="3" fontId="95" fillId="0" borderId="12" xfId="0" applyNumberFormat="1" applyFont="1" applyBorder="1" applyAlignment="1" applyProtection="1">
      <alignment horizontal="right" wrapText="1"/>
      <protection locked="0"/>
    </xf>
    <xf numFmtId="3" fontId="95" fillId="0" borderId="12" xfId="0" applyNumberFormat="1" applyFont="1" applyBorder="1" applyAlignment="1">
      <alignment horizontal="right" vertical="center" wrapText="1"/>
    </xf>
    <xf numFmtId="3" fontId="98" fillId="0" borderId="12" xfId="7" applyNumberFormat="1" applyFont="1" applyBorder="1" applyAlignment="1">
      <alignment horizontal="right" wrapText="1"/>
    </xf>
    <xf numFmtId="3" fontId="98" fillId="0" borderId="14" xfId="0" applyNumberFormat="1" applyFont="1" applyBorder="1" applyAlignment="1">
      <alignment horizontal="center" wrapText="1"/>
    </xf>
    <xf numFmtId="3" fontId="98" fillId="0" borderId="15" xfId="0" applyNumberFormat="1" applyFont="1" applyBorder="1" applyAlignment="1">
      <alignment horizontal="center" wrapText="1"/>
    </xf>
    <xf numFmtId="3" fontId="87" fillId="0" borderId="15" xfId="0" applyNumberFormat="1" applyFont="1" applyBorder="1"/>
    <xf numFmtId="3" fontId="95" fillId="0" borderId="18" xfId="0" applyNumberFormat="1" applyFont="1" applyBorder="1" applyAlignment="1">
      <alignment horizontal="right" wrapText="1"/>
    </xf>
    <xf numFmtId="4" fontId="37" fillId="0" borderId="1" xfId="5" applyNumberFormat="1" applyFont="1" applyFill="1" applyBorder="1" applyAlignment="1">
      <alignment horizontal="center" wrapText="1"/>
    </xf>
    <xf numFmtId="4" fontId="40" fillId="0" borderId="1" xfId="5" applyNumberFormat="1" applyFont="1" applyFill="1" applyBorder="1" applyAlignment="1">
      <alignment horizontal="center" wrapText="1"/>
    </xf>
    <xf numFmtId="4" fontId="40" fillId="0" borderId="1" xfId="5" applyNumberFormat="1" applyFont="1" applyFill="1" applyBorder="1" applyAlignment="1">
      <alignment horizontal="center"/>
    </xf>
    <xf numFmtId="4" fontId="36" fillId="0" borderId="1" xfId="0" applyNumberFormat="1" applyFont="1" applyFill="1" applyBorder="1" applyAlignment="1" applyProtection="1">
      <alignment horizontal="center" wrapText="1"/>
      <protection locked="0"/>
    </xf>
    <xf numFmtId="4" fontId="114" fillId="0" borderId="1" xfId="4" applyNumberFormat="1" applyFont="1" applyBorder="1" applyAlignment="1">
      <alignment horizontal="center" wrapText="1"/>
    </xf>
    <xf numFmtId="49" fontId="95" fillId="0" borderId="12" xfId="0" applyNumberFormat="1" applyFont="1" applyBorder="1" applyAlignment="1" applyProtection="1">
      <alignment horizontal="left" vertical="center" wrapText="1"/>
      <protection locked="0"/>
    </xf>
    <xf numFmtId="0" fontId="97" fillId="0" borderId="12" xfId="0" applyFont="1" applyBorder="1" applyAlignment="1">
      <alignment horizontal="left" vertical="center" wrapText="1"/>
    </xf>
    <xf numFmtId="0" fontId="100" fillId="0" borderId="12" xfId="0" applyFont="1" applyBorder="1" applyAlignment="1">
      <alignment horizontal="left" vertical="center" wrapText="1"/>
    </xf>
    <xf numFmtId="0" fontId="102" fillId="0" borderId="12" xfId="0" applyFont="1" applyFill="1" applyBorder="1" applyAlignment="1">
      <alignment horizontal="left" vertical="center" wrapText="1"/>
    </xf>
    <xf numFmtId="0" fontId="97" fillId="0" borderId="15" xfId="0" applyFont="1" applyBorder="1" applyAlignment="1">
      <alignment horizontal="left" vertical="center"/>
    </xf>
    <xf numFmtId="0" fontId="29" fillId="0" borderId="16" xfId="0" applyFont="1" applyBorder="1"/>
    <xf numFmtId="3" fontId="29" fillId="0" borderId="12" xfId="0" applyNumberFormat="1" applyFont="1" applyBorder="1"/>
    <xf numFmtId="4" fontId="25" fillId="0" borderId="1" xfId="0" applyNumberFormat="1" applyFont="1" applyFill="1" applyBorder="1" applyAlignment="1">
      <alignment horizontal="center" wrapText="1"/>
    </xf>
    <xf numFmtId="4" fontId="84" fillId="0" borderId="1" xfId="0" applyNumberFormat="1" applyFont="1" applyFill="1" applyBorder="1" applyAlignment="1" applyProtection="1">
      <alignment horizontal="center" wrapText="1"/>
      <protection locked="0"/>
    </xf>
    <xf numFmtId="49" fontId="85" fillId="0" borderId="1" xfId="0" applyNumberFormat="1" applyFont="1" applyFill="1" applyBorder="1" applyAlignment="1">
      <alignment horizontal="center" wrapText="1"/>
    </xf>
    <xf numFmtId="49" fontId="26" fillId="0" borderId="1" xfId="0" applyNumberFormat="1" applyFont="1" applyFill="1" applyBorder="1" applyAlignment="1" applyProtection="1">
      <alignment horizontal="left" wrapText="1"/>
      <protection locked="0"/>
    </xf>
    <xf numFmtId="4" fontId="79" fillId="0" borderId="1" xfId="0" applyNumberFormat="1" applyFont="1" applyFill="1" applyBorder="1" applyAlignment="1" applyProtection="1">
      <alignment horizontal="center" wrapText="1"/>
      <protection locked="0"/>
    </xf>
    <xf numFmtId="49" fontId="56" fillId="0" borderId="1" xfId="0" applyNumberFormat="1" applyFont="1" applyFill="1" applyBorder="1" applyAlignment="1">
      <alignment horizontal="center" wrapText="1"/>
    </xf>
    <xf numFmtId="49" fontId="105" fillId="0" borderId="0" xfId="0" applyNumberFormat="1" applyFont="1" applyBorder="1" applyAlignment="1" applyProtection="1">
      <alignment horizontal="left"/>
      <protection locked="0"/>
    </xf>
    <xf numFmtId="0" fontId="97" fillId="0" borderId="0" xfId="0" applyFont="1" applyAlignment="1"/>
    <xf numFmtId="0" fontId="104" fillId="0" borderId="0" xfId="0" applyFont="1" applyAlignment="1"/>
    <xf numFmtId="49" fontId="89" fillId="0" borderId="0" xfId="0" applyNumberFormat="1" applyFont="1" applyBorder="1" applyAlignment="1" applyProtection="1">
      <alignment horizontal="center"/>
      <protection locked="0"/>
    </xf>
    <xf numFmtId="49" fontId="89" fillId="0" borderId="0" xfId="0" applyNumberFormat="1" applyFont="1" applyBorder="1" applyAlignment="1" applyProtection="1">
      <alignment horizontal="center" vertical="top"/>
      <protection locked="0"/>
    </xf>
    <xf numFmtId="49" fontId="92" fillId="0" borderId="4" xfId="0" applyNumberFormat="1" applyFont="1" applyBorder="1" applyAlignment="1">
      <alignment horizontal="center" vertical="center"/>
    </xf>
    <xf numFmtId="0" fontId="87" fillId="0" borderId="5" xfId="0" applyFont="1" applyBorder="1" applyAlignment="1">
      <alignment horizontal="center" vertical="center"/>
    </xf>
    <xf numFmtId="49" fontId="92" fillId="0" borderId="4" xfId="0" applyNumberFormat="1" applyFont="1" applyBorder="1" applyAlignment="1">
      <alignment horizontal="center" vertical="center" wrapText="1"/>
    </xf>
    <xf numFmtId="0" fontId="87" fillId="0" borderId="5" xfId="0" applyFont="1" applyBorder="1" applyAlignment="1">
      <alignment horizontal="center" vertical="center" wrapText="1"/>
    </xf>
    <xf numFmtId="0" fontId="88" fillId="0" borderId="5" xfId="0" applyFont="1" applyBorder="1" applyAlignment="1">
      <alignment horizontal="center" vertical="center" wrapText="1"/>
    </xf>
    <xf numFmtId="49" fontId="92" fillId="0" borderId="11" xfId="0" applyNumberFormat="1" applyFont="1" applyBorder="1" applyAlignment="1">
      <alignment horizontal="center" vertical="center" wrapText="1"/>
    </xf>
    <xf numFmtId="0" fontId="87" fillId="0" borderId="10" xfId="0" applyFont="1" applyBorder="1" applyAlignment="1">
      <alignment horizontal="center" vertical="center" wrapText="1"/>
    </xf>
    <xf numFmtId="49" fontId="133" fillId="0" borderId="0" xfId="5" applyNumberFormat="1" applyFont="1" applyFill="1" applyBorder="1" applyAlignment="1" applyProtection="1">
      <alignment horizontal="left" vertical="top" wrapText="1"/>
      <protection locked="0"/>
    </xf>
    <xf numFmtId="49" fontId="35" fillId="0" borderId="0" xfId="5" applyNumberFormat="1" applyFont="1" applyFill="1" applyBorder="1" applyAlignment="1" applyProtection="1">
      <alignment horizontal="left" vertical="top" wrapText="1"/>
      <protection locked="0"/>
    </xf>
    <xf numFmtId="0" fontId="113" fillId="0" borderId="0" xfId="5" applyFont="1" applyAlignment="1"/>
    <xf numFmtId="0" fontId="113" fillId="0" borderId="0" xfId="5" applyFont="1" applyAlignment="1">
      <alignment horizontal="right"/>
    </xf>
    <xf numFmtId="1" fontId="127" fillId="0" borderId="0" xfId="5" applyNumberFormat="1" applyFont="1" applyFill="1" applyBorder="1" applyAlignment="1">
      <alignment horizontal="center" vertical="top" wrapText="1"/>
    </xf>
    <xf numFmtId="0" fontId="37" fillId="0" borderId="1" xfId="5" applyFont="1" applyFill="1" applyBorder="1" applyAlignment="1">
      <alignment horizontal="center" vertical="center" wrapText="1"/>
    </xf>
    <xf numFmtId="49" fontId="129" fillId="0" borderId="1" xfId="5" applyNumberFormat="1" applyFont="1" applyFill="1" applyBorder="1" applyAlignment="1">
      <alignment horizontal="center" vertical="center" wrapText="1"/>
    </xf>
    <xf numFmtId="0" fontId="129" fillId="0" borderId="1" xfId="5" applyFont="1" applyFill="1" applyBorder="1" applyAlignment="1">
      <alignment horizontal="center" vertical="center"/>
    </xf>
    <xf numFmtId="0" fontId="129" fillId="0" borderId="1" xfId="5" applyFont="1" applyFill="1" applyBorder="1" applyAlignment="1">
      <alignment horizontal="center" vertical="center" wrapText="1"/>
    </xf>
    <xf numFmtId="0" fontId="3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49" fontId="5" fillId="0" borderId="4"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33" fillId="0" borderId="4" xfId="0" applyFont="1" applyBorder="1" applyAlignment="1">
      <alignment horizontal="center" vertical="center" wrapText="1"/>
    </xf>
    <xf numFmtId="0" fontId="3" fillId="0" borderId="7" xfId="0" applyFont="1" applyBorder="1" applyAlignment="1">
      <alignment horizontal="center" wrapText="1"/>
    </xf>
    <xf numFmtId="0" fontId="3" fillId="0" borderId="5" xfId="0" applyFont="1" applyBorder="1" applyAlignment="1">
      <alignment horizont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7" xfId="0" applyBorder="1" applyAlignment="1">
      <alignment horizontal="center" wrapText="1"/>
    </xf>
    <xf numFmtId="0" fontId="0" fillId="0" borderId="5" xfId="0" applyBorder="1" applyAlignment="1">
      <alignment horizontal="center" wrapText="1"/>
    </xf>
    <xf numFmtId="0" fontId="9" fillId="0" borderId="4"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118" fillId="0" borderId="0" xfId="4" applyFont="1" applyAlignment="1">
      <alignment horizontal="center"/>
    </xf>
  </cellXfs>
  <cellStyles count="8">
    <cellStyle name="Гиперссылка" xfId="1" builtinId="8"/>
    <cellStyle name="Обычный" xfId="0" builtinId="0"/>
    <cellStyle name="Обычный_Dod1" xfId="2"/>
    <cellStyle name="Обычный_Dod2" xfId="3"/>
    <cellStyle name="Обычный_Dod5" xfId="5"/>
    <cellStyle name="Обычный_Dod6" xfId="4"/>
    <cellStyle name="Обычный_ZV1PIV98" xfId="6"/>
    <cellStyle name="Финансовый" xfId="7"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9"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31"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33"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35"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37"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39"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1"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3"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5"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7" name="Text Box 1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9" name="Text Box 2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1" name="Text Box 2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3" name="Text Box 2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5" name="Text Box 2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6"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7" name="Text Box 2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8"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9" name="Text Box 3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0"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1" name="Text Box 3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2"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3" name="Text Box 3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4"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5"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6"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7"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8"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9"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0"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71"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2"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73"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75"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77"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79"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81"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83" name="Text Box 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84" name="Text Box 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85" name="Text Box 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86" name="Text Box 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87" name="Text Box 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88" name="Text Box 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89" name="Text Box 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90" name="Text Box 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91" name="Text Box 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92" name="Text Box 1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93" name="Text Box 1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94" name="Text Box 1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95" name="Text Box 1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96" name="Text Box 1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97" name="Text Box 1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98" name="Text Box 1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99" name="Text Box 1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00" name="Text Box 1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01" name="Text Box 1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02" name="Text Box 2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03" name="Text Box 2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04" name="Text Box 2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05" name="Text Box 2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06" name="Text Box 2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07" name="Text Box 2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08" name="Text Box 2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09" name="Text Box 2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10" name="Text Box 2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11" name="Text Box 2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12" name="Text Box 3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13" name="Text Box 3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14" name="Text Box 3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15" name="Text Box 3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16" name="Text Box 3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117" name="Text Box 3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118" name="Text Box 3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19"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21"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23"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25"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27"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29" name="Text Box 1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31" name="Text Box 1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33" name="Text Box 1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35" name="Text Box 1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37" name="Text Box 1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39" name="Text Box 2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41" name="Text Box 2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43" name="Text Box 2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45" name="Text Box 2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47" name="Text Box 2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49" name="Text Box 3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51" name="Text Box 3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53" name="Text Box 3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55"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56"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57"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58"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59"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60"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61"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62"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163"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6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647700</xdr:rowOff>
    </xdr:from>
    <xdr:to>
      <xdr:col>6</xdr:col>
      <xdr:colOff>0</xdr:colOff>
      <xdr:row>6</xdr:row>
      <xdr:rowOff>647700</xdr:rowOff>
    </xdr:to>
    <xdr:sp macro="" textlink="">
      <xdr:nvSpPr>
        <xdr:cNvPr id="165" name="Text Box 11"/>
        <xdr:cNvSpPr txBox="1">
          <a:spLocks noChangeArrowheads="1"/>
        </xdr:cNvSpPr>
      </xdr:nvSpPr>
      <xdr:spPr bwMode="auto">
        <a:xfrm>
          <a:off x="1371600" y="2314575"/>
          <a:ext cx="11401425" cy="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197"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199"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00"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01"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0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03"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04"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05"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0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07"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08"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09"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10"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11"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12"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13"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14"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15" name="Text Box 1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16"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17" name="Text Box 2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19" name="Text Box 2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21" name="Text Box 2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23" name="Text Box 2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25" name="Text Box 2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27" name="Text Box 3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29" name="Text Box 3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31" name="Text Box 3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33"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35"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37"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39"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41"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43"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45"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47"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249"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51" name="Text Box 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52" name="Text Box 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53" name="Text Box 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54" name="Text Box 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55" name="Text Box 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56" name="Text Box 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57" name="Text Box 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58" name="Text Box 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59" name="Text Box 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0" name="Text Box 1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61" name="Text Box 1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2" name="Text Box 1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63" name="Text Box 1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 name="Text Box 1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65" name="Text Box 1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 name="Text Box 1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67" name="Text Box 1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8" name="Text Box 1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69" name="Text Box 1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0" name="Text Box 2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71" name="Text Box 2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2" name="Text Box 2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73" name="Text Box 2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 name="Text Box 2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75" name="Text Box 2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 name="Text Box 2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77" name="Text Box 2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8" name="Text Box 2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79" name="Text Box 2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 name="Text Box 3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81" name="Text Box 3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2" name="Text Box 3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83" name="Text Box 3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4" name="Text Box 3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285" name="Text Box 3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 name="Text Box 3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87"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88"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89"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91"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93"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95"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97" name="Text Box 1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299" name="Text Box 1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01" name="Text Box 1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03" name="Text Box 1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05" name="Text Box 1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07" name="Text Box 2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09" name="Text Box 2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11" name="Text Box 2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13" name="Text Box 2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15" name="Text Box 2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17" name="Text Box 3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19" name="Text Box 3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21" name="Text Box 3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23"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25"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27"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29"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331"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647700</xdr:rowOff>
    </xdr:from>
    <xdr:to>
      <xdr:col>6</xdr:col>
      <xdr:colOff>0</xdr:colOff>
      <xdr:row>6</xdr:row>
      <xdr:rowOff>647700</xdr:rowOff>
    </xdr:to>
    <xdr:sp macro="" textlink="">
      <xdr:nvSpPr>
        <xdr:cNvPr id="333" name="Text Box 11"/>
        <xdr:cNvSpPr txBox="1">
          <a:spLocks noChangeArrowheads="1"/>
        </xdr:cNvSpPr>
      </xdr:nvSpPr>
      <xdr:spPr bwMode="auto">
        <a:xfrm>
          <a:off x="1371600" y="2314575"/>
          <a:ext cx="11401425" cy="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38" name="Text Box 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 name="Text Box 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40" name="Text Box 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1" name="Text Box 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42" name="Text Box 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3" name="Text Box 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44" name="Text Box 7"/>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 name="Text Box 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46" name="Text Box 9"/>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7" name="Text Box 1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48" name="Text Box 1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9" name="Text Box 1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50" name="Text Box 1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 name="Text Box 1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52" name="Text Box 1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3" name="Text Box 1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54" name="Text Box 17"/>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5" name="Text Box 1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56" name="Text Box 19"/>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7" name="Text Box 2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58" name="Text Box 2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9" name="Text Box 2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60" name="Text Box 2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 name="Text Box 2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62" name="Text Box 2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3" name="Text Box 2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64" name="Text Box 27"/>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 name="Text Box 2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66" name="Text Box 29"/>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 name="Text Box 3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68" name="Text Box 3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9" name="Text Box 3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70" name="Text Box 3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1" name="Text Box 3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372" name="Text Box 3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 name="Text Box 3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3"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7"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8"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01"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03"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05"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07"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09"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11"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13"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15"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16"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17"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18"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19" name="Text Box 1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20"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21" name="Text Box 2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22"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23" name="Text Box 2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24"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25" name="Text Box 2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26"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27" name="Text Box 2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28"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29" name="Text Box 2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30"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31" name="Text Box 3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32"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33" name="Text Box 3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35" name="Text Box 3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37"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39"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41"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43"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45"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47"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49"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51"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453"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55" name="Text Box 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6" name="Text Box 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57" name="Text Box 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8" name="Text Box 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59" name="Text Box 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 name="Text Box 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61" name="Text Box 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2" name="Text Box 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63" name="Text Box 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4" name="Text Box 1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65" name="Text Box 1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6" name="Text Box 1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67" name="Text Box 1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8" name="Text Box 1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69" name="Text Box 1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 name="Text Box 1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71" name="Text Box 1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2" name="Text Box 1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73" name="Text Box 1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 name="Text Box 2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75" name="Text Box 2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6" name="Text Box 2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77" name="Text Box 2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8" name="Text Box 2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79" name="Text Box 2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 name="Text Box 2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81" name="Text Box 2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 name="Text Box 2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83" name="Text Box 2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4" name="Text Box 3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85" name="Text Box 3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6" name="Text Box 3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87" name="Text Box 3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8" name="Text Box 3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489" name="Text Box 3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 name="Text Box 3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491"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92"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493"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94"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495"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96"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497"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498"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499"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00"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01" name="Text Box 1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02"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03" name="Text Box 1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04"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05" name="Text Box 1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07" name="Text Box 1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09" name="Text Box 1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11" name="Text Box 2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13" name="Text Box 2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15" name="Text Box 2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17" name="Text Box 2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19" name="Text Box 2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21" name="Text Box 3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23" name="Text Box 3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25" name="Text Box 3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27"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29"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31"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33"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535"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647700</xdr:rowOff>
    </xdr:from>
    <xdr:to>
      <xdr:col>6</xdr:col>
      <xdr:colOff>0</xdr:colOff>
      <xdr:row>6</xdr:row>
      <xdr:rowOff>647700</xdr:rowOff>
    </xdr:to>
    <xdr:sp macro="" textlink="">
      <xdr:nvSpPr>
        <xdr:cNvPr id="537" name="Text Box 11"/>
        <xdr:cNvSpPr txBox="1">
          <a:spLocks noChangeArrowheads="1"/>
        </xdr:cNvSpPr>
      </xdr:nvSpPr>
      <xdr:spPr bwMode="auto">
        <a:xfrm>
          <a:off x="1371600" y="2314575"/>
          <a:ext cx="11401425" cy="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69"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71"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73"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75"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77"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79"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81"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83"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85"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87" name="Text Box 1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88"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89" name="Text Box 2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90"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91" name="Text Box 2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92"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93" name="Text Box 2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94"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95" name="Text Box 2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96"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97" name="Text Box 2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598"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599" name="Text Box 3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00"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01" name="Text Box 3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02"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03" name="Text Box 3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04"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05" name="Text Box 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07" name="Text Box 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09" name="Text Box 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11" name="Text Box 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13" name="Text Box 9"/>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15" name="Text Box 11"/>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17" name="Text Box 13"/>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19" name="Text Box 15"/>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255270</xdr:colOff>
      <xdr:row>7</xdr:row>
      <xdr:rowOff>3175</xdr:rowOff>
    </xdr:from>
    <xdr:to>
      <xdr:col>5</xdr:col>
      <xdr:colOff>977262</xdr:colOff>
      <xdr:row>7</xdr:row>
      <xdr:rowOff>3175</xdr:rowOff>
    </xdr:to>
    <xdr:sp macro="" textlink="">
      <xdr:nvSpPr>
        <xdr:cNvPr id="621" name="Text Box 17"/>
        <xdr:cNvSpPr txBox="1">
          <a:spLocks noChangeArrowheads="1"/>
        </xdr:cNvSpPr>
      </xdr:nvSpPr>
      <xdr:spPr bwMode="auto">
        <a:xfrm>
          <a:off x="1369695" y="2314575"/>
          <a:ext cx="11066142"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23" name="Text Box 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24" name="Text Box 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25" name="Text Box 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26" name="Text Box 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27" name="Text Box 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28" name="Text Box 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29" name="Text Box 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30" name="Text Box 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31" name="Text Box 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32" name="Text Box 1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33" name="Text Box 1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34" name="Text Box 1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35" name="Text Box 1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36" name="Text Box 1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37" name="Text Box 1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38" name="Text Box 1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39" name="Text Box 1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40" name="Text Box 1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41" name="Text Box 1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42" name="Text Box 2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43" name="Text Box 2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44" name="Text Box 2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45" name="Text Box 2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46" name="Text Box 2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47" name="Text Box 2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48" name="Text Box 2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49" name="Text Box 27"/>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50" name="Text Box 2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51" name="Text Box 29"/>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52" name="Text Box 3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53" name="Text Box 31"/>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54" name="Text Box 3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55" name="Text Box 33"/>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56" name="Text Box 3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270510</xdr:colOff>
      <xdr:row>6</xdr:row>
      <xdr:rowOff>646430</xdr:rowOff>
    </xdr:from>
    <xdr:to>
      <xdr:col>6</xdr:col>
      <xdr:colOff>1276</xdr:colOff>
      <xdr:row>6</xdr:row>
      <xdr:rowOff>646430</xdr:rowOff>
    </xdr:to>
    <xdr:sp macro="" textlink="">
      <xdr:nvSpPr>
        <xdr:cNvPr id="657" name="Text Box 35"/>
        <xdr:cNvSpPr txBox="1">
          <a:spLocks noChangeArrowheads="1"/>
        </xdr:cNvSpPr>
      </xdr:nvSpPr>
      <xdr:spPr bwMode="auto">
        <a:xfrm>
          <a:off x="1384935" y="2313305"/>
          <a:ext cx="11389366"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658" name="Text Box 3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59"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61"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63"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65"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67"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69" name="Text Box 1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71" name="Text Box 1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73" name="Text Box 1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75" name="Text Box 1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77" name="Text Box 1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2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79" name="Text Box 2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2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81" name="Text Box 2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2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83" name="Text Box 2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2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85" name="Text Box 2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2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87" name="Text Box 2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3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89" name="Text Box 3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3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91" name="Text Box 3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3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93" name="Text Box 3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3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95" name="Text Box 1"/>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97" name="Text Box 3"/>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699" name="Text Box 5"/>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701" name="Text Box 7"/>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644525</xdr:rowOff>
    </xdr:from>
    <xdr:to>
      <xdr:col>6</xdr:col>
      <xdr:colOff>0</xdr:colOff>
      <xdr:row>6</xdr:row>
      <xdr:rowOff>644525</xdr:rowOff>
    </xdr:to>
    <xdr:sp macro="" textlink="">
      <xdr:nvSpPr>
        <xdr:cNvPr id="703" name="Text Box 9"/>
        <xdr:cNvSpPr txBox="1">
          <a:spLocks noChangeArrowheads="1"/>
        </xdr:cNvSpPr>
      </xdr:nvSpPr>
      <xdr:spPr bwMode="auto">
        <a:xfrm>
          <a:off x="1371600" y="2311400"/>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strike="noStrike">
              <a:solidFill>
                <a:srgbClr val="000000"/>
              </a:solidFill>
              <a:latin typeface="Times New Roman"/>
              <a:cs typeface="Times New Roman"/>
            </a:rPr>
            <a:t>Доходи  бюджету м.Кузнецовська на 2002 рік</a:t>
          </a:r>
        </a:p>
      </xdr:txBody>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0"/>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6</xdr:row>
      <xdr:rowOff>647700</xdr:rowOff>
    </xdr:from>
    <xdr:to>
      <xdr:col>6</xdr:col>
      <xdr:colOff>0</xdr:colOff>
      <xdr:row>6</xdr:row>
      <xdr:rowOff>647700</xdr:rowOff>
    </xdr:to>
    <xdr:sp macro="" textlink="">
      <xdr:nvSpPr>
        <xdr:cNvPr id="705" name="Text Box 11"/>
        <xdr:cNvSpPr txBox="1">
          <a:spLocks noChangeArrowheads="1"/>
        </xdr:cNvSpPr>
      </xdr:nvSpPr>
      <xdr:spPr bwMode="auto">
        <a:xfrm>
          <a:off x="1371600" y="2314575"/>
          <a:ext cx="11401425" cy="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2"/>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4"/>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8" name="Text Box 16"/>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9" name="Text Box 18"/>
        <xdr:cNvSpPr txBox="1">
          <a:spLocks noChangeArrowheads="1"/>
        </xdr:cNvSpPr>
      </xdr:nvSpPr>
      <xdr:spPr bwMode="auto">
        <a:xfrm>
          <a:off x="10639425" y="47625"/>
          <a:ext cx="2247900" cy="1009650"/>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10" name="Text Box 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11" name="Text Box 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12" name="Text Box 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13" name="Text Box 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14" name="Text Box 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15" name="Text Box 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16" name="Text Box 7"/>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17" name="Text Box 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18" name="Text Box 9"/>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19" name="Text Box 1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20" name="Text Box 1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21" name="Text Box 1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22" name="Text Box 1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23" name="Text Box 1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24" name="Text Box 1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25" name="Text Box 1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26" name="Text Box 17"/>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27" name="Text Box 1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28" name="Text Box 19"/>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29" name="Text Box 2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30" name="Text Box 2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31" name="Text Box 2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32" name="Text Box 2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33" name="Text Box 2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34" name="Text Box 2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35" name="Text Box 2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36" name="Text Box 27"/>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37" name="Text Box 28"/>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38" name="Text Box 29"/>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39" name="Text Box 30"/>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40" name="Text Box 31"/>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41" name="Text Box 32"/>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42" name="Text Box 33"/>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43" name="Text Box 34"/>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twoCellAnchor>
    <xdr:from>
      <xdr:col>1</xdr:col>
      <xdr:colOff>257175</xdr:colOff>
      <xdr:row>8</xdr:row>
      <xdr:rowOff>390525</xdr:rowOff>
    </xdr:from>
    <xdr:to>
      <xdr:col>6</xdr:col>
      <xdr:colOff>0</xdr:colOff>
      <xdr:row>8</xdr:row>
      <xdr:rowOff>781050</xdr:rowOff>
    </xdr:to>
    <xdr:sp macro="" textlink="">
      <xdr:nvSpPr>
        <xdr:cNvPr id="744" name="Text Box 35"/>
        <xdr:cNvSpPr txBox="1">
          <a:spLocks noChangeArrowheads="1"/>
        </xdr:cNvSpPr>
      </xdr:nvSpPr>
      <xdr:spPr bwMode="auto">
        <a:xfrm>
          <a:off x="1371600" y="2600325"/>
          <a:ext cx="114014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Доходи  бюджету м.Кузнецовська на 2002 рік</a:t>
          </a:r>
        </a:p>
      </xdr:txBody>
    </xdr:sp>
    <xdr:clientData/>
  </xdr:twoCellAnchor>
  <xdr:twoCellAnchor>
    <xdr:from>
      <xdr:col>6</xdr:col>
      <xdr:colOff>466725</xdr:colOff>
      <xdr:row>0</xdr:row>
      <xdr:rowOff>47625</xdr:rowOff>
    </xdr:from>
    <xdr:to>
      <xdr:col>8</xdr:col>
      <xdr:colOff>114300</xdr:colOff>
      <xdr:row>3</xdr:row>
      <xdr:rowOff>28575</xdr:rowOff>
    </xdr:to>
    <xdr:sp macro="" textlink="">
      <xdr:nvSpPr>
        <xdr:cNvPr id="745" name="Text Box 36"/>
        <xdr:cNvSpPr txBox="1">
          <a:spLocks noChangeArrowheads="1"/>
        </xdr:cNvSpPr>
      </xdr:nvSpPr>
      <xdr:spPr bwMode="auto">
        <a:xfrm>
          <a:off x="13239750" y="47625"/>
          <a:ext cx="990600" cy="10382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647700</xdr:colOff>
      <xdr:row>0</xdr:row>
      <xdr:rowOff>171450</xdr:rowOff>
    </xdr:from>
    <xdr:to>
      <xdr:col>5</xdr:col>
      <xdr:colOff>1028700</xdr:colOff>
      <xdr:row>3</xdr:row>
      <xdr:rowOff>428625</xdr:rowOff>
    </xdr:to>
    <xdr:sp macro="" textlink="">
      <xdr:nvSpPr>
        <xdr:cNvPr id="2" name="Text Box 1"/>
        <xdr:cNvSpPr txBox="1">
          <a:spLocks noChangeArrowheads="1"/>
        </xdr:cNvSpPr>
      </xdr:nvSpPr>
      <xdr:spPr bwMode="auto">
        <a:xfrm>
          <a:off x="4695825" y="171450"/>
          <a:ext cx="2914650" cy="91440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міської ради </a:t>
          </a:r>
        </a:p>
        <a:p>
          <a:pPr algn="l" rtl="0">
            <a:defRPr sz="1000"/>
          </a:pPr>
          <a:r>
            <a:rPr lang="en-US" sz="1400" b="0" i="0" u="none" strike="noStrike" baseline="0">
              <a:solidFill>
                <a:srgbClr val="000000"/>
              </a:solidFill>
              <a:latin typeface="Times New Roman"/>
              <a:cs typeface="Times New Roman"/>
            </a:rPr>
            <a:t>__</a:t>
          </a:r>
          <a:r>
            <a:rPr lang="ru-RU" sz="1400" b="0" i="0" u="none" strike="noStrike" baseline="0">
              <a:solidFill>
                <a:srgbClr val="000000"/>
              </a:solidFill>
              <a:latin typeface="Times New Roman"/>
              <a:cs typeface="Times New Roman"/>
            </a:rPr>
            <a:t>_________2017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114252</xdr:colOff>
      <xdr:row>0</xdr:row>
      <xdr:rowOff>129153</xdr:rowOff>
    </xdr:from>
    <xdr:to>
      <xdr:col>16</xdr:col>
      <xdr:colOff>502897</xdr:colOff>
      <xdr:row>3</xdr:row>
      <xdr:rowOff>492395</xdr:rowOff>
    </xdr:to>
    <xdr:sp macro="" textlink="">
      <xdr:nvSpPr>
        <xdr:cNvPr id="51278" name="Text Box 1"/>
        <xdr:cNvSpPr txBox="1">
          <a:spLocks noChangeArrowheads="1"/>
        </xdr:cNvSpPr>
      </xdr:nvSpPr>
      <xdr:spPr bwMode="auto">
        <a:xfrm>
          <a:off x="12803489" y="129153"/>
          <a:ext cx="2939284" cy="95250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міської ради </a:t>
          </a:r>
        </a:p>
        <a:p>
          <a:pPr algn="l" rtl="0">
            <a:defRPr sz="1000"/>
          </a:pPr>
          <a:r>
            <a:rPr lang="ru-RU" sz="1400" b="0" i="0" u="none" strike="noStrike" baseline="0">
              <a:solidFill>
                <a:srgbClr val="000000"/>
              </a:solidFill>
              <a:latin typeface="Times New Roman"/>
              <a:cs typeface="Times New Roman"/>
            </a:rPr>
            <a:t>    _____________2017 року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12</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2</xdr:row>
      <xdr:rowOff>9525</xdr:rowOff>
    </xdr:from>
    <xdr:to>
      <xdr:col>11</xdr:col>
      <xdr:colOff>38100</xdr:colOff>
      <xdr:row>3</xdr:row>
      <xdr:rowOff>390525</xdr:rowOff>
    </xdr:to>
    <xdr:sp macro="" textlink="">
      <xdr:nvSpPr>
        <xdr:cNvPr id="51203" name="Text Box 3"/>
        <xdr:cNvSpPr txBox="1">
          <a:spLocks noChangeArrowheads="1"/>
        </xdr:cNvSpPr>
      </xdr:nvSpPr>
      <xdr:spPr bwMode="auto">
        <a:xfrm>
          <a:off x="1704975" y="495300"/>
          <a:ext cx="9001125" cy="64770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міського бюджету на 2017 рік</a:t>
          </a:r>
        </a:p>
        <a:p>
          <a:pPr algn="ctr" rtl="0">
            <a:defRPr sz="1000"/>
          </a:pPr>
          <a:r>
            <a:rPr lang="ru-RU" sz="18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000" b="1" i="0" u="none" strike="noStrike" baseline="0">
            <a:solidFill>
              <a:srgbClr val="000000"/>
            </a:solidFill>
            <a:latin typeface="Times New Roman"/>
            <a:cs typeface="Times New Roman"/>
          </a:endParaRPr>
        </a:p>
        <a:p>
          <a:pPr algn="ctr" rtl="0">
            <a:defRPr sz="1000"/>
          </a:pPr>
          <a:r>
            <a:rPr lang="ru-RU" sz="1000" b="1" i="0" u="none" strike="noStrike" baseline="0">
              <a:solidFill>
                <a:srgbClr val="000000"/>
              </a:solidFill>
              <a:latin typeface="Times New Roman"/>
              <a:cs typeface="Times New Roman"/>
            </a:rPr>
            <a:t> </a:t>
          </a:r>
        </a:p>
      </xdr:txBody>
    </xdr:sp>
    <xdr:clientData/>
  </xdr:twoCellAnchor>
  <xdr:twoCellAnchor>
    <xdr:from>
      <xdr:col>3</xdr:col>
      <xdr:colOff>1059211</xdr:colOff>
      <xdr:row>174</xdr:row>
      <xdr:rowOff>226018</xdr:rowOff>
    </xdr:from>
    <xdr:to>
      <xdr:col>11</xdr:col>
      <xdr:colOff>363886</xdr:colOff>
      <xdr:row>175</xdr:row>
      <xdr:rowOff>342254</xdr:rowOff>
    </xdr:to>
    <xdr:sp macro="" textlink="">
      <xdr:nvSpPr>
        <xdr:cNvPr id="51313" name="Rectangle 4"/>
        <xdr:cNvSpPr>
          <a:spLocks noChangeArrowheads="1"/>
        </xdr:cNvSpPr>
      </xdr:nvSpPr>
      <xdr:spPr bwMode="auto">
        <a:xfrm>
          <a:off x="3099821" y="19004798"/>
          <a:ext cx="9352743" cy="548897"/>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1800" b="1" i="0" u="none" strike="noStrike" baseline="0">
              <a:solidFill>
                <a:srgbClr val="000000"/>
              </a:solidFill>
              <a:latin typeface="Times New Roman"/>
              <a:cs typeface="Times New Roman"/>
            </a:rPr>
            <a:t>Секретар міської ради                                                                                               І.Шумра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634365</xdr:colOff>
      <xdr:row>0</xdr:row>
      <xdr:rowOff>48260</xdr:rowOff>
    </xdr:from>
    <xdr:to>
      <xdr:col>9</xdr:col>
      <xdr:colOff>3226</xdr:colOff>
      <xdr:row>8</xdr:row>
      <xdr:rowOff>91440</xdr:rowOff>
    </xdr:to>
    <xdr:sp macro="" textlink="">
      <xdr:nvSpPr>
        <xdr:cNvPr id="2" name="Rectangle 1"/>
        <xdr:cNvSpPr>
          <a:spLocks noChangeArrowheads="1"/>
        </xdr:cNvSpPr>
      </xdr:nvSpPr>
      <xdr:spPr bwMode="auto">
        <a:xfrm>
          <a:off x="11698605" y="48260"/>
          <a:ext cx="3717341" cy="1231900"/>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4</a:t>
          </a:r>
        </a:p>
        <a:p>
          <a:pPr algn="l" rtl="0">
            <a:defRPr sz="1000"/>
          </a:pPr>
          <a:r>
            <a:rPr lang="ru-RU" sz="1600" b="0" i="0" u="none" strike="noStrike" baseline="0">
              <a:solidFill>
                <a:srgbClr val="000000"/>
              </a:solidFill>
              <a:latin typeface="Times New Roman"/>
              <a:cs typeface="Times New Roman"/>
            </a:rPr>
            <a:t>      до рішення міської ради</a:t>
          </a:r>
        </a:p>
        <a:p>
          <a:pPr algn="l" rtl="0">
            <a:defRPr sz="1000"/>
          </a:pPr>
          <a:r>
            <a:rPr lang="ru-RU" sz="1600" b="0" i="0" u="none" strike="noStrike" baseline="0">
              <a:solidFill>
                <a:srgbClr val="000000"/>
              </a:solidFill>
              <a:latin typeface="Times New Roman"/>
              <a:cs typeface="Times New Roman"/>
            </a:rPr>
            <a:t>  _______________2017 року  №______</a:t>
          </a:r>
        </a:p>
      </xdr:txBody>
    </xdr:sp>
    <xdr:clientData/>
  </xdr:twoCellAnchor>
  <xdr:twoCellAnchor>
    <xdr:from>
      <xdr:col>0</xdr:col>
      <xdr:colOff>762000</xdr:colOff>
      <xdr:row>7</xdr:row>
      <xdr:rowOff>66675</xdr:rowOff>
    </xdr:from>
    <xdr:to>
      <xdr:col>6</xdr:col>
      <xdr:colOff>558800</xdr:colOff>
      <xdr:row>10</xdr:row>
      <xdr:rowOff>66675</xdr:rowOff>
    </xdr:to>
    <xdr:sp macro="" textlink="">
      <xdr:nvSpPr>
        <xdr:cNvPr id="3" name="Rectangle 2"/>
        <xdr:cNvSpPr>
          <a:spLocks noChangeArrowheads="1"/>
        </xdr:cNvSpPr>
      </xdr:nvSpPr>
      <xdr:spPr bwMode="auto">
        <a:xfrm>
          <a:off x="762000" y="1438275"/>
          <a:ext cx="11866880" cy="67056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переліку об'єктів, видатки на які у 2017 році будуть проводитися за рахунок коштів бюджету розвитку</a:t>
          </a:r>
        </a:p>
      </xdr:txBody>
    </xdr:sp>
    <xdr:clientData/>
  </xdr:twoCellAnchor>
  <xdr:twoCellAnchor>
    <xdr:from>
      <xdr:col>2</xdr:col>
      <xdr:colOff>304800</xdr:colOff>
      <xdr:row>29</xdr:row>
      <xdr:rowOff>139700</xdr:rowOff>
    </xdr:from>
    <xdr:to>
      <xdr:col>6</xdr:col>
      <xdr:colOff>457200</xdr:colOff>
      <xdr:row>29</xdr:row>
      <xdr:rowOff>787400</xdr:rowOff>
    </xdr:to>
    <xdr:sp macro="" textlink="">
      <xdr:nvSpPr>
        <xdr:cNvPr id="4" name="Rectangle 3"/>
        <xdr:cNvSpPr>
          <a:spLocks noChangeArrowheads="1"/>
        </xdr:cNvSpPr>
      </xdr:nvSpPr>
      <xdr:spPr bwMode="auto">
        <a:xfrm>
          <a:off x="2247900" y="12915900"/>
          <a:ext cx="9690100" cy="6477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1600" b="1" i="0" u="none" strike="noStrike" baseline="0">
            <a:solidFill>
              <a:srgbClr val="000000"/>
            </a:solidFill>
            <a:latin typeface="Times New Roman"/>
            <a:cs typeface="Times New Roman"/>
          </a:endParaRPr>
        </a:p>
        <a:p>
          <a:pPr algn="l" rtl="0">
            <a:defRPr sz="1000"/>
          </a:pPr>
          <a:r>
            <a:rPr lang="ru-RU" sz="22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Секретар міської ради                                                         І.Шумра</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76"/>
  <sheetViews>
    <sheetView view="pageBreakPreview" zoomScale="55" zoomScaleSheetLayoutView="55" workbookViewId="0">
      <selection activeCell="A12" sqref="A12:XFD84"/>
    </sheetView>
  </sheetViews>
  <sheetFormatPr defaultRowHeight="12.6"/>
  <cols>
    <col min="1" max="1" width="16.6640625" style="25" customWidth="1"/>
    <col min="2" max="2" width="90.33203125" style="25" customWidth="1"/>
    <col min="3" max="3" width="21.6640625" style="25" customWidth="1"/>
    <col min="4" max="4" width="23.88671875" style="25" customWidth="1"/>
    <col min="5" max="5" width="19.33203125" style="25" customWidth="1"/>
    <col min="6" max="6" width="20.44140625" style="25" customWidth="1"/>
    <col min="7" max="7" width="11" style="25" customWidth="1"/>
    <col min="8" max="256" width="9.109375" style="25"/>
    <col min="257" max="257" width="16.44140625" style="25" customWidth="1"/>
    <col min="258" max="258" width="76.33203125" style="25" customWidth="1"/>
    <col min="259" max="259" width="28.5546875" style="25" customWidth="1"/>
    <col min="260" max="260" width="26.33203125" style="25" customWidth="1"/>
    <col min="261" max="261" width="27.44140625" style="25" customWidth="1"/>
    <col min="262" max="262" width="15.5546875" style="25" customWidth="1"/>
    <col min="263" max="263" width="11" style="25" customWidth="1"/>
    <col min="264" max="512" width="9.109375" style="25"/>
    <col min="513" max="513" width="16.44140625" style="25" customWidth="1"/>
    <col min="514" max="514" width="76.33203125" style="25" customWidth="1"/>
    <col min="515" max="515" width="28.5546875" style="25" customWidth="1"/>
    <col min="516" max="516" width="26.33203125" style="25" customWidth="1"/>
    <col min="517" max="517" width="27.44140625" style="25" customWidth="1"/>
    <col min="518" max="518" width="15.5546875" style="25" customWidth="1"/>
    <col min="519" max="519" width="11" style="25" customWidth="1"/>
    <col min="520" max="768" width="9.109375" style="25"/>
    <col min="769" max="769" width="16.44140625" style="25" customWidth="1"/>
    <col min="770" max="770" width="76.33203125" style="25" customWidth="1"/>
    <col min="771" max="771" width="28.5546875" style="25" customWidth="1"/>
    <col min="772" max="772" width="26.33203125" style="25" customWidth="1"/>
    <col min="773" max="773" width="27.44140625" style="25" customWidth="1"/>
    <col min="774" max="774" width="15.5546875" style="25" customWidth="1"/>
    <col min="775" max="775" width="11" style="25" customWidth="1"/>
    <col min="776" max="1024" width="9.109375" style="25"/>
    <col min="1025" max="1025" width="16.44140625" style="25" customWidth="1"/>
    <col min="1026" max="1026" width="76.33203125" style="25" customWidth="1"/>
    <col min="1027" max="1027" width="28.5546875" style="25" customWidth="1"/>
    <col min="1028" max="1028" width="26.33203125" style="25" customWidth="1"/>
    <col min="1029" max="1029" width="27.44140625" style="25" customWidth="1"/>
    <col min="1030" max="1030" width="15.5546875" style="25" customWidth="1"/>
    <col min="1031" max="1031" width="11" style="25" customWidth="1"/>
    <col min="1032" max="1280" width="9.109375" style="25"/>
    <col min="1281" max="1281" width="16.44140625" style="25" customWidth="1"/>
    <col min="1282" max="1282" width="76.33203125" style="25" customWidth="1"/>
    <col min="1283" max="1283" width="28.5546875" style="25" customWidth="1"/>
    <col min="1284" max="1284" width="26.33203125" style="25" customWidth="1"/>
    <col min="1285" max="1285" width="27.44140625" style="25" customWidth="1"/>
    <col min="1286" max="1286" width="15.5546875" style="25" customWidth="1"/>
    <col min="1287" max="1287" width="11" style="25" customWidth="1"/>
    <col min="1288" max="1536" width="9.109375" style="25"/>
    <col min="1537" max="1537" width="16.44140625" style="25" customWidth="1"/>
    <col min="1538" max="1538" width="76.33203125" style="25" customWidth="1"/>
    <col min="1539" max="1539" width="28.5546875" style="25" customWidth="1"/>
    <col min="1540" max="1540" width="26.33203125" style="25" customWidth="1"/>
    <col min="1541" max="1541" width="27.44140625" style="25" customWidth="1"/>
    <col min="1542" max="1542" width="15.5546875" style="25" customWidth="1"/>
    <col min="1543" max="1543" width="11" style="25" customWidth="1"/>
    <col min="1544" max="1792" width="9.109375" style="25"/>
    <col min="1793" max="1793" width="16.44140625" style="25" customWidth="1"/>
    <col min="1794" max="1794" width="76.33203125" style="25" customWidth="1"/>
    <col min="1795" max="1795" width="28.5546875" style="25" customWidth="1"/>
    <col min="1796" max="1796" width="26.33203125" style="25" customWidth="1"/>
    <col min="1797" max="1797" width="27.44140625" style="25" customWidth="1"/>
    <col min="1798" max="1798" width="15.5546875" style="25" customWidth="1"/>
    <col min="1799" max="1799" width="11" style="25" customWidth="1"/>
    <col min="1800" max="2048" width="9.109375" style="25"/>
    <col min="2049" max="2049" width="16.44140625" style="25" customWidth="1"/>
    <col min="2050" max="2050" width="76.33203125" style="25" customWidth="1"/>
    <col min="2051" max="2051" width="28.5546875" style="25" customWidth="1"/>
    <col min="2052" max="2052" width="26.33203125" style="25" customWidth="1"/>
    <col min="2053" max="2053" width="27.44140625" style="25" customWidth="1"/>
    <col min="2054" max="2054" width="15.5546875" style="25" customWidth="1"/>
    <col min="2055" max="2055" width="11" style="25" customWidth="1"/>
    <col min="2056" max="2304" width="9.109375" style="25"/>
    <col min="2305" max="2305" width="16.44140625" style="25" customWidth="1"/>
    <col min="2306" max="2306" width="76.33203125" style="25" customWidth="1"/>
    <col min="2307" max="2307" width="28.5546875" style="25" customWidth="1"/>
    <col min="2308" max="2308" width="26.33203125" style="25" customWidth="1"/>
    <col min="2309" max="2309" width="27.44140625" style="25" customWidth="1"/>
    <col min="2310" max="2310" width="15.5546875" style="25" customWidth="1"/>
    <col min="2311" max="2311" width="11" style="25" customWidth="1"/>
    <col min="2312" max="2560" width="9.109375" style="25"/>
    <col min="2561" max="2561" width="16.44140625" style="25" customWidth="1"/>
    <col min="2562" max="2562" width="76.33203125" style="25" customWidth="1"/>
    <col min="2563" max="2563" width="28.5546875" style="25" customWidth="1"/>
    <col min="2564" max="2564" width="26.33203125" style="25" customWidth="1"/>
    <col min="2565" max="2565" width="27.44140625" style="25" customWidth="1"/>
    <col min="2566" max="2566" width="15.5546875" style="25" customWidth="1"/>
    <col min="2567" max="2567" width="11" style="25" customWidth="1"/>
    <col min="2568" max="2816" width="9.109375" style="25"/>
    <col min="2817" max="2817" width="16.44140625" style="25" customWidth="1"/>
    <col min="2818" max="2818" width="76.33203125" style="25" customWidth="1"/>
    <col min="2819" max="2819" width="28.5546875" style="25" customWidth="1"/>
    <col min="2820" max="2820" width="26.33203125" style="25" customWidth="1"/>
    <col min="2821" max="2821" width="27.44140625" style="25" customWidth="1"/>
    <col min="2822" max="2822" width="15.5546875" style="25" customWidth="1"/>
    <col min="2823" max="2823" width="11" style="25" customWidth="1"/>
    <col min="2824" max="3072" width="9.109375" style="25"/>
    <col min="3073" max="3073" width="16.44140625" style="25" customWidth="1"/>
    <col min="3074" max="3074" width="76.33203125" style="25" customWidth="1"/>
    <col min="3075" max="3075" width="28.5546875" style="25" customWidth="1"/>
    <col min="3076" max="3076" width="26.33203125" style="25" customWidth="1"/>
    <col min="3077" max="3077" width="27.44140625" style="25" customWidth="1"/>
    <col min="3078" max="3078" width="15.5546875" style="25" customWidth="1"/>
    <col min="3079" max="3079" width="11" style="25" customWidth="1"/>
    <col min="3080" max="3328" width="9.109375" style="25"/>
    <col min="3329" max="3329" width="16.44140625" style="25" customWidth="1"/>
    <col min="3330" max="3330" width="76.33203125" style="25" customWidth="1"/>
    <col min="3331" max="3331" width="28.5546875" style="25" customWidth="1"/>
    <col min="3332" max="3332" width="26.33203125" style="25" customWidth="1"/>
    <col min="3333" max="3333" width="27.44140625" style="25" customWidth="1"/>
    <col min="3334" max="3334" width="15.5546875" style="25" customWidth="1"/>
    <col min="3335" max="3335" width="11" style="25" customWidth="1"/>
    <col min="3336" max="3584" width="9.109375" style="25"/>
    <col min="3585" max="3585" width="16.44140625" style="25" customWidth="1"/>
    <col min="3586" max="3586" width="76.33203125" style="25" customWidth="1"/>
    <col min="3587" max="3587" width="28.5546875" style="25" customWidth="1"/>
    <col min="3588" max="3588" width="26.33203125" style="25" customWidth="1"/>
    <col min="3589" max="3589" width="27.44140625" style="25" customWidth="1"/>
    <col min="3590" max="3590" width="15.5546875" style="25" customWidth="1"/>
    <col min="3591" max="3591" width="11" style="25" customWidth="1"/>
    <col min="3592" max="3840" width="9.109375" style="25"/>
    <col min="3841" max="3841" width="16.44140625" style="25" customWidth="1"/>
    <col min="3842" max="3842" width="76.33203125" style="25" customWidth="1"/>
    <col min="3843" max="3843" width="28.5546875" style="25" customWidth="1"/>
    <col min="3844" max="3844" width="26.33203125" style="25" customWidth="1"/>
    <col min="3845" max="3845" width="27.44140625" style="25" customWidth="1"/>
    <col min="3846" max="3846" width="15.5546875" style="25" customWidth="1"/>
    <col min="3847" max="3847" width="11" style="25" customWidth="1"/>
    <col min="3848" max="4096" width="9.109375" style="25"/>
    <col min="4097" max="4097" width="16.44140625" style="25" customWidth="1"/>
    <col min="4098" max="4098" width="76.33203125" style="25" customWidth="1"/>
    <col min="4099" max="4099" width="28.5546875" style="25" customWidth="1"/>
    <col min="4100" max="4100" width="26.33203125" style="25" customWidth="1"/>
    <col min="4101" max="4101" width="27.44140625" style="25" customWidth="1"/>
    <col min="4102" max="4102" width="15.5546875" style="25" customWidth="1"/>
    <col min="4103" max="4103" width="11" style="25" customWidth="1"/>
    <col min="4104" max="4352" width="9.109375" style="25"/>
    <col min="4353" max="4353" width="16.44140625" style="25" customWidth="1"/>
    <col min="4354" max="4354" width="76.33203125" style="25" customWidth="1"/>
    <col min="4355" max="4355" width="28.5546875" style="25" customWidth="1"/>
    <col min="4356" max="4356" width="26.33203125" style="25" customWidth="1"/>
    <col min="4357" max="4357" width="27.44140625" style="25" customWidth="1"/>
    <col min="4358" max="4358" width="15.5546875" style="25" customWidth="1"/>
    <col min="4359" max="4359" width="11" style="25" customWidth="1"/>
    <col min="4360" max="4608" width="9.109375" style="25"/>
    <col min="4609" max="4609" width="16.44140625" style="25" customWidth="1"/>
    <col min="4610" max="4610" width="76.33203125" style="25" customWidth="1"/>
    <col min="4611" max="4611" width="28.5546875" style="25" customWidth="1"/>
    <col min="4612" max="4612" width="26.33203125" style="25" customWidth="1"/>
    <col min="4613" max="4613" width="27.44140625" style="25" customWidth="1"/>
    <col min="4614" max="4614" width="15.5546875" style="25" customWidth="1"/>
    <col min="4615" max="4615" width="11" style="25" customWidth="1"/>
    <col min="4616" max="4864" width="9.109375" style="25"/>
    <col min="4865" max="4865" width="16.44140625" style="25" customWidth="1"/>
    <col min="4866" max="4866" width="76.33203125" style="25" customWidth="1"/>
    <col min="4867" max="4867" width="28.5546875" style="25" customWidth="1"/>
    <col min="4868" max="4868" width="26.33203125" style="25" customWidth="1"/>
    <col min="4869" max="4869" width="27.44140625" style="25" customWidth="1"/>
    <col min="4870" max="4870" width="15.5546875" style="25" customWidth="1"/>
    <col min="4871" max="4871" width="11" style="25" customWidth="1"/>
    <col min="4872" max="5120" width="9.109375" style="25"/>
    <col min="5121" max="5121" width="16.44140625" style="25" customWidth="1"/>
    <col min="5122" max="5122" width="76.33203125" style="25" customWidth="1"/>
    <col min="5123" max="5123" width="28.5546875" style="25" customWidth="1"/>
    <col min="5124" max="5124" width="26.33203125" style="25" customWidth="1"/>
    <col min="5125" max="5125" width="27.44140625" style="25" customWidth="1"/>
    <col min="5126" max="5126" width="15.5546875" style="25" customWidth="1"/>
    <col min="5127" max="5127" width="11" style="25" customWidth="1"/>
    <col min="5128" max="5376" width="9.109375" style="25"/>
    <col min="5377" max="5377" width="16.44140625" style="25" customWidth="1"/>
    <col min="5378" max="5378" width="76.33203125" style="25" customWidth="1"/>
    <col min="5379" max="5379" width="28.5546875" style="25" customWidth="1"/>
    <col min="5380" max="5380" width="26.33203125" style="25" customWidth="1"/>
    <col min="5381" max="5381" width="27.44140625" style="25" customWidth="1"/>
    <col min="5382" max="5382" width="15.5546875" style="25" customWidth="1"/>
    <col min="5383" max="5383" width="11" style="25" customWidth="1"/>
    <col min="5384" max="5632" width="9.109375" style="25"/>
    <col min="5633" max="5633" width="16.44140625" style="25" customWidth="1"/>
    <col min="5634" max="5634" width="76.33203125" style="25" customWidth="1"/>
    <col min="5635" max="5635" width="28.5546875" style="25" customWidth="1"/>
    <col min="5636" max="5636" width="26.33203125" style="25" customWidth="1"/>
    <col min="5637" max="5637" width="27.44140625" style="25" customWidth="1"/>
    <col min="5638" max="5638" width="15.5546875" style="25" customWidth="1"/>
    <col min="5639" max="5639" width="11" style="25" customWidth="1"/>
    <col min="5640" max="5888" width="9.109375" style="25"/>
    <col min="5889" max="5889" width="16.44140625" style="25" customWidth="1"/>
    <col min="5890" max="5890" width="76.33203125" style="25" customWidth="1"/>
    <col min="5891" max="5891" width="28.5546875" style="25" customWidth="1"/>
    <col min="5892" max="5892" width="26.33203125" style="25" customWidth="1"/>
    <col min="5893" max="5893" width="27.44140625" style="25" customWidth="1"/>
    <col min="5894" max="5894" width="15.5546875" style="25" customWidth="1"/>
    <col min="5895" max="5895" width="11" style="25" customWidth="1"/>
    <col min="5896" max="6144" width="9.109375" style="25"/>
    <col min="6145" max="6145" width="16.44140625" style="25" customWidth="1"/>
    <col min="6146" max="6146" width="76.33203125" style="25" customWidth="1"/>
    <col min="6147" max="6147" width="28.5546875" style="25" customWidth="1"/>
    <col min="6148" max="6148" width="26.33203125" style="25" customWidth="1"/>
    <col min="6149" max="6149" width="27.44140625" style="25" customWidth="1"/>
    <col min="6150" max="6150" width="15.5546875" style="25" customWidth="1"/>
    <col min="6151" max="6151" width="11" style="25" customWidth="1"/>
    <col min="6152" max="6400" width="9.109375" style="25"/>
    <col min="6401" max="6401" width="16.44140625" style="25" customWidth="1"/>
    <col min="6402" max="6402" width="76.33203125" style="25" customWidth="1"/>
    <col min="6403" max="6403" width="28.5546875" style="25" customWidth="1"/>
    <col min="6404" max="6404" width="26.33203125" style="25" customWidth="1"/>
    <col min="6405" max="6405" width="27.44140625" style="25" customWidth="1"/>
    <col min="6406" max="6406" width="15.5546875" style="25" customWidth="1"/>
    <col min="6407" max="6407" width="11" style="25" customWidth="1"/>
    <col min="6408" max="6656" width="9.109375" style="25"/>
    <col min="6657" max="6657" width="16.44140625" style="25" customWidth="1"/>
    <col min="6658" max="6658" width="76.33203125" style="25" customWidth="1"/>
    <col min="6659" max="6659" width="28.5546875" style="25" customWidth="1"/>
    <col min="6660" max="6660" width="26.33203125" style="25" customWidth="1"/>
    <col min="6661" max="6661" width="27.44140625" style="25" customWidth="1"/>
    <col min="6662" max="6662" width="15.5546875" style="25" customWidth="1"/>
    <col min="6663" max="6663" width="11" style="25" customWidth="1"/>
    <col min="6664" max="6912" width="9.109375" style="25"/>
    <col min="6913" max="6913" width="16.44140625" style="25" customWidth="1"/>
    <col min="6914" max="6914" width="76.33203125" style="25" customWidth="1"/>
    <col min="6915" max="6915" width="28.5546875" style="25" customWidth="1"/>
    <col min="6916" max="6916" width="26.33203125" style="25" customWidth="1"/>
    <col min="6917" max="6917" width="27.44140625" style="25" customWidth="1"/>
    <col min="6918" max="6918" width="15.5546875" style="25" customWidth="1"/>
    <col min="6919" max="6919" width="11" style="25" customWidth="1"/>
    <col min="6920" max="7168" width="9.109375" style="25"/>
    <col min="7169" max="7169" width="16.44140625" style="25" customWidth="1"/>
    <col min="7170" max="7170" width="76.33203125" style="25" customWidth="1"/>
    <col min="7171" max="7171" width="28.5546875" style="25" customWidth="1"/>
    <col min="7172" max="7172" width="26.33203125" style="25" customWidth="1"/>
    <col min="7173" max="7173" width="27.44140625" style="25" customWidth="1"/>
    <col min="7174" max="7174" width="15.5546875" style="25" customWidth="1"/>
    <col min="7175" max="7175" width="11" style="25" customWidth="1"/>
    <col min="7176" max="7424" width="9.109375" style="25"/>
    <col min="7425" max="7425" width="16.44140625" style="25" customWidth="1"/>
    <col min="7426" max="7426" width="76.33203125" style="25" customWidth="1"/>
    <col min="7427" max="7427" width="28.5546875" style="25" customWidth="1"/>
    <col min="7428" max="7428" width="26.33203125" style="25" customWidth="1"/>
    <col min="7429" max="7429" width="27.44140625" style="25" customWidth="1"/>
    <col min="7430" max="7430" width="15.5546875" style="25" customWidth="1"/>
    <col min="7431" max="7431" width="11" style="25" customWidth="1"/>
    <col min="7432" max="7680" width="9.109375" style="25"/>
    <col min="7681" max="7681" width="16.44140625" style="25" customWidth="1"/>
    <col min="7682" max="7682" width="76.33203125" style="25" customWidth="1"/>
    <col min="7683" max="7683" width="28.5546875" style="25" customWidth="1"/>
    <col min="7684" max="7684" width="26.33203125" style="25" customWidth="1"/>
    <col min="7685" max="7685" width="27.44140625" style="25" customWidth="1"/>
    <col min="7686" max="7686" width="15.5546875" style="25" customWidth="1"/>
    <col min="7687" max="7687" width="11" style="25" customWidth="1"/>
    <col min="7688" max="7936" width="9.109375" style="25"/>
    <col min="7937" max="7937" width="16.44140625" style="25" customWidth="1"/>
    <col min="7938" max="7938" width="76.33203125" style="25" customWidth="1"/>
    <col min="7939" max="7939" width="28.5546875" style="25" customWidth="1"/>
    <col min="7940" max="7940" width="26.33203125" style="25" customWidth="1"/>
    <col min="7941" max="7941" width="27.44140625" style="25" customWidth="1"/>
    <col min="7942" max="7942" width="15.5546875" style="25" customWidth="1"/>
    <col min="7943" max="7943" width="11" style="25" customWidth="1"/>
    <col min="7944" max="8192" width="9.109375" style="25"/>
    <col min="8193" max="8193" width="16.44140625" style="25" customWidth="1"/>
    <col min="8194" max="8194" width="76.33203125" style="25" customWidth="1"/>
    <col min="8195" max="8195" width="28.5546875" style="25" customWidth="1"/>
    <col min="8196" max="8196" width="26.33203125" style="25" customWidth="1"/>
    <col min="8197" max="8197" width="27.44140625" style="25" customWidth="1"/>
    <col min="8198" max="8198" width="15.5546875" style="25" customWidth="1"/>
    <col min="8199" max="8199" width="11" style="25" customWidth="1"/>
    <col min="8200" max="8448" width="9.109375" style="25"/>
    <col min="8449" max="8449" width="16.44140625" style="25" customWidth="1"/>
    <col min="8450" max="8450" width="76.33203125" style="25" customWidth="1"/>
    <col min="8451" max="8451" width="28.5546875" style="25" customWidth="1"/>
    <col min="8452" max="8452" width="26.33203125" style="25" customWidth="1"/>
    <col min="8453" max="8453" width="27.44140625" style="25" customWidth="1"/>
    <col min="8454" max="8454" width="15.5546875" style="25" customWidth="1"/>
    <col min="8455" max="8455" width="11" style="25" customWidth="1"/>
    <col min="8456" max="8704" width="9.109375" style="25"/>
    <col min="8705" max="8705" width="16.44140625" style="25" customWidth="1"/>
    <col min="8706" max="8706" width="76.33203125" style="25" customWidth="1"/>
    <col min="8707" max="8707" width="28.5546875" style="25" customWidth="1"/>
    <col min="8708" max="8708" width="26.33203125" style="25" customWidth="1"/>
    <col min="8709" max="8709" width="27.44140625" style="25" customWidth="1"/>
    <col min="8710" max="8710" width="15.5546875" style="25" customWidth="1"/>
    <col min="8711" max="8711" width="11" style="25" customWidth="1"/>
    <col min="8712" max="8960" width="9.109375" style="25"/>
    <col min="8961" max="8961" width="16.44140625" style="25" customWidth="1"/>
    <col min="8962" max="8962" width="76.33203125" style="25" customWidth="1"/>
    <col min="8963" max="8963" width="28.5546875" style="25" customWidth="1"/>
    <col min="8964" max="8964" width="26.33203125" style="25" customWidth="1"/>
    <col min="8965" max="8965" width="27.44140625" style="25" customWidth="1"/>
    <col min="8966" max="8966" width="15.5546875" style="25" customWidth="1"/>
    <col min="8967" max="8967" width="11" style="25" customWidth="1"/>
    <col min="8968" max="9216" width="9.109375" style="25"/>
    <col min="9217" max="9217" width="16.44140625" style="25" customWidth="1"/>
    <col min="9218" max="9218" width="76.33203125" style="25" customWidth="1"/>
    <col min="9219" max="9219" width="28.5546875" style="25" customWidth="1"/>
    <col min="9220" max="9220" width="26.33203125" style="25" customWidth="1"/>
    <col min="9221" max="9221" width="27.44140625" style="25" customWidth="1"/>
    <col min="9222" max="9222" width="15.5546875" style="25" customWidth="1"/>
    <col min="9223" max="9223" width="11" style="25" customWidth="1"/>
    <col min="9224" max="9472" width="9.109375" style="25"/>
    <col min="9473" max="9473" width="16.44140625" style="25" customWidth="1"/>
    <col min="9474" max="9474" width="76.33203125" style="25" customWidth="1"/>
    <col min="9475" max="9475" width="28.5546875" style="25" customWidth="1"/>
    <col min="9476" max="9476" width="26.33203125" style="25" customWidth="1"/>
    <col min="9477" max="9477" width="27.44140625" style="25" customWidth="1"/>
    <col min="9478" max="9478" width="15.5546875" style="25" customWidth="1"/>
    <col min="9479" max="9479" width="11" style="25" customWidth="1"/>
    <col min="9480" max="9728" width="9.109375" style="25"/>
    <col min="9729" max="9729" width="16.44140625" style="25" customWidth="1"/>
    <col min="9730" max="9730" width="76.33203125" style="25" customWidth="1"/>
    <col min="9731" max="9731" width="28.5546875" style="25" customWidth="1"/>
    <col min="9732" max="9732" width="26.33203125" style="25" customWidth="1"/>
    <col min="9733" max="9733" width="27.44140625" style="25" customWidth="1"/>
    <col min="9734" max="9734" width="15.5546875" style="25" customWidth="1"/>
    <col min="9735" max="9735" width="11" style="25" customWidth="1"/>
    <col min="9736" max="9984" width="9.109375" style="25"/>
    <col min="9985" max="9985" width="16.44140625" style="25" customWidth="1"/>
    <col min="9986" max="9986" width="76.33203125" style="25" customWidth="1"/>
    <col min="9987" max="9987" width="28.5546875" style="25" customWidth="1"/>
    <col min="9988" max="9988" width="26.33203125" style="25" customWidth="1"/>
    <col min="9989" max="9989" width="27.44140625" style="25" customWidth="1"/>
    <col min="9990" max="9990" width="15.5546875" style="25" customWidth="1"/>
    <col min="9991" max="9991" width="11" style="25" customWidth="1"/>
    <col min="9992" max="10240" width="9.109375" style="25"/>
    <col min="10241" max="10241" width="16.44140625" style="25" customWidth="1"/>
    <col min="10242" max="10242" width="76.33203125" style="25" customWidth="1"/>
    <col min="10243" max="10243" width="28.5546875" style="25" customWidth="1"/>
    <col min="10244" max="10244" width="26.33203125" style="25" customWidth="1"/>
    <col min="10245" max="10245" width="27.44140625" style="25" customWidth="1"/>
    <col min="10246" max="10246" width="15.5546875" style="25" customWidth="1"/>
    <col min="10247" max="10247" width="11" style="25" customWidth="1"/>
    <col min="10248" max="10496" width="9.109375" style="25"/>
    <col min="10497" max="10497" width="16.44140625" style="25" customWidth="1"/>
    <col min="10498" max="10498" width="76.33203125" style="25" customWidth="1"/>
    <col min="10499" max="10499" width="28.5546875" style="25" customWidth="1"/>
    <col min="10500" max="10500" width="26.33203125" style="25" customWidth="1"/>
    <col min="10501" max="10501" width="27.44140625" style="25" customWidth="1"/>
    <col min="10502" max="10502" width="15.5546875" style="25" customWidth="1"/>
    <col min="10503" max="10503" width="11" style="25" customWidth="1"/>
    <col min="10504" max="10752" width="9.109375" style="25"/>
    <col min="10753" max="10753" width="16.44140625" style="25" customWidth="1"/>
    <col min="10754" max="10754" width="76.33203125" style="25" customWidth="1"/>
    <col min="10755" max="10755" width="28.5546875" style="25" customWidth="1"/>
    <col min="10756" max="10756" width="26.33203125" style="25" customWidth="1"/>
    <col min="10757" max="10757" width="27.44140625" style="25" customWidth="1"/>
    <col min="10758" max="10758" width="15.5546875" style="25" customWidth="1"/>
    <col min="10759" max="10759" width="11" style="25" customWidth="1"/>
    <col min="10760" max="11008" width="9.109375" style="25"/>
    <col min="11009" max="11009" width="16.44140625" style="25" customWidth="1"/>
    <col min="11010" max="11010" width="76.33203125" style="25" customWidth="1"/>
    <col min="11011" max="11011" width="28.5546875" style="25" customWidth="1"/>
    <col min="11012" max="11012" width="26.33203125" style="25" customWidth="1"/>
    <col min="11013" max="11013" width="27.44140625" style="25" customWidth="1"/>
    <col min="11014" max="11014" width="15.5546875" style="25" customWidth="1"/>
    <col min="11015" max="11015" width="11" style="25" customWidth="1"/>
    <col min="11016" max="11264" width="9.109375" style="25"/>
    <col min="11265" max="11265" width="16.44140625" style="25" customWidth="1"/>
    <col min="11266" max="11266" width="76.33203125" style="25" customWidth="1"/>
    <col min="11267" max="11267" width="28.5546875" style="25" customWidth="1"/>
    <col min="11268" max="11268" width="26.33203125" style="25" customWidth="1"/>
    <col min="11269" max="11269" width="27.44140625" style="25" customWidth="1"/>
    <col min="11270" max="11270" width="15.5546875" style="25" customWidth="1"/>
    <col min="11271" max="11271" width="11" style="25" customWidth="1"/>
    <col min="11272" max="11520" width="9.109375" style="25"/>
    <col min="11521" max="11521" width="16.44140625" style="25" customWidth="1"/>
    <col min="11522" max="11522" width="76.33203125" style="25" customWidth="1"/>
    <col min="11523" max="11523" width="28.5546875" style="25" customWidth="1"/>
    <col min="11524" max="11524" width="26.33203125" style="25" customWidth="1"/>
    <col min="11525" max="11525" width="27.44140625" style="25" customWidth="1"/>
    <col min="11526" max="11526" width="15.5546875" style="25" customWidth="1"/>
    <col min="11527" max="11527" width="11" style="25" customWidth="1"/>
    <col min="11528" max="11776" width="9.109375" style="25"/>
    <col min="11777" max="11777" width="16.44140625" style="25" customWidth="1"/>
    <col min="11778" max="11778" width="76.33203125" style="25" customWidth="1"/>
    <col min="11779" max="11779" width="28.5546875" style="25" customWidth="1"/>
    <col min="11780" max="11780" width="26.33203125" style="25" customWidth="1"/>
    <col min="11781" max="11781" width="27.44140625" style="25" customWidth="1"/>
    <col min="11782" max="11782" width="15.5546875" style="25" customWidth="1"/>
    <col min="11783" max="11783" width="11" style="25" customWidth="1"/>
    <col min="11784" max="12032" width="9.109375" style="25"/>
    <col min="12033" max="12033" width="16.44140625" style="25" customWidth="1"/>
    <col min="12034" max="12034" width="76.33203125" style="25" customWidth="1"/>
    <col min="12035" max="12035" width="28.5546875" style="25" customWidth="1"/>
    <col min="12036" max="12036" width="26.33203125" style="25" customWidth="1"/>
    <col min="12037" max="12037" width="27.44140625" style="25" customWidth="1"/>
    <col min="12038" max="12038" width="15.5546875" style="25" customWidth="1"/>
    <col min="12039" max="12039" width="11" style="25" customWidth="1"/>
    <col min="12040" max="12288" width="9.109375" style="25"/>
    <col min="12289" max="12289" width="16.44140625" style="25" customWidth="1"/>
    <col min="12290" max="12290" width="76.33203125" style="25" customWidth="1"/>
    <col min="12291" max="12291" width="28.5546875" style="25" customWidth="1"/>
    <col min="12292" max="12292" width="26.33203125" style="25" customWidth="1"/>
    <col min="12293" max="12293" width="27.44140625" style="25" customWidth="1"/>
    <col min="12294" max="12294" width="15.5546875" style="25" customWidth="1"/>
    <col min="12295" max="12295" width="11" style="25" customWidth="1"/>
    <col min="12296" max="12544" width="9.109375" style="25"/>
    <col min="12545" max="12545" width="16.44140625" style="25" customWidth="1"/>
    <col min="12546" max="12546" width="76.33203125" style="25" customWidth="1"/>
    <col min="12547" max="12547" width="28.5546875" style="25" customWidth="1"/>
    <col min="12548" max="12548" width="26.33203125" style="25" customWidth="1"/>
    <col min="12549" max="12549" width="27.44140625" style="25" customWidth="1"/>
    <col min="12550" max="12550" width="15.5546875" style="25" customWidth="1"/>
    <col min="12551" max="12551" width="11" style="25" customWidth="1"/>
    <col min="12552" max="12800" width="9.109375" style="25"/>
    <col min="12801" max="12801" width="16.44140625" style="25" customWidth="1"/>
    <col min="12802" max="12802" width="76.33203125" style="25" customWidth="1"/>
    <col min="12803" max="12803" width="28.5546875" style="25" customWidth="1"/>
    <col min="12804" max="12804" width="26.33203125" style="25" customWidth="1"/>
    <col min="12805" max="12805" width="27.44140625" style="25" customWidth="1"/>
    <col min="12806" max="12806" width="15.5546875" style="25" customWidth="1"/>
    <col min="12807" max="12807" width="11" style="25" customWidth="1"/>
    <col min="12808" max="13056" width="9.109375" style="25"/>
    <col min="13057" max="13057" width="16.44140625" style="25" customWidth="1"/>
    <col min="13058" max="13058" width="76.33203125" style="25" customWidth="1"/>
    <col min="13059" max="13059" width="28.5546875" style="25" customWidth="1"/>
    <col min="13060" max="13060" width="26.33203125" style="25" customWidth="1"/>
    <col min="13061" max="13061" width="27.44140625" style="25" customWidth="1"/>
    <col min="13062" max="13062" width="15.5546875" style="25" customWidth="1"/>
    <col min="13063" max="13063" width="11" style="25" customWidth="1"/>
    <col min="13064" max="13312" width="9.109375" style="25"/>
    <col min="13313" max="13313" width="16.44140625" style="25" customWidth="1"/>
    <col min="13314" max="13314" width="76.33203125" style="25" customWidth="1"/>
    <col min="13315" max="13315" width="28.5546875" style="25" customWidth="1"/>
    <col min="13316" max="13316" width="26.33203125" style="25" customWidth="1"/>
    <col min="13317" max="13317" width="27.44140625" style="25" customWidth="1"/>
    <col min="13318" max="13318" width="15.5546875" style="25" customWidth="1"/>
    <col min="13319" max="13319" width="11" style="25" customWidth="1"/>
    <col min="13320" max="13568" width="9.109375" style="25"/>
    <col min="13569" max="13569" width="16.44140625" style="25" customWidth="1"/>
    <col min="13570" max="13570" width="76.33203125" style="25" customWidth="1"/>
    <col min="13571" max="13571" width="28.5546875" style="25" customWidth="1"/>
    <col min="13572" max="13572" width="26.33203125" style="25" customWidth="1"/>
    <col min="13573" max="13573" width="27.44140625" style="25" customWidth="1"/>
    <col min="13574" max="13574" width="15.5546875" style="25" customWidth="1"/>
    <col min="13575" max="13575" width="11" style="25" customWidth="1"/>
    <col min="13576" max="13824" width="9.109375" style="25"/>
    <col min="13825" max="13825" width="16.44140625" style="25" customWidth="1"/>
    <col min="13826" max="13826" width="76.33203125" style="25" customWidth="1"/>
    <col min="13827" max="13827" width="28.5546875" style="25" customWidth="1"/>
    <col min="13828" max="13828" width="26.33203125" style="25" customWidth="1"/>
    <col min="13829" max="13829" width="27.44140625" style="25" customWidth="1"/>
    <col min="13830" max="13830" width="15.5546875" style="25" customWidth="1"/>
    <col min="13831" max="13831" width="11" style="25" customWidth="1"/>
    <col min="13832" max="14080" width="9.109375" style="25"/>
    <col min="14081" max="14081" width="16.44140625" style="25" customWidth="1"/>
    <col min="14082" max="14082" width="76.33203125" style="25" customWidth="1"/>
    <col min="14083" max="14083" width="28.5546875" style="25" customWidth="1"/>
    <col min="14084" max="14084" width="26.33203125" style="25" customWidth="1"/>
    <col min="14085" max="14085" width="27.44140625" style="25" customWidth="1"/>
    <col min="14086" max="14086" width="15.5546875" style="25" customWidth="1"/>
    <col min="14087" max="14087" width="11" style="25" customWidth="1"/>
    <col min="14088" max="14336" width="9.109375" style="25"/>
    <col min="14337" max="14337" width="16.44140625" style="25" customWidth="1"/>
    <col min="14338" max="14338" width="76.33203125" style="25" customWidth="1"/>
    <col min="14339" max="14339" width="28.5546875" style="25" customWidth="1"/>
    <col min="14340" max="14340" width="26.33203125" style="25" customWidth="1"/>
    <col min="14341" max="14341" width="27.44140625" style="25" customWidth="1"/>
    <col min="14342" max="14342" width="15.5546875" style="25" customWidth="1"/>
    <col min="14343" max="14343" width="11" style="25" customWidth="1"/>
    <col min="14344" max="14592" width="9.109375" style="25"/>
    <col min="14593" max="14593" width="16.44140625" style="25" customWidth="1"/>
    <col min="14594" max="14594" width="76.33203125" style="25" customWidth="1"/>
    <col min="14595" max="14595" width="28.5546875" style="25" customWidth="1"/>
    <col min="14596" max="14596" width="26.33203125" style="25" customWidth="1"/>
    <col min="14597" max="14597" width="27.44140625" style="25" customWidth="1"/>
    <col min="14598" max="14598" width="15.5546875" style="25" customWidth="1"/>
    <col min="14599" max="14599" width="11" style="25" customWidth="1"/>
    <col min="14600" max="14848" width="9.109375" style="25"/>
    <col min="14849" max="14849" width="16.44140625" style="25" customWidth="1"/>
    <col min="14850" max="14850" width="76.33203125" style="25" customWidth="1"/>
    <col min="14851" max="14851" width="28.5546875" style="25" customWidth="1"/>
    <col min="14852" max="14852" width="26.33203125" style="25" customWidth="1"/>
    <col min="14853" max="14853" width="27.44140625" style="25" customWidth="1"/>
    <col min="14854" max="14854" width="15.5546875" style="25" customWidth="1"/>
    <col min="14855" max="14855" width="11" style="25" customWidth="1"/>
    <col min="14856" max="15104" width="9.109375" style="25"/>
    <col min="15105" max="15105" width="16.44140625" style="25" customWidth="1"/>
    <col min="15106" max="15106" width="76.33203125" style="25" customWidth="1"/>
    <col min="15107" max="15107" width="28.5546875" style="25" customWidth="1"/>
    <col min="15108" max="15108" width="26.33203125" style="25" customWidth="1"/>
    <col min="15109" max="15109" width="27.44140625" style="25" customWidth="1"/>
    <col min="15110" max="15110" width="15.5546875" style="25" customWidth="1"/>
    <col min="15111" max="15111" width="11" style="25" customWidth="1"/>
    <col min="15112" max="15360" width="9.109375" style="25"/>
    <col min="15361" max="15361" width="16.44140625" style="25" customWidth="1"/>
    <col min="15362" max="15362" width="76.33203125" style="25" customWidth="1"/>
    <col min="15363" max="15363" width="28.5546875" style="25" customWidth="1"/>
    <col min="15364" max="15364" width="26.33203125" style="25" customWidth="1"/>
    <col min="15365" max="15365" width="27.44140625" style="25" customWidth="1"/>
    <col min="15366" max="15366" width="15.5546875" style="25" customWidth="1"/>
    <col min="15367" max="15367" width="11" style="25" customWidth="1"/>
    <col min="15368" max="15616" width="9.109375" style="25"/>
    <col min="15617" max="15617" width="16.44140625" style="25" customWidth="1"/>
    <col min="15618" max="15618" width="76.33203125" style="25" customWidth="1"/>
    <col min="15619" max="15619" width="28.5546875" style="25" customWidth="1"/>
    <col min="15620" max="15620" width="26.33203125" style="25" customWidth="1"/>
    <col min="15621" max="15621" width="27.44140625" style="25" customWidth="1"/>
    <col min="15622" max="15622" width="15.5546875" style="25" customWidth="1"/>
    <col min="15623" max="15623" width="11" style="25" customWidth="1"/>
    <col min="15624" max="15872" width="9.109375" style="25"/>
    <col min="15873" max="15873" width="16.44140625" style="25" customWidth="1"/>
    <col min="15874" max="15874" width="76.33203125" style="25" customWidth="1"/>
    <col min="15875" max="15875" width="28.5546875" style="25" customWidth="1"/>
    <col min="15876" max="15876" width="26.33203125" style="25" customWidth="1"/>
    <col min="15877" max="15877" width="27.44140625" style="25" customWidth="1"/>
    <col min="15878" max="15878" width="15.5546875" style="25" customWidth="1"/>
    <col min="15879" max="15879" width="11" style="25" customWidth="1"/>
    <col min="15880" max="16128" width="9.109375" style="25"/>
    <col min="16129" max="16129" width="16.44140625" style="25" customWidth="1"/>
    <col min="16130" max="16130" width="76.33203125" style="25" customWidth="1"/>
    <col min="16131" max="16131" width="28.5546875" style="25" customWidth="1"/>
    <col min="16132" max="16132" width="26.33203125" style="25" customWidth="1"/>
    <col min="16133" max="16133" width="27.44140625" style="25" customWidth="1"/>
    <col min="16134" max="16134" width="15.5546875" style="25" customWidth="1"/>
    <col min="16135" max="16135" width="11" style="25" customWidth="1"/>
    <col min="16136" max="16384" width="9.109375" style="25"/>
  </cols>
  <sheetData>
    <row r="1" spans="1:6" ht="28.2">
      <c r="A1" s="187"/>
      <c r="B1" s="188"/>
      <c r="C1" s="443" t="s">
        <v>453</v>
      </c>
      <c r="D1" s="444"/>
      <c r="E1" s="444"/>
      <c r="F1" s="444"/>
    </row>
    <row r="2" spans="1:6" ht="28.2">
      <c r="A2" s="187"/>
      <c r="B2" s="188"/>
      <c r="C2" s="443" t="s">
        <v>381</v>
      </c>
      <c r="D2" s="444"/>
      <c r="E2" s="444"/>
      <c r="F2" s="444"/>
    </row>
    <row r="3" spans="1:6" ht="28.2">
      <c r="A3" s="187"/>
      <c r="B3" s="189"/>
      <c r="C3" s="408"/>
      <c r="D3" s="443" t="s">
        <v>382</v>
      </c>
      <c r="E3" s="443"/>
      <c r="F3" s="443"/>
    </row>
    <row r="4" spans="1:6" ht="22.8">
      <c r="A4" s="187"/>
      <c r="B4" s="187"/>
      <c r="C4" s="187"/>
      <c r="D4" s="187"/>
      <c r="E4" s="187"/>
      <c r="F4" s="187"/>
    </row>
    <row r="5" spans="1:6" ht="22.8">
      <c r="A5" s="187"/>
      <c r="B5" s="187"/>
      <c r="C5" s="187"/>
      <c r="D5" s="187"/>
      <c r="E5" s="187"/>
      <c r="F5" s="187"/>
    </row>
    <row r="6" spans="1:6" ht="37.799999999999997">
      <c r="A6" s="445" t="s">
        <v>364</v>
      </c>
      <c r="B6" s="445"/>
      <c r="C6" s="445"/>
      <c r="D6" s="445"/>
      <c r="E6" s="445"/>
      <c r="F6" s="445"/>
    </row>
    <row r="7" spans="1:6" ht="37.799999999999997">
      <c r="A7" s="446" t="s">
        <v>365</v>
      </c>
      <c r="B7" s="446"/>
      <c r="C7" s="446"/>
      <c r="D7" s="446"/>
      <c r="E7" s="446"/>
      <c r="F7" s="446"/>
    </row>
    <row r="8" spans="1:6" ht="20.399999999999999">
      <c r="A8" s="190"/>
      <c r="B8" s="190"/>
      <c r="C8" s="190"/>
      <c r="D8" s="190"/>
      <c r="E8" s="190"/>
      <c r="F8" s="190"/>
    </row>
    <row r="9" spans="1:6" ht="15.6">
      <c r="A9" s="191"/>
      <c r="B9" s="192"/>
      <c r="C9" s="192"/>
      <c r="D9" s="193"/>
      <c r="E9" s="193"/>
      <c r="F9" s="194" t="s">
        <v>3</v>
      </c>
    </row>
    <row r="10" spans="1:6" ht="26.4">
      <c r="A10" s="447" t="s">
        <v>366</v>
      </c>
      <c r="B10" s="449" t="s">
        <v>367</v>
      </c>
      <c r="C10" s="449" t="s">
        <v>193</v>
      </c>
      <c r="D10" s="449" t="s">
        <v>189</v>
      </c>
      <c r="E10" s="452" t="s">
        <v>190</v>
      </c>
      <c r="F10" s="453"/>
    </row>
    <row r="11" spans="1:6" ht="61.2">
      <c r="A11" s="448"/>
      <c r="B11" s="450"/>
      <c r="C11" s="451"/>
      <c r="D11" s="450"/>
      <c r="E11" s="195" t="s">
        <v>193</v>
      </c>
      <c r="F11" s="196" t="s">
        <v>368</v>
      </c>
    </row>
    <row r="12" spans="1:6" ht="27.6">
      <c r="A12" s="197">
        <v>40000000</v>
      </c>
      <c r="B12" s="429" t="s">
        <v>370</v>
      </c>
      <c r="C12" s="417">
        <f>SUM(D12:E12)</f>
        <v>734481</v>
      </c>
      <c r="D12" s="418">
        <f>SUM(D13)</f>
        <v>734481</v>
      </c>
      <c r="E12" s="418">
        <f t="shared" ref="E12:F13" si="0">SUM(E13)</f>
        <v>0</v>
      </c>
      <c r="F12" s="418">
        <f t="shared" si="0"/>
        <v>0</v>
      </c>
    </row>
    <row r="13" spans="1:6" ht="27.6">
      <c r="A13" s="197">
        <v>41000000</v>
      </c>
      <c r="B13" s="429" t="s">
        <v>371</v>
      </c>
      <c r="C13" s="417">
        <f>SUM(C14)</f>
        <v>734481</v>
      </c>
      <c r="D13" s="418">
        <f>SUM(D14)</f>
        <v>734481</v>
      </c>
      <c r="E13" s="418">
        <f t="shared" si="0"/>
        <v>0</v>
      </c>
      <c r="F13" s="418">
        <f t="shared" si="0"/>
        <v>0</v>
      </c>
    </row>
    <row r="14" spans="1:6" ht="27.6">
      <c r="A14" s="197">
        <v>41030000</v>
      </c>
      <c r="B14" s="429" t="s">
        <v>372</v>
      </c>
      <c r="C14" s="417">
        <f>SUM(D14:E14)</f>
        <v>734481</v>
      </c>
      <c r="D14" s="418">
        <f>SUM(D15:D18,D27:D28)</f>
        <v>734481</v>
      </c>
      <c r="E14" s="418">
        <f t="shared" ref="E14:F14" si="1">SUM(E15:E18,E27:E28)</f>
        <v>0</v>
      </c>
      <c r="F14" s="418">
        <f t="shared" si="1"/>
        <v>0</v>
      </c>
    </row>
    <row r="15" spans="1:6" ht="195" hidden="1" customHeight="1">
      <c r="A15" s="200">
        <v>41030800</v>
      </c>
      <c r="B15" s="430" t="s">
        <v>439</v>
      </c>
      <c r="C15" s="198">
        <f>SUM(D15)</f>
        <v>0</v>
      </c>
      <c r="D15" s="199"/>
      <c r="E15" s="410"/>
      <c r="F15" s="407"/>
    </row>
    <row r="16" spans="1:6" ht="87.75" hidden="1" customHeight="1">
      <c r="A16" s="201">
        <v>41033600</v>
      </c>
      <c r="B16" s="431" t="s">
        <v>440</v>
      </c>
      <c r="C16" s="416">
        <f>SUM(D16:E16)</f>
        <v>0</v>
      </c>
      <c r="D16" s="419"/>
      <c r="E16" s="410"/>
      <c r="F16" s="407"/>
    </row>
    <row r="17" spans="1:7" ht="88.5" customHeight="1">
      <c r="A17" s="201">
        <v>41034500</v>
      </c>
      <c r="B17" s="431" t="s">
        <v>380</v>
      </c>
      <c r="C17" s="198">
        <f>SUM(D17:E17)</f>
        <v>734481</v>
      </c>
      <c r="D17" s="199">
        <v>734481</v>
      </c>
      <c r="E17" s="199"/>
      <c r="F17" s="420"/>
    </row>
    <row r="18" spans="1:7" ht="28.2" hidden="1">
      <c r="A18" s="201">
        <v>41035000</v>
      </c>
      <c r="B18" s="430" t="s">
        <v>2</v>
      </c>
      <c r="C18" s="198">
        <f>SUM(D18)</f>
        <v>0</v>
      </c>
      <c r="D18" s="199">
        <f>SUM(D19)</f>
        <v>0</v>
      </c>
      <c r="E18" s="421"/>
      <c r="F18" s="407"/>
    </row>
    <row r="19" spans="1:7" ht="168.75" hidden="1" customHeight="1">
      <c r="A19" s="202" t="s">
        <v>373</v>
      </c>
      <c r="B19" s="432" t="s">
        <v>441</v>
      </c>
      <c r="C19" s="198">
        <f>SUM(C20:C26)</f>
        <v>0</v>
      </c>
      <c r="D19" s="199">
        <f>SUM(D20:D26)</f>
        <v>0</v>
      </c>
      <c r="E19" s="421"/>
      <c r="F19" s="407"/>
    </row>
    <row r="20" spans="1:7" ht="28.2" hidden="1">
      <c r="A20" s="203"/>
      <c r="B20" s="432" t="s">
        <v>374</v>
      </c>
      <c r="C20" s="198">
        <f>SUM(D20)</f>
        <v>0</v>
      </c>
      <c r="D20" s="199"/>
      <c r="E20" s="421"/>
      <c r="F20" s="407"/>
    </row>
    <row r="21" spans="1:7" ht="28.2" hidden="1">
      <c r="A21" s="203"/>
      <c r="B21" s="432" t="s">
        <v>375</v>
      </c>
      <c r="C21" s="198">
        <f t="shared" ref="C21:C27" si="2">SUM(D21)</f>
        <v>0</v>
      </c>
      <c r="D21" s="199"/>
      <c r="E21" s="421"/>
      <c r="F21" s="407"/>
    </row>
    <row r="22" spans="1:7" ht="28.2" hidden="1">
      <c r="A22" s="203"/>
      <c r="B22" s="432" t="s">
        <v>442</v>
      </c>
      <c r="C22" s="198">
        <f t="shared" si="2"/>
        <v>0</v>
      </c>
      <c r="D22" s="199"/>
      <c r="E22" s="421"/>
      <c r="F22" s="407"/>
    </row>
    <row r="23" spans="1:7" ht="28.2" hidden="1">
      <c r="A23" s="203"/>
      <c r="B23" s="432" t="s">
        <v>443</v>
      </c>
      <c r="C23" s="198">
        <f t="shared" si="2"/>
        <v>0</v>
      </c>
      <c r="D23" s="199"/>
      <c r="E23" s="421"/>
      <c r="F23" s="407"/>
    </row>
    <row r="24" spans="1:7" ht="28.2" hidden="1">
      <c r="A24" s="203"/>
      <c r="B24" s="432" t="s">
        <v>444</v>
      </c>
      <c r="C24" s="198">
        <f t="shared" si="2"/>
        <v>0</v>
      </c>
      <c r="D24" s="199"/>
      <c r="E24" s="421"/>
      <c r="F24" s="407"/>
    </row>
    <row r="25" spans="1:7" ht="28.2" hidden="1">
      <c r="A25" s="203"/>
      <c r="B25" s="432" t="s">
        <v>376</v>
      </c>
      <c r="C25" s="198">
        <f t="shared" si="2"/>
        <v>0</v>
      </c>
      <c r="D25" s="199"/>
      <c r="E25" s="421"/>
      <c r="F25" s="407"/>
    </row>
    <row r="26" spans="1:7" ht="28.2" hidden="1">
      <c r="A26" s="434"/>
      <c r="B26" s="433" t="s">
        <v>445</v>
      </c>
      <c r="C26" s="198">
        <f t="shared" si="2"/>
        <v>0</v>
      </c>
      <c r="D26" s="422"/>
      <c r="E26" s="435"/>
      <c r="F26" s="407"/>
    </row>
    <row r="27" spans="1:7" ht="112.8" hidden="1">
      <c r="A27" s="201">
        <v>41035100</v>
      </c>
      <c r="B27" s="431" t="s">
        <v>446</v>
      </c>
      <c r="C27" s="198">
        <f t="shared" si="2"/>
        <v>0</v>
      </c>
      <c r="D27" s="199"/>
      <c r="E27" s="409"/>
      <c r="F27" s="407"/>
    </row>
    <row r="28" spans="1:7" ht="84.6" hidden="1">
      <c r="A28" s="201">
        <v>41035400</v>
      </c>
      <c r="B28" s="431" t="s">
        <v>377</v>
      </c>
      <c r="C28" s="198">
        <f>SUM(D28)</f>
        <v>0</v>
      </c>
      <c r="D28" s="199"/>
      <c r="E28" s="409"/>
      <c r="F28" s="407"/>
    </row>
    <row r="29" spans="1:7" ht="27.6">
      <c r="A29" s="204"/>
      <c r="B29" s="205" t="s">
        <v>369</v>
      </c>
      <c r="C29" s="423">
        <f>SUM(D29:E29)</f>
        <v>734481</v>
      </c>
      <c r="D29" s="423">
        <f>SUM(D12:D12)</f>
        <v>734481</v>
      </c>
      <c r="E29" s="423">
        <f>SUM(E12:E12)</f>
        <v>0</v>
      </c>
      <c r="F29" s="423">
        <f>SUM(F12:F12)</f>
        <v>0</v>
      </c>
      <c r="G29" s="206"/>
    </row>
    <row r="30" spans="1:7" ht="24.6">
      <c r="A30" s="223"/>
      <c r="B30" s="224"/>
      <c r="C30" s="225"/>
      <c r="D30" s="226"/>
      <c r="E30" s="226"/>
      <c r="F30" s="227"/>
      <c r="G30" s="206"/>
    </row>
    <row r="31" spans="1:7" ht="45" customHeight="1">
      <c r="A31" s="223"/>
      <c r="B31" s="224"/>
      <c r="C31" s="225"/>
      <c r="D31" s="226"/>
      <c r="E31" s="226"/>
      <c r="F31" s="227"/>
      <c r="G31" s="206"/>
    </row>
    <row r="32" spans="1:7" ht="57" customHeight="1">
      <c r="A32" s="442" t="s">
        <v>378</v>
      </c>
      <c r="B32" s="442"/>
      <c r="C32" s="442"/>
      <c r="D32" s="442"/>
      <c r="E32" s="442"/>
      <c r="F32" s="442"/>
      <c r="G32" s="206"/>
    </row>
    <row r="33" spans="1:6" ht="22.8">
      <c r="A33" s="207"/>
      <c r="B33" s="208"/>
      <c r="C33" s="208"/>
      <c r="D33" s="209"/>
      <c r="E33" s="209"/>
      <c r="F33" s="209"/>
    </row>
    <row r="34" spans="1:6" ht="22.8">
      <c r="A34" s="210"/>
      <c r="B34" s="211"/>
      <c r="C34" s="211"/>
      <c r="D34" s="212"/>
      <c r="E34" s="212"/>
      <c r="F34" s="212"/>
    </row>
    <row r="35" spans="1:6" ht="22.8">
      <c r="A35" s="213"/>
      <c r="B35" s="213"/>
      <c r="C35" s="213"/>
      <c r="D35" s="213"/>
      <c r="E35" s="213"/>
      <c r="F35" s="213"/>
    </row>
    <row r="36" spans="1:6" ht="22.8">
      <c r="A36" s="214"/>
      <c r="B36" s="215"/>
      <c r="C36" s="215"/>
      <c r="D36" s="209"/>
      <c r="E36" s="209"/>
      <c r="F36" s="209"/>
    </row>
    <row r="37" spans="1:6" ht="22.8">
      <c r="A37" s="213"/>
      <c r="B37" s="213"/>
      <c r="C37" s="213"/>
      <c r="D37" s="213"/>
      <c r="E37" s="213"/>
      <c r="F37" s="213"/>
    </row>
    <row r="38" spans="1:6" ht="22.8">
      <c r="A38" s="187"/>
      <c r="B38" s="187"/>
      <c r="C38" s="187"/>
      <c r="D38" s="187"/>
      <c r="E38" s="187"/>
      <c r="F38" s="187"/>
    </row>
    <row r="39" spans="1:6" ht="22.8">
      <c r="A39" s="213"/>
      <c r="B39" s="213"/>
      <c r="C39" s="213"/>
      <c r="D39" s="213"/>
      <c r="E39" s="213"/>
      <c r="F39" s="213"/>
    </row>
    <row r="40" spans="1:6" ht="22.8">
      <c r="A40" s="187"/>
      <c r="B40" s="187"/>
      <c r="C40" s="187"/>
      <c r="D40" s="187"/>
      <c r="E40" s="187"/>
      <c r="F40" s="187"/>
    </row>
    <row r="41" spans="1:6" ht="22.8">
      <c r="A41" s="187"/>
      <c r="B41" s="187"/>
      <c r="C41" s="187"/>
      <c r="D41" s="187"/>
      <c r="E41" s="187"/>
      <c r="F41" s="187"/>
    </row>
    <row r="42" spans="1:6" ht="22.8">
      <c r="A42" s="187"/>
      <c r="B42" s="187"/>
      <c r="C42" s="187"/>
      <c r="D42" s="187"/>
      <c r="E42" s="187"/>
      <c r="F42" s="187"/>
    </row>
    <row r="43" spans="1:6" ht="22.8">
      <c r="A43" s="187"/>
      <c r="B43" s="187"/>
      <c r="C43" s="187"/>
      <c r="D43" s="187"/>
      <c r="E43" s="187"/>
      <c r="F43" s="187"/>
    </row>
    <row r="44" spans="1:6" ht="22.8">
      <c r="A44" s="187"/>
      <c r="B44" s="187"/>
      <c r="C44" s="187"/>
      <c r="D44" s="187"/>
      <c r="E44" s="187"/>
      <c r="F44" s="187"/>
    </row>
    <row r="45" spans="1:6" ht="22.8">
      <c r="A45" s="187"/>
      <c r="B45" s="187"/>
      <c r="C45" s="187"/>
      <c r="D45" s="187"/>
      <c r="E45" s="187"/>
      <c r="F45" s="187"/>
    </row>
    <row r="46" spans="1:6" ht="22.8">
      <c r="A46" s="187"/>
      <c r="B46" s="187"/>
      <c r="C46" s="187"/>
      <c r="D46" s="187"/>
      <c r="E46" s="187"/>
      <c r="F46" s="187"/>
    </row>
    <row r="47" spans="1:6" ht="22.8">
      <c r="A47" s="187"/>
      <c r="B47" s="187"/>
      <c r="C47" s="187"/>
      <c r="D47" s="187"/>
      <c r="E47" s="187"/>
      <c r="F47" s="187"/>
    </row>
    <row r="48" spans="1:6" ht="22.8">
      <c r="A48" s="187"/>
      <c r="B48" s="187"/>
      <c r="C48" s="187"/>
      <c r="D48" s="187"/>
      <c r="E48" s="187"/>
      <c r="F48" s="187"/>
    </row>
    <row r="49" spans="1:6" ht="22.8">
      <c r="A49" s="187"/>
      <c r="B49" s="187"/>
      <c r="C49" s="187"/>
      <c r="D49" s="187"/>
      <c r="E49" s="187"/>
      <c r="F49" s="187"/>
    </row>
    <row r="50" spans="1:6" ht="22.8">
      <c r="A50" s="187"/>
      <c r="B50" s="187"/>
      <c r="C50" s="187"/>
      <c r="D50" s="187"/>
      <c r="E50" s="187"/>
      <c r="F50" s="187"/>
    </row>
    <row r="51" spans="1:6" ht="22.8">
      <c r="A51" s="213"/>
      <c r="B51" s="213"/>
      <c r="C51" s="213"/>
      <c r="D51" s="213"/>
      <c r="E51" s="213"/>
      <c r="F51" s="213"/>
    </row>
    <row r="52" spans="1:6" ht="22.8">
      <c r="A52" s="213"/>
      <c r="B52" s="213"/>
      <c r="C52" s="213"/>
      <c r="D52" s="213"/>
      <c r="E52" s="213"/>
      <c r="F52" s="213"/>
    </row>
    <row r="53" spans="1:6" ht="22.8">
      <c r="A53" s="213"/>
      <c r="B53" s="213"/>
      <c r="C53" s="213"/>
      <c r="D53" s="213"/>
      <c r="E53" s="213"/>
      <c r="F53" s="213"/>
    </row>
    <row r="54" spans="1:6" ht="22.8">
      <c r="A54" s="213"/>
      <c r="B54" s="213"/>
      <c r="C54" s="213"/>
      <c r="D54" s="213"/>
      <c r="E54" s="213"/>
      <c r="F54" s="213"/>
    </row>
    <row r="55" spans="1:6" ht="22.8">
      <c r="A55" s="213"/>
      <c r="B55" s="213"/>
      <c r="C55" s="213"/>
      <c r="D55" s="213"/>
      <c r="E55" s="213"/>
      <c r="F55" s="213"/>
    </row>
    <row r="56" spans="1:6" ht="22.8">
      <c r="A56" s="213"/>
      <c r="B56" s="213"/>
      <c r="C56" s="213"/>
      <c r="D56" s="213"/>
      <c r="E56" s="213"/>
      <c r="F56" s="213"/>
    </row>
    <row r="57" spans="1:6" ht="22.8">
      <c r="A57" s="213"/>
      <c r="B57" s="213"/>
      <c r="C57" s="213"/>
      <c r="D57" s="213"/>
      <c r="E57" s="213"/>
      <c r="F57" s="213"/>
    </row>
    <row r="58" spans="1:6" ht="22.8">
      <c r="A58" s="213"/>
      <c r="B58" s="213"/>
      <c r="C58" s="213"/>
      <c r="D58" s="213"/>
      <c r="E58" s="213"/>
      <c r="F58" s="213"/>
    </row>
    <row r="59" spans="1:6" ht="22.8">
      <c r="A59" s="213"/>
      <c r="B59" s="213"/>
      <c r="C59" s="213"/>
      <c r="D59" s="213"/>
      <c r="E59" s="213"/>
      <c r="F59" s="213"/>
    </row>
    <row r="60" spans="1:6" ht="22.8">
      <c r="A60" s="213"/>
      <c r="B60" s="213"/>
      <c r="C60" s="213"/>
      <c r="D60" s="213"/>
      <c r="E60" s="213"/>
      <c r="F60" s="213"/>
    </row>
    <row r="61" spans="1:6" ht="22.8">
      <c r="A61" s="213"/>
      <c r="B61" s="213"/>
      <c r="C61" s="213"/>
      <c r="D61" s="213"/>
      <c r="E61" s="213"/>
      <c r="F61" s="213"/>
    </row>
    <row r="62" spans="1:6" ht="22.8">
      <c r="A62" s="213"/>
      <c r="B62" s="213"/>
      <c r="C62" s="213"/>
      <c r="D62" s="213"/>
      <c r="E62" s="213"/>
      <c r="F62" s="213"/>
    </row>
    <row r="63" spans="1:6" ht="22.8">
      <c r="A63" s="213"/>
      <c r="B63" s="213"/>
      <c r="C63" s="213"/>
      <c r="D63" s="213"/>
      <c r="E63" s="213"/>
      <c r="F63" s="213"/>
    </row>
    <row r="64" spans="1:6" ht="22.8">
      <c r="A64" s="213"/>
      <c r="B64" s="213"/>
      <c r="C64" s="213"/>
      <c r="D64" s="213"/>
      <c r="E64" s="213"/>
      <c r="F64" s="213"/>
    </row>
    <row r="65" spans="1:6" ht="22.8">
      <c r="A65" s="213"/>
      <c r="B65" s="213"/>
      <c r="C65" s="213"/>
      <c r="D65" s="213"/>
      <c r="E65" s="213"/>
      <c r="F65" s="213"/>
    </row>
    <row r="66" spans="1:6" ht="22.8">
      <c r="A66" s="213"/>
      <c r="B66" s="213"/>
      <c r="C66" s="213"/>
      <c r="D66" s="213"/>
      <c r="E66" s="213"/>
      <c r="F66" s="213"/>
    </row>
    <row r="67" spans="1:6" ht="22.8">
      <c r="A67" s="213"/>
      <c r="B67" s="213"/>
      <c r="C67" s="213"/>
      <c r="D67" s="213"/>
      <c r="E67" s="213"/>
      <c r="F67" s="213"/>
    </row>
    <row r="68" spans="1:6" ht="22.8">
      <c r="A68" s="213"/>
      <c r="B68" s="213"/>
      <c r="C68" s="213"/>
      <c r="D68" s="213"/>
      <c r="E68" s="213"/>
      <c r="F68" s="213"/>
    </row>
    <row r="69" spans="1:6" ht="22.8">
      <c r="A69" s="213"/>
      <c r="B69" s="213"/>
      <c r="C69" s="213"/>
      <c r="D69" s="213"/>
      <c r="E69" s="213"/>
      <c r="F69" s="213"/>
    </row>
    <row r="70" spans="1:6" ht="22.8">
      <c r="A70" s="213"/>
      <c r="B70" s="213"/>
      <c r="C70" s="213"/>
      <c r="D70" s="213"/>
      <c r="E70" s="213"/>
      <c r="F70" s="213"/>
    </row>
    <row r="71" spans="1:6" ht="22.8">
      <c r="A71" s="213"/>
      <c r="B71" s="213"/>
      <c r="C71" s="213"/>
      <c r="D71" s="213"/>
      <c r="E71" s="213"/>
      <c r="F71" s="213"/>
    </row>
    <row r="72" spans="1:6" ht="22.8">
      <c r="A72" s="213"/>
      <c r="B72" s="213"/>
      <c r="C72" s="213"/>
      <c r="D72" s="213"/>
      <c r="E72" s="213"/>
      <c r="F72" s="213"/>
    </row>
    <row r="73" spans="1:6" ht="22.8">
      <c r="A73" s="213"/>
      <c r="B73" s="213"/>
      <c r="C73" s="213"/>
      <c r="D73" s="213"/>
      <c r="E73" s="213"/>
      <c r="F73" s="213"/>
    </row>
    <row r="74" spans="1:6" ht="22.8">
      <c r="A74" s="213"/>
      <c r="B74" s="213"/>
      <c r="C74" s="213"/>
      <c r="D74" s="213"/>
      <c r="E74" s="213"/>
      <c r="F74" s="213"/>
    </row>
    <row r="75" spans="1:6" ht="22.8">
      <c r="A75" s="213"/>
      <c r="B75" s="213"/>
      <c r="C75" s="213"/>
      <c r="D75" s="213"/>
      <c r="E75" s="213"/>
      <c r="F75" s="213"/>
    </row>
    <row r="76" spans="1:6" ht="22.8">
      <c r="A76" s="213"/>
      <c r="B76" s="213"/>
      <c r="C76" s="213"/>
      <c r="D76" s="213"/>
      <c r="E76" s="213"/>
      <c r="F76" s="213"/>
    </row>
  </sheetData>
  <mergeCells count="11">
    <mergeCell ref="A32:F32"/>
    <mergeCell ref="C1:F1"/>
    <mergeCell ref="C2:F2"/>
    <mergeCell ref="D3:F3"/>
    <mergeCell ref="A6:F6"/>
    <mergeCell ref="A7:F7"/>
    <mergeCell ref="A10:A11"/>
    <mergeCell ref="B10:B11"/>
    <mergeCell ref="C10:C11"/>
    <mergeCell ref="D10:D11"/>
    <mergeCell ref="E10:F10"/>
  </mergeCells>
  <pageMargins left="0.9055118110236221" right="0.31496062992125984" top="0.74803149606299213" bottom="0.35433070866141736"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dimension ref="A1:I44"/>
  <sheetViews>
    <sheetView topLeftCell="A2" workbookViewId="0">
      <selection activeCell="E2" sqref="E2:F2"/>
    </sheetView>
  </sheetViews>
  <sheetFormatPr defaultColWidth="8" defaultRowHeight="13.2"/>
  <cols>
    <col min="1" max="1" width="10.5546875" style="313" customWidth="1"/>
    <col min="2" max="2" width="29.109375" style="310" customWidth="1"/>
    <col min="3" max="3" width="21" style="310" customWidth="1"/>
    <col min="4" max="4" width="20.6640625" style="311" customWidth="1"/>
    <col min="5" max="5" width="17.33203125" style="311" customWidth="1"/>
    <col min="6" max="6" width="17" style="289" customWidth="1"/>
    <col min="7" max="8" width="8" style="289"/>
    <col min="9" max="9" width="12.109375" style="289" bestFit="1" customWidth="1"/>
    <col min="10" max="16384" width="8" style="289"/>
  </cols>
  <sheetData>
    <row r="1" spans="1:9" ht="16.5" customHeight="1">
      <c r="A1" s="286"/>
      <c r="B1" s="287"/>
      <c r="C1" s="287"/>
      <c r="D1" s="288"/>
      <c r="E1" s="456"/>
      <c r="F1" s="456"/>
    </row>
    <row r="2" spans="1:9" ht="17.25" customHeight="1">
      <c r="A2" s="286"/>
      <c r="B2" s="287"/>
      <c r="C2" s="287"/>
      <c r="D2" s="288"/>
      <c r="E2" s="457"/>
      <c r="F2" s="457"/>
    </row>
    <row r="3" spans="1:9" ht="18" customHeight="1">
      <c r="A3" s="286"/>
      <c r="B3" s="287"/>
      <c r="C3" s="287"/>
      <c r="D3" s="288"/>
      <c r="E3" s="457"/>
      <c r="F3" s="457"/>
    </row>
    <row r="4" spans="1:9" ht="72" customHeight="1">
      <c r="A4" s="286"/>
      <c r="B4" s="287"/>
      <c r="C4" s="287"/>
      <c r="D4" s="288"/>
      <c r="E4" s="288"/>
      <c r="F4" s="288"/>
    </row>
    <row r="5" spans="1:9" ht="30.75" customHeight="1">
      <c r="A5" s="458" t="s">
        <v>401</v>
      </c>
      <c r="B5" s="458"/>
      <c r="C5" s="458"/>
      <c r="D5" s="458"/>
      <c r="E5" s="458"/>
      <c r="F5" s="458"/>
    </row>
    <row r="6" spans="1:9" ht="51" customHeight="1">
      <c r="A6" s="286"/>
      <c r="B6" s="287"/>
      <c r="C6" s="287"/>
      <c r="D6" s="290"/>
      <c r="E6" s="290"/>
      <c r="F6" s="291" t="s">
        <v>3</v>
      </c>
    </row>
    <row r="7" spans="1:9" ht="39" customHeight="1">
      <c r="A7" s="459" t="s">
        <v>402</v>
      </c>
      <c r="B7" s="460" t="s">
        <v>403</v>
      </c>
      <c r="C7" s="461" t="s">
        <v>404</v>
      </c>
      <c r="D7" s="462" t="s">
        <v>189</v>
      </c>
      <c r="E7" s="461" t="s">
        <v>190</v>
      </c>
      <c r="F7" s="461"/>
    </row>
    <row r="8" spans="1:9" ht="62.25" customHeight="1">
      <c r="A8" s="459"/>
      <c r="B8" s="460"/>
      <c r="C8" s="461"/>
      <c r="D8" s="462"/>
      <c r="E8" s="292" t="s">
        <v>405</v>
      </c>
      <c r="F8" s="293" t="s">
        <v>406</v>
      </c>
    </row>
    <row r="9" spans="1:9" s="296" customFormat="1" ht="16.5" customHeight="1">
      <c r="A9" s="294">
        <v>1</v>
      </c>
      <c r="B9" s="294">
        <v>2</v>
      </c>
      <c r="C9" s="295">
        <v>6</v>
      </c>
      <c r="D9" s="295">
        <v>3</v>
      </c>
      <c r="E9" s="295">
        <v>4</v>
      </c>
      <c r="F9" s="295">
        <v>5</v>
      </c>
    </row>
    <row r="10" spans="1:9" s="301" customFormat="1" ht="39.75" customHeight="1">
      <c r="A10" s="297" t="s">
        <v>407</v>
      </c>
      <c r="B10" s="298" t="s">
        <v>408</v>
      </c>
      <c r="C10" s="424">
        <f t="shared" ref="C10:C25" si="0">SUM(D10:E10)</f>
        <v>22035</v>
      </c>
      <c r="D10" s="424">
        <f>D11</f>
        <v>-734481</v>
      </c>
      <c r="E10" s="424">
        <f>E11</f>
        <v>756516</v>
      </c>
      <c r="F10" s="424">
        <f>F11</f>
        <v>756516</v>
      </c>
      <c r="G10" s="300"/>
    </row>
    <row r="11" spans="1:9" s="301" customFormat="1" ht="54.75" customHeight="1">
      <c r="A11" s="297">
        <v>208000</v>
      </c>
      <c r="B11" s="298" t="s">
        <v>409</v>
      </c>
      <c r="C11" s="424">
        <f t="shared" si="0"/>
        <v>22035</v>
      </c>
      <c r="D11" s="424">
        <f>D12+D13</f>
        <v>-734481</v>
      </c>
      <c r="E11" s="424">
        <f>E12+E13</f>
        <v>756516</v>
      </c>
      <c r="F11" s="424">
        <f>F12+F13</f>
        <v>756516</v>
      </c>
      <c r="G11" s="300"/>
    </row>
    <row r="12" spans="1:9" s="301" customFormat="1" ht="26.25" customHeight="1">
      <c r="A12" s="302">
        <v>208100</v>
      </c>
      <c r="B12" s="303" t="s">
        <v>410</v>
      </c>
      <c r="C12" s="425">
        <f t="shared" si="0"/>
        <v>22035</v>
      </c>
      <c r="D12" s="425"/>
      <c r="E12" s="425">
        <v>22035</v>
      </c>
      <c r="F12" s="425">
        <v>22035</v>
      </c>
      <c r="G12" s="300"/>
      <c r="I12" s="304"/>
    </row>
    <row r="13" spans="1:9" ht="69" customHeight="1">
      <c r="A13" s="302" t="s">
        <v>411</v>
      </c>
      <c r="B13" s="305" t="s">
        <v>412</v>
      </c>
      <c r="C13" s="425">
        <f t="shared" si="0"/>
        <v>0</v>
      </c>
      <c r="D13" s="426">
        <v>-734481</v>
      </c>
      <c r="E13" s="426">
        <v>734481</v>
      </c>
      <c r="F13" s="426">
        <v>734481</v>
      </c>
      <c r="G13" s="306"/>
    </row>
    <row r="14" spans="1:9" ht="24.75" hidden="1" customHeight="1">
      <c r="A14" s="297" t="s">
        <v>413</v>
      </c>
      <c r="B14" s="298" t="s">
        <v>414</v>
      </c>
      <c r="C14" s="424">
        <f>SUM(D14:E14)</f>
        <v>0</v>
      </c>
      <c r="D14" s="424">
        <f t="shared" ref="D14:F15" si="1">D15</f>
        <v>0</v>
      </c>
      <c r="E14" s="424">
        <f t="shared" si="1"/>
        <v>0</v>
      </c>
      <c r="F14" s="424">
        <f t="shared" si="1"/>
        <v>0</v>
      </c>
      <c r="G14" s="306"/>
    </row>
    <row r="15" spans="1:9" ht="50.25" hidden="1" customHeight="1">
      <c r="A15" s="297">
        <v>301000</v>
      </c>
      <c r="B15" s="298" t="s">
        <v>415</v>
      </c>
      <c r="C15" s="424">
        <f>SUM(D15:E15)</f>
        <v>0</v>
      </c>
      <c r="D15" s="424">
        <f t="shared" si="1"/>
        <v>0</v>
      </c>
      <c r="E15" s="424">
        <f t="shared" si="1"/>
        <v>0</v>
      </c>
      <c r="F15" s="424">
        <f t="shared" si="1"/>
        <v>0</v>
      </c>
      <c r="G15" s="306"/>
    </row>
    <row r="16" spans="1:9" ht="30" hidden="1" customHeight="1">
      <c r="A16" s="302">
        <v>301100</v>
      </c>
      <c r="B16" s="303" t="s">
        <v>416</v>
      </c>
      <c r="C16" s="425">
        <f>SUM(D16:E16)</f>
        <v>0</v>
      </c>
      <c r="D16" s="425">
        <v>0</v>
      </c>
      <c r="E16" s="425"/>
      <c r="F16" s="425"/>
      <c r="G16" s="306"/>
    </row>
    <row r="17" spans="1:8" ht="28.5" hidden="1" customHeight="1">
      <c r="A17" s="297"/>
      <c r="B17" s="307" t="s">
        <v>417</v>
      </c>
      <c r="C17" s="424">
        <f t="shared" si="0"/>
        <v>22035</v>
      </c>
      <c r="D17" s="424">
        <f>SUM(D10,D14)</f>
        <v>-734481</v>
      </c>
      <c r="E17" s="424">
        <f>SUM(E10,E14)</f>
        <v>756516</v>
      </c>
      <c r="F17" s="424">
        <f>SUM(F10,F14)</f>
        <v>756516</v>
      </c>
      <c r="G17" s="306"/>
    </row>
    <row r="18" spans="1:8" ht="35.25" hidden="1" customHeight="1">
      <c r="A18" s="297" t="s">
        <v>418</v>
      </c>
      <c r="B18" s="298" t="s">
        <v>419</v>
      </c>
      <c r="C18" s="424">
        <f>SUM(D18:E18)</f>
        <v>0</v>
      </c>
      <c r="D18" s="424">
        <f>D19</f>
        <v>0</v>
      </c>
      <c r="E18" s="424">
        <f>E19</f>
        <v>0</v>
      </c>
      <c r="F18" s="424">
        <f>F19</f>
        <v>0</v>
      </c>
      <c r="G18" s="306"/>
    </row>
    <row r="19" spans="1:8" ht="28.5" hidden="1" customHeight="1">
      <c r="A19" s="297" t="s">
        <v>420</v>
      </c>
      <c r="B19" s="298" t="s">
        <v>421</v>
      </c>
      <c r="C19" s="424">
        <f>SUM(D19:E19)</f>
        <v>0</v>
      </c>
      <c r="D19" s="424">
        <f>D20+D21</f>
        <v>0</v>
      </c>
      <c r="E19" s="424">
        <f>E20</f>
        <v>0</v>
      </c>
      <c r="F19" s="424">
        <f>F20</f>
        <v>0</v>
      </c>
      <c r="G19" s="306"/>
    </row>
    <row r="20" spans="1:8" ht="28.5" hidden="1" customHeight="1">
      <c r="A20" s="302" t="s">
        <v>422</v>
      </c>
      <c r="B20" s="303" t="s">
        <v>423</v>
      </c>
      <c r="C20" s="425">
        <f>SUM(D20:E20)</f>
        <v>0</v>
      </c>
      <c r="D20" s="425">
        <f>D16</f>
        <v>0</v>
      </c>
      <c r="E20" s="425">
        <f>E16</f>
        <v>0</v>
      </c>
      <c r="F20" s="425">
        <f>F16</f>
        <v>0</v>
      </c>
      <c r="G20" s="306"/>
    </row>
    <row r="21" spans="1:8" ht="39" hidden="1" customHeight="1">
      <c r="A21" s="302" t="s">
        <v>424</v>
      </c>
      <c r="B21" s="305" t="s">
        <v>425</v>
      </c>
      <c r="C21" s="425">
        <f>SUM(D21:E21)</f>
        <v>0</v>
      </c>
      <c r="D21" s="426">
        <v>0</v>
      </c>
      <c r="E21" s="426"/>
      <c r="F21" s="426"/>
      <c r="G21" s="306"/>
    </row>
    <row r="22" spans="1:8" ht="43.5" customHeight="1">
      <c r="A22" s="297" t="s">
        <v>426</v>
      </c>
      <c r="B22" s="298" t="s">
        <v>427</v>
      </c>
      <c r="C22" s="424">
        <f t="shared" si="0"/>
        <v>22035</v>
      </c>
      <c r="D22" s="424">
        <f>D23</f>
        <v>-734481</v>
      </c>
      <c r="E22" s="424">
        <f>E23</f>
        <v>756516</v>
      </c>
      <c r="F22" s="424">
        <f>F23</f>
        <v>756516</v>
      </c>
      <c r="G22" s="306"/>
    </row>
    <row r="23" spans="1:8" ht="33.75" customHeight="1">
      <c r="A23" s="297" t="s">
        <v>428</v>
      </c>
      <c r="B23" s="298" t="s">
        <v>429</v>
      </c>
      <c r="C23" s="424">
        <f t="shared" si="0"/>
        <v>22035</v>
      </c>
      <c r="D23" s="424">
        <f>D24+D25</f>
        <v>-734481</v>
      </c>
      <c r="E23" s="424">
        <f>E24+E25</f>
        <v>756516</v>
      </c>
      <c r="F23" s="424">
        <f>F24+F25</f>
        <v>756516</v>
      </c>
      <c r="G23" s="306"/>
    </row>
    <row r="24" spans="1:8" ht="27.75" customHeight="1">
      <c r="A24" s="302" t="s">
        <v>430</v>
      </c>
      <c r="B24" s="308" t="s">
        <v>431</v>
      </c>
      <c r="C24" s="425">
        <f t="shared" si="0"/>
        <v>22035</v>
      </c>
      <c r="D24" s="425">
        <f t="shared" ref="D24:F25" si="2">D12</f>
        <v>0</v>
      </c>
      <c r="E24" s="425">
        <f t="shared" si="2"/>
        <v>22035</v>
      </c>
      <c r="F24" s="425">
        <f t="shared" si="2"/>
        <v>22035</v>
      </c>
    </row>
    <row r="25" spans="1:8" ht="48.75" customHeight="1">
      <c r="A25" s="302" t="s">
        <v>432</v>
      </c>
      <c r="B25" s="305" t="s">
        <v>412</v>
      </c>
      <c r="C25" s="425">
        <f t="shared" si="0"/>
        <v>0</v>
      </c>
      <c r="D25" s="426">
        <f t="shared" si="2"/>
        <v>-734481</v>
      </c>
      <c r="E25" s="426">
        <f t="shared" si="2"/>
        <v>734481</v>
      </c>
      <c r="F25" s="426">
        <f t="shared" si="2"/>
        <v>734481</v>
      </c>
    </row>
    <row r="26" spans="1:8" ht="39" customHeight="1">
      <c r="A26" s="299"/>
      <c r="B26" s="309" t="s">
        <v>433</v>
      </c>
      <c r="C26" s="424">
        <f>SUM(C18,C22)</f>
        <v>22035</v>
      </c>
      <c r="D26" s="424">
        <f>SUM(D18,D22)</f>
        <v>-734481</v>
      </c>
      <c r="E26" s="424">
        <f>SUM(E18,E22)</f>
        <v>756516</v>
      </c>
      <c r="F26" s="424">
        <f>SUM(F18,F22)</f>
        <v>756516</v>
      </c>
      <c r="G26" s="454"/>
      <c r="H26" s="454"/>
    </row>
    <row r="27" spans="1:8">
      <c r="A27" s="310"/>
    </row>
    <row r="28" spans="1:8" ht="15.6">
      <c r="A28" s="310"/>
      <c r="D28" s="312"/>
      <c r="E28" s="312"/>
      <c r="F28" s="301"/>
    </row>
    <row r="29" spans="1:8" ht="17.25" customHeight="1">
      <c r="F29" s="314"/>
    </row>
    <row r="30" spans="1:8" ht="15.6">
      <c r="A30" s="310"/>
      <c r="D30" s="312"/>
      <c r="E30" s="312"/>
      <c r="F30" s="301"/>
    </row>
    <row r="31" spans="1:8" ht="15">
      <c r="A31" s="310"/>
      <c r="B31" s="315"/>
      <c r="C31" s="315"/>
      <c r="D31" s="316"/>
    </row>
    <row r="32" spans="1:8" ht="15">
      <c r="A32" s="310"/>
      <c r="B32" s="315"/>
      <c r="C32" s="315"/>
      <c r="D32" s="316"/>
    </row>
    <row r="33" spans="1:5" ht="30.75" customHeight="1">
      <c r="A33" s="455" t="s">
        <v>434</v>
      </c>
      <c r="B33" s="455"/>
      <c r="C33" s="455"/>
      <c r="D33" s="455"/>
      <c r="E33" s="455"/>
    </row>
    <row r="35" spans="1:5" ht="15">
      <c r="A35" s="310"/>
      <c r="B35" s="315"/>
      <c r="C35" s="315"/>
      <c r="D35" s="316"/>
    </row>
    <row r="36" spans="1:5">
      <c r="A36" s="310"/>
    </row>
    <row r="37" spans="1:5">
      <c r="A37" s="310"/>
      <c r="D37" s="316"/>
      <c r="E37" s="316"/>
    </row>
    <row r="38" spans="1:5">
      <c r="A38" s="310"/>
      <c r="D38" s="317"/>
    </row>
    <row r="40" spans="1:5">
      <c r="A40" s="310"/>
      <c r="E40" s="316"/>
    </row>
    <row r="44" spans="1:5">
      <c r="D44" s="316"/>
    </row>
  </sheetData>
  <mergeCells count="11">
    <mergeCell ref="G26:H26"/>
    <mergeCell ref="A33:E33"/>
    <mergeCell ref="E1:F1"/>
    <mergeCell ref="E2:F2"/>
    <mergeCell ref="E3:F3"/>
    <mergeCell ref="A5:F5"/>
    <mergeCell ref="A7:A8"/>
    <mergeCell ref="B7:B8"/>
    <mergeCell ref="C7:C8"/>
    <mergeCell ref="D7:D8"/>
    <mergeCell ref="E7:F7"/>
  </mergeCells>
  <pageMargins left="0.94488188976377963" right="0" top="0.39370078740157483" bottom="0.19685039370078741" header="0" footer="0"/>
  <pageSetup paperSize="9" scale="7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XFD344"/>
  <sheetViews>
    <sheetView showZeros="0" topLeftCell="A7" zoomScaleSheetLayoutView="71" workbookViewId="0">
      <pane xSplit="4" ySplit="2" topLeftCell="I9" activePane="bottomRight" state="frozen"/>
      <selection activeCell="A7" sqref="A7"/>
      <selection pane="topRight" activeCell="E7" sqref="E7"/>
      <selection pane="bottomLeft" activeCell="A9" sqref="A9"/>
      <selection pane="bottomRight" activeCell="D82" sqref="D82"/>
    </sheetView>
  </sheetViews>
  <sheetFormatPr defaultRowHeight="13.2"/>
  <cols>
    <col min="1" max="1" width="11.6640625" customWidth="1"/>
    <col min="2" max="2" width="7.6640625" customWidth="1"/>
    <col min="3" max="3" width="7.5546875" style="24" customWidth="1"/>
    <col min="4" max="4" width="57.6640625" style="9" customWidth="1"/>
    <col min="5" max="5" width="15.5546875" style="4" customWidth="1"/>
    <col min="6" max="6" width="14.6640625" style="4" customWidth="1"/>
    <col min="7" max="7" width="13" customWidth="1"/>
    <col min="8" max="8" width="11.5546875" customWidth="1"/>
    <col min="9" max="9" width="9.33203125" customWidth="1"/>
    <col min="10" max="10" width="15.33203125" style="21" customWidth="1"/>
    <col min="11" max="11" width="9.88671875" customWidth="1"/>
    <col min="12" max="12" width="10.109375" customWidth="1"/>
    <col min="13" max="13" width="9.33203125" customWidth="1"/>
    <col min="14" max="14" width="15" customWidth="1"/>
    <col min="15" max="15" width="14" customWidth="1"/>
    <col min="16" max="16" width="13.6640625" hidden="1" customWidth="1"/>
    <col min="17" max="17" width="15.109375" style="4" customWidth="1"/>
    <col min="18" max="18" width="5.44140625" customWidth="1"/>
    <col min="19" max="19" width="16.44140625" customWidth="1"/>
  </cols>
  <sheetData>
    <row r="1" spans="1:19 16384:16384">
      <c r="C1" s="20"/>
      <c r="D1" s="3"/>
    </row>
    <row r="2" spans="1:19 16384:16384">
      <c r="C2" s="20"/>
      <c r="D2" s="3"/>
    </row>
    <row r="3" spans="1:19 16384:16384" ht="21" customHeight="1">
      <c r="C3" s="20"/>
      <c r="D3" s="3"/>
    </row>
    <row r="4" spans="1:19 16384:16384" ht="71.25" customHeight="1">
      <c r="C4" s="20"/>
      <c r="D4" s="13"/>
      <c r="E4" s="14"/>
      <c r="F4" s="14"/>
      <c r="G4" s="15"/>
      <c r="H4" s="15"/>
      <c r="I4" s="15"/>
      <c r="J4" s="22"/>
      <c r="K4" s="15"/>
      <c r="L4" s="15"/>
      <c r="M4" s="16"/>
      <c r="N4" s="16"/>
      <c r="O4" s="16"/>
      <c r="P4" s="16"/>
      <c r="Q4" s="17" t="s">
        <v>3</v>
      </c>
    </row>
    <row r="5" spans="1:19 16384:16384" ht="23.25" customHeight="1">
      <c r="A5" s="463" t="s">
        <v>57</v>
      </c>
      <c r="B5" s="469" t="s">
        <v>217</v>
      </c>
      <c r="C5" s="469" t="s">
        <v>136</v>
      </c>
      <c r="D5" s="466" t="s">
        <v>135</v>
      </c>
      <c r="E5" s="472" t="s">
        <v>189</v>
      </c>
      <c r="F5" s="473"/>
      <c r="G5" s="473"/>
      <c r="H5" s="473"/>
      <c r="I5" s="474"/>
      <c r="J5" s="472" t="s">
        <v>190</v>
      </c>
      <c r="K5" s="473"/>
      <c r="L5" s="473"/>
      <c r="M5" s="473"/>
      <c r="N5" s="473"/>
      <c r="O5" s="473"/>
      <c r="P5" s="485"/>
      <c r="Q5" s="479" t="s">
        <v>192</v>
      </c>
    </row>
    <row r="6" spans="1:19 16384:16384" ht="19.5" customHeight="1">
      <c r="A6" s="464"/>
      <c r="B6" s="477"/>
      <c r="C6" s="470"/>
      <c r="D6" s="467"/>
      <c r="E6" s="482" t="s">
        <v>193</v>
      </c>
      <c r="F6" s="486" t="s">
        <v>197</v>
      </c>
      <c r="G6" s="472" t="s">
        <v>194</v>
      </c>
      <c r="H6" s="485"/>
      <c r="I6" s="486" t="s">
        <v>198</v>
      </c>
      <c r="J6" s="482" t="s">
        <v>193</v>
      </c>
      <c r="K6" s="486" t="s">
        <v>197</v>
      </c>
      <c r="L6" s="472" t="s">
        <v>194</v>
      </c>
      <c r="M6" s="485"/>
      <c r="N6" s="486" t="s">
        <v>198</v>
      </c>
      <c r="O6" s="491" t="s">
        <v>194</v>
      </c>
      <c r="P6" s="492"/>
      <c r="Q6" s="480"/>
    </row>
    <row r="7" spans="1:19 16384:16384" ht="12.75" customHeight="1">
      <c r="A7" s="465"/>
      <c r="B7" s="477"/>
      <c r="C7" s="470"/>
      <c r="D7" s="467"/>
      <c r="E7" s="483"/>
      <c r="F7" s="487"/>
      <c r="G7" s="475" t="s">
        <v>150</v>
      </c>
      <c r="H7" s="475" t="s">
        <v>151</v>
      </c>
      <c r="I7" s="488"/>
      <c r="J7" s="483"/>
      <c r="K7" s="487"/>
      <c r="L7" s="475" t="s">
        <v>152</v>
      </c>
      <c r="M7" s="475" t="s">
        <v>153</v>
      </c>
      <c r="N7" s="488"/>
      <c r="O7" s="489" t="s">
        <v>195</v>
      </c>
      <c r="P7" s="12" t="s">
        <v>194</v>
      </c>
      <c r="Q7" s="480"/>
    </row>
    <row r="8" spans="1:19 16384:16384" ht="77.25" customHeight="1">
      <c r="A8" s="465"/>
      <c r="B8" s="478"/>
      <c r="C8" s="471"/>
      <c r="D8" s="468"/>
      <c r="E8" s="484"/>
      <c r="F8" s="487"/>
      <c r="G8" s="476"/>
      <c r="H8" s="476"/>
      <c r="I8" s="488"/>
      <c r="J8" s="484"/>
      <c r="K8" s="487"/>
      <c r="L8" s="476"/>
      <c r="M8" s="476"/>
      <c r="N8" s="488"/>
      <c r="O8" s="490"/>
      <c r="P8" s="11" t="s">
        <v>196</v>
      </c>
      <c r="Q8" s="481"/>
    </row>
    <row r="9" spans="1:19 16384:16384" ht="15.75" customHeight="1">
      <c r="A9" s="18">
        <v>1</v>
      </c>
      <c r="B9" s="18" t="s">
        <v>188</v>
      </c>
      <c r="C9" s="19">
        <v>3</v>
      </c>
      <c r="D9" s="19">
        <v>4</v>
      </c>
      <c r="E9" s="19">
        <v>5</v>
      </c>
      <c r="F9" s="10">
        <v>6</v>
      </c>
      <c r="G9" s="10">
        <v>7</v>
      </c>
      <c r="H9" s="10">
        <v>8</v>
      </c>
      <c r="I9" s="19">
        <v>9</v>
      </c>
      <c r="J9" s="10">
        <v>10</v>
      </c>
      <c r="K9" s="10">
        <v>11</v>
      </c>
      <c r="L9" s="10">
        <v>12</v>
      </c>
      <c r="M9" s="10">
        <v>13</v>
      </c>
      <c r="N9" s="10">
        <v>14</v>
      </c>
      <c r="O9" s="10">
        <v>15</v>
      </c>
      <c r="P9" s="10">
        <v>15</v>
      </c>
      <c r="Q9" s="19" t="s">
        <v>218</v>
      </c>
    </row>
    <row r="10" spans="1:19 16384:16384" ht="33" hidden="1" customHeight="1">
      <c r="A10" s="37" t="s">
        <v>137</v>
      </c>
      <c r="B10" s="37"/>
      <c r="C10" s="37"/>
      <c r="D10" s="38" t="s">
        <v>361</v>
      </c>
      <c r="E10" s="232">
        <f>SUM(E11)</f>
        <v>0</v>
      </c>
      <c r="F10" s="232">
        <f t="shared" ref="F10:P10" si="0">SUM(F11)</f>
        <v>0</v>
      </c>
      <c r="G10" s="232">
        <f t="shared" si="0"/>
        <v>0</v>
      </c>
      <c r="H10" s="232">
        <f t="shared" si="0"/>
        <v>0</v>
      </c>
      <c r="I10" s="232">
        <f t="shared" si="0"/>
        <v>0</v>
      </c>
      <c r="J10" s="232">
        <f t="shared" si="0"/>
        <v>0</v>
      </c>
      <c r="K10" s="232">
        <f t="shared" si="0"/>
        <v>0</v>
      </c>
      <c r="L10" s="232">
        <f t="shared" si="0"/>
        <v>0</v>
      </c>
      <c r="M10" s="232">
        <f t="shared" si="0"/>
        <v>0</v>
      </c>
      <c r="N10" s="232">
        <f t="shared" si="0"/>
        <v>0</v>
      </c>
      <c r="O10" s="232">
        <f t="shared" si="0"/>
        <v>0</v>
      </c>
      <c r="P10" s="232">
        <f t="shared" si="0"/>
        <v>0</v>
      </c>
      <c r="Q10" s="232">
        <f>SUM(J10,E10)</f>
        <v>0</v>
      </c>
    </row>
    <row r="11" spans="1:19 16384:16384" s="5" customFormat="1" ht="27.75" hidden="1" customHeight="1">
      <c r="A11" s="37" t="s">
        <v>138</v>
      </c>
      <c r="B11" s="37"/>
      <c r="C11" s="37"/>
      <c r="D11" s="38" t="s">
        <v>361</v>
      </c>
      <c r="E11" s="232">
        <f>SUM(E56,E55,E35,E29,E16,E14,E34,E39,E47,E51,E54,E42)</f>
        <v>0</v>
      </c>
      <c r="F11" s="232">
        <f t="shared" ref="F11:Q11" si="1">SUM(F56,F55,F35,F29,F16,F14,F34,F39,F47,F51,F54,F42)</f>
        <v>0</v>
      </c>
      <c r="G11" s="232">
        <f t="shared" si="1"/>
        <v>0</v>
      </c>
      <c r="H11" s="232">
        <f t="shared" si="1"/>
        <v>0</v>
      </c>
      <c r="I11" s="232">
        <f t="shared" si="1"/>
        <v>0</v>
      </c>
      <c r="J11" s="232">
        <f t="shared" si="1"/>
        <v>0</v>
      </c>
      <c r="K11" s="232">
        <f t="shared" si="1"/>
        <v>0</v>
      </c>
      <c r="L11" s="232">
        <f t="shared" si="1"/>
        <v>0</v>
      </c>
      <c r="M11" s="232">
        <f t="shared" si="1"/>
        <v>0</v>
      </c>
      <c r="N11" s="232">
        <f t="shared" si="1"/>
        <v>0</v>
      </c>
      <c r="O11" s="232">
        <f t="shared" si="1"/>
        <v>0</v>
      </c>
      <c r="P11" s="232">
        <f t="shared" si="1"/>
        <v>0</v>
      </c>
      <c r="Q11" s="232">
        <f t="shared" si="1"/>
        <v>0</v>
      </c>
      <c r="S11" s="239">
        <f>SUM(E11,J11)</f>
        <v>0</v>
      </c>
    </row>
    <row r="12" spans="1:19 16384:16384" s="5" customFormat="1" ht="43.5" hidden="1" customHeight="1">
      <c r="A12" s="156" t="s">
        <v>4</v>
      </c>
      <c r="B12" s="26" t="s">
        <v>220</v>
      </c>
      <c r="C12" s="26" t="s">
        <v>156</v>
      </c>
      <c r="D12" s="32" t="s">
        <v>356</v>
      </c>
      <c r="E12" s="233">
        <f t="shared" ref="E12:E24" si="2">SUM(F12,I12)</f>
        <v>0</v>
      </c>
      <c r="F12" s="234"/>
      <c r="G12" s="234"/>
      <c r="H12" s="234"/>
      <c r="I12" s="318"/>
      <c r="J12" s="319">
        <f t="shared" ref="J12:J31" si="3">SUM(K12,N12)</f>
        <v>0</v>
      </c>
      <c r="K12" s="318"/>
      <c r="L12" s="318"/>
      <c r="M12" s="318"/>
      <c r="N12" s="234"/>
      <c r="O12" s="234"/>
      <c r="P12" s="234"/>
      <c r="Q12" s="319">
        <f t="shared" ref="Q12:Q30" si="4">SUM(E12,J12)</f>
        <v>0</v>
      </c>
      <c r="S12" s="6"/>
    </row>
    <row r="13" spans="1:19 16384:16384" s="5" customFormat="1" ht="21" hidden="1" customHeight="1">
      <c r="A13" s="26" t="s">
        <v>5</v>
      </c>
      <c r="B13" s="26" t="s">
        <v>172</v>
      </c>
      <c r="C13" s="26" t="s">
        <v>156</v>
      </c>
      <c r="D13" s="155" t="s">
        <v>354</v>
      </c>
      <c r="E13" s="233">
        <f t="shared" si="2"/>
        <v>0</v>
      </c>
      <c r="F13" s="235"/>
      <c r="G13" s="234"/>
      <c r="H13" s="234"/>
      <c r="I13" s="234"/>
      <c r="J13" s="319">
        <f t="shared" si="3"/>
        <v>0</v>
      </c>
      <c r="K13" s="320"/>
      <c r="L13" s="321"/>
      <c r="M13" s="321"/>
      <c r="N13" s="234"/>
      <c r="O13" s="234"/>
      <c r="P13" s="234"/>
      <c r="Q13" s="319">
        <f t="shared" si="4"/>
        <v>0</v>
      </c>
      <c r="S13" s="6"/>
    </row>
    <row r="14" spans="1:19 16384:16384" s="5" customFormat="1" ht="21" hidden="1" customHeight="1">
      <c r="A14" s="26" t="s">
        <v>7</v>
      </c>
      <c r="B14" s="26" t="s">
        <v>219</v>
      </c>
      <c r="C14" s="26" t="s">
        <v>155</v>
      </c>
      <c r="D14" s="157" t="s">
        <v>6</v>
      </c>
      <c r="E14" s="233">
        <f t="shared" si="2"/>
        <v>0</v>
      </c>
      <c r="F14" s="235"/>
      <c r="G14" s="235"/>
      <c r="H14" s="235"/>
      <c r="I14" s="234"/>
      <c r="J14" s="319">
        <f t="shared" si="3"/>
        <v>0</v>
      </c>
      <c r="K14" s="320"/>
      <c r="L14" s="320"/>
      <c r="M14" s="320"/>
      <c r="N14" s="234"/>
      <c r="O14" s="234"/>
      <c r="P14" s="234"/>
      <c r="Q14" s="319">
        <f t="shared" si="4"/>
        <v>0</v>
      </c>
      <c r="S14" s="239">
        <f>SUM(E14,J14)</f>
        <v>0</v>
      </c>
      <c r="XFD14" s="92">
        <f>SUM(B14:XFC14)</f>
        <v>0</v>
      </c>
    </row>
    <row r="15" spans="1:19 16384:16384" s="171" customFormat="1" ht="18.75" hidden="1" customHeight="1">
      <c r="A15" s="26"/>
      <c r="B15" s="26"/>
      <c r="C15" s="26"/>
      <c r="D15" s="231" t="s">
        <v>390</v>
      </c>
      <c r="E15" s="236">
        <f t="shared" si="2"/>
        <v>0</v>
      </c>
      <c r="F15" s="237"/>
      <c r="G15" s="237"/>
      <c r="H15" s="237"/>
      <c r="I15" s="322"/>
      <c r="J15" s="220">
        <f t="shared" si="3"/>
        <v>0</v>
      </c>
      <c r="K15" s="156"/>
      <c r="L15" s="156"/>
      <c r="M15" s="156"/>
      <c r="N15" s="322"/>
      <c r="O15" s="322"/>
      <c r="P15" s="322"/>
      <c r="Q15" s="220">
        <f t="shared" si="4"/>
        <v>0</v>
      </c>
      <c r="S15" s="172"/>
      <c r="XFD15" s="173">
        <f>SUM(B15:XFC15)</f>
        <v>0</v>
      </c>
    </row>
    <row r="16" spans="1:19 16384:16384" s="5" customFormat="1" ht="18.75" hidden="1" customHeight="1">
      <c r="A16" s="26" t="s">
        <v>10</v>
      </c>
      <c r="B16" s="26">
        <v>2220</v>
      </c>
      <c r="C16" s="26" t="s">
        <v>200</v>
      </c>
      <c r="D16" s="167" t="s">
        <v>8</v>
      </c>
      <c r="E16" s="233">
        <f t="shared" si="2"/>
        <v>0</v>
      </c>
      <c r="F16" s="320"/>
      <c r="G16" s="320"/>
      <c r="H16" s="320"/>
      <c r="I16" s="320"/>
      <c r="J16" s="319">
        <f t="shared" si="3"/>
        <v>0</v>
      </c>
      <c r="K16" s="156"/>
      <c r="L16" s="156"/>
      <c r="M16" s="156"/>
      <c r="N16" s="156"/>
      <c r="O16" s="156"/>
      <c r="P16" s="156"/>
      <c r="Q16" s="319">
        <f t="shared" si="4"/>
        <v>0</v>
      </c>
      <c r="S16" s="239">
        <f>SUM(E16,J16)</f>
        <v>0</v>
      </c>
      <c r="XFD16" s="92">
        <f>SUM(XFD14:XFD15)</f>
        <v>0</v>
      </c>
    </row>
    <row r="17" spans="1:19 16384:16384" s="49" customFormat="1" ht="42" hidden="1" customHeight="1">
      <c r="A17" s="166"/>
      <c r="B17" s="166"/>
      <c r="C17" s="166"/>
      <c r="D17" s="240" t="s">
        <v>447</v>
      </c>
      <c r="E17" s="323">
        <f t="shared" si="2"/>
        <v>0</v>
      </c>
      <c r="F17" s="324"/>
      <c r="G17" s="324"/>
      <c r="H17" s="324"/>
      <c r="I17" s="324"/>
      <c r="J17" s="217">
        <f t="shared" si="3"/>
        <v>0</v>
      </c>
      <c r="K17" s="325"/>
      <c r="L17" s="325"/>
      <c r="M17" s="325"/>
      <c r="N17" s="325"/>
      <c r="O17" s="325"/>
      <c r="P17" s="325"/>
      <c r="Q17" s="326">
        <f t="shared" si="4"/>
        <v>0</v>
      </c>
      <c r="S17" s="50"/>
      <c r="XFD17" s="170"/>
    </row>
    <row r="18" spans="1:19 16384:16384" s="5" customFormat="1" ht="21" hidden="1" customHeight="1">
      <c r="A18" s="26" t="s">
        <v>62</v>
      </c>
      <c r="B18" s="26" t="s">
        <v>221</v>
      </c>
      <c r="C18" s="26"/>
      <c r="D18" s="168" t="s">
        <v>9</v>
      </c>
      <c r="E18" s="233">
        <f t="shared" si="2"/>
        <v>0</v>
      </c>
      <c r="F18" s="235"/>
      <c r="G18" s="320"/>
      <c r="H18" s="320"/>
      <c r="I18" s="320"/>
      <c r="J18" s="319">
        <f t="shared" si="3"/>
        <v>0</v>
      </c>
      <c r="K18" s="156"/>
      <c r="L18" s="156"/>
      <c r="M18" s="156"/>
      <c r="N18" s="156"/>
      <c r="O18" s="156"/>
      <c r="P18" s="156"/>
      <c r="Q18" s="319">
        <f t="shared" si="4"/>
        <v>0</v>
      </c>
      <c r="S18" s="6"/>
      <c r="XFD18" s="169">
        <f>SUM(Q18)</f>
        <v>0</v>
      </c>
    </row>
    <row r="19" spans="1:19 16384:16384" s="49" customFormat="1" ht="21" hidden="1" customHeight="1">
      <c r="A19" s="166" t="s">
        <v>11</v>
      </c>
      <c r="B19" s="26" t="s">
        <v>222</v>
      </c>
      <c r="C19" s="166" t="s">
        <v>200</v>
      </c>
      <c r="D19" s="79" t="s">
        <v>203</v>
      </c>
      <c r="E19" s="323">
        <f t="shared" si="2"/>
        <v>0</v>
      </c>
      <c r="F19" s="327"/>
      <c r="G19" s="327"/>
      <c r="H19" s="327"/>
      <c r="I19" s="328"/>
      <c r="J19" s="319">
        <f t="shared" si="3"/>
        <v>0</v>
      </c>
      <c r="K19" s="324"/>
      <c r="L19" s="324"/>
      <c r="M19" s="324"/>
      <c r="N19" s="328"/>
      <c r="O19" s="328"/>
      <c r="P19" s="328"/>
      <c r="Q19" s="329">
        <f t="shared" si="4"/>
        <v>0</v>
      </c>
      <c r="S19" s="50"/>
      <c r="XFD19" s="170">
        <f>SUM(B19:XFC19)</f>
        <v>0</v>
      </c>
    </row>
    <row r="20" spans="1:19 16384:16384" s="175" customFormat="1" ht="29.25" hidden="1" customHeight="1">
      <c r="A20" s="166" t="s">
        <v>12</v>
      </c>
      <c r="B20" s="26" t="s">
        <v>223</v>
      </c>
      <c r="C20" s="166" t="s">
        <v>200</v>
      </c>
      <c r="D20" s="182" t="s">
        <v>14</v>
      </c>
      <c r="E20" s="330">
        <f t="shared" si="2"/>
        <v>0</v>
      </c>
      <c r="F20" s="331"/>
      <c r="G20" s="331"/>
      <c r="H20" s="331"/>
      <c r="I20" s="332"/>
      <c r="J20" s="220">
        <f t="shared" si="3"/>
        <v>0</v>
      </c>
      <c r="K20" s="325"/>
      <c r="L20" s="325"/>
      <c r="M20" s="325"/>
      <c r="N20" s="332"/>
      <c r="O20" s="332"/>
      <c r="P20" s="332"/>
      <c r="Q20" s="333">
        <f t="shared" si="4"/>
        <v>0</v>
      </c>
      <c r="S20" s="176"/>
      <c r="XFD20" s="183">
        <f>SUM(B20:XFC20)</f>
        <v>0</v>
      </c>
    </row>
    <row r="21" spans="1:19 16384:16384" s="175" customFormat="1" ht="18.75" hidden="1" customHeight="1">
      <c r="A21" s="166"/>
      <c r="B21" s="26"/>
      <c r="C21" s="166"/>
      <c r="D21" s="182" t="s">
        <v>379</v>
      </c>
      <c r="E21" s="330">
        <f t="shared" si="2"/>
        <v>0</v>
      </c>
      <c r="F21" s="331"/>
      <c r="G21" s="331"/>
      <c r="H21" s="331"/>
      <c r="I21" s="332"/>
      <c r="J21" s="220">
        <f t="shared" si="3"/>
        <v>0</v>
      </c>
      <c r="K21" s="325"/>
      <c r="L21" s="325"/>
      <c r="M21" s="325"/>
      <c r="N21" s="332"/>
      <c r="O21" s="332"/>
      <c r="P21" s="332"/>
      <c r="Q21" s="333">
        <f t="shared" si="4"/>
        <v>0</v>
      </c>
      <c r="S21" s="176"/>
      <c r="XFD21" s="183"/>
    </row>
    <row r="22" spans="1:19 16384:16384" s="135" customFormat="1" ht="21" hidden="1" customHeight="1">
      <c r="A22" s="133" t="s">
        <v>13</v>
      </c>
      <c r="B22" s="130" t="s">
        <v>224</v>
      </c>
      <c r="C22" s="133" t="s">
        <v>200</v>
      </c>
      <c r="D22" s="134" t="s">
        <v>15</v>
      </c>
      <c r="E22" s="334">
        <f t="shared" si="2"/>
        <v>0</v>
      </c>
      <c r="F22" s="335"/>
      <c r="G22" s="335"/>
      <c r="H22" s="335"/>
      <c r="I22" s="336"/>
      <c r="J22" s="337">
        <f t="shared" si="3"/>
        <v>0</v>
      </c>
      <c r="K22" s="338"/>
      <c r="L22" s="338"/>
      <c r="M22" s="338"/>
      <c r="N22" s="336"/>
      <c r="O22" s="336"/>
      <c r="P22" s="336"/>
      <c r="Q22" s="339">
        <f t="shared" si="4"/>
        <v>0</v>
      </c>
      <c r="S22" s="136"/>
    </row>
    <row r="23" spans="1:19 16384:16384" s="138" customFormat="1" ht="21" hidden="1" customHeight="1">
      <c r="A23" s="130" t="s">
        <v>16</v>
      </c>
      <c r="B23" s="130" t="s">
        <v>225</v>
      </c>
      <c r="C23" s="130" t="s">
        <v>165</v>
      </c>
      <c r="D23" s="137" t="s">
        <v>17</v>
      </c>
      <c r="E23" s="340">
        <f t="shared" si="2"/>
        <v>0</v>
      </c>
      <c r="F23" s="341"/>
      <c r="G23" s="342"/>
      <c r="H23" s="342"/>
      <c r="I23" s="342"/>
      <c r="J23" s="337">
        <f t="shared" si="3"/>
        <v>0</v>
      </c>
      <c r="K23" s="342"/>
      <c r="L23" s="343"/>
      <c r="M23" s="343"/>
      <c r="N23" s="343"/>
      <c r="O23" s="343"/>
      <c r="P23" s="343"/>
      <c r="Q23" s="337">
        <f t="shared" si="4"/>
        <v>0</v>
      </c>
    </row>
    <row r="24" spans="1:19 16384:16384" s="138" customFormat="1" ht="21" hidden="1" customHeight="1">
      <c r="A24" s="130" t="s">
        <v>204</v>
      </c>
      <c r="B24" s="130" t="s">
        <v>226</v>
      </c>
      <c r="C24" s="130"/>
      <c r="D24" s="137" t="s">
        <v>205</v>
      </c>
      <c r="E24" s="340">
        <f t="shared" si="2"/>
        <v>0</v>
      </c>
      <c r="F24" s="341"/>
      <c r="G24" s="342"/>
      <c r="H24" s="342"/>
      <c r="I24" s="342"/>
      <c r="J24" s="337">
        <f t="shared" si="3"/>
        <v>0</v>
      </c>
      <c r="K24" s="342"/>
      <c r="L24" s="343"/>
      <c r="M24" s="343"/>
      <c r="N24" s="343"/>
      <c r="O24" s="343"/>
      <c r="P24" s="343"/>
      <c r="Q24" s="337">
        <f t="shared" si="4"/>
        <v>0</v>
      </c>
    </row>
    <row r="25" spans="1:19 16384:16384" s="135" customFormat="1" ht="27" hidden="1" customHeight="1">
      <c r="A25" s="133" t="s">
        <v>19</v>
      </c>
      <c r="B25" s="130" t="s">
        <v>227</v>
      </c>
      <c r="C25" s="133" t="s">
        <v>166</v>
      </c>
      <c r="D25" s="139" t="s">
        <v>18</v>
      </c>
      <c r="E25" s="334">
        <f t="shared" ref="E25:E72" si="5">SUM(F25,I25)</f>
        <v>0</v>
      </c>
      <c r="F25" s="344"/>
      <c r="G25" s="338"/>
      <c r="H25" s="338"/>
      <c r="I25" s="338"/>
      <c r="J25" s="339">
        <f t="shared" si="3"/>
        <v>0</v>
      </c>
      <c r="K25" s="338"/>
      <c r="L25" s="345"/>
      <c r="M25" s="345"/>
      <c r="N25" s="345"/>
      <c r="O25" s="345"/>
      <c r="P25" s="345"/>
      <c r="Q25" s="339">
        <f t="shared" si="4"/>
        <v>0</v>
      </c>
      <c r="S25" s="136"/>
    </row>
    <row r="26" spans="1:19 16384:16384" s="131" customFormat="1" ht="21" hidden="1" customHeight="1">
      <c r="A26" s="130" t="s">
        <v>21</v>
      </c>
      <c r="B26" s="130" t="s">
        <v>228</v>
      </c>
      <c r="C26" s="130"/>
      <c r="D26" s="137" t="s">
        <v>20</v>
      </c>
      <c r="E26" s="346">
        <f>SUM(E27:E28)</f>
        <v>0</v>
      </c>
      <c r="F26" s="341"/>
      <c r="G26" s="341"/>
      <c r="H26" s="341"/>
      <c r="I26" s="341"/>
      <c r="J26" s="346">
        <f t="shared" ref="J26:Q26" si="6">SUM(J27:J28)</f>
        <v>0</v>
      </c>
      <c r="K26" s="341">
        <f t="shared" si="6"/>
        <v>0</v>
      </c>
      <c r="L26" s="341">
        <f t="shared" si="6"/>
        <v>0</v>
      </c>
      <c r="M26" s="341">
        <f t="shared" si="6"/>
        <v>0</v>
      </c>
      <c r="N26" s="341"/>
      <c r="O26" s="341"/>
      <c r="P26" s="346"/>
      <c r="Q26" s="346">
        <f t="shared" si="6"/>
        <v>0</v>
      </c>
      <c r="S26" s="132"/>
    </row>
    <row r="27" spans="1:19 16384:16384" s="135" customFormat="1" ht="21" hidden="1" customHeight="1">
      <c r="A27" s="129" t="s">
        <v>24</v>
      </c>
      <c r="B27" s="130" t="s">
        <v>229</v>
      </c>
      <c r="C27" s="129" t="s">
        <v>166</v>
      </c>
      <c r="D27" s="140" t="s">
        <v>22</v>
      </c>
      <c r="E27" s="334">
        <f t="shared" si="5"/>
        <v>0</v>
      </c>
      <c r="F27" s="344"/>
      <c r="G27" s="338"/>
      <c r="H27" s="347"/>
      <c r="I27" s="347"/>
      <c r="J27" s="344">
        <f t="shared" si="3"/>
        <v>0</v>
      </c>
      <c r="K27" s="347"/>
      <c r="L27" s="347"/>
      <c r="M27" s="347"/>
      <c r="N27" s="347"/>
      <c r="O27" s="347"/>
      <c r="P27" s="347"/>
      <c r="Q27" s="339">
        <f t="shared" si="4"/>
        <v>0</v>
      </c>
      <c r="S27" s="136"/>
    </row>
    <row r="28" spans="1:19 16384:16384" s="135" customFormat="1" ht="30" hidden="1" customHeight="1">
      <c r="A28" s="129" t="s">
        <v>25</v>
      </c>
      <c r="B28" s="130" t="s">
        <v>230</v>
      </c>
      <c r="C28" s="129" t="s">
        <v>166</v>
      </c>
      <c r="D28" s="140" t="s">
        <v>23</v>
      </c>
      <c r="E28" s="334">
        <f t="shared" si="5"/>
        <v>0</v>
      </c>
      <c r="F28" s="344"/>
      <c r="G28" s="347"/>
      <c r="H28" s="347"/>
      <c r="I28" s="347"/>
      <c r="J28" s="339">
        <f t="shared" si="3"/>
        <v>0</v>
      </c>
      <c r="K28" s="347"/>
      <c r="L28" s="347"/>
      <c r="M28" s="347"/>
      <c r="N28" s="347"/>
      <c r="O28" s="347"/>
      <c r="P28" s="347"/>
      <c r="Q28" s="339">
        <f t="shared" si="4"/>
        <v>0</v>
      </c>
      <c r="S28" s="136"/>
    </row>
    <row r="29" spans="1:19 16384:16384" s="49" customFormat="1" ht="21.75" hidden="1" customHeight="1">
      <c r="A29" s="26" t="s">
        <v>26</v>
      </c>
      <c r="B29" s="26" t="s">
        <v>231</v>
      </c>
      <c r="C29" s="26"/>
      <c r="D29" s="40" t="s">
        <v>212</v>
      </c>
      <c r="E29" s="229">
        <f>SUM(E30:E31)</f>
        <v>0</v>
      </c>
      <c r="F29" s="348">
        <f t="shared" ref="F29:H29" si="7">SUM(F30:F31)</f>
        <v>0</v>
      </c>
      <c r="G29" s="348">
        <f t="shared" si="7"/>
        <v>0</v>
      </c>
      <c r="H29" s="348">
        <f t="shared" si="7"/>
        <v>0</v>
      </c>
      <c r="I29" s="229"/>
      <c r="J29" s="229">
        <f t="shared" ref="J29:Q29" si="8">SUM(J30:J31)</f>
        <v>0</v>
      </c>
      <c r="K29" s="348"/>
      <c r="L29" s="348"/>
      <c r="M29" s="348"/>
      <c r="N29" s="348"/>
      <c r="O29" s="348"/>
      <c r="P29" s="229"/>
      <c r="Q29" s="229">
        <f t="shared" si="8"/>
        <v>0</v>
      </c>
      <c r="S29" s="239">
        <f>SUM(E29,J29)</f>
        <v>0</v>
      </c>
    </row>
    <row r="30" spans="1:19 16384:16384" s="5" customFormat="1" ht="21" hidden="1" customHeight="1">
      <c r="A30" s="51" t="s">
        <v>210</v>
      </c>
      <c r="B30" s="26" t="s">
        <v>232</v>
      </c>
      <c r="C30" s="51" t="s">
        <v>166</v>
      </c>
      <c r="D30" s="83" t="s">
        <v>213</v>
      </c>
      <c r="E30" s="323">
        <f t="shared" si="5"/>
        <v>0</v>
      </c>
      <c r="F30" s="349"/>
      <c r="G30" s="324"/>
      <c r="H30" s="350"/>
      <c r="I30" s="350"/>
      <c r="J30" s="349">
        <f t="shared" si="3"/>
        <v>0</v>
      </c>
      <c r="K30" s="320"/>
      <c r="L30" s="351"/>
      <c r="M30" s="351"/>
      <c r="N30" s="351"/>
      <c r="O30" s="351"/>
      <c r="P30" s="351"/>
      <c r="Q30" s="319">
        <f t="shared" si="4"/>
        <v>0</v>
      </c>
      <c r="S30" s="6"/>
    </row>
    <row r="31" spans="1:19 16384:16384" s="180" customFormat="1" ht="18" hidden="1" customHeight="1">
      <c r="A31" s="177" t="s">
        <v>211</v>
      </c>
      <c r="B31" s="178" t="s">
        <v>233</v>
      </c>
      <c r="C31" s="177" t="s">
        <v>166</v>
      </c>
      <c r="D31" s="179" t="s">
        <v>199</v>
      </c>
      <c r="E31" s="330">
        <f t="shared" si="5"/>
        <v>0</v>
      </c>
      <c r="F31" s="216"/>
      <c r="G31" s="216"/>
      <c r="H31" s="216"/>
      <c r="I31" s="216"/>
      <c r="J31" s="217">
        <f t="shared" si="3"/>
        <v>0</v>
      </c>
      <c r="K31" s="331"/>
      <c r="L31" s="331"/>
      <c r="M31" s="331"/>
      <c r="N31" s="331"/>
      <c r="O31" s="331"/>
      <c r="P31" s="331"/>
      <c r="Q31" s="330">
        <f>SUM(J31,E31)</f>
        <v>0</v>
      </c>
      <c r="S31" s="181"/>
    </row>
    <row r="32" spans="1:19 16384:16384" s="144" customFormat="1" ht="21" hidden="1" customHeight="1">
      <c r="A32" s="141" t="s">
        <v>29</v>
      </c>
      <c r="B32" s="130" t="s">
        <v>234</v>
      </c>
      <c r="C32" s="142">
        <v>1040</v>
      </c>
      <c r="D32" s="143" t="s">
        <v>202</v>
      </c>
      <c r="E32" s="340">
        <f t="shared" si="5"/>
        <v>0</v>
      </c>
      <c r="F32" s="352"/>
      <c r="G32" s="353"/>
      <c r="H32" s="353"/>
      <c r="I32" s="353"/>
      <c r="J32" s="354">
        <f t="shared" ref="J32:J43" si="9">SUM(K32,N32)</f>
        <v>0</v>
      </c>
      <c r="K32" s="353"/>
      <c r="L32" s="353"/>
      <c r="M32" s="353"/>
      <c r="N32" s="353"/>
      <c r="O32" s="353"/>
      <c r="P32" s="353"/>
      <c r="Q32" s="355">
        <f>SUM(J32,E32)</f>
        <v>0</v>
      </c>
      <c r="S32" s="145"/>
    </row>
    <row r="33" spans="1:19" s="5" customFormat="1" ht="45.75" hidden="1" customHeight="1">
      <c r="A33" s="34" t="s">
        <v>27</v>
      </c>
      <c r="B33" s="26" t="s">
        <v>235</v>
      </c>
      <c r="C33" s="34" t="s">
        <v>166</v>
      </c>
      <c r="D33" s="157" t="s">
        <v>28</v>
      </c>
      <c r="E33" s="233">
        <f t="shared" si="5"/>
        <v>0</v>
      </c>
      <c r="F33" s="235"/>
      <c r="G33" s="356"/>
      <c r="H33" s="356"/>
      <c r="I33" s="356"/>
      <c r="J33" s="357">
        <f t="shared" si="9"/>
        <v>0</v>
      </c>
      <c r="K33" s="356"/>
      <c r="L33" s="356"/>
      <c r="M33" s="356"/>
      <c r="N33" s="356"/>
      <c r="O33" s="356"/>
      <c r="P33" s="356"/>
      <c r="Q33" s="357">
        <f>SUM(J33,E33)</f>
        <v>0</v>
      </c>
      <c r="S33" s="6"/>
    </row>
    <row r="34" spans="1:19" s="131" customFormat="1" ht="32.25" hidden="1" customHeight="1">
      <c r="A34" s="34" t="s">
        <v>31</v>
      </c>
      <c r="B34" s="26" t="s">
        <v>236</v>
      </c>
      <c r="C34" s="34" t="s">
        <v>167</v>
      </c>
      <c r="D34" s="157" t="s">
        <v>30</v>
      </c>
      <c r="E34" s="233">
        <f>SUM(F34,I34)</f>
        <v>0</v>
      </c>
      <c r="F34" s="235"/>
      <c r="G34" s="356"/>
      <c r="H34" s="356"/>
      <c r="I34" s="356"/>
      <c r="J34" s="357">
        <f t="shared" si="9"/>
        <v>0</v>
      </c>
      <c r="K34" s="356"/>
      <c r="L34" s="356"/>
      <c r="M34" s="356"/>
      <c r="N34" s="356"/>
      <c r="O34" s="356"/>
      <c r="P34" s="356"/>
      <c r="Q34" s="357">
        <f>SUM(J34,E34)</f>
        <v>0</v>
      </c>
      <c r="S34" s="132"/>
    </row>
    <row r="35" spans="1:19" s="5" customFormat="1" ht="21" hidden="1" customHeight="1">
      <c r="A35" s="34" t="s">
        <v>34</v>
      </c>
      <c r="B35" s="26" t="s">
        <v>237</v>
      </c>
      <c r="C35" s="34"/>
      <c r="D35" s="157" t="s">
        <v>32</v>
      </c>
      <c r="E35" s="233"/>
      <c r="F35" s="233"/>
      <c r="G35" s="356"/>
      <c r="H35" s="356"/>
      <c r="I35" s="356"/>
      <c r="J35" s="229">
        <f t="shared" si="9"/>
        <v>0</v>
      </c>
      <c r="K35" s="356"/>
      <c r="L35" s="356"/>
      <c r="M35" s="356"/>
      <c r="N35" s="235"/>
      <c r="O35" s="235"/>
      <c r="P35" s="356"/>
      <c r="Q35" s="357">
        <f>SUM(J35,E35)</f>
        <v>0</v>
      </c>
      <c r="S35" s="239">
        <f>SUM(E35,J35)</f>
        <v>0</v>
      </c>
    </row>
    <row r="36" spans="1:19" s="135" customFormat="1" ht="21" hidden="1" customHeight="1">
      <c r="A36" s="133" t="s">
        <v>35</v>
      </c>
      <c r="B36" s="130" t="s">
        <v>238</v>
      </c>
      <c r="C36" s="133" t="s">
        <v>167</v>
      </c>
      <c r="D36" s="139" t="s">
        <v>33</v>
      </c>
      <c r="E36" s="334"/>
      <c r="F36" s="344"/>
      <c r="G36" s="338"/>
      <c r="H36" s="338"/>
      <c r="I36" s="338"/>
      <c r="J36" s="355">
        <f t="shared" si="9"/>
        <v>0</v>
      </c>
      <c r="K36" s="358"/>
      <c r="L36" s="358"/>
      <c r="M36" s="358"/>
      <c r="N36" s="359"/>
      <c r="O36" s="359"/>
      <c r="P36" s="358"/>
      <c r="Q36" s="339">
        <f t="shared" ref="Q36:Q67" si="10">SUM(E36,J36)</f>
        <v>0</v>
      </c>
      <c r="S36" s="136"/>
    </row>
    <row r="37" spans="1:19" s="49" customFormat="1" ht="26.25" hidden="1" customHeight="1">
      <c r="A37" s="166" t="s">
        <v>391</v>
      </c>
      <c r="B37" s="166" t="s">
        <v>392</v>
      </c>
      <c r="C37" s="166" t="s">
        <v>167</v>
      </c>
      <c r="D37" s="411" t="s">
        <v>393</v>
      </c>
      <c r="E37" s="323"/>
      <c r="F37" s="349"/>
      <c r="G37" s="324"/>
      <c r="H37" s="324"/>
      <c r="I37" s="324"/>
      <c r="J37" s="329">
        <f t="shared" si="9"/>
        <v>0</v>
      </c>
      <c r="K37" s="412"/>
      <c r="L37" s="412"/>
      <c r="M37" s="412"/>
      <c r="N37" s="361"/>
      <c r="O37" s="361"/>
      <c r="P37" s="412"/>
      <c r="Q37" s="389">
        <f>SUM(J37,E37)</f>
        <v>0</v>
      </c>
      <c r="S37" s="50"/>
    </row>
    <row r="38" spans="1:19" s="49" customFormat="1" ht="40.5" hidden="1" customHeight="1">
      <c r="A38" s="166"/>
      <c r="B38" s="166"/>
      <c r="C38" s="166"/>
      <c r="D38" s="163" t="s">
        <v>448</v>
      </c>
      <c r="E38" s="323"/>
      <c r="F38" s="349"/>
      <c r="G38" s="324"/>
      <c r="H38" s="324"/>
      <c r="I38" s="324"/>
      <c r="J38" s="333">
        <f t="shared" si="9"/>
        <v>0</v>
      </c>
      <c r="K38" s="427"/>
      <c r="L38" s="427"/>
      <c r="M38" s="427"/>
      <c r="N38" s="427"/>
      <c r="O38" s="427"/>
      <c r="P38" s="427"/>
      <c r="Q38" s="333">
        <f t="shared" si="10"/>
        <v>0</v>
      </c>
      <c r="S38" s="50"/>
    </row>
    <row r="39" spans="1:19" s="5" customFormat="1" ht="21" hidden="1" customHeight="1">
      <c r="A39" s="26" t="s">
        <v>350</v>
      </c>
      <c r="B39" s="26" t="s">
        <v>349</v>
      </c>
      <c r="C39" s="26"/>
      <c r="D39" s="40" t="s">
        <v>347</v>
      </c>
      <c r="E39" s="233">
        <f t="shared" si="5"/>
        <v>0</v>
      </c>
      <c r="F39" s="348">
        <f>SUM(F40:F41)</f>
        <v>0</v>
      </c>
      <c r="G39" s="320"/>
      <c r="H39" s="320"/>
      <c r="I39" s="320"/>
      <c r="J39" s="357">
        <f t="shared" si="9"/>
        <v>0</v>
      </c>
      <c r="K39" s="360"/>
      <c r="L39" s="360"/>
      <c r="M39" s="360"/>
      <c r="N39" s="348">
        <f t="shared" ref="N39:O39" si="11">SUM(N40:N41)</f>
        <v>0</v>
      </c>
      <c r="O39" s="348">
        <f t="shared" si="11"/>
        <v>0</v>
      </c>
      <c r="P39" s="360"/>
      <c r="Q39" s="229">
        <f t="shared" si="10"/>
        <v>0</v>
      </c>
      <c r="S39" s="6"/>
    </row>
    <row r="40" spans="1:19" s="175" customFormat="1" ht="21" hidden="1" customHeight="1">
      <c r="A40" s="166" t="s">
        <v>358</v>
      </c>
      <c r="B40" s="166" t="s">
        <v>359</v>
      </c>
      <c r="C40" s="441" t="s">
        <v>168</v>
      </c>
      <c r="D40" s="174" t="s">
        <v>360</v>
      </c>
      <c r="E40" s="330">
        <f t="shared" si="5"/>
        <v>0</v>
      </c>
      <c r="F40" s="331"/>
      <c r="G40" s="325"/>
      <c r="H40" s="325"/>
      <c r="I40" s="325"/>
      <c r="J40" s="330">
        <f t="shared" si="9"/>
        <v>0</v>
      </c>
      <c r="K40" s="361"/>
      <c r="L40" s="361"/>
      <c r="M40" s="361"/>
      <c r="N40" s="361"/>
      <c r="O40" s="361"/>
      <c r="P40" s="361"/>
      <c r="Q40" s="333">
        <f t="shared" si="10"/>
        <v>0</v>
      </c>
      <c r="S40" s="176"/>
    </row>
    <row r="41" spans="1:19" s="175" customFormat="1" ht="21.75" hidden="1" customHeight="1">
      <c r="A41" s="166" t="s">
        <v>345</v>
      </c>
      <c r="B41" s="26" t="s">
        <v>346</v>
      </c>
      <c r="C41" s="441" t="s">
        <v>168</v>
      </c>
      <c r="D41" s="174" t="s">
        <v>348</v>
      </c>
      <c r="E41" s="330">
        <f t="shared" si="5"/>
        <v>0</v>
      </c>
      <c r="F41" s="331"/>
      <c r="G41" s="387"/>
      <c r="H41" s="387"/>
      <c r="I41" s="387"/>
      <c r="J41" s="330">
        <f t="shared" si="9"/>
        <v>0</v>
      </c>
      <c r="K41" s="440"/>
      <c r="L41" s="440"/>
      <c r="M41" s="440"/>
      <c r="N41" s="440"/>
      <c r="O41" s="440"/>
      <c r="P41" s="440"/>
      <c r="Q41" s="333">
        <f t="shared" si="10"/>
        <v>0</v>
      </c>
      <c r="S41" s="176"/>
    </row>
    <row r="42" spans="1:19" s="5" customFormat="1" ht="21" hidden="1" customHeight="1">
      <c r="A42" s="26" t="s">
        <v>36</v>
      </c>
      <c r="B42" s="26" t="s">
        <v>239</v>
      </c>
      <c r="C42" s="26" t="s">
        <v>168</v>
      </c>
      <c r="D42" s="158" t="s">
        <v>191</v>
      </c>
      <c r="E42" s="233">
        <f t="shared" si="5"/>
        <v>0</v>
      </c>
      <c r="F42" s="235"/>
      <c r="G42" s="320"/>
      <c r="H42" s="320"/>
      <c r="I42" s="320"/>
      <c r="J42" s="357">
        <f t="shared" si="9"/>
        <v>0</v>
      </c>
      <c r="K42" s="320"/>
      <c r="L42" s="351"/>
      <c r="M42" s="351"/>
      <c r="N42" s="320"/>
      <c r="O42" s="320"/>
      <c r="P42" s="351"/>
      <c r="Q42" s="319">
        <f t="shared" si="10"/>
        <v>0</v>
      </c>
      <c r="S42" s="6"/>
    </row>
    <row r="43" spans="1:19" s="131" customFormat="1" ht="31.5" hidden="1" customHeight="1">
      <c r="A43" s="130" t="s">
        <v>38</v>
      </c>
      <c r="B43" s="130" t="s">
        <v>240</v>
      </c>
      <c r="C43" s="130" t="s">
        <v>168</v>
      </c>
      <c r="D43" s="147" t="s">
        <v>37</v>
      </c>
      <c r="E43" s="340">
        <f>SUM(F43,I43)</f>
        <v>0</v>
      </c>
      <c r="F43" s="341"/>
      <c r="G43" s="342"/>
      <c r="H43" s="342"/>
      <c r="I43" s="342"/>
      <c r="J43" s="355">
        <f t="shared" si="9"/>
        <v>0</v>
      </c>
      <c r="K43" s="342"/>
      <c r="L43" s="343"/>
      <c r="M43" s="343"/>
      <c r="N43" s="343"/>
      <c r="O43" s="343"/>
      <c r="P43" s="343"/>
      <c r="Q43" s="337">
        <f>SUM(E43,J43)</f>
        <v>0</v>
      </c>
      <c r="S43" s="132"/>
    </row>
    <row r="44" spans="1:19" s="131" customFormat="1" ht="21" hidden="1" customHeight="1">
      <c r="A44" s="130" t="s">
        <v>40</v>
      </c>
      <c r="B44" s="130" t="s">
        <v>241</v>
      </c>
      <c r="C44" s="130"/>
      <c r="D44" s="147" t="s">
        <v>39</v>
      </c>
      <c r="E44" s="340">
        <f>SUM(E45:E46)</f>
        <v>0</v>
      </c>
      <c r="F44" s="352"/>
      <c r="G44" s="352"/>
      <c r="H44" s="352"/>
      <c r="I44" s="352"/>
      <c r="J44" s="340">
        <f t="shared" ref="J44:Q44" si="12">SUM(J45:J46)</f>
        <v>0</v>
      </c>
      <c r="K44" s="352">
        <f t="shared" si="12"/>
        <v>0</v>
      </c>
      <c r="L44" s="352">
        <f t="shared" si="12"/>
        <v>0</v>
      </c>
      <c r="M44" s="352">
        <f t="shared" si="12"/>
        <v>0</v>
      </c>
      <c r="N44" s="352"/>
      <c r="O44" s="352"/>
      <c r="P44" s="340"/>
      <c r="Q44" s="340">
        <f t="shared" si="12"/>
        <v>0</v>
      </c>
      <c r="S44" s="132"/>
    </row>
    <row r="45" spans="1:19" s="135" customFormat="1" ht="29.25" hidden="1" customHeight="1">
      <c r="A45" s="133" t="s">
        <v>41</v>
      </c>
      <c r="B45" s="130" t="s">
        <v>242</v>
      </c>
      <c r="C45" s="133" t="s">
        <v>164</v>
      </c>
      <c r="D45" s="139" t="s">
        <v>44</v>
      </c>
      <c r="E45" s="334">
        <f t="shared" si="5"/>
        <v>0</v>
      </c>
      <c r="F45" s="344"/>
      <c r="G45" s="338"/>
      <c r="H45" s="338"/>
      <c r="I45" s="338"/>
      <c r="J45" s="339">
        <f t="shared" ref="J45:J67" si="13">SUM(K45,N45)</f>
        <v>0</v>
      </c>
      <c r="K45" s="338"/>
      <c r="L45" s="345"/>
      <c r="M45" s="345"/>
      <c r="N45" s="338"/>
      <c r="O45" s="338"/>
      <c r="P45" s="338"/>
      <c r="Q45" s="339">
        <f t="shared" si="10"/>
        <v>0</v>
      </c>
      <c r="S45" s="136"/>
    </row>
    <row r="46" spans="1:19" s="135" customFormat="1" ht="30.75" hidden="1" customHeight="1">
      <c r="A46" s="133" t="s">
        <v>42</v>
      </c>
      <c r="B46" s="130" t="s">
        <v>243</v>
      </c>
      <c r="C46" s="133" t="s">
        <v>164</v>
      </c>
      <c r="D46" s="139" t="s">
        <v>43</v>
      </c>
      <c r="E46" s="334">
        <f t="shared" si="5"/>
        <v>0</v>
      </c>
      <c r="F46" s="344"/>
      <c r="G46" s="338"/>
      <c r="H46" s="338"/>
      <c r="I46" s="338"/>
      <c r="J46" s="355">
        <f t="shared" si="13"/>
        <v>0</v>
      </c>
      <c r="K46" s="338"/>
      <c r="L46" s="345"/>
      <c r="M46" s="345"/>
      <c r="N46" s="338"/>
      <c r="O46" s="338"/>
      <c r="P46" s="338"/>
      <c r="Q46" s="339">
        <f t="shared" si="10"/>
        <v>0</v>
      </c>
      <c r="S46" s="136"/>
    </row>
    <row r="47" spans="1:19" s="135" customFormat="1" ht="30.75" hidden="1" customHeight="1">
      <c r="A47" s="438" t="s">
        <v>456</v>
      </c>
      <c r="B47" s="26" t="s">
        <v>454</v>
      </c>
      <c r="C47" s="438" t="s">
        <v>168</v>
      </c>
      <c r="D47" s="439" t="s">
        <v>455</v>
      </c>
      <c r="E47" s="236">
        <f t="shared" ref="E47" si="14">SUM(F47,I47)</f>
        <v>0</v>
      </c>
      <c r="F47" s="237"/>
      <c r="G47" s="436"/>
      <c r="H47" s="436"/>
      <c r="I47" s="436"/>
      <c r="J47" s="236">
        <f t="shared" si="13"/>
        <v>0</v>
      </c>
      <c r="K47" s="437"/>
      <c r="L47" s="437"/>
      <c r="M47" s="437"/>
      <c r="N47" s="437"/>
      <c r="O47" s="437"/>
      <c r="P47" s="437"/>
      <c r="Q47" s="220">
        <f t="shared" ref="Q47" si="15">SUM(E47,J47)</f>
        <v>0</v>
      </c>
      <c r="S47" s="136"/>
    </row>
    <row r="48" spans="1:19" s="131" customFormat="1" ht="41.25" hidden="1" customHeight="1">
      <c r="A48" s="130" t="s">
        <v>352</v>
      </c>
      <c r="B48" s="130" t="s">
        <v>353</v>
      </c>
      <c r="C48" s="130" t="s">
        <v>168</v>
      </c>
      <c r="D48" s="137" t="s">
        <v>351</v>
      </c>
      <c r="E48" s="340">
        <f t="shared" ref="E48" si="16">SUM(F48,I48)</f>
        <v>0</v>
      </c>
      <c r="F48" s="341"/>
      <c r="G48" s="342"/>
      <c r="H48" s="342"/>
      <c r="I48" s="342"/>
      <c r="J48" s="355">
        <f t="shared" ref="J48" si="17">SUM(K48,N48)</f>
        <v>0</v>
      </c>
      <c r="K48" s="342"/>
      <c r="L48" s="343"/>
      <c r="M48" s="343"/>
      <c r="N48" s="342"/>
      <c r="O48" s="342"/>
      <c r="P48" s="342"/>
      <c r="Q48" s="346">
        <f t="shared" si="10"/>
        <v>0</v>
      </c>
      <c r="S48" s="132"/>
    </row>
    <row r="49" spans="1:19" s="87" customFormat="1" ht="21" hidden="1" customHeight="1">
      <c r="A49" s="146" t="s">
        <v>46</v>
      </c>
      <c r="B49" s="130" t="s">
        <v>244</v>
      </c>
      <c r="C49" s="148" t="s">
        <v>174</v>
      </c>
      <c r="D49" s="149" t="s">
        <v>45</v>
      </c>
      <c r="E49" s="340">
        <f t="shared" si="5"/>
        <v>0</v>
      </c>
      <c r="F49" s="352"/>
      <c r="G49" s="362"/>
      <c r="H49" s="362"/>
      <c r="I49" s="362"/>
      <c r="J49" s="337">
        <f t="shared" si="13"/>
        <v>0</v>
      </c>
      <c r="K49" s="362"/>
      <c r="L49" s="362"/>
      <c r="M49" s="362"/>
      <c r="N49" s="362"/>
      <c r="O49" s="362"/>
      <c r="P49" s="362"/>
      <c r="Q49" s="337">
        <f t="shared" si="10"/>
        <v>0</v>
      </c>
    </row>
    <row r="50" spans="1:19" s="87" customFormat="1" ht="21" hidden="1" customHeight="1">
      <c r="A50" s="148" t="s">
        <v>48</v>
      </c>
      <c r="B50" s="130" t="s">
        <v>245</v>
      </c>
      <c r="C50" s="148" t="s">
        <v>170</v>
      </c>
      <c r="D50" s="149" t="s">
        <v>47</v>
      </c>
      <c r="E50" s="340">
        <f t="shared" si="5"/>
        <v>0</v>
      </c>
      <c r="F50" s="352"/>
      <c r="G50" s="362"/>
      <c r="H50" s="362"/>
      <c r="I50" s="362"/>
      <c r="J50" s="337">
        <f t="shared" si="13"/>
        <v>0</v>
      </c>
      <c r="K50" s="362"/>
      <c r="L50" s="362"/>
      <c r="M50" s="362"/>
      <c r="N50" s="362"/>
      <c r="O50" s="362"/>
      <c r="P50" s="362"/>
      <c r="Q50" s="337">
        <f t="shared" si="10"/>
        <v>0</v>
      </c>
    </row>
    <row r="51" spans="1:19" s="87" customFormat="1" ht="21" hidden="1" customHeight="1">
      <c r="A51" s="26" t="s">
        <v>50</v>
      </c>
      <c r="B51" s="26" t="s">
        <v>246</v>
      </c>
      <c r="C51" s="26" t="s">
        <v>171</v>
      </c>
      <c r="D51" s="40" t="s">
        <v>49</v>
      </c>
      <c r="E51" s="233">
        <f t="shared" si="5"/>
        <v>0</v>
      </c>
      <c r="F51" s="235"/>
      <c r="G51" s="363"/>
      <c r="H51" s="363"/>
      <c r="I51" s="363"/>
      <c r="J51" s="319">
        <f t="shared" si="13"/>
        <v>0</v>
      </c>
      <c r="K51" s="363"/>
      <c r="L51" s="363"/>
      <c r="M51" s="363"/>
      <c r="N51" s="363"/>
      <c r="O51" s="363"/>
      <c r="P51" s="363"/>
      <c r="Q51" s="319">
        <f t="shared" si="10"/>
        <v>0</v>
      </c>
    </row>
    <row r="52" spans="1:19" s="5" customFormat="1" ht="21" hidden="1" customHeight="1">
      <c r="A52" s="34" t="s">
        <v>51</v>
      </c>
      <c r="B52" s="26" t="s">
        <v>247</v>
      </c>
      <c r="C52" s="34" t="s">
        <v>183</v>
      </c>
      <c r="D52" s="52" t="s">
        <v>52</v>
      </c>
      <c r="E52" s="233">
        <f t="shared" si="5"/>
        <v>0</v>
      </c>
      <c r="F52" s="348"/>
      <c r="G52" s="320"/>
      <c r="H52" s="320"/>
      <c r="I52" s="320"/>
      <c r="J52" s="319">
        <f t="shared" si="13"/>
        <v>0</v>
      </c>
      <c r="K52" s="320"/>
      <c r="L52" s="351"/>
      <c r="M52" s="351"/>
      <c r="N52" s="320"/>
      <c r="O52" s="320"/>
      <c r="P52" s="320"/>
      <c r="Q52" s="319">
        <f t="shared" si="10"/>
        <v>0</v>
      </c>
      <c r="S52" s="6"/>
    </row>
    <row r="53" spans="1:19" s="138" customFormat="1" ht="21" hidden="1" customHeight="1">
      <c r="A53" s="146" t="s">
        <v>54</v>
      </c>
      <c r="B53" s="130" t="s">
        <v>248</v>
      </c>
      <c r="C53" s="146" t="s">
        <v>185</v>
      </c>
      <c r="D53" s="150" t="s">
        <v>53</v>
      </c>
      <c r="E53" s="233">
        <f t="shared" si="5"/>
        <v>0</v>
      </c>
      <c r="F53" s="352"/>
      <c r="G53" s="362"/>
      <c r="H53" s="362"/>
      <c r="I53" s="362"/>
      <c r="J53" s="355">
        <f>SUM(K53,N53)</f>
        <v>0</v>
      </c>
      <c r="K53" s="362"/>
      <c r="L53" s="362"/>
      <c r="M53" s="362"/>
      <c r="N53" s="362"/>
      <c r="O53" s="362"/>
      <c r="P53" s="362"/>
      <c r="Q53" s="337">
        <f t="shared" si="10"/>
        <v>0</v>
      </c>
    </row>
    <row r="54" spans="1:19" s="165" customFormat="1" ht="21" hidden="1" customHeight="1">
      <c r="A54" s="159" t="s">
        <v>207</v>
      </c>
      <c r="B54" s="26" t="s">
        <v>249</v>
      </c>
      <c r="C54" s="159" t="s">
        <v>174</v>
      </c>
      <c r="D54" s="160" t="s">
        <v>206</v>
      </c>
      <c r="E54" s="233">
        <f t="shared" si="5"/>
        <v>0</v>
      </c>
      <c r="F54" s="235"/>
      <c r="G54" s="363"/>
      <c r="H54" s="363"/>
      <c r="I54" s="363"/>
      <c r="J54" s="357">
        <f t="shared" ref="J54" si="18">SUM(K54,N54)</f>
        <v>0</v>
      </c>
      <c r="K54" s="363"/>
      <c r="L54" s="363"/>
      <c r="M54" s="363"/>
      <c r="N54" s="363"/>
      <c r="O54" s="363"/>
      <c r="P54" s="363"/>
      <c r="Q54" s="319">
        <f t="shared" ref="Q54" si="19">SUM(E54,J54)</f>
        <v>0</v>
      </c>
    </row>
    <row r="55" spans="1:19" s="238" customFormat="1" ht="21" hidden="1" customHeight="1">
      <c r="A55" s="34" t="s">
        <v>56</v>
      </c>
      <c r="B55" s="26" t="s">
        <v>250</v>
      </c>
      <c r="C55" s="34" t="s">
        <v>185</v>
      </c>
      <c r="D55" s="85" t="s">
        <v>55</v>
      </c>
      <c r="E55" s="233">
        <f t="shared" si="5"/>
        <v>0</v>
      </c>
      <c r="F55" s="235"/>
      <c r="G55" s="363"/>
      <c r="H55" s="363"/>
      <c r="I55" s="363"/>
      <c r="J55" s="357">
        <f>SUM(K55,N55)</f>
        <v>0</v>
      </c>
      <c r="K55" s="363"/>
      <c r="L55" s="363"/>
      <c r="M55" s="363"/>
      <c r="N55" s="363"/>
      <c r="O55" s="363"/>
      <c r="P55" s="363"/>
      <c r="Q55" s="319">
        <f t="shared" si="10"/>
        <v>0</v>
      </c>
      <c r="S55" s="239">
        <f t="shared" ref="S55:S56" si="20">SUM(E55,J55)</f>
        <v>0</v>
      </c>
    </row>
    <row r="56" spans="1:19" s="238" customFormat="1" ht="27" hidden="1" customHeight="1">
      <c r="A56" s="34" t="s">
        <v>435</v>
      </c>
      <c r="B56" s="26" t="s">
        <v>436</v>
      </c>
      <c r="C56" s="34" t="s">
        <v>438</v>
      </c>
      <c r="D56" s="85" t="s">
        <v>437</v>
      </c>
      <c r="E56" s="233">
        <f t="shared" si="5"/>
        <v>0</v>
      </c>
      <c r="F56" s="235"/>
      <c r="G56" s="363"/>
      <c r="H56" s="363"/>
      <c r="I56" s="363"/>
      <c r="J56" s="357">
        <f t="shared" ref="J56:J57" si="21">SUM(K56,N56)</f>
        <v>0</v>
      </c>
      <c r="K56" s="363"/>
      <c r="L56" s="363"/>
      <c r="M56" s="363"/>
      <c r="N56" s="363"/>
      <c r="O56" s="363"/>
      <c r="P56" s="363"/>
      <c r="Q56" s="319">
        <f t="shared" si="10"/>
        <v>0</v>
      </c>
      <c r="S56" s="239">
        <f t="shared" si="20"/>
        <v>0</v>
      </c>
    </row>
    <row r="57" spans="1:19" s="415" customFormat="1" ht="55.5" hidden="1" customHeight="1">
      <c r="A57" s="413"/>
      <c r="B57" s="166"/>
      <c r="C57" s="413"/>
      <c r="D57" s="163" t="s">
        <v>449</v>
      </c>
      <c r="E57" s="323">
        <f t="shared" si="5"/>
        <v>0</v>
      </c>
      <c r="F57" s="327"/>
      <c r="G57" s="414"/>
      <c r="H57" s="414"/>
      <c r="I57" s="414"/>
      <c r="J57" s="389">
        <f t="shared" si="21"/>
        <v>0</v>
      </c>
      <c r="K57" s="414"/>
      <c r="L57" s="414"/>
      <c r="M57" s="414"/>
      <c r="N57" s="414"/>
      <c r="O57" s="414"/>
      <c r="P57" s="414"/>
      <c r="Q57" s="326">
        <f t="shared" si="10"/>
        <v>0</v>
      </c>
    </row>
    <row r="58" spans="1:19" s="138" customFormat="1" ht="21" hidden="1" customHeight="1">
      <c r="A58" s="146" t="s">
        <v>58</v>
      </c>
      <c r="B58" s="130" t="s">
        <v>251</v>
      </c>
      <c r="C58" s="146" t="s">
        <v>182</v>
      </c>
      <c r="D58" s="152" t="s">
        <v>181</v>
      </c>
      <c r="E58" s="233">
        <f t="shared" si="5"/>
        <v>0</v>
      </c>
      <c r="F58" s="352"/>
      <c r="G58" s="362"/>
      <c r="H58" s="362"/>
      <c r="I58" s="362"/>
      <c r="J58" s="355">
        <f>SUM(K58,N58)</f>
        <v>0</v>
      </c>
      <c r="K58" s="362"/>
      <c r="L58" s="362"/>
      <c r="M58" s="362"/>
      <c r="N58" s="362"/>
      <c r="O58" s="362"/>
      <c r="P58" s="362"/>
      <c r="Q58" s="337">
        <f t="shared" si="10"/>
        <v>0</v>
      </c>
    </row>
    <row r="59" spans="1:19" s="87" customFormat="1" ht="21" hidden="1" customHeight="1">
      <c r="A59" s="146" t="s">
        <v>59</v>
      </c>
      <c r="B59" s="130" t="s">
        <v>252</v>
      </c>
      <c r="C59" s="146" t="s">
        <v>186</v>
      </c>
      <c r="D59" s="153" t="s">
        <v>0</v>
      </c>
      <c r="E59" s="233">
        <f t="shared" si="5"/>
        <v>0</v>
      </c>
      <c r="F59" s="352"/>
      <c r="G59" s="354"/>
      <c r="H59" s="354"/>
      <c r="I59" s="352"/>
      <c r="J59" s="355">
        <f>SUM(N59,K59)</f>
        <v>0</v>
      </c>
      <c r="K59" s="354"/>
      <c r="L59" s="364"/>
      <c r="M59" s="364"/>
      <c r="N59" s="364"/>
      <c r="O59" s="364"/>
      <c r="P59" s="364"/>
      <c r="Q59" s="337">
        <f>SUM(E59,J59)</f>
        <v>0</v>
      </c>
    </row>
    <row r="60" spans="1:19" s="165" customFormat="1" ht="20.25" hidden="1" customHeight="1">
      <c r="A60" s="159" t="s">
        <v>341</v>
      </c>
      <c r="B60" s="159" t="s">
        <v>338</v>
      </c>
      <c r="C60" s="159" t="s">
        <v>172</v>
      </c>
      <c r="D60" s="160" t="s">
        <v>2</v>
      </c>
      <c r="E60" s="233">
        <f t="shared" si="5"/>
        <v>0</v>
      </c>
      <c r="F60" s="235"/>
      <c r="G60" s="363"/>
      <c r="H60" s="363"/>
      <c r="I60" s="363"/>
      <c r="J60" s="357">
        <f>SUM(K60,N60)</f>
        <v>0</v>
      </c>
      <c r="K60" s="363"/>
      <c r="L60" s="363"/>
      <c r="M60" s="363"/>
      <c r="N60" s="363"/>
      <c r="O60" s="363"/>
      <c r="P60" s="363"/>
      <c r="Q60" s="319">
        <f>SUM(E60,J60)</f>
        <v>0</v>
      </c>
    </row>
    <row r="61" spans="1:19" s="138" customFormat="1" ht="21" hidden="1" customHeight="1">
      <c r="A61" s="151" t="s">
        <v>61</v>
      </c>
      <c r="B61" s="130" t="s">
        <v>254</v>
      </c>
      <c r="C61" s="151" t="s">
        <v>173</v>
      </c>
      <c r="D61" s="152" t="s">
        <v>202</v>
      </c>
      <c r="E61" s="340"/>
      <c r="F61" s="352"/>
      <c r="G61" s="362"/>
      <c r="H61" s="362"/>
      <c r="I61" s="362"/>
      <c r="J61" s="355">
        <f>SUM(K61,N61)</f>
        <v>0</v>
      </c>
      <c r="K61" s="362"/>
      <c r="L61" s="362"/>
      <c r="M61" s="362"/>
      <c r="N61" s="362"/>
      <c r="O61" s="362"/>
      <c r="P61" s="362"/>
      <c r="Q61" s="337">
        <f>SUM(E61,J61)</f>
        <v>0</v>
      </c>
    </row>
    <row r="62" spans="1:19" s="165" customFormat="1" ht="33" hidden="1" customHeight="1">
      <c r="A62" s="159" t="s">
        <v>60</v>
      </c>
      <c r="B62" s="26" t="s">
        <v>253</v>
      </c>
      <c r="C62" s="159" t="s">
        <v>184</v>
      </c>
      <c r="D62" s="160" t="s">
        <v>1</v>
      </c>
      <c r="E62" s="233">
        <f t="shared" si="5"/>
        <v>0</v>
      </c>
      <c r="F62" s="235"/>
      <c r="G62" s="363"/>
      <c r="H62" s="363"/>
      <c r="I62" s="363"/>
      <c r="J62" s="357">
        <f>SUM(K62,N62)</f>
        <v>0</v>
      </c>
      <c r="K62" s="363"/>
      <c r="L62" s="363"/>
      <c r="M62" s="363"/>
      <c r="N62" s="363"/>
      <c r="O62" s="363"/>
      <c r="P62" s="363"/>
      <c r="Q62" s="319">
        <f>SUM(E62,J62)</f>
        <v>0</v>
      </c>
    </row>
    <row r="63" spans="1:19" s="138" customFormat="1" ht="27" hidden="1" customHeight="1">
      <c r="A63" s="151"/>
      <c r="B63" s="151"/>
      <c r="C63" s="151"/>
      <c r="D63" s="152"/>
      <c r="E63" s="340">
        <f t="shared" si="5"/>
        <v>0</v>
      </c>
      <c r="F63" s="352"/>
      <c r="G63" s="362"/>
      <c r="H63" s="362"/>
      <c r="I63" s="362"/>
      <c r="J63" s="355">
        <f t="shared" si="13"/>
        <v>0</v>
      </c>
      <c r="K63" s="362"/>
      <c r="L63" s="362"/>
      <c r="M63" s="362"/>
      <c r="N63" s="362"/>
      <c r="O63" s="362"/>
      <c r="P63" s="362"/>
      <c r="Q63" s="337">
        <f t="shared" si="10"/>
        <v>0</v>
      </c>
    </row>
    <row r="64" spans="1:19" s="87" customFormat="1" ht="20.25" hidden="1" customHeight="1">
      <c r="A64" s="146"/>
      <c r="B64" s="146"/>
      <c r="C64" s="146"/>
      <c r="D64" s="150"/>
      <c r="E64" s="340">
        <f t="shared" si="5"/>
        <v>0</v>
      </c>
      <c r="F64" s="352"/>
      <c r="G64" s="362"/>
      <c r="H64" s="362"/>
      <c r="I64" s="362"/>
      <c r="J64" s="355">
        <f t="shared" si="13"/>
        <v>0</v>
      </c>
      <c r="K64" s="365"/>
      <c r="L64" s="365"/>
      <c r="M64" s="365"/>
      <c r="N64" s="365"/>
      <c r="O64" s="365"/>
      <c r="P64" s="362"/>
      <c r="Q64" s="337">
        <f t="shared" si="10"/>
        <v>0</v>
      </c>
    </row>
    <row r="65" spans="1:19" s="87" customFormat="1" ht="30" hidden="1" customHeight="1">
      <c r="A65" s="146"/>
      <c r="B65" s="146"/>
      <c r="C65" s="146"/>
      <c r="D65" s="150"/>
      <c r="E65" s="340">
        <f t="shared" si="5"/>
        <v>0</v>
      </c>
      <c r="F65" s="352"/>
      <c r="G65" s="362"/>
      <c r="H65" s="362"/>
      <c r="I65" s="362"/>
      <c r="J65" s="355">
        <f t="shared" si="13"/>
        <v>0</v>
      </c>
      <c r="K65" s="365"/>
      <c r="L65" s="365"/>
      <c r="M65" s="365"/>
      <c r="N65" s="365"/>
      <c r="O65" s="365"/>
      <c r="P65" s="362"/>
      <c r="Q65" s="355">
        <f>SUM(J65,E65)</f>
        <v>0</v>
      </c>
    </row>
    <row r="66" spans="1:19" s="87" customFormat="1" ht="41.25" hidden="1" customHeight="1">
      <c r="A66" s="146"/>
      <c r="B66" s="146"/>
      <c r="C66" s="130"/>
      <c r="D66" s="120"/>
      <c r="E66" s="340">
        <f t="shared" si="5"/>
        <v>0</v>
      </c>
      <c r="F66" s="352"/>
      <c r="G66" s="362"/>
      <c r="H66" s="362"/>
      <c r="I66" s="362"/>
      <c r="J66" s="355">
        <f t="shared" si="13"/>
        <v>0</v>
      </c>
      <c r="K66" s="365"/>
      <c r="L66" s="365"/>
      <c r="M66" s="365"/>
      <c r="N66" s="365"/>
      <c r="O66" s="365"/>
      <c r="P66" s="362"/>
      <c r="Q66" s="337">
        <f t="shared" si="10"/>
        <v>0</v>
      </c>
    </row>
    <row r="67" spans="1:19" s="87" customFormat="1" ht="31.5" hidden="1" customHeight="1">
      <c r="A67" s="146"/>
      <c r="B67" s="146"/>
      <c r="C67" s="146"/>
      <c r="D67" s="150"/>
      <c r="E67" s="340">
        <f t="shared" si="5"/>
        <v>0</v>
      </c>
      <c r="F67" s="352"/>
      <c r="G67" s="362"/>
      <c r="H67" s="362"/>
      <c r="I67" s="362"/>
      <c r="J67" s="355">
        <f t="shared" si="13"/>
        <v>0</v>
      </c>
      <c r="K67" s="365"/>
      <c r="L67" s="365"/>
      <c r="M67" s="365"/>
      <c r="N67" s="365"/>
      <c r="O67" s="365"/>
      <c r="P67" s="362"/>
      <c r="Q67" s="337">
        <f t="shared" si="10"/>
        <v>0</v>
      </c>
    </row>
    <row r="68" spans="1:19" s="87" customFormat="1" ht="42.75" hidden="1" customHeight="1">
      <c r="A68" s="146"/>
      <c r="B68" s="146"/>
      <c r="C68" s="146"/>
      <c r="D68" s="153"/>
      <c r="E68" s="340">
        <f t="shared" si="5"/>
        <v>0</v>
      </c>
      <c r="F68" s="352"/>
      <c r="G68" s="354"/>
      <c r="H68" s="354"/>
      <c r="I68" s="354"/>
      <c r="J68" s="366">
        <f>SUM(K68,N68)</f>
        <v>0</v>
      </c>
      <c r="K68" s="364"/>
      <c r="L68" s="364"/>
      <c r="M68" s="364"/>
      <c r="N68" s="364"/>
      <c r="O68" s="364"/>
      <c r="P68" s="364"/>
      <c r="Q68" s="355">
        <f>SUM(J68,E68)</f>
        <v>0</v>
      </c>
    </row>
    <row r="69" spans="1:19" s="87" customFormat="1" ht="45" hidden="1" customHeight="1">
      <c r="A69" s="146"/>
      <c r="B69" s="146"/>
      <c r="C69" s="146"/>
      <c r="D69" s="153"/>
      <c r="E69" s="340">
        <f t="shared" si="5"/>
        <v>0</v>
      </c>
      <c r="F69" s="352"/>
      <c r="G69" s="354"/>
      <c r="H69" s="354"/>
      <c r="I69" s="354"/>
      <c r="J69" s="355">
        <f>SUM(N69,K69)</f>
        <v>0</v>
      </c>
      <c r="K69" s="364"/>
      <c r="L69" s="364"/>
      <c r="M69" s="364"/>
      <c r="N69" s="364"/>
      <c r="O69" s="364"/>
      <c r="P69" s="364"/>
      <c r="Q69" s="337">
        <f>SUM(E69,J69)</f>
        <v>0</v>
      </c>
    </row>
    <row r="70" spans="1:19" s="87" customFormat="1" ht="40.5" hidden="1" customHeight="1">
      <c r="A70" s="146"/>
      <c r="B70" s="146"/>
      <c r="C70" s="146"/>
      <c r="D70" s="153"/>
      <c r="E70" s="340">
        <f t="shared" si="5"/>
        <v>0</v>
      </c>
      <c r="F70" s="352"/>
      <c r="G70" s="354"/>
      <c r="H70" s="354"/>
      <c r="I70" s="352"/>
      <c r="J70" s="355">
        <f>SUM(N70,K70)</f>
        <v>0</v>
      </c>
      <c r="K70" s="364"/>
      <c r="L70" s="364"/>
      <c r="M70" s="364"/>
      <c r="N70" s="364"/>
      <c r="O70" s="364"/>
      <c r="P70" s="364"/>
      <c r="Q70" s="337">
        <f>SUM(E70,J70)</f>
        <v>0</v>
      </c>
    </row>
    <row r="71" spans="1:19" s="87" customFormat="1" ht="45" hidden="1" customHeight="1">
      <c r="A71" s="146"/>
      <c r="B71" s="146"/>
      <c r="C71" s="146"/>
      <c r="D71" s="153"/>
      <c r="E71" s="340">
        <f>SUM(F71,I71)</f>
        <v>0</v>
      </c>
      <c r="F71" s="352"/>
      <c r="G71" s="354"/>
      <c r="H71" s="354"/>
      <c r="I71" s="354"/>
      <c r="J71" s="355">
        <f>SUM(N71,K71)</f>
        <v>0</v>
      </c>
      <c r="K71" s="364"/>
      <c r="L71" s="364"/>
      <c r="M71" s="364"/>
      <c r="N71" s="364"/>
      <c r="O71" s="364"/>
      <c r="P71" s="364"/>
      <c r="Q71" s="337">
        <f>SUM(E71,J71)</f>
        <v>0</v>
      </c>
    </row>
    <row r="72" spans="1:19" s="87" customFormat="1" ht="42" hidden="1" customHeight="1">
      <c r="A72" s="146"/>
      <c r="B72" s="146"/>
      <c r="C72" s="146"/>
      <c r="D72" s="154"/>
      <c r="E72" s="340">
        <f t="shared" si="5"/>
        <v>0</v>
      </c>
      <c r="F72" s="352"/>
      <c r="G72" s="354"/>
      <c r="H72" s="354"/>
      <c r="I72" s="354"/>
      <c r="J72" s="355">
        <f>SUM(N72,K72)</f>
        <v>0</v>
      </c>
      <c r="K72" s="364"/>
      <c r="L72" s="364"/>
      <c r="M72" s="364"/>
      <c r="N72" s="364"/>
      <c r="O72" s="364"/>
      <c r="P72" s="364"/>
      <c r="Q72" s="337">
        <f>SUM(E72,J72)</f>
        <v>0</v>
      </c>
    </row>
    <row r="73" spans="1:19" ht="52.5" hidden="1" customHeight="1">
      <c r="A73" s="37" t="s">
        <v>343</v>
      </c>
      <c r="B73" s="37"/>
      <c r="C73" s="37"/>
      <c r="D73" s="38" t="s">
        <v>388</v>
      </c>
      <c r="E73" s="232">
        <f>SUM(E74)</f>
        <v>0</v>
      </c>
      <c r="F73" s="367">
        <f t="shared" ref="F73:Q74" si="22">SUM(F74)</f>
        <v>0</v>
      </c>
      <c r="G73" s="367">
        <f t="shared" si="22"/>
        <v>0</v>
      </c>
      <c r="H73" s="367">
        <f t="shared" si="22"/>
        <v>0</v>
      </c>
      <c r="I73" s="367">
        <f t="shared" si="22"/>
        <v>0</v>
      </c>
      <c r="J73" s="232">
        <f t="shared" si="22"/>
        <v>0</v>
      </c>
      <c r="K73" s="232">
        <f t="shared" si="22"/>
        <v>0</v>
      </c>
      <c r="L73" s="232">
        <f t="shared" si="22"/>
        <v>0</v>
      </c>
      <c r="M73" s="232">
        <f t="shared" si="22"/>
        <v>0</v>
      </c>
      <c r="N73" s="232">
        <f t="shared" si="22"/>
        <v>0</v>
      </c>
      <c r="O73" s="232">
        <f t="shared" si="22"/>
        <v>0</v>
      </c>
      <c r="P73" s="232">
        <f t="shared" si="22"/>
        <v>0</v>
      </c>
      <c r="Q73" s="232">
        <f t="shared" si="22"/>
        <v>0</v>
      </c>
    </row>
    <row r="74" spans="1:19" ht="54.75" hidden="1" customHeight="1">
      <c r="A74" s="37" t="s">
        <v>342</v>
      </c>
      <c r="B74" s="37"/>
      <c r="C74" s="37"/>
      <c r="D74" s="38" t="s">
        <v>388</v>
      </c>
      <c r="E74" s="232">
        <f>SUM(E75:E76)</f>
        <v>0</v>
      </c>
      <c r="F74" s="367">
        <f>SUM(F75:F76)</f>
        <v>0</v>
      </c>
      <c r="G74" s="367">
        <f t="shared" ref="G74:I74" si="23">SUM(G75:G76)</f>
        <v>0</v>
      </c>
      <c r="H74" s="367">
        <f t="shared" si="23"/>
        <v>0</v>
      </c>
      <c r="I74" s="367">
        <f t="shared" si="23"/>
        <v>0</v>
      </c>
      <c r="J74" s="232">
        <f>SUM(J75:J76)</f>
        <v>0</v>
      </c>
      <c r="K74" s="367">
        <f t="shared" ref="K74:O74" si="24">SUM(K75:K76)</f>
        <v>0</v>
      </c>
      <c r="L74" s="367">
        <f t="shared" si="24"/>
        <v>0</v>
      </c>
      <c r="M74" s="367">
        <f t="shared" si="24"/>
        <v>0</v>
      </c>
      <c r="N74" s="367">
        <f t="shared" si="24"/>
        <v>0</v>
      </c>
      <c r="O74" s="367">
        <f t="shared" si="24"/>
        <v>0</v>
      </c>
      <c r="P74" s="232">
        <f t="shared" si="22"/>
        <v>0</v>
      </c>
      <c r="Q74" s="232">
        <f>SUM(Q75:Q76)</f>
        <v>0</v>
      </c>
      <c r="S74" s="99">
        <f>SUM(E74,J74)</f>
        <v>0</v>
      </c>
    </row>
    <row r="75" spans="1:19" ht="23.25" hidden="1" customHeight="1">
      <c r="A75" s="26" t="s">
        <v>344</v>
      </c>
      <c r="B75" s="26" t="s">
        <v>172</v>
      </c>
      <c r="C75" s="26" t="s">
        <v>156</v>
      </c>
      <c r="D75" s="123" t="s">
        <v>354</v>
      </c>
      <c r="E75" s="233">
        <f t="shared" ref="E75:E76" si="25">SUM(F75,I75)</f>
        <v>0</v>
      </c>
      <c r="F75" s="235"/>
      <c r="G75" s="368"/>
      <c r="H75" s="368"/>
      <c r="I75" s="368"/>
      <c r="J75" s="233">
        <f t="shared" ref="J75:J76" si="26">SUM(K75,N75)</f>
        <v>0</v>
      </c>
      <c r="K75" s="369"/>
      <c r="L75" s="369"/>
      <c r="M75" s="369"/>
      <c r="N75" s="369"/>
      <c r="O75" s="369"/>
      <c r="P75" s="369"/>
      <c r="Q75" s="319">
        <f>SUM(E75,J75)</f>
        <v>0</v>
      </c>
    </row>
    <row r="76" spans="1:19" ht="24.75" hidden="1" customHeight="1">
      <c r="A76" s="26" t="s">
        <v>387</v>
      </c>
      <c r="B76" s="26" t="s">
        <v>250</v>
      </c>
      <c r="C76" s="26" t="s">
        <v>185</v>
      </c>
      <c r="D76" s="228" t="s">
        <v>55</v>
      </c>
      <c r="E76" s="233">
        <f t="shared" si="25"/>
        <v>0</v>
      </c>
      <c r="F76" s="235"/>
      <c r="G76" s="368"/>
      <c r="H76" s="368"/>
      <c r="I76" s="368"/>
      <c r="J76" s="233">
        <f t="shared" si="26"/>
        <v>0</v>
      </c>
      <c r="K76" s="369"/>
      <c r="L76" s="369"/>
      <c r="M76" s="369"/>
      <c r="N76" s="369"/>
      <c r="O76" s="369"/>
      <c r="P76" s="369"/>
      <c r="Q76" s="319">
        <f>SUM(E76,J76)</f>
        <v>0</v>
      </c>
    </row>
    <row r="77" spans="1:19" ht="39" customHeight="1">
      <c r="A77" s="37" t="s">
        <v>139</v>
      </c>
      <c r="B77" s="37"/>
      <c r="C77" s="37"/>
      <c r="D77" s="42" t="s">
        <v>383</v>
      </c>
      <c r="E77" s="230">
        <f>SUM(E78)</f>
        <v>0</v>
      </c>
      <c r="F77" s="370">
        <f t="shared" ref="F77:Q77" si="27">SUM(F78)</f>
        <v>0</v>
      </c>
      <c r="G77" s="370">
        <f t="shared" si="27"/>
        <v>0</v>
      </c>
      <c r="H77" s="370">
        <f t="shared" si="27"/>
        <v>0</v>
      </c>
      <c r="I77" s="370">
        <f t="shared" si="27"/>
        <v>0</v>
      </c>
      <c r="J77" s="230">
        <f t="shared" si="27"/>
        <v>756516</v>
      </c>
      <c r="K77" s="230">
        <f t="shared" si="27"/>
        <v>0</v>
      </c>
      <c r="L77" s="230">
        <f t="shared" si="27"/>
        <v>0</v>
      </c>
      <c r="M77" s="230">
        <f t="shared" si="27"/>
        <v>0</v>
      </c>
      <c r="N77" s="230">
        <f t="shared" si="27"/>
        <v>756516</v>
      </c>
      <c r="O77" s="230">
        <f t="shared" si="27"/>
        <v>756516</v>
      </c>
      <c r="P77" s="230">
        <f t="shared" si="27"/>
        <v>0</v>
      </c>
      <c r="Q77" s="230">
        <f t="shared" si="27"/>
        <v>756516</v>
      </c>
    </row>
    <row r="78" spans="1:19" s="5" customFormat="1" ht="37.5" customHeight="1">
      <c r="A78" s="37" t="s">
        <v>140</v>
      </c>
      <c r="B78" s="37"/>
      <c r="C78" s="37"/>
      <c r="D78" s="42" t="s">
        <v>383</v>
      </c>
      <c r="E78" s="230">
        <f>SUM(E79,E81,E83,E87,E89,E90,E91,E92,E93,E94,E96,E98:E100)</f>
        <v>0</v>
      </c>
      <c r="F78" s="370">
        <f>SUM(F79,F81,F83,F87,F89,F90,F91,F92,F93,F94,F96,F98:F100)</f>
        <v>0</v>
      </c>
      <c r="G78" s="370">
        <f>SUM(G79,G81,G83,G87,G89,G90,G91,G92,G93,G94,G96,G98:G100)</f>
        <v>0</v>
      </c>
      <c r="H78" s="370">
        <f t="shared" ref="H78:Q78" si="28">SUM(H79,H81,H83,H87,H89,H90,H91,H92,H93,H94,H96,H98:H100)</f>
        <v>0</v>
      </c>
      <c r="I78" s="370">
        <f t="shared" si="28"/>
        <v>0</v>
      </c>
      <c r="J78" s="230">
        <f>SUM(J79,J81,J83,J87,J89,J90,J91,J92,J93,J94,J96,J98:J100)</f>
        <v>756516</v>
      </c>
      <c r="K78" s="230">
        <f t="shared" ref="K78:M78" si="29">SUM(K79,K81,K83,K87,K89,K90,K91,K92,K93,K94,K96,K98:K100)</f>
        <v>0</v>
      </c>
      <c r="L78" s="230">
        <f t="shared" si="29"/>
        <v>0</v>
      </c>
      <c r="M78" s="230">
        <f t="shared" si="29"/>
        <v>0</v>
      </c>
      <c r="N78" s="230">
        <f t="shared" si="28"/>
        <v>756516</v>
      </c>
      <c r="O78" s="230">
        <f t="shared" si="28"/>
        <v>756516</v>
      </c>
      <c r="P78" s="230">
        <f t="shared" si="28"/>
        <v>0</v>
      </c>
      <c r="Q78" s="230">
        <f t="shared" si="28"/>
        <v>756516</v>
      </c>
      <c r="S78" s="99">
        <f>SUM(E78,J78)</f>
        <v>756516</v>
      </c>
    </row>
    <row r="79" spans="1:19" s="122" customFormat="1" ht="26.25" hidden="1" customHeight="1">
      <c r="A79" s="26" t="s">
        <v>149</v>
      </c>
      <c r="B79" s="26" t="s">
        <v>172</v>
      </c>
      <c r="C79" s="26" t="s">
        <v>156</v>
      </c>
      <c r="D79" s="125" t="s">
        <v>354</v>
      </c>
      <c r="E79" s="348">
        <f>SUM(F79,I79)</f>
        <v>0</v>
      </c>
      <c r="F79" s="348"/>
      <c r="G79" s="235"/>
      <c r="H79" s="320"/>
      <c r="I79" s="320"/>
      <c r="J79" s="371">
        <f t="shared" ref="J79:J96" si="30">SUM(K79,N79)</f>
        <v>0</v>
      </c>
      <c r="K79" s="320"/>
      <c r="L79" s="320"/>
      <c r="M79" s="351"/>
      <c r="N79" s="371"/>
      <c r="O79" s="371"/>
      <c r="P79" s="371"/>
      <c r="Q79" s="371">
        <f>SUM(E79,J79)</f>
        <v>0</v>
      </c>
    </row>
    <row r="80" spans="1:19" s="5" customFormat="1" ht="5.25" hidden="1" customHeight="1">
      <c r="A80" s="39"/>
      <c r="B80" s="39"/>
      <c r="C80" s="39"/>
      <c r="D80" s="43"/>
      <c r="E80" s="319"/>
      <c r="F80" s="229"/>
      <c r="G80" s="229"/>
      <c r="H80" s="319"/>
      <c r="I80" s="319"/>
      <c r="J80" s="319"/>
      <c r="K80" s="319"/>
      <c r="L80" s="319"/>
      <c r="M80" s="319"/>
      <c r="N80" s="319"/>
      <c r="O80" s="319"/>
      <c r="P80" s="319"/>
      <c r="Q80" s="319"/>
    </row>
    <row r="81" spans="1:19" ht="24" customHeight="1">
      <c r="A81" s="30" t="s">
        <v>110</v>
      </c>
      <c r="B81" s="30" t="s">
        <v>176</v>
      </c>
      <c r="C81" s="30" t="s">
        <v>157</v>
      </c>
      <c r="D81" s="44" t="s">
        <v>109</v>
      </c>
      <c r="E81" s="229">
        <f t="shared" ref="E81:E96" si="31">SUM(F81,I81)</f>
        <v>0</v>
      </c>
      <c r="F81" s="348"/>
      <c r="G81" s="348"/>
      <c r="H81" s="371"/>
      <c r="I81" s="371"/>
      <c r="J81" s="229">
        <f t="shared" si="30"/>
        <v>756516</v>
      </c>
      <c r="K81" s="371"/>
      <c r="L81" s="371"/>
      <c r="M81" s="371"/>
      <c r="N81" s="371">
        <v>756516</v>
      </c>
      <c r="O81" s="371">
        <v>756516</v>
      </c>
      <c r="P81" s="371"/>
      <c r="Q81" s="319">
        <f t="shared" ref="Q81:Q96" si="32">SUM(E81,J81)</f>
        <v>756516</v>
      </c>
    </row>
    <row r="82" spans="1:19" s="66" customFormat="1" ht="54" customHeight="1">
      <c r="A82" s="51"/>
      <c r="B82" s="51"/>
      <c r="C82" s="51"/>
      <c r="D82" s="163" t="s">
        <v>451</v>
      </c>
      <c r="E82" s="349">
        <f t="shared" si="31"/>
        <v>0</v>
      </c>
      <c r="F82" s="349"/>
      <c r="G82" s="349"/>
      <c r="H82" s="350"/>
      <c r="I82" s="350"/>
      <c r="J82" s="217">
        <f t="shared" si="30"/>
        <v>734481</v>
      </c>
      <c r="K82" s="372"/>
      <c r="L82" s="372"/>
      <c r="M82" s="372"/>
      <c r="N82" s="372">
        <v>734481</v>
      </c>
      <c r="O82" s="372">
        <v>734481</v>
      </c>
      <c r="P82" s="372"/>
      <c r="Q82" s="217">
        <f t="shared" si="32"/>
        <v>734481</v>
      </c>
    </row>
    <row r="83" spans="1:19" s="86" customFormat="1" ht="43.5" hidden="1" customHeight="1">
      <c r="A83" s="30" t="s">
        <v>108</v>
      </c>
      <c r="B83" s="30" t="s">
        <v>177</v>
      </c>
      <c r="C83" s="30" t="s">
        <v>158</v>
      </c>
      <c r="D83" s="44" t="s">
        <v>107</v>
      </c>
      <c r="E83" s="229">
        <f t="shared" si="31"/>
        <v>0</v>
      </c>
      <c r="F83" s="348"/>
      <c r="G83" s="348"/>
      <c r="H83" s="348"/>
      <c r="I83" s="348"/>
      <c r="J83" s="229">
        <f t="shared" si="30"/>
        <v>0</v>
      </c>
      <c r="K83" s="348"/>
      <c r="L83" s="348"/>
      <c r="M83" s="348"/>
      <c r="N83" s="348"/>
      <c r="O83" s="348"/>
      <c r="P83" s="348"/>
      <c r="Q83" s="229">
        <f t="shared" si="32"/>
        <v>0</v>
      </c>
    </row>
    <row r="84" spans="1:19" s="66" customFormat="1" ht="39.75" hidden="1" customHeight="1">
      <c r="A84" s="51"/>
      <c r="B84" s="51"/>
      <c r="C84" s="51"/>
      <c r="D84" s="163" t="s">
        <v>450</v>
      </c>
      <c r="E84" s="333">
        <f t="shared" si="31"/>
        <v>0</v>
      </c>
      <c r="F84" s="372"/>
      <c r="G84" s="372"/>
      <c r="H84" s="372"/>
      <c r="I84" s="372"/>
      <c r="J84" s="333">
        <f t="shared" si="30"/>
        <v>0</v>
      </c>
      <c r="K84" s="372"/>
      <c r="L84" s="372"/>
      <c r="M84" s="372"/>
      <c r="N84" s="372"/>
      <c r="O84" s="372"/>
      <c r="P84" s="372"/>
      <c r="Q84" s="217">
        <f t="shared" si="32"/>
        <v>0</v>
      </c>
      <c r="S84" s="164">
        <f>SUM(Q84,Q88)</f>
        <v>0</v>
      </c>
    </row>
    <row r="85" spans="1:19" s="66" customFormat="1" ht="51.75" hidden="1" customHeight="1">
      <c r="A85" s="51"/>
      <c r="B85" s="51"/>
      <c r="C85" s="51"/>
      <c r="D85" s="163" t="s">
        <v>449</v>
      </c>
      <c r="E85" s="217">
        <f t="shared" si="31"/>
        <v>0</v>
      </c>
      <c r="F85" s="216"/>
      <c r="G85" s="372"/>
      <c r="H85" s="372"/>
      <c r="I85" s="372"/>
      <c r="J85" s="372">
        <f t="shared" ref="J85:J86" si="33">SUM(K85,N85)</f>
        <v>0</v>
      </c>
      <c r="K85" s="372"/>
      <c r="L85" s="372"/>
      <c r="M85" s="372"/>
      <c r="N85" s="372"/>
      <c r="O85" s="372"/>
      <c r="P85" s="372"/>
      <c r="Q85" s="217">
        <f t="shared" ref="Q85:Q86" si="34">SUM(E85,J85)</f>
        <v>0</v>
      </c>
      <c r="S85" s="164"/>
    </row>
    <row r="86" spans="1:19" s="66" customFormat="1" ht="41.25" hidden="1" customHeight="1">
      <c r="A86" s="51"/>
      <c r="B86" s="51"/>
      <c r="C86" s="51"/>
      <c r="D86" s="163" t="s">
        <v>448</v>
      </c>
      <c r="E86" s="349">
        <f t="shared" si="31"/>
        <v>0</v>
      </c>
      <c r="F86" s="216"/>
      <c r="G86" s="372"/>
      <c r="H86" s="372"/>
      <c r="I86" s="372"/>
      <c r="J86" s="217">
        <f t="shared" si="33"/>
        <v>0</v>
      </c>
      <c r="K86" s="372"/>
      <c r="L86" s="372"/>
      <c r="M86" s="372"/>
      <c r="N86" s="372"/>
      <c r="O86" s="372"/>
      <c r="P86" s="372"/>
      <c r="Q86" s="217">
        <f t="shared" si="34"/>
        <v>0</v>
      </c>
      <c r="S86" s="164"/>
    </row>
    <row r="87" spans="1:19" s="86" customFormat="1" ht="56.25" hidden="1" customHeight="1">
      <c r="A87" s="30" t="s">
        <v>114</v>
      </c>
      <c r="B87" s="30" t="s">
        <v>175</v>
      </c>
      <c r="C87" s="30" t="s">
        <v>159</v>
      </c>
      <c r="D87" s="44" t="s">
        <v>111</v>
      </c>
      <c r="E87" s="229">
        <f t="shared" si="31"/>
        <v>0</v>
      </c>
      <c r="F87" s="348"/>
      <c r="G87" s="348"/>
      <c r="H87" s="371"/>
      <c r="I87" s="371"/>
      <c r="J87" s="319">
        <f t="shared" si="30"/>
        <v>0</v>
      </c>
      <c r="K87" s="371"/>
      <c r="L87" s="371"/>
      <c r="M87" s="371"/>
      <c r="N87" s="348">
        <f t="shared" ref="N87:O87" si="35">SUM(N88)</f>
        <v>0</v>
      </c>
      <c r="O87" s="348">
        <f t="shared" si="35"/>
        <v>0</v>
      </c>
      <c r="P87" s="371"/>
      <c r="Q87" s="319">
        <f t="shared" si="32"/>
        <v>0</v>
      </c>
    </row>
    <row r="88" spans="1:19" s="66" customFormat="1" ht="31.5" hidden="1" customHeight="1">
      <c r="A88" s="51"/>
      <c r="B88" s="51"/>
      <c r="C88" s="51"/>
      <c r="D88" s="163" t="s">
        <v>355</v>
      </c>
      <c r="E88" s="333">
        <f t="shared" si="31"/>
        <v>0</v>
      </c>
      <c r="F88" s="372"/>
      <c r="G88" s="372"/>
      <c r="H88" s="372"/>
      <c r="I88" s="372"/>
      <c r="J88" s="333">
        <f t="shared" si="30"/>
        <v>0</v>
      </c>
      <c r="K88" s="372"/>
      <c r="L88" s="372"/>
      <c r="M88" s="372"/>
      <c r="N88" s="372"/>
      <c r="O88" s="372"/>
      <c r="P88" s="372"/>
      <c r="Q88" s="333">
        <f t="shared" si="32"/>
        <v>0</v>
      </c>
    </row>
    <row r="89" spans="1:19" ht="27.75" hidden="1" customHeight="1">
      <c r="A89" s="30" t="s">
        <v>113</v>
      </c>
      <c r="B89" s="30" t="s">
        <v>165</v>
      </c>
      <c r="C89" s="30" t="s">
        <v>160</v>
      </c>
      <c r="D89" s="44" t="s">
        <v>112</v>
      </c>
      <c r="E89" s="229">
        <f t="shared" si="31"/>
        <v>0</v>
      </c>
      <c r="F89" s="348"/>
      <c r="G89" s="348"/>
      <c r="H89" s="371"/>
      <c r="I89" s="371"/>
      <c r="J89" s="319">
        <f t="shared" si="30"/>
        <v>0</v>
      </c>
      <c r="K89" s="371"/>
      <c r="L89" s="371"/>
      <c r="M89" s="371"/>
      <c r="N89" s="371"/>
      <c r="O89" s="371"/>
      <c r="P89" s="371"/>
      <c r="Q89" s="319">
        <f t="shared" si="32"/>
        <v>0</v>
      </c>
    </row>
    <row r="90" spans="1:19" ht="28.5" hidden="1" customHeight="1">
      <c r="A90" s="30" t="s">
        <v>116</v>
      </c>
      <c r="B90" s="30" t="s">
        <v>255</v>
      </c>
      <c r="C90" s="30" t="s">
        <v>161</v>
      </c>
      <c r="D90" s="44" t="s">
        <v>115</v>
      </c>
      <c r="E90" s="229">
        <f t="shared" si="31"/>
        <v>0</v>
      </c>
      <c r="F90" s="348"/>
      <c r="G90" s="348"/>
      <c r="H90" s="371"/>
      <c r="I90" s="371"/>
      <c r="J90" s="319">
        <f t="shared" si="30"/>
        <v>0</v>
      </c>
      <c r="K90" s="371"/>
      <c r="L90" s="371"/>
      <c r="M90" s="371"/>
      <c r="N90" s="371"/>
      <c r="O90" s="371"/>
      <c r="P90" s="371"/>
      <c r="Q90" s="319">
        <f t="shared" si="32"/>
        <v>0</v>
      </c>
    </row>
    <row r="91" spans="1:19" ht="20.25" hidden="1" customHeight="1">
      <c r="A91" s="30" t="s">
        <v>118</v>
      </c>
      <c r="B91" s="30" t="s">
        <v>256</v>
      </c>
      <c r="C91" s="30" t="s">
        <v>162</v>
      </c>
      <c r="D91" s="44" t="s">
        <v>117</v>
      </c>
      <c r="E91" s="229">
        <f t="shared" si="31"/>
        <v>0</v>
      </c>
      <c r="F91" s="348"/>
      <c r="G91" s="348"/>
      <c r="H91" s="371"/>
      <c r="I91" s="371"/>
      <c r="J91" s="319">
        <f t="shared" si="30"/>
        <v>0</v>
      </c>
      <c r="K91" s="371"/>
      <c r="L91" s="371"/>
      <c r="M91" s="371"/>
      <c r="N91" s="371"/>
      <c r="O91" s="371"/>
      <c r="P91" s="371"/>
      <c r="Q91" s="319">
        <f t="shared" si="32"/>
        <v>0</v>
      </c>
    </row>
    <row r="92" spans="1:19" ht="25.5" hidden="1" customHeight="1">
      <c r="A92" s="30" t="s">
        <v>120</v>
      </c>
      <c r="B92" s="30" t="s">
        <v>257</v>
      </c>
      <c r="C92" s="30" t="s">
        <v>163</v>
      </c>
      <c r="D92" s="44" t="s">
        <v>119</v>
      </c>
      <c r="E92" s="229">
        <f t="shared" si="31"/>
        <v>0</v>
      </c>
      <c r="F92" s="348"/>
      <c r="G92" s="348"/>
      <c r="H92" s="371"/>
      <c r="I92" s="371"/>
      <c r="J92" s="319">
        <f t="shared" si="30"/>
        <v>0</v>
      </c>
      <c r="K92" s="371"/>
      <c r="L92" s="371"/>
      <c r="M92" s="371"/>
      <c r="N92" s="371"/>
      <c r="O92" s="371"/>
      <c r="P92" s="371"/>
      <c r="Q92" s="319">
        <f t="shared" si="32"/>
        <v>0</v>
      </c>
    </row>
    <row r="93" spans="1:19" ht="23.25" hidden="1" customHeight="1">
      <c r="A93" s="30" t="s">
        <v>122</v>
      </c>
      <c r="B93" s="30" t="s">
        <v>258</v>
      </c>
      <c r="C93" s="30" t="s">
        <v>163</v>
      </c>
      <c r="D93" s="44" t="s">
        <v>121</v>
      </c>
      <c r="E93" s="229">
        <f>SUM(F93,I93)</f>
        <v>0</v>
      </c>
      <c r="F93" s="348"/>
      <c r="G93" s="235"/>
      <c r="H93" s="371"/>
      <c r="I93" s="371"/>
      <c r="J93" s="319">
        <f t="shared" si="30"/>
        <v>0</v>
      </c>
      <c r="K93" s="371"/>
      <c r="L93" s="371"/>
      <c r="M93" s="371"/>
      <c r="N93" s="371"/>
      <c r="O93" s="371"/>
      <c r="P93" s="371"/>
      <c r="Q93" s="319">
        <f t="shared" si="32"/>
        <v>0</v>
      </c>
    </row>
    <row r="94" spans="1:19" ht="24" hidden="1" customHeight="1">
      <c r="A94" s="30" t="s">
        <v>126</v>
      </c>
      <c r="B94" s="30" t="s">
        <v>259</v>
      </c>
      <c r="C94" s="30" t="s">
        <v>163</v>
      </c>
      <c r="D94" s="44" t="s">
        <v>123</v>
      </c>
      <c r="E94" s="229">
        <f>SUM(F94,I94)</f>
        <v>0</v>
      </c>
      <c r="F94" s="348"/>
      <c r="G94" s="235"/>
      <c r="H94" s="371"/>
      <c r="I94" s="371"/>
      <c r="J94" s="319">
        <f t="shared" si="30"/>
        <v>0</v>
      </c>
      <c r="K94" s="371"/>
      <c r="L94" s="371"/>
      <c r="M94" s="371"/>
      <c r="N94" s="371"/>
      <c r="O94" s="371"/>
      <c r="P94" s="371"/>
      <c r="Q94" s="319">
        <f t="shared" si="32"/>
        <v>0</v>
      </c>
    </row>
    <row r="95" spans="1:19" ht="18" hidden="1" customHeight="1">
      <c r="A95" s="30"/>
      <c r="B95" s="30"/>
      <c r="C95" s="30"/>
      <c r="D95" s="44"/>
      <c r="E95" s="229">
        <f t="shared" si="31"/>
        <v>0</v>
      </c>
      <c r="F95" s="348"/>
      <c r="G95" s="348"/>
      <c r="H95" s="371"/>
      <c r="I95" s="371"/>
      <c r="J95" s="319"/>
      <c r="K95" s="371"/>
      <c r="L95" s="371"/>
      <c r="M95" s="371"/>
      <c r="N95" s="371"/>
      <c r="O95" s="371"/>
      <c r="P95" s="371"/>
      <c r="Q95" s="319">
        <f t="shared" si="32"/>
        <v>0</v>
      </c>
    </row>
    <row r="96" spans="1:19" ht="28.5" hidden="1" customHeight="1">
      <c r="A96" s="30" t="s">
        <v>125</v>
      </c>
      <c r="B96" s="30" t="s">
        <v>260</v>
      </c>
      <c r="C96" s="30" t="s">
        <v>163</v>
      </c>
      <c r="D96" s="44" t="s">
        <v>124</v>
      </c>
      <c r="E96" s="229">
        <f t="shared" si="31"/>
        <v>0</v>
      </c>
      <c r="F96" s="348"/>
      <c r="G96" s="348"/>
      <c r="H96" s="371"/>
      <c r="I96" s="371"/>
      <c r="J96" s="319">
        <f t="shared" si="30"/>
        <v>0</v>
      </c>
      <c r="K96" s="371"/>
      <c r="L96" s="371"/>
      <c r="M96" s="371"/>
      <c r="N96" s="371"/>
      <c r="O96" s="371"/>
      <c r="P96" s="371"/>
      <c r="Q96" s="319">
        <f t="shared" si="32"/>
        <v>0</v>
      </c>
    </row>
    <row r="97" spans="1:74" ht="21" hidden="1" customHeight="1">
      <c r="A97" s="30" t="s">
        <v>214</v>
      </c>
      <c r="B97" s="30" t="s">
        <v>261</v>
      </c>
      <c r="C97" s="30"/>
      <c r="D97" s="35" t="s">
        <v>215</v>
      </c>
      <c r="E97" s="229">
        <f>SUM(E98)</f>
        <v>0</v>
      </c>
      <c r="F97" s="348"/>
      <c r="G97" s="348"/>
      <c r="H97" s="348"/>
      <c r="I97" s="348"/>
      <c r="J97" s="229">
        <f t="shared" ref="J97:Q97" si="36">SUM(J98)</f>
        <v>0</v>
      </c>
      <c r="K97" s="348"/>
      <c r="L97" s="348"/>
      <c r="M97" s="348"/>
      <c r="N97" s="348"/>
      <c r="O97" s="348"/>
      <c r="P97" s="229">
        <f t="shared" si="36"/>
        <v>0</v>
      </c>
      <c r="Q97" s="229">
        <f t="shared" si="36"/>
        <v>0</v>
      </c>
    </row>
    <row r="98" spans="1:74" s="66" customFormat="1" ht="29.25" hidden="1" customHeight="1">
      <c r="A98" s="64" t="s">
        <v>216</v>
      </c>
      <c r="B98" s="64" t="s">
        <v>262</v>
      </c>
      <c r="C98" s="64" t="s">
        <v>164</v>
      </c>
      <c r="D98" s="65" t="s">
        <v>127</v>
      </c>
      <c r="E98" s="326">
        <f>SUM(F98,I98)</f>
        <v>0</v>
      </c>
      <c r="F98" s="349"/>
      <c r="G98" s="349"/>
      <c r="H98" s="350"/>
      <c r="I98" s="350"/>
      <c r="J98" s="329">
        <f>SUM(K98,N98)</f>
        <v>0</v>
      </c>
      <c r="K98" s="350"/>
      <c r="L98" s="350"/>
      <c r="M98" s="350"/>
      <c r="N98" s="350"/>
      <c r="O98" s="350"/>
      <c r="P98" s="350"/>
      <c r="Q98" s="329">
        <f>SUM(E98,J98)</f>
        <v>0</v>
      </c>
    </row>
    <row r="99" spans="1:74" ht="23.25" hidden="1" customHeight="1">
      <c r="A99" s="31" t="s">
        <v>128</v>
      </c>
      <c r="B99" s="31" t="s">
        <v>247</v>
      </c>
      <c r="C99" s="34" t="s">
        <v>183</v>
      </c>
      <c r="D99" s="52" t="s">
        <v>52</v>
      </c>
      <c r="E99" s="229">
        <f>SUM(F99,I99)</f>
        <v>0</v>
      </c>
      <c r="F99" s="348"/>
      <c r="G99" s="348"/>
      <c r="H99" s="371"/>
      <c r="I99" s="371"/>
      <c r="J99" s="319">
        <f>SUM(K99,N99)</f>
        <v>0</v>
      </c>
      <c r="K99" s="371"/>
      <c r="L99" s="371"/>
      <c r="M99" s="371"/>
      <c r="N99" s="371"/>
      <c r="O99" s="371"/>
      <c r="P99" s="371"/>
      <c r="Q99" s="229">
        <f t="shared" ref="Q99:Q101" si="37">SUM(E99,J99)</f>
        <v>0</v>
      </c>
    </row>
    <row r="100" spans="1:74" ht="23.25" hidden="1" customHeight="1">
      <c r="A100" s="31" t="s">
        <v>340</v>
      </c>
      <c r="B100" s="26" t="s">
        <v>244</v>
      </c>
      <c r="C100" s="36" t="s">
        <v>174</v>
      </c>
      <c r="D100" s="41" t="s">
        <v>45</v>
      </c>
      <c r="E100" s="229"/>
      <c r="F100" s="348"/>
      <c r="G100" s="348"/>
      <c r="H100" s="371"/>
      <c r="I100" s="371"/>
      <c r="J100" s="319">
        <f>SUM(K100,N100)</f>
        <v>0</v>
      </c>
      <c r="K100" s="371"/>
      <c r="L100" s="371"/>
      <c r="M100" s="371"/>
      <c r="N100" s="371"/>
      <c r="O100" s="371"/>
      <c r="P100" s="371"/>
      <c r="Q100" s="229">
        <f t="shared" si="37"/>
        <v>0</v>
      </c>
    </row>
    <row r="101" spans="1:74" s="66" customFormat="1" ht="42.75" hidden="1" customHeight="1">
      <c r="A101" s="80"/>
      <c r="B101" s="166"/>
      <c r="C101" s="64"/>
      <c r="D101" s="163" t="s">
        <v>448</v>
      </c>
      <c r="E101" s="326"/>
      <c r="F101" s="349"/>
      <c r="G101" s="349"/>
      <c r="H101" s="350"/>
      <c r="I101" s="350"/>
      <c r="J101" s="329">
        <f>SUM(K101,N101)</f>
        <v>0</v>
      </c>
      <c r="K101" s="350"/>
      <c r="L101" s="350"/>
      <c r="M101" s="350"/>
      <c r="N101" s="350"/>
      <c r="O101" s="350"/>
      <c r="P101" s="350"/>
      <c r="Q101" s="326">
        <f t="shared" si="37"/>
        <v>0</v>
      </c>
    </row>
    <row r="102" spans="1:74" ht="45.75" hidden="1" customHeight="1">
      <c r="A102" s="37" t="s">
        <v>141</v>
      </c>
      <c r="B102" s="37"/>
      <c r="C102" s="37"/>
      <c r="D102" s="42" t="s">
        <v>384</v>
      </c>
      <c r="E102" s="230">
        <f>SUM(E103)</f>
        <v>0</v>
      </c>
      <c r="F102" s="230">
        <f t="shared" ref="F102:Q102" si="38">SUM(F103)</f>
        <v>0</v>
      </c>
      <c r="G102" s="230">
        <f t="shared" si="38"/>
        <v>0</v>
      </c>
      <c r="H102" s="230">
        <f t="shared" si="38"/>
        <v>0</v>
      </c>
      <c r="I102" s="230">
        <f t="shared" si="38"/>
        <v>0</v>
      </c>
      <c r="J102" s="230">
        <f t="shared" si="38"/>
        <v>0</v>
      </c>
      <c r="K102" s="230">
        <f t="shared" si="38"/>
        <v>0</v>
      </c>
      <c r="L102" s="230">
        <f t="shared" si="38"/>
        <v>0</v>
      </c>
      <c r="M102" s="230">
        <f t="shared" si="38"/>
        <v>0</v>
      </c>
      <c r="N102" s="230">
        <f t="shared" si="38"/>
        <v>0</v>
      </c>
      <c r="O102" s="230">
        <f t="shared" si="38"/>
        <v>0</v>
      </c>
      <c r="P102" s="230">
        <f t="shared" si="38"/>
        <v>0</v>
      </c>
      <c r="Q102" s="230">
        <f t="shared" si="38"/>
        <v>0</v>
      </c>
    </row>
    <row r="103" spans="1:74" s="5" customFormat="1" ht="44.25" hidden="1" customHeight="1">
      <c r="A103" s="37" t="s">
        <v>142</v>
      </c>
      <c r="B103" s="37"/>
      <c r="C103" s="37"/>
      <c r="D103" s="42" t="s">
        <v>384</v>
      </c>
      <c r="E103" s="230">
        <f t="shared" ref="E103:F103" si="39">SUM(E104,E105,E112,E116,E128,E138,E140,E143,E145,E148,E151)</f>
        <v>0</v>
      </c>
      <c r="F103" s="230">
        <f t="shared" si="39"/>
        <v>0</v>
      </c>
      <c r="G103" s="230">
        <f>SUM(G104,G105,G112,G116,G128,G138,G140,G143,G145,G148,G151)</f>
        <v>0</v>
      </c>
      <c r="H103" s="230">
        <f t="shared" ref="H103:Q103" si="40">SUM(H104,H105,H112,H116,H128,H138,H140,H143,H145,H148,H151)</f>
        <v>0</v>
      </c>
      <c r="I103" s="230">
        <f t="shared" si="40"/>
        <v>0</v>
      </c>
      <c r="J103" s="230">
        <f t="shared" si="40"/>
        <v>0</v>
      </c>
      <c r="K103" s="230">
        <f t="shared" si="40"/>
        <v>0</v>
      </c>
      <c r="L103" s="230">
        <f t="shared" si="40"/>
        <v>0</v>
      </c>
      <c r="M103" s="230">
        <f t="shared" si="40"/>
        <v>0</v>
      </c>
      <c r="N103" s="230">
        <f t="shared" si="40"/>
        <v>0</v>
      </c>
      <c r="O103" s="230">
        <f t="shared" si="40"/>
        <v>0</v>
      </c>
      <c r="P103" s="230">
        <f t="shared" ref="P103" si="41">SUM(P104,P105,P112,P116,P128,P138,P140,P143,P145,P148)</f>
        <v>0</v>
      </c>
      <c r="Q103" s="230">
        <f t="shared" si="40"/>
        <v>0</v>
      </c>
      <c r="S103" s="99">
        <f>SUM(E103,J103)</f>
        <v>0</v>
      </c>
      <c r="T103" s="7"/>
      <c r="U103" s="7"/>
      <c r="V103" s="7"/>
      <c r="W103" s="7"/>
      <c r="X103" s="7"/>
      <c r="Y103" s="7"/>
      <c r="Z103" s="7"/>
      <c r="AA103" s="7"/>
      <c r="AB103" s="7"/>
      <c r="AC103" s="7"/>
      <c r="AD103" s="7"/>
      <c r="AE103" s="7"/>
      <c r="AF103" s="7"/>
      <c r="AG103" s="7"/>
      <c r="AH103" s="7"/>
    </row>
    <row r="104" spans="1:74" s="5" customFormat="1" ht="23.25" hidden="1" customHeight="1">
      <c r="A104" s="70" t="s">
        <v>63</v>
      </c>
      <c r="B104" s="70" t="s">
        <v>172</v>
      </c>
      <c r="C104" s="70" t="s">
        <v>156</v>
      </c>
      <c r="D104" s="124" t="s">
        <v>354</v>
      </c>
      <c r="E104" s="373">
        <f t="shared" ref="E104:E151" si="42">SUM(F104,I104)</f>
        <v>0</v>
      </c>
      <c r="F104" s="374"/>
      <c r="G104" s="375"/>
      <c r="H104" s="375"/>
      <c r="I104" s="375"/>
      <c r="J104" s="376">
        <f>SUM(K104,N104)</f>
        <v>0</v>
      </c>
      <c r="K104" s="375"/>
      <c r="L104" s="375"/>
      <c r="M104" s="375"/>
      <c r="N104" s="375"/>
      <c r="O104" s="375"/>
      <c r="P104" s="375"/>
      <c r="Q104" s="376">
        <f>SUM(E104,J104)</f>
        <v>0</v>
      </c>
      <c r="S104" s="7"/>
      <c r="T104" s="7"/>
      <c r="U104" s="7"/>
      <c r="V104" s="7"/>
      <c r="W104" s="7"/>
      <c r="X104" s="7"/>
      <c r="Y104" s="7"/>
      <c r="Z104" s="7"/>
      <c r="AA104" s="7"/>
      <c r="AB104" s="7"/>
      <c r="AC104" s="7"/>
      <c r="AD104" s="7"/>
      <c r="AE104" s="7"/>
      <c r="AF104" s="7"/>
      <c r="AG104" s="7"/>
      <c r="AH104" s="7"/>
    </row>
    <row r="105" spans="1:74" s="54" customFormat="1" ht="62.25" hidden="1" customHeight="1">
      <c r="A105" s="45">
        <v>1513010</v>
      </c>
      <c r="B105" s="88" t="s">
        <v>263</v>
      </c>
      <c r="C105" s="30"/>
      <c r="D105" s="8" t="s">
        <v>131</v>
      </c>
      <c r="E105" s="229">
        <f t="shared" ref="E105:Q105" si="43">SUM(E106,E108,E109,E110,E111)</f>
        <v>0</v>
      </c>
      <c r="F105" s="348">
        <f t="shared" si="43"/>
        <v>0</v>
      </c>
      <c r="G105" s="229">
        <f t="shared" si="43"/>
        <v>0</v>
      </c>
      <c r="H105" s="229">
        <f t="shared" si="43"/>
        <v>0</v>
      </c>
      <c r="I105" s="229">
        <f t="shared" si="43"/>
        <v>0</v>
      </c>
      <c r="J105" s="319">
        <f t="shared" ref="J105:J115" si="44">SUM(K105,N105)</f>
        <v>0</v>
      </c>
      <c r="K105" s="229">
        <f t="shared" si="43"/>
        <v>0</v>
      </c>
      <c r="L105" s="229">
        <f t="shared" si="43"/>
        <v>0</v>
      </c>
      <c r="M105" s="229">
        <f t="shared" si="43"/>
        <v>0</v>
      </c>
      <c r="N105" s="229">
        <f t="shared" si="43"/>
        <v>0</v>
      </c>
      <c r="O105" s="229">
        <f t="shared" si="43"/>
        <v>0</v>
      </c>
      <c r="P105" s="229">
        <f t="shared" si="43"/>
        <v>0</v>
      </c>
      <c r="Q105" s="229">
        <f t="shared" si="43"/>
        <v>0</v>
      </c>
      <c r="S105" s="55"/>
      <c r="T105" s="55"/>
      <c r="U105" s="55"/>
      <c r="V105" s="55"/>
      <c r="W105" s="55"/>
      <c r="X105" s="55"/>
      <c r="Y105" s="55"/>
      <c r="Z105" s="55"/>
      <c r="AA105" s="55"/>
      <c r="AB105" s="55"/>
      <c r="AC105" s="55"/>
      <c r="AD105" s="55"/>
      <c r="AE105" s="55"/>
      <c r="AF105" s="55"/>
      <c r="AG105" s="55"/>
      <c r="AH105" s="55"/>
    </row>
    <row r="106" spans="1:74" s="53" customFormat="1" ht="145.19999999999999" hidden="1" customHeight="1">
      <c r="A106" s="57">
        <v>1513011</v>
      </c>
      <c r="B106" s="89" t="s">
        <v>264</v>
      </c>
      <c r="C106" s="51">
        <v>1030</v>
      </c>
      <c r="D106" s="71" t="s">
        <v>64</v>
      </c>
      <c r="E106" s="217">
        <f t="shared" si="42"/>
        <v>0</v>
      </c>
      <c r="F106" s="216"/>
      <c r="G106" s="377"/>
      <c r="H106" s="377"/>
      <c r="I106" s="377"/>
      <c r="J106" s="220">
        <f t="shared" si="44"/>
        <v>0</v>
      </c>
      <c r="K106" s="377"/>
      <c r="L106" s="377"/>
      <c r="M106" s="377"/>
      <c r="N106" s="325"/>
      <c r="O106" s="325"/>
      <c r="P106" s="377"/>
      <c r="Q106" s="220">
        <f t="shared" ref="Q106:Q112" si="45">SUM(E106,J106)</f>
        <v>0</v>
      </c>
      <c r="S106" s="72"/>
      <c r="T106" s="72"/>
      <c r="U106" s="72"/>
      <c r="V106" s="72"/>
      <c r="W106" s="72"/>
      <c r="X106" s="72"/>
      <c r="Y106" s="72"/>
      <c r="Z106" s="72"/>
      <c r="AA106" s="72"/>
      <c r="AB106" s="72"/>
      <c r="AC106" s="72"/>
      <c r="AD106" s="72"/>
      <c r="AE106" s="72"/>
      <c r="AF106" s="72"/>
      <c r="AG106" s="72"/>
      <c r="AH106" s="72"/>
    </row>
    <row r="107" spans="1:74" s="58" customFormat="1" ht="152.25" hidden="1" customHeight="1">
      <c r="A107" s="73"/>
      <c r="B107" s="90"/>
      <c r="C107" s="74"/>
      <c r="D107" s="84" t="s">
        <v>208</v>
      </c>
      <c r="E107" s="378"/>
      <c r="F107" s="379"/>
      <c r="G107" s="380"/>
      <c r="H107" s="381"/>
      <c r="I107" s="380"/>
      <c r="J107" s="382"/>
      <c r="K107" s="383"/>
      <c r="L107" s="380"/>
      <c r="M107" s="380"/>
      <c r="N107" s="380"/>
      <c r="O107" s="380"/>
      <c r="P107" s="384"/>
      <c r="Q107" s="382"/>
      <c r="R107" s="75"/>
    </row>
    <row r="108" spans="1:74" s="78" customFormat="1" ht="253.2" hidden="1" customHeight="1">
      <c r="A108" s="76" t="s">
        <v>132</v>
      </c>
      <c r="B108" s="76" t="s">
        <v>265</v>
      </c>
      <c r="C108" s="76" t="s">
        <v>76</v>
      </c>
      <c r="D108" s="77" t="s">
        <v>209</v>
      </c>
      <c r="E108" s="219">
        <f t="shared" si="42"/>
        <v>0</v>
      </c>
      <c r="F108" s="218"/>
      <c r="G108" s="385"/>
      <c r="H108" s="385"/>
      <c r="I108" s="385"/>
      <c r="J108" s="221">
        <f t="shared" si="44"/>
        <v>0</v>
      </c>
      <c r="K108" s="385"/>
      <c r="L108" s="385"/>
      <c r="M108" s="385"/>
      <c r="N108" s="385"/>
      <c r="O108" s="385"/>
      <c r="P108" s="385"/>
      <c r="Q108" s="221">
        <f t="shared" si="45"/>
        <v>0</v>
      </c>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82"/>
    </row>
    <row r="109" spans="1:74" s="49" customFormat="1" ht="58.5" hidden="1" customHeight="1">
      <c r="A109" s="57">
        <v>1513013</v>
      </c>
      <c r="B109" s="89" t="s">
        <v>266</v>
      </c>
      <c r="C109" s="51" t="s">
        <v>175</v>
      </c>
      <c r="D109" s="67" t="s">
        <v>65</v>
      </c>
      <c r="E109" s="217">
        <f>SUM(F109,I123)</f>
        <v>0</v>
      </c>
      <c r="F109" s="216"/>
      <c r="G109" s="385"/>
      <c r="H109" s="385"/>
      <c r="I109" s="385"/>
      <c r="J109" s="222">
        <f t="shared" si="44"/>
        <v>0</v>
      </c>
      <c r="K109" s="386"/>
      <c r="L109" s="386"/>
      <c r="M109" s="386"/>
      <c r="N109" s="386"/>
      <c r="O109" s="386"/>
      <c r="P109" s="386"/>
      <c r="Q109" s="222">
        <f t="shared" si="45"/>
        <v>0</v>
      </c>
      <c r="S109" s="58"/>
      <c r="T109" s="58"/>
      <c r="U109" s="58"/>
      <c r="V109" s="58"/>
      <c r="W109" s="58"/>
      <c r="X109" s="58"/>
      <c r="Y109" s="58"/>
      <c r="Z109" s="58"/>
      <c r="AA109" s="58"/>
      <c r="AB109" s="58"/>
      <c r="AC109" s="58"/>
      <c r="AD109" s="58"/>
      <c r="AE109" s="58"/>
      <c r="AF109" s="58"/>
      <c r="AG109" s="58"/>
      <c r="AH109" s="58"/>
    </row>
    <row r="110" spans="1:74" s="49" customFormat="1" ht="21.75" hidden="1" customHeight="1">
      <c r="A110" s="57">
        <v>1513015</v>
      </c>
      <c r="B110" s="89" t="s">
        <v>267</v>
      </c>
      <c r="C110" s="51" t="s">
        <v>175</v>
      </c>
      <c r="D110" s="67" t="s">
        <v>66</v>
      </c>
      <c r="E110" s="217">
        <f>SUM(F110,I124)</f>
        <v>0</v>
      </c>
      <c r="F110" s="216"/>
      <c r="G110" s="385"/>
      <c r="H110" s="385"/>
      <c r="I110" s="385"/>
      <c r="J110" s="222">
        <f t="shared" si="44"/>
        <v>0</v>
      </c>
      <c r="K110" s="386"/>
      <c r="L110" s="386"/>
      <c r="M110" s="386"/>
      <c r="N110" s="386"/>
      <c r="O110" s="386"/>
      <c r="P110" s="386"/>
      <c r="Q110" s="222">
        <f t="shared" si="45"/>
        <v>0</v>
      </c>
      <c r="S110" s="58"/>
      <c r="T110" s="58"/>
      <c r="U110" s="58"/>
      <c r="V110" s="58"/>
      <c r="W110" s="58"/>
      <c r="X110" s="58"/>
      <c r="Y110" s="58"/>
      <c r="Z110" s="58"/>
      <c r="AA110" s="58"/>
      <c r="AB110" s="58"/>
      <c r="AC110" s="58"/>
      <c r="AD110" s="58"/>
      <c r="AE110" s="58"/>
      <c r="AF110" s="58"/>
      <c r="AG110" s="58"/>
      <c r="AH110" s="58"/>
    </row>
    <row r="111" spans="1:74" s="49" customFormat="1" ht="33.75" hidden="1" customHeight="1">
      <c r="A111" s="57">
        <v>1513016</v>
      </c>
      <c r="B111" s="89" t="s">
        <v>268</v>
      </c>
      <c r="C111" s="51" t="s">
        <v>169</v>
      </c>
      <c r="D111" s="71" t="s">
        <v>67</v>
      </c>
      <c r="E111" s="217">
        <f>SUM(F111,I125)</f>
        <v>0</v>
      </c>
      <c r="F111" s="216"/>
      <c r="G111" s="325"/>
      <c r="H111" s="325"/>
      <c r="I111" s="325"/>
      <c r="J111" s="220">
        <f t="shared" si="44"/>
        <v>0</v>
      </c>
      <c r="K111" s="387"/>
      <c r="L111" s="387"/>
      <c r="M111" s="387"/>
      <c r="N111" s="387"/>
      <c r="O111" s="387"/>
      <c r="P111" s="387"/>
      <c r="Q111" s="220">
        <f t="shared" si="45"/>
        <v>0</v>
      </c>
      <c r="S111" s="58"/>
      <c r="T111" s="58"/>
      <c r="U111" s="58"/>
      <c r="V111" s="58"/>
      <c r="W111" s="58"/>
      <c r="X111" s="58"/>
      <c r="Y111" s="58"/>
      <c r="Z111" s="58"/>
      <c r="AA111" s="58"/>
      <c r="AB111" s="58"/>
      <c r="AC111" s="58"/>
      <c r="AD111" s="58"/>
      <c r="AE111" s="58"/>
      <c r="AF111" s="58"/>
      <c r="AG111" s="58"/>
      <c r="AH111" s="58"/>
    </row>
    <row r="112" spans="1:74" s="5" customFormat="1" ht="29.25" hidden="1" customHeight="1">
      <c r="A112" s="45">
        <v>1513020</v>
      </c>
      <c r="B112" s="88" t="s">
        <v>269</v>
      </c>
      <c r="C112" s="30"/>
      <c r="D112" s="2" t="s">
        <v>78</v>
      </c>
      <c r="E112" s="229">
        <f>SUM(E113:E115)</f>
        <v>0</v>
      </c>
      <c r="F112" s="229">
        <f>SUM(F113:F115)</f>
        <v>0</v>
      </c>
      <c r="G112" s="229">
        <f>SUM(G113:G115)</f>
        <v>0</v>
      </c>
      <c r="H112" s="229">
        <f>SUM(H113:H115)</f>
        <v>0</v>
      </c>
      <c r="I112" s="229">
        <f>SUM(I113:I115)</f>
        <v>0</v>
      </c>
      <c r="J112" s="319">
        <f t="shared" si="44"/>
        <v>0</v>
      </c>
      <c r="K112" s="229">
        <f t="shared" ref="K112:P112" si="46">SUM(K113:K115)</f>
        <v>0</v>
      </c>
      <c r="L112" s="229">
        <f t="shared" si="46"/>
        <v>0</v>
      </c>
      <c r="M112" s="229">
        <f t="shared" si="46"/>
        <v>0</v>
      </c>
      <c r="N112" s="229">
        <f t="shared" si="46"/>
        <v>0</v>
      </c>
      <c r="O112" s="229">
        <f t="shared" si="46"/>
        <v>0</v>
      </c>
      <c r="P112" s="229">
        <f t="shared" si="46"/>
        <v>0</v>
      </c>
      <c r="Q112" s="319">
        <f t="shared" si="45"/>
        <v>0</v>
      </c>
      <c r="S112" s="7"/>
      <c r="T112" s="7"/>
      <c r="U112" s="7"/>
      <c r="V112" s="7"/>
      <c r="W112" s="7"/>
      <c r="X112" s="7"/>
      <c r="Y112" s="7"/>
      <c r="Z112" s="7"/>
      <c r="AA112" s="7"/>
      <c r="AB112" s="7"/>
      <c r="AC112" s="7"/>
      <c r="AD112" s="7"/>
      <c r="AE112" s="7"/>
      <c r="AF112" s="7"/>
      <c r="AG112" s="7"/>
      <c r="AH112" s="7"/>
    </row>
    <row r="113" spans="1:123" s="49" customFormat="1" ht="117.75" hidden="1" customHeight="1">
      <c r="A113" s="60">
        <v>1513021</v>
      </c>
      <c r="B113" s="91" t="s">
        <v>270</v>
      </c>
      <c r="C113" s="51">
        <v>1030</v>
      </c>
      <c r="D113" s="67" t="s">
        <v>79</v>
      </c>
      <c r="E113" s="326">
        <f t="shared" si="42"/>
        <v>0</v>
      </c>
      <c r="F113" s="327"/>
      <c r="G113" s="388"/>
      <c r="H113" s="388"/>
      <c r="I113" s="388"/>
      <c r="J113" s="319">
        <f t="shared" si="44"/>
        <v>0</v>
      </c>
      <c r="K113" s="388"/>
      <c r="L113" s="388"/>
      <c r="M113" s="388"/>
      <c r="N113" s="388"/>
      <c r="O113" s="388"/>
      <c r="P113" s="388"/>
      <c r="Q113" s="389">
        <f>SUM(J113,E113)</f>
        <v>0</v>
      </c>
      <c r="S113" s="58"/>
      <c r="T113" s="58"/>
      <c r="U113" s="58"/>
      <c r="V113" s="58"/>
      <c r="W113" s="58"/>
      <c r="X113" s="58"/>
      <c r="Y113" s="58"/>
      <c r="Z113" s="58"/>
      <c r="AA113" s="58"/>
      <c r="AB113" s="58"/>
      <c r="AC113" s="58"/>
      <c r="AD113" s="58"/>
      <c r="AE113" s="58"/>
      <c r="AF113" s="58"/>
      <c r="AG113" s="58"/>
      <c r="AH113" s="58"/>
    </row>
    <row r="114" spans="1:123" s="49" customFormat="1" ht="57" hidden="1" customHeight="1">
      <c r="A114" s="60"/>
      <c r="B114" s="91"/>
      <c r="C114" s="51" t="s">
        <v>175</v>
      </c>
      <c r="D114" s="67" t="s">
        <v>80</v>
      </c>
      <c r="E114" s="326"/>
      <c r="F114" s="327"/>
      <c r="G114" s="388"/>
      <c r="H114" s="388"/>
      <c r="I114" s="388"/>
      <c r="J114" s="319">
        <f t="shared" si="44"/>
        <v>0</v>
      </c>
      <c r="K114" s="388"/>
      <c r="L114" s="388"/>
      <c r="M114" s="388"/>
      <c r="N114" s="388"/>
      <c r="O114" s="388"/>
      <c r="P114" s="388"/>
      <c r="Q114" s="389">
        <f>SUM(J114,E114)</f>
        <v>0</v>
      </c>
      <c r="S114" s="58"/>
      <c r="T114" s="58"/>
      <c r="U114" s="58"/>
      <c r="V114" s="58"/>
      <c r="W114" s="58"/>
      <c r="X114" s="58"/>
      <c r="Y114" s="58"/>
      <c r="Z114" s="58"/>
      <c r="AA114" s="58"/>
      <c r="AB114" s="58"/>
      <c r="AC114" s="58"/>
      <c r="AD114" s="58"/>
      <c r="AE114" s="58"/>
      <c r="AF114" s="58"/>
      <c r="AG114" s="58"/>
      <c r="AH114" s="58"/>
    </row>
    <row r="115" spans="1:123" s="49" customFormat="1" ht="33" hidden="1" customHeight="1">
      <c r="A115" s="60">
        <v>1513026</v>
      </c>
      <c r="B115" s="91" t="s">
        <v>271</v>
      </c>
      <c r="C115" s="51" t="s">
        <v>169</v>
      </c>
      <c r="D115" s="67" t="s">
        <v>81</v>
      </c>
      <c r="E115" s="326">
        <f t="shared" si="42"/>
        <v>0</v>
      </c>
      <c r="F115" s="327"/>
      <c r="G115" s="388"/>
      <c r="H115" s="388"/>
      <c r="I115" s="388"/>
      <c r="J115" s="319">
        <f t="shared" si="44"/>
        <v>0</v>
      </c>
      <c r="K115" s="388"/>
      <c r="L115" s="388"/>
      <c r="M115" s="388"/>
      <c r="N115" s="388"/>
      <c r="O115" s="388"/>
      <c r="P115" s="388"/>
      <c r="Q115" s="389">
        <f>SUM(J115,E115)</f>
        <v>0</v>
      </c>
      <c r="S115" s="58"/>
      <c r="T115" s="58"/>
      <c r="U115" s="58"/>
      <c r="V115" s="58"/>
      <c r="W115" s="58"/>
      <c r="X115" s="58"/>
      <c r="Y115" s="58"/>
      <c r="Z115" s="58"/>
      <c r="AA115" s="58"/>
      <c r="AB115" s="58"/>
      <c r="AC115" s="58"/>
      <c r="AD115" s="58"/>
      <c r="AE115" s="58"/>
      <c r="AF115" s="58"/>
      <c r="AG115" s="58"/>
      <c r="AH115" s="58"/>
    </row>
    <row r="116" spans="1:123" s="5" customFormat="1" ht="115.5" hidden="1" customHeight="1">
      <c r="A116" s="28">
        <v>1513030</v>
      </c>
      <c r="B116" s="93" t="s">
        <v>272</v>
      </c>
      <c r="C116" s="30" t="s">
        <v>76</v>
      </c>
      <c r="D116" s="8" t="s">
        <v>75</v>
      </c>
      <c r="E116" s="229">
        <f t="shared" si="42"/>
        <v>0</v>
      </c>
      <c r="F116" s="348"/>
      <c r="G116" s="348">
        <f t="shared" ref="G116:Q116" si="47">SUM(G117:G120)</f>
        <v>0</v>
      </c>
      <c r="H116" s="348">
        <f t="shared" si="47"/>
        <v>0</v>
      </c>
      <c r="I116" s="348">
        <f t="shared" si="47"/>
        <v>0</v>
      </c>
      <c r="J116" s="348">
        <f t="shared" si="47"/>
        <v>0</v>
      </c>
      <c r="K116" s="348">
        <f t="shared" si="47"/>
        <v>0</v>
      </c>
      <c r="L116" s="348">
        <f t="shared" si="47"/>
        <v>0</v>
      </c>
      <c r="M116" s="348">
        <f t="shared" si="47"/>
        <v>0</v>
      </c>
      <c r="N116" s="348">
        <f t="shared" si="47"/>
        <v>0</v>
      </c>
      <c r="O116" s="348">
        <f t="shared" si="47"/>
        <v>0</v>
      </c>
      <c r="P116" s="348">
        <f t="shared" si="47"/>
        <v>0</v>
      </c>
      <c r="Q116" s="229">
        <f t="shared" si="47"/>
        <v>0</v>
      </c>
      <c r="S116" s="7"/>
      <c r="T116" s="7"/>
      <c r="U116" s="7"/>
      <c r="V116" s="7"/>
      <c r="W116" s="7"/>
      <c r="X116" s="7"/>
      <c r="Y116" s="7"/>
      <c r="Z116" s="7"/>
      <c r="AA116" s="7"/>
      <c r="AB116" s="7"/>
      <c r="AC116" s="7"/>
      <c r="AD116" s="7"/>
      <c r="AE116" s="7"/>
      <c r="AF116" s="7"/>
      <c r="AG116" s="7"/>
      <c r="AH116" s="7"/>
    </row>
    <row r="117" spans="1:123" s="49" customFormat="1" ht="114.75" hidden="1" customHeight="1">
      <c r="A117" s="60">
        <v>1513031</v>
      </c>
      <c r="B117" s="91" t="s">
        <v>332</v>
      </c>
      <c r="C117" s="51" t="s">
        <v>76</v>
      </c>
      <c r="D117" s="121" t="s">
        <v>331</v>
      </c>
      <c r="E117" s="326">
        <f t="shared" si="42"/>
        <v>0</v>
      </c>
      <c r="F117" s="349"/>
      <c r="G117" s="326"/>
      <c r="H117" s="326"/>
      <c r="I117" s="326"/>
      <c r="J117" s="329">
        <f t="shared" ref="J117:J119" si="48">SUM(K117,N117)</f>
        <v>0</v>
      </c>
      <c r="K117" s="326"/>
      <c r="L117" s="326"/>
      <c r="M117" s="326"/>
      <c r="N117" s="326"/>
      <c r="O117" s="326"/>
      <c r="P117" s="326"/>
      <c r="Q117" s="389">
        <f t="shared" ref="Q117:Q119" si="49">SUM(J117,E117)</f>
        <v>0</v>
      </c>
      <c r="S117" s="58"/>
      <c r="T117" s="58"/>
      <c r="U117" s="58"/>
      <c r="V117" s="58"/>
      <c r="W117" s="58"/>
      <c r="X117" s="58"/>
      <c r="Y117" s="58"/>
      <c r="Z117" s="58"/>
      <c r="AA117" s="58"/>
      <c r="AB117" s="58"/>
      <c r="AC117" s="58"/>
      <c r="AD117" s="58"/>
      <c r="AE117" s="58"/>
      <c r="AF117" s="58"/>
      <c r="AG117" s="58"/>
      <c r="AH117" s="58"/>
    </row>
    <row r="118" spans="1:123" s="49" customFormat="1" ht="39" hidden="1" customHeight="1">
      <c r="A118" s="60">
        <v>1513033</v>
      </c>
      <c r="B118" s="91" t="s">
        <v>333</v>
      </c>
      <c r="C118" s="51" t="s">
        <v>175</v>
      </c>
      <c r="D118" s="121" t="s">
        <v>334</v>
      </c>
      <c r="E118" s="326">
        <f t="shared" si="42"/>
        <v>0</v>
      </c>
      <c r="F118" s="349"/>
      <c r="G118" s="326"/>
      <c r="H118" s="326"/>
      <c r="I118" s="326"/>
      <c r="J118" s="329">
        <f t="shared" si="48"/>
        <v>0</v>
      </c>
      <c r="K118" s="326"/>
      <c r="L118" s="326"/>
      <c r="M118" s="326"/>
      <c r="N118" s="326"/>
      <c r="O118" s="326"/>
      <c r="P118" s="326"/>
      <c r="Q118" s="389">
        <f t="shared" si="49"/>
        <v>0</v>
      </c>
      <c r="S118" s="58"/>
      <c r="T118" s="58"/>
      <c r="U118" s="58"/>
      <c r="V118" s="58"/>
      <c r="W118" s="58"/>
      <c r="X118" s="58"/>
      <c r="Y118" s="58"/>
      <c r="Z118" s="58"/>
      <c r="AA118" s="58"/>
      <c r="AB118" s="58"/>
      <c r="AC118" s="58"/>
      <c r="AD118" s="58"/>
      <c r="AE118" s="58"/>
      <c r="AF118" s="58"/>
      <c r="AG118" s="58"/>
      <c r="AH118" s="58"/>
    </row>
    <row r="119" spans="1:123" s="49" customFormat="1" ht="21" hidden="1" customHeight="1">
      <c r="A119" s="60">
        <v>1513034</v>
      </c>
      <c r="B119" s="91" t="s">
        <v>336</v>
      </c>
      <c r="C119" s="51" t="s">
        <v>175</v>
      </c>
      <c r="D119" s="121" t="s">
        <v>335</v>
      </c>
      <c r="E119" s="326">
        <f t="shared" si="42"/>
        <v>0</v>
      </c>
      <c r="F119" s="349"/>
      <c r="G119" s="326"/>
      <c r="H119" s="326"/>
      <c r="I119" s="326"/>
      <c r="J119" s="329">
        <f t="shared" si="48"/>
        <v>0</v>
      </c>
      <c r="K119" s="326"/>
      <c r="L119" s="326"/>
      <c r="M119" s="326"/>
      <c r="N119" s="326"/>
      <c r="O119" s="326"/>
      <c r="P119" s="326"/>
      <c r="Q119" s="389">
        <f t="shared" si="49"/>
        <v>0</v>
      </c>
      <c r="S119" s="58"/>
      <c r="T119" s="58"/>
      <c r="U119" s="58"/>
      <c r="V119" s="58"/>
      <c r="W119" s="58"/>
      <c r="X119" s="58"/>
      <c r="Y119" s="58"/>
      <c r="Z119" s="58"/>
      <c r="AA119" s="58"/>
      <c r="AB119" s="58"/>
      <c r="AC119" s="58"/>
      <c r="AD119" s="58"/>
      <c r="AE119" s="58"/>
      <c r="AF119" s="58"/>
      <c r="AG119" s="58"/>
      <c r="AH119" s="58"/>
    </row>
    <row r="120" spans="1:123" s="49" customFormat="1" ht="31.5" hidden="1" customHeight="1">
      <c r="A120" s="57">
        <v>1513035</v>
      </c>
      <c r="B120" s="89" t="s">
        <v>273</v>
      </c>
      <c r="C120" s="51" t="s">
        <v>175</v>
      </c>
      <c r="D120" s="67" t="s">
        <v>77</v>
      </c>
      <c r="E120" s="326">
        <f t="shared" si="42"/>
        <v>0</v>
      </c>
      <c r="F120" s="349"/>
      <c r="G120" s="324"/>
      <c r="H120" s="324"/>
      <c r="I120" s="324"/>
      <c r="J120" s="329">
        <f t="shared" ref="J120:J148" si="50">SUM(K120,N120)</f>
        <v>0</v>
      </c>
      <c r="K120" s="390"/>
      <c r="L120" s="391"/>
      <c r="M120" s="391"/>
      <c r="N120" s="391"/>
      <c r="O120" s="391"/>
      <c r="P120" s="391"/>
      <c r="Q120" s="329">
        <f>SUM(E120,J120)</f>
        <v>0</v>
      </c>
      <c r="S120" s="58"/>
      <c r="T120" s="58"/>
      <c r="U120" s="58"/>
      <c r="V120" s="58"/>
      <c r="W120" s="58"/>
      <c r="X120" s="58"/>
      <c r="Y120" s="58"/>
      <c r="Z120" s="58"/>
      <c r="AA120" s="58"/>
      <c r="AB120" s="58"/>
      <c r="AC120" s="58"/>
      <c r="AD120" s="58"/>
      <c r="AE120" s="58"/>
      <c r="AF120" s="58"/>
      <c r="AG120" s="58"/>
      <c r="AH120" s="58"/>
    </row>
    <row r="121" spans="1:123" s="56" customFormat="1" ht="17.25" hidden="1" customHeight="1">
      <c r="A121" s="45"/>
      <c r="B121" s="88"/>
      <c r="C121" s="30"/>
      <c r="D121" s="8"/>
      <c r="E121" s="326">
        <f t="shared" si="42"/>
        <v>0</v>
      </c>
      <c r="F121" s="348"/>
      <c r="G121" s="320"/>
      <c r="H121" s="320"/>
      <c r="I121" s="320"/>
      <c r="J121" s="319">
        <f t="shared" si="50"/>
        <v>0</v>
      </c>
      <c r="K121" s="318"/>
      <c r="L121" s="321"/>
      <c r="M121" s="321"/>
      <c r="N121" s="321"/>
      <c r="O121" s="321"/>
      <c r="P121" s="321"/>
      <c r="Q121" s="319">
        <f>SUM(E121,J121)</f>
        <v>0</v>
      </c>
      <c r="R121" s="184"/>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row>
    <row r="122" spans="1:123" s="5" customFormat="1" ht="17.25" hidden="1" customHeight="1">
      <c r="A122" s="45"/>
      <c r="B122" s="88"/>
      <c r="C122" s="30"/>
      <c r="D122" s="29"/>
      <c r="E122" s="326">
        <f t="shared" si="42"/>
        <v>0</v>
      </c>
      <c r="F122" s="348"/>
      <c r="G122" s="320"/>
      <c r="H122" s="320"/>
      <c r="I122" s="320"/>
      <c r="J122" s="319">
        <f t="shared" si="50"/>
        <v>0</v>
      </c>
      <c r="K122" s="318"/>
      <c r="L122" s="321"/>
      <c r="M122" s="321"/>
      <c r="N122" s="321"/>
      <c r="O122" s="321"/>
      <c r="P122" s="321"/>
      <c r="Q122" s="319">
        <f>SUM(E122,J122)</f>
        <v>0</v>
      </c>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row>
    <row r="123" spans="1:123" s="5" customFormat="1" ht="17.25" hidden="1" customHeight="1">
      <c r="A123" s="56"/>
      <c r="B123" s="185"/>
      <c r="C123" s="56"/>
      <c r="D123" s="56"/>
      <c r="E123" s="326">
        <f t="shared" si="42"/>
        <v>0</v>
      </c>
      <c r="F123" s="392"/>
      <c r="G123" s="320"/>
      <c r="H123" s="320"/>
      <c r="I123" s="320"/>
      <c r="J123" s="319">
        <f t="shared" si="50"/>
        <v>0</v>
      </c>
      <c r="K123" s="318"/>
      <c r="L123" s="321"/>
      <c r="M123" s="321"/>
      <c r="N123" s="321"/>
      <c r="O123" s="321"/>
      <c r="P123" s="321"/>
      <c r="Q123" s="319"/>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row>
    <row r="124" spans="1:123" s="5" customFormat="1" ht="17.25" hidden="1" customHeight="1">
      <c r="A124" s="28"/>
      <c r="B124" s="93"/>
      <c r="C124" s="30"/>
      <c r="D124" s="8"/>
      <c r="E124" s="326">
        <f t="shared" si="42"/>
        <v>0</v>
      </c>
      <c r="F124" s="235"/>
      <c r="G124" s="393"/>
      <c r="H124" s="393"/>
      <c r="I124" s="393"/>
      <c r="J124" s="357">
        <f>SUM(K124,N124)</f>
        <v>0</v>
      </c>
      <c r="K124" s="393"/>
      <c r="L124" s="393"/>
      <c r="M124" s="393"/>
      <c r="N124" s="393"/>
      <c r="O124" s="393"/>
      <c r="P124" s="393"/>
      <c r="Q124" s="357">
        <f>SUM(J124,E124)</f>
        <v>0</v>
      </c>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row>
    <row r="125" spans="1:123" s="5" customFormat="1" ht="17.25" hidden="1" customHeight="1">
      <c r="A125" s="45"/>
      <c r="B125" s="88"/>
      <c r="C125" s="30"/>
      <c r="D125" s="8"/>
      <c r="E125" s="326">
        <f t="shared" si="42"/>
        <v>0</v>
      </c>
      <c r="F125" s="348"/>
      <c r="G125" s="320"/>
      <c r="H125" s="320"/>
      <c r="I125" s="320"/>
      <c r="J125" s="319">
        <f t="shared" si="50"/>
        <v>0</v>
      </c>
      <c r="K125" s="318"/>
      <c r="L125" s="321"/>
      <c r="M125" s="321"/>
      <c r="N125" s="321"/>
      <c r="O125" s="321"/>
      <c r="P125" s="321"/>
      <c r="Q125" s="319">
        <f t="shared" ref="Q125:Q133" si="51">SUM(E125,J125)</f>
        <v>0</v>
      </c>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row>
    <row r="126" spans="1:123" s="5" customFormat="1" ht="17.25" hidden="1" customHeight="1">
      <c r="A126" s="45"/>
      <c r="B126" s="88"/>
      <c r="C126" s="30"/>
      <c r="D126" s="56"/>
      <c r="E126" s="326">
        <f t="shared" si="42"/>
        <v>0</v>
      </c>
      <c r="F126" s="348"/>
      <c r="G126" s="320"/>
      <c r="H126" s="320"/>
      <c r="I126" s="320"/>
      <c r="J126" s="319"/>
      <c r="K126" s="318"/>
      <c r="L126" s="321"/>
      <c r="M126" s="321"/>
      <c r="N126" s="321"/>
      <c r="O126" s="321"/>
      <c r="P126" s="321"/>
      <c r="Q126" s="319">
        <f t="shared" si="51"/>
        <v>0</v>
      </c>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row>
    <row r="127" spans="1:123" s="1" customFormat="1" ht="17.25" hidden="1" customHeight="1">
      <c r="A127" s="45"/>
      <c r="B127" s="88"/>
      <c r="C127" s="30"/>
      <c r="D127" s="23"/>
      <c r="E127" s="229">
        <f t="shared" si="42"/>
        <v>0</v>
      </c>
      <c r="F127" s="348"/>
      <c r="G127" s="320"/>
      <c r="H127" s="320"/>
      <c r="I127" s="320"/>
      <c r="J127" s="319">
        <f t="shared" si="50"/>
        <v>0</v>
      </c>
      <c r="K127" s="318"/>
      <c r="L127" s="321"/>
      <c r="M127" s="321"/>
      <c r="N127" s="321"/>
      <c r="O127" s="321"/>
      <c r="P127" s="321"/>
      <c r="Q127" s="319">
        <f t="shared" si="51"/>
        <v>0</v>
      </c>
    </row>
    <row r="128" spans="1:123" s="5" customFormat="1" ht="28.5" hidden="1" customHeight="1">
      <c r="A128" s="45">
        <v>1513040</v>
      </c>
      <c r="B128" s="88" t="s">
        <v>274</v>
      </c>
      <c r="C128" s="30"/>
      <c r="D128" s="8" t="s">
        <v>82</v>
      </c>
      <c r="E128" s="229">
        <f>SUM(E129:E137)</f>
        <v>0</v>
      </c>
      <c r="F128" s="348"/>
      <c r="G128" s="229"/>
      <c r="H128" s="229">
        <f t="shared" ref="H128:Q128" si="52">SUM(H129:H137)</f>
        <v>0</v>
      </c>
      <c r="I128" s="229">
        <f t="shared" si="52"/>
        <v>0</v>
      </c>
      <c r="J128" s="229">
        <f t="shared" si="52"/>
        <v>0</v>
      </c>
      <c r="K128" s="229">
        <f t="shared" si="52"/>
        <v>0</v>
      </c>
      <c r="L128" s="229">
        <f t="shared" si="52"/>
        <v>0</v>
      </c>
      <c r="M128" s="229">
        <f t="shared" si="52"/>
        <v>0</v>
      </c>
      <c r="N128" s="229">
        <f t="shared" si="52"/>
        <v>0</v>
      </c>
      <c r="O128" s="229">
        <f t="shared" si="52"/>
        <v>0</v>
      </c>
      <c r="P128" s="229">
        <f t="shared" si="52"/>
        <v>0</v>
      </c>
      <c r="Q128" s="229">
        <f t="shared" si="52"/>
        <v>0</v>
      </c>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row>
    <row r="129" spans="1:123" s="49" customFormat="1" ht="20.25" hidden="1" customHeight="1">
      <c r="A129" s="57">
        <v>1513041</v>
      </c>
      <c r="B129" s="89" t="s">
        <v>275</v>
      </c>
      <c r="C129" s="51" t="s">
        <v>166</v>
      </c>
      <c r="D129" s="186" t="s">
        <v>83</v>
      </c>
      <c r="E129" s="326">
        <f>SUM(F129,I129)</f>
        <v>0</v>
      </c>
      <c r="F129" s="349"/>
      <c r="G129" s="324"/>
      <c r="H129" s="324"/>
      <c r="I129" s="324"/>
      <c r="J129" s="329">
        <f t="shared" si="50"/>
        <v>0</v>
      </c>
      <c r="K129" s="390"/>
      <c r="L129" s="391"/>
      <c r="M129" s="391"/>
      <c r="N129" s="391"/>
      <c r="O129" s="391"/>
      <c r="P129" s="391"/>
      <c r="Q129" s="329">
        <f t="shared" si="51"/>
        <v>0</v>
      </c>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row>
    <row r="130" spans="1:123" s="49" customFormat="1" ht="22.5" hidden="1" customHeight="1">
      <c r="A130" s="57">
        <v>1513042</v>
      </c>
      <c r="B130" s="89" t="s">
        <v>276</v>
      </c>
      <c r="C130" s="51" t="s">
        <v>166</v>
      </c>
      <c r="D130" s="59" t="s">
        <v>84</v>
      </c>
      <c r="E130" s="326">
        <f t="shared" si="42"/>
        <v>0</v>
      </c>
      <c r="F130" s="349"/>
      <c r="G130" s="324"/>
      <c r="H130" s="324"/>
      <c r="I130" s="324"/>
      <c r="J130" s="329">
        <f t="shared" si="50"/>
        <v>0</v>
      </c>
      <c r="K130" s="390"/>
      <c r="L130" s="391"/>
      <c r="M130" s="391"/>
      <c r="N130" s="391"/>
      <c r="O130" s="391"/>
      <c r="P130" s="391"/>
      <c r="Q130" s="329">
        <f t="shared" si="51"/>
        <v>0</v>
      </c>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row>
    <row r="131" spans="1:123" s="49" customFormat="1" ht="21.75" hidden="1" customHeight="1">
      <c r="A131" s="57">
        <v>1513043</v>
      </c>
      <c r="B131" s="89" t="s">
        <v>277</v>
      </c>
      <c r="C131" s="51" t="s">
        <v>166</v>
      </c>
      <c r="D131" s="59" t="s">
        <v>85</v>
      </c>
      <c r="E131" s="326">
        <f t="shared" si="42"/>
        <v>0</v>
      </c>
      <c r="F131" s="349"/>
      <c r="G131" s="324"/>
      <c r="H131" s="324"/>
      <c r="I131" s="324"/>
      <c r="J131" s="329">
        <f t="shared" si="50"/>
        <v>0</v>
      </c>
      <c r="K131" s="390"/>
      <c r="L131" s="391"/>
      <c r="M131" s="391"/>
      <c r="N131" s="391"/>
      <c r="O131" s="391"/>
      <c r="P131" s="391"/>
      <c r="Q131" s="329">
        <f t="shared" si="51"/>
        <v>0</v>
      </c>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row>
    <row r="132" spans="1:123" s="49" customFormat="1" ht="26.25" hidden="1" customHeight="1">
      <c r="A132" s="57">
        <v>1513044</v>
      </c>
      <c r="B132" s="89" t="s">
        <v>278</v>
      </c>
      <c r="C132" s="51" t="s">
        <v>166</v>
      </c>
      <c r="D132" s="59" t="s">
        <v>86</v>
      </c>
      <c r="E132" s="326">
        <f t="shared" si="42"/>
        <v>0</v>
      </c>
      <c r="F132" s="349"/>
      <c r="G132" s="324"/>
      <c r="H132" s="324"/>
      <c r="I132" s="324"/>
      <c r="J132" s="329">
        <f t="shared" si="50"/>
        <v>0</v>
      </c>
      <c r="K132" s="390"/>
      <c r="L132" s="391"/>
      <c r="M132" s="391"/>
      <c r="N132" s="391"/>
      <c r="O132" s="391"/>
      <c r="P132" s="391"/>
      <c r="Q132" s="329">
        <f t="shared" si="51"/>
        <v>0</v>
      </c>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row>
    <row r="133" spans="1:123" s="49" customFormat="1" ht="20.25" hidden="1" customHeight="1">
      <c r="A133" s="57">
        <v>1513045</v>
      </c>
      <c r="B133" s="89" t="s">
        <v>279</v>
      </c>
      <c r="C133" s="51" t="s">
        <v>166</v>
      </c>
      <c r="D133" s="59" t="s">
        <v>87</v>
      </c>
      <c r="E133" s="326">
        <f t="shared" si="42"/>
        <v>0</v>
      </c>
      <c r="F133" s="349"/>
      <c r="G133" s="324"/>
      <c r="H133" s="324"/>
      <c r="I133" s="324"/>
      <c r="J133" s="329">
        <f t="shared" si="50"/>
        <v>0</v>
      </c>
      <c r="K133" s="390"/>
      <c r="L133" s="391"/>
      <c r="M133" s="391"/>
      <c r="N133" s="391"/>
      <c r="O133" s="391"/>
      <c r="P133" s="391"/>
      <c r="Q133" s="329">
        <f t="shared" si="51"/>
        <v>0</v>
      </c>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row>
    <row r="134" spans="1:123" s="49" customFormat="1" ht="21" hidden="1" customHeight="1">
      <c r="A134" s="60">
        <v>1513046</v>
      </c>
      <c r="B134" s="91" t="s">
        <v>280</v>
      </c>
      <c r="C134" s="51">
        <v>1040</v>
      </c>
      <c r="D134" s="59" t="s">
        <v>88</v>
      </c>
      <c r="E134" s="326">
        <f t="shared" si="42"/>
        <v>0</v>
      </c>
      <c r="F134" s="327"/>
      <c r="G134" s="388"/>
      <c r="H134" s="388"/>
      <c r="I134" s="388"/>
      <c r="J134" s="389">
        <f t="shared" si="50"/>
        <v>0</v>
      </c>
      <c r="K134" s="388"/>
      <c r="L134" s="388"/>
      <c r="M134" s="388"/>
      <c r="N134" s="388"/>
      <c r="O134" s="388"/>
      <c r="P134" s="388"/>
      <c r="Q134" s="389">
        <f>SUM(J134,E134)</f>
        <v>0</v>
      </c>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row>
    <row r="135" spans="1:123" s="49" customFormat="1" ht="19.5" hidden="1" customHeight="1">
      <c r="A135" s="60">
        <v>1513047</v>
      </c>
      <c r="B135" s="91" t="s">
        <v>281</v>
      </c>
      <c r="C135" s="51">
        <v>1040</v>
      </c>
      <c r="D135" s="61" t="s">
        <v>89</v>
      </c>
      <c r="E135" s="326">
        <f t="shared" si="42"/>
        <v>0</v>
      </c>
      <c r="F135" s="327"/>
      <c r="G135" s="388"/>
      <c r="H135" s="388"/>
      <c r="I135" s="388"/>
      <c r="J135" s="329">
        <f t="shared" si="50"/>
        <v>0</v>
      </c>
      <c r="K135" s="388"/>
      <c r="L135" s="388"/>
      <c r="M135" s="388"/>
      <c r="N135" s="388"/>
      <c r="O135" s="388"/>
      <c r="P135" s="388"/>
      <c r="Q135" s="389">
        <f>SUM(J135,E135)</f>
        <v>0</v>
      </c>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row>
    <row r="136" spans="1:123" s="49" customFormat="1" ht="21" hidden="1" customHeight="1">
      <c r="A136" s="57">
        <v>1513048</v>
      </c>
      <c r="B136" s="89" t="s">
        <v>282</v>
      </c>
      <c r="C136" s="51" t="s">
        <v>166</v>
      </c>
      <c r="D136" s="59" t="s">
        <v>90</v>
      </c>
      <c r="E136" s="326">
        <f t="shared" si="42"/>
        <v>0</v>
      </c>
      <c r="F136" s="349"/>
      <c r="G136" s="324"/>
      <c r="H136" s="324"/>
      <c r="I136" s="324"/>
      <c r="J136" s="329">
        <f t="shared" si="50"/>
        <v>0</v>
      </c>
      <c r="K136" s="390"/>
      <c r="L136" s="391"/>
      <c r="M136" s="391"/>
      <c r="N136" s="391"/>
      <c r="O136" s="391"/>
      <c r="P136" s="391"/>
      <c r="Q136" s="329">
        <f>SUM(E136,J136)</f>
        <v>0</v>
      </c>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row>
    <row r="137" spans="1:123" s="49" customFormat="1" ht="30" hidden="1" customHeight="1">
      <c r="A137" s="94">
        <v>1513049</v>
      </c>
      <c r="B137" s="96" t="s">
        <v>283</v>
      </c>
      <c r="C137" s="62">
        <v>1010</v>
      </c>
      <c r="D137" s="81" t="s">
        <v>91</v>
      </c>
      <c r="E137" s="326">
        <f t="shared" si="42"/>
        <v>0</v>
      </c>
      <c r="F137" s="349"/>
      <c r="G137" s="324"/>
      <c r="H137" s="324"/>
      <c r="I137" s="324"/>
      <c r="J137" s="329">
        <f t="shared" si="50"/>
        <v>0</v>
      </c>
      <c r="K137" s="390"/>
      <c r="L137" s="391"/>
      <c r="M137" s="391"/>
      <c r="N137" s="391"/>
      <c r="O137" s="391"/>
      <c r="P137" s="391"/>
      <c r="Q137" s="329">
        <f>SUM(E137,J137)</f>
        <v>0</v>
      </c>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row>
    <row r="138" spans="1:123" s="5" customFormat="1" ht="34.5" hidden="1" customHeight="1">
      <c r="A138" s="95">
        <v>1513050</v>
      </c>
      <c r="B138" s="97" t="s">
        <v>284</v>
      </c>
      <c r="C138" s="63" t="s">
        <v>175</v>
      </c>
      <c r="D138" s="155" t="s">
        <v>92</v>
      </c>
      <c r="E138" s="229">
        <f>SUM(F138,I138)</f>
        <v>0</v>
      </c>
      <c r="F138" s="348"/>
      <c r="G138" s="320"/>
      <c r="H138" s="320"/>
      <c r="I138" s="320"/>
      <c r="J138" s="319">
        <f>SUM(K138,N138)</f>
        <v>0</v>
      </c>
      <c r="K138" s="318"/>
      <c r="L138" s="321"/>
      <c r="M138" s="321"/>
      <c r="N138" s="321"/>
      <c r="O138" s="321"/>
      <c r="P138" s="321"/>
      <c r="Q138" s="319">
        <f>SUM(E138,J138)</f>
        <v>0</v>
      </c>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row>
    <row r="139" spans="1:123" s="5" customFormat="1" ht="23.25" hidden="1" customHeight="1">
      <c r="A139" s="56"/>
      <c r="B139" s="185"/>
      <c r="C139" s="56"/>
      <c r="D139" s="56"/>
      <c r="E139" s="394"/>
      <c r="F139" s="392"/>
      <c r="G139" s="320"/>
      <c r="H139" s="320"/>
      <c r="I139" s="320"/>
      <c r="J139" s="319">
        <f>SUM(K139,N139)</f>
        <v>0</v>
      </c>
      <c r="K139" s="318"/>
      <c r="L139" s="321"/>
      <c r="M139" s="321"/>
      <c r="N139" s="321"/>
      <c r="O139" s="321"/>
      <c r="P139" s="321"/>
      <c r="Q139" s="319"/>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row>
    <row r="140" spans="1:123" s="5" customFormat="1" ht="33.75" hidden="1" customHeight="1">
      <c r="A140" s="26" t="s">
        <v>129</v>
      </c>
      <c r="B140" s="26" t="s">
        <v>285</v>
      </c>
      <c r="C140" s="30" t="s">
        <v>176</v>
      </c>
      <c r="D140" s="32" t="s">
        <v>93</v>
      </c>
      <c r="E140" s="229">
        <f t="shared" si="42"/>
        <v>0</v>
      </c>
      <c r="F140" s="348"/>
      <c r="G140" s="320"/>
      <c r="H140" s="320"/>
      <c r="I140" s="320"/>
      <c r="J140" s="319"/>
      <c r="K140" s="318"/>
      <c r="L140" s="321"/>
      <c r="M140" s="321"/>
      <c r="N140" s="321"/>
      <c r="O140" s="321"/>
      <c r="P140" s="321"/>
      <c r="Q140" s="319">
        <f>SUM(E140,J140)</f>
        <v>0</v>
      </c>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row>
    <row r="141" spans="1:123" s="5" customFormat="1" ht="25.5" hidden="1" customHeight="1">
      <c r="A141" s="30"/>
      <c r="B141" s="30"/>
      <c r="C141" s="30"/>
      <c r="D141" s="33"/>
      <c r="E141" s="229">
        <f t="shared" si="42"/>
        <v>0</v>
      </c>
      <c r="F141" s="348"/>
      <c r="G141" s="320"/>
      <c r="H141" s="320"/>
      <c r="I141" s="320"/>
      <c r="J141" s="319">
        <f t="shared" si="50"/>
        <v>0</v>
      </c>
      <c r="K141" s="318"/>
      <c r="L141" s="321"/>
      <c r="M141" s="321"/>
      <c r="N141" s="321"/>
      <c r="O141" s="321"/>
      <c r="P141" s="321"/>
      <c r="Q141" s="319">
        <f>SUM(J141,E141)</f>
        <v>0</v>
      </c>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row>
    <row r="142" spans="1:123" s="5" customFormat="1" ht="21" hidden="1" customHeight="1">
      <c r="A142" s="30"/>
      <c r="B142" s="30"/>
      <c r="C142" s="30"/>
      <c r="D142" s="27"/>
      <c r="E142" s="229">
        <f t="shared" si="42"/>
        <v>0</v>
      </c>
      <c r="F142" s="348"/>
      <c r="G142" s="371"/>
      <c r="H142" s="371"/>
      <c r="I142" s="371"/>
      <c r="J142" s="319">
        <f>SUM(K142,N142)</f>
        <v>0</v>
      </c>
      <c r="K142" s="371"/>
      <c r="L142" s="371"/>
      <c r="M142" s="371"/>
      <c r="N142" s="371"/>
      <c r="O142" s="371"/>
      <c r="P142" s="371"/>
      <c r="Q142" s="319">
        <f t="shared" ref="Q142:Q148" si="53">SUM(E142,J142)</f>
        <v>0</v>
      </c>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row>
    <row r="143" spans="1:123" s="5" customFormat="1" ht="56.25" hidden="1" customHeight="1">
      <c r="A143" s="31" t="s">
        <v>134</v>
      </c>
      <c r="B143" s="31" t="s">
        <v>286</v>
      </c>
      <c r="C143" s="30"/>
      <c r="D143" s="155" t="s">
        <v>68</v>
      </c>
      <c r="E143" s="229">
        <f>SUM(E144)</f>
        <v>0</v>
      </c>
      <c r="F143" s="348"/>
      <c r="G143" s="229"/>
      <c r="H143" s="229">
        <f t="shared" ref="H143:Q143" si="54">SUM(H144)</f>
        <v>0</v>
      </c>
      <c r="I143" s="229">
        <f t="shared" si="54"/>
        <v>0</v>
      </c>
      <c r="J143" s="229">
        <f t="shared" si="54"/>
        <v>0</v>
      </c>
      <c r="K143" s="229">
        <f t="shared" si="54"/>
        <v>0</v>
      </c>
      <c r="L143" s="229">
        <f t="shared" si="54"/>
        <v>0</v>
      </c>
      <c r="M143" s="229">
        <f t="shared" si="54"/>
        <v>0</v>
      </c>
      <c r="N143" s="229">
        <f t="shared" si="54"/>
        <v>0</v>
      </c>
      <c r="O143" s="229">
        <f t="shared" si="54"/>
        <v>0</v>
      </c>
      <c r="P143" s="229">
        <f t="shared" si="54"/>
        <v>0</v>
      </c>
      <c r="Q143" s="229">
        <f t="shared" si="54"/>
        <v>0</v>
      </c>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row>
    <row r="144" spans="1:123" s="49" customFormat="1" ht="51.75" hidden="1" customHeight="1">
      <c r="A144" s="80" t="s">
        <v>70</v>
      </c>
      <c r="B144" s="80" t="s">
        <v>287</v>
      </c>
      <c r="C144" s="51" t="s">
        <v>176</v>
      </c>
      <c r="D144" s="59" t="s">
        <v>69</v>
      </c>
      <c r="E144" s="326">
        <f>SUM(F144,I144)</f>
        <v>0</v>
      </c>
      <c r="F144" s="349"/>
      <c r="G144" s="350"/>
      <c r="H144" s="350"/>
      <c r="I144" s="350"/>
      <c r="J144" s="329">
        <f>SUM(K144,N144)</f>
        <v>0</v>
      </c>
      <c r="K144" s="350"/>
      <c r="L144" s="350"/>
      <c r="M144" s="350"/>
      <c r="N144" s="350"/>
      <c r="O144" s="350"/>
      <c r="P144" s="350"/>
      <c r="Q144" s="329">
        <f t="shared" si="53"/>
        <v>0</v>
      </c>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row>
    <row r="145" spans="1:257" s="5" customFormat="1" ht="29.25" hidden="1" customHeight="1">
      <c r="A145" s="31" t="s">
        <v>133</v>
      </c>
      <c r="B145" s="31" t="s">
        <v>288</v>
      </c>
      <c r="C145" s="30"/>
      <c r="D145" s="155" t="s">
        <v>71</v>
      </c>
      <c r="E145" s="348">
        <f>SUM(E146:E147)</f>
        <v>0</v>
      </c>
      <c r="F145" s="348">
        <f t="shared" ref="F145:G145" si="55">SUM(F146:F147)</f>
        <v>0</v>
      </c>
      <c r="G145" s="348">
        <f t="shared" si="55"/>
        <v>0</v>
      </c>
      <c r="H145" s="348">
        <f t="shared" ref="H145:Q145" si="56">SUM(H146:H147)</f>
        <v>0</v>
      </c>
      <c r="I145" s="348">
        <f t="shared" si="56"/>
        <v>0</v>
      </c>
      <c r="J145" s="348">
        <f t="shared" si="56"/>
        <v>0</v>
      </c>
      <c r="K145" s="348">
        <f t="shared" si="56"/>
        <v>0</v>
      </c>
      <c r="L145" s="348">
        <f t="shared" si="56"/>
        <v>0</v>
      </c>
      <c r="M145" s="348">
        <f t="shared" si="56"/>
        <v>0</v>
      </c>
      <c r="N145" s="348">
        <f t="shared" si="56"/>
        <v>0</v>
      </c>
      <c r="O145" s="348">
        <f t="shared" si="56"/>
        <v>0</v>
      </c>
      <c r="P145" s="348">
        <f t="shared" si="56"/>
        <v>0</v>
      </c>
      <c r="Q145" s="348">
        <f t="shared" si="56"/>
        <v>0</v>
      </c>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row>
    <row r="146" spans="1:257" s="53" customFormat="1" ht="42" hidden="1" customHeight="1">
      <c r="A146" s="51" t="s">
        <v>74</v>
      </c>
      <c r="B146" s="51" t="s">
        <v>289</v>
      </c>
      <c r="C146" s="51" t="s">
        <v>177</v>
      </c>
      <c r="D146" s="79" t="s">
        <v>72</v>
      </c>
      <c r="E146" s="326">
        <f>SUM(F146,I146)</f>
        <v>0</v>
      </c>
      <c r="F146" s="349"/>
      <c r="G146" s="349"/>
      <c r="H146" s="349"/>
      <c r="I146" s="395"/>
      <c r="J146" s="329">
        <f>SUM(K146,N146)</f>
        <v>0</v>
      </c>
      <c r="K146" s="350"/>
      <c r="L146" s="350"/>
      <c r="M146" s="350"/>
      <c r="N146" s="350"/>
      <c r="O146" s="350"/>
      <c r="P146" s="350"/>
      <c r="Q146" s="329">
        <f t="shared" si="53"/>
        <v>0</v>
      </c>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row>
    <row r="147" spans="1:257" s="53" customFormat="1" ht="23.25" hidden="1" customHeight="1">
      <c r="A147" s="126">
        <v>1513105</v>
      </c>
      <c r="B147" s="127" t="s">
        <v>290</v>
      </c>
      <c r="C147" s="128" t="s">
        <v>176</v>
      </c>
      <c r="D147" s="71" t="s">
        <v>73</v>
      </c>
      <c r="E147" s="216">
        <f>SUM(F147,I147)</f>
        <v>0</v>
      </c>
      <c r="F147" s="216"/>
      <c r="G147" s="325"/>
      <c r="H147" s="325"/>
      <c r="I147" s="377"/>
      <c r="J147" s="372">
        <f>SUM(K147,N147)</f>
        <v>0</v>
      </c>
      <c r="K147" s="325"/>
      <c r="L147" s="325"/>
      <c r="M147" s="325"/>
      <c r="N147" s="325"/>
      <c r="O147" s="325"/>
      <c r="P147" s="325"/>
      <c r="Q147" s="216">
        <f t="shared" si="53"/>
        <v>0</v>
      </c>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row>
    <row r="148" spans="1:257" s="5" customFormat="1" ht="21" hidden="1" customHeight="1">
      <c r="A148" s="26" t="s">
        <v>130</v>
      </c>
      <c r="B148" s="26" t="s">
        <v>225</v>
      </c>
      <c r="C148" s="30" t="s">
        <v>165</v>
      </c>
      <c r="D148" s="40" t="s">
        <v>17</v>
      </c>
      <c r="E148" s="229">
        <f>SUM(F148,I139)</f>
        <v>0</v>
      </c>
      <c r="F148" s="348"/>
      <c r="G148" s="320"/>
      <c r="H148" s="320"/>
      <c r="I148" s="320"/>
      <c r="J148" s="319">
        <f t="shared" si="50"/>
        <v>0</v>
      </c>
      <c r="K148" s="318"/>
      <c r="L148" s="321"/>
      <c r="M148" s="321"/>
      <c r="N148" s="321"/>
      <c r="O148" s="321"/>
      <c r="P148" s="321"/>
      <c r="Q148" s="319">
        <f t="shared" si="53"/>
        <v>0</v>
      </c>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row>
    <row r="149" spans="1:257" s="5" customFormat="1" ht="21.75" hidden="1" customHeight="1">
      <c r="A149" s="30"/>
      <c r="B149" s="30"/>
      <c r="C149" s="30"/>
      <c r="D149" s="33"/>
      <c r="E149" s="229">
        <f t="shared" si="42"/>
        <v>0</v>
      </c>
      <c r="F149" s="235"/>
      <c r="G149" s="356"/>
      <c r="H149" s="356"/>
      <c r="I149" s="356"/>
      <c r="J149" s="357">
        <f>SUM(K149,N149)</f>
        <v>0</v>
      </c>
      <c r="K149" s="356"/>
      <c r="L149" s="356"/>
      <c r="M149" s="356"/>
      <c r="N149" s="356"/>
      <c r="O149" s="356"/>
      <c r="P149" s="356"/>
      <c r="Q149" s="357">
        <f>SUM(J149,E149)</f>
        <v>0</v>
      </c>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row>
    <row r="150" spans="1:257" ht="20.25" hidden="1" customHeight="1">
      <c r="A150" s="31"/>
      <c r="B150" s="31"/>
      <c r="C150" s="34"/>
      <c r="D150" s="52"/>
      <c r="E150" s="229">
        <f t="shared" si="42"/>
        <v>0</v>
      </c>
      <c r="F150" s="348"/>
      <c r="G150" s="348"/>
      <c r="H150" s="371"/>
      <c r="I150" s="371"/>
      <c r="J150" s="319">
        <f>SUM(K150,N150)</f>
        <v>0</v>
      </c>
      <c r="K150" s="371"/>
      <c r="L150" s="371"/>
      <c r="M150" s="371"/>
      <c r="N150" s="371"/>
      <c r="O150" s="371"/>
      <c r="P150" s="371"/>
      <c r="Q150" s="319">
        <f>SUM(E150,J150)</f>
        <v>0</v>
      </c>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row>
    <row r="151" spans="1:257" s="5" customFormat="1" ht="19.5" hidden="1" customHeight="1">
      <c r="A151" s="30" t="s">
        <v>337</v>
      </c>
      <c r="B151" s="30" t="s">
        <v>338</v>
      </c>
      <c r="C151" s="30" t="s">
        <v>172</v>
      </c>
      <c r="D151" s="33" t="s">
        <v>2</v>
      </c>
      <c r="E151" s="229">
        <f t="shared" si="42"/>
        <v>0</v>
      </c>
      <c r="F151" s="368"/>
      <c r="G151" s="356"/>
      <c r="H151" s="356"/>
      <c r="I151" s="356"/>
      <c r="J151" s="357">
        <f>SUM(K151,N151)</f>
        <v>0</v>
      </c>
      <c r="K151" s="356"/>
      <c r="L151" s="356"/>
      <c r="M151" s="356"/>
      <c r="N151" s="356"/>
      <c r="O151" s="356"/>
      <c r="P151" s="356"/>
      <c r="Q151" s="357">
        <f>SUM(J151,E151)</f>
        <v>0</v>
      </c>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row>
    <row r="152" spans="1:257" s="5" customFormat="1" ht="39" hidden="1" customHeight="1">
      <c r="A152" s="37" t="s">
        <v>143</v>
      </c>
      <c r="B152" s="37"/>
      <c r="C152" s="37"/>
      <c r="D152" s="46" t="s">
        <v>386</v>
      </c>
      <c r="E152" s="396">
        <f>SUM(E153)</f>
        <v>0</v>
      </c>
      <c r="F152" s="396">
        <f t="shared" ref="F152:Q152" si="57">SUM(F153)</f>
        <v>0</v>
      </c>
      <c r="G152" s="396">
        <f t="shared" si="57"/>
        <v>0</v>
      </c>
      <c r="H152" s="396">
        <f t="shared" si="57"/>
        <v>0</v>
      </c>
      <c r="I152" s="396">
        <f t="shared" si="57"/>
        <v>0</v>
      </c>
      <c r="J152" s="396">
        <f t="shared" si="57"/>
        <v>0</v>
      </c>
      <c r="K152" s="396">
        <f t="shared" si="57"/>
        <v>0</v>
      </c>
      <c r="L152" s="396">
        <f t="shared" si="57"/>
        <v>0</v>
      </c>
      <c r="M152" s="396">
        <f t="shared" si="57"/>
        <v>0</v>
      </c>
      <c r="N152" s="396">
        <f t="shared" si="57"/>
        <v>0</v>
      </c>
      <c r="O152" s="396">
        <f t="shared" si="57"/>
        <v>0</v>
      </c>
      <c r="P152" s="396">
        <f t="shared" si="57"/>
        <v>0</v>
      </c>
      <c r="Q152" s="396">
        <f t="shared" si="57"/>
        <v>0</v>
      </c>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row>
    <row r="153" spans="1:257" s="5" customFormat="1" ht="38.25" hidden="1" customHeight="1">
      <c r="A153" s="37" t="s">
        <v>144</v>
      </c>
      <c r="B153" s="37"/>
      <c r="C153" s="37"/>
      <c r="D153" s="46" t="s">
        <v>386</v>
      </c>
      <c r="E153" s="396">
        <f>SUM(E154:E164)</f>
        <v>0</v>
      </c>
      <c r="F153" s="396">
        <f t="shared" ref="F153:Q153" si="58">SUM(F154:F164)</f>
        <v>0</v>
      </c>
      <c r="G153" s="396">
        <f t="shared" si="58"/>
        <v>0</v>
      </c>
      <c r="H153" s="396">
        <f t="shared" si="58"/>
        <v>0</v>
      </c>
      <c r="I153" s="396">
        <f t="shared" si="58"/>
        <v>0</v>
      </c>
      <c r="J153" s="396">
        <f t="shared" si="58"/>
        <v>0</v>
      </c>
      <c r="K153" s="396">
        <f t="shared" si="58"/>
        <v>0</v>
      </c>
      <c r="L153" s="396">
        <f t="shared" si="58"/>
        <v>0</v>
      </c>
      <c r="M153" s="396">
        <f t="shared" si="58"/>
        <v>0</v>
      </c>
      <c r="N153" s="396">
        <f t="shared" si="58"/>
        <v>0</v>
      </c>
      <c r="O153" s="396">
        <f t="shared" si="58"/>
        <v>0</v>
      </c>
      <c r="P153" s="396">
        <f t="shared" si="58"/>
        <v>0</v>
      </c>
      <c r="Q153" s="396">
        <f t="shared" si="58"/>
        <v>0</v>
      </c>
      <c r="S153" s="99">
        <f>SUM(E153,J153)</f>
        <v>0</v>
      </c>
    </row>
    <row r="154" spans="1:257" s="5" customFormat="1" ht="23.25" hidden="1" customHeight="1">
      <c r="A154" s="26" t="s">
        <v>106</v>
      </c>
      <c r="B154" s="26" t="s">
        <v>172</v>
      </c>
      <c r="C154" s="26" t="s">
        <v>156</v>
      </c>
      <c r="D154" s="124" t="s">
        <v>354</v>
      </c>
      <c r="E154" s="229">
        <f t="shared" ref="E154:E164" si="59">SUM(F154,I154)</f>
        <v>0</v>
      </c>
      <c r="F154" s="235"/>
      <c r="G154" s="320"/>
      <c r="H154" s="320"/>
      <c r="I154" s="320"/>
      <c r="J154" s="357">
        <f t="shared" ref="J154:J164" si="60">SUM(K154,N154)</f>
        <v>0</v>
      </c>
      <c r="K154" s="318"/>
      <c r="L154" s="318"/>
      <c r="M154" s="318"/>
      <c r="N154" s="320"/>
      <c r="O154" s="320"/>
      <c r="P154" s="234"/>
      <c r="Q154" s="319">
        <f>SUM(J154,E154)</f>
        <v>0</v>
      </c>
    </row>
    <row r="155" spans="1:257" ht="25.5" hidden="1" customHeight="1">
      <c r="A155" s="30" t="s">
        <v>98</v>
      </c>
      <c r="B155" s="30" t="s">
        <v>291</v>
      </c>
      <c r="C155" s="30" t="s">
        <v>178</v>
      </c>
      <c r="D155" s="35" t="s">
        <v>201</v>
      </c>
      <c r="E155" s="229">
        <f t="shared" si="59"/>
        <v>0</v>
      </c>
      <c r="F155" s="235"/>
      <c r="G155" s="371"/>
      <c r="H155" s="371"/>
      <c r="I155" s="371"/>
      <c r="J155" s="357">
        <f t="shared" si="60"/>
        <v>0</v>
      </c>
      <c r="K155" s="371"/>
      <c r="L155" s="371"/>
      <c r="M155" s="371"/>
      <c r="N155" s="371"/>
      <c r="O155" s="371"/>
      <c r="P155" s="371"/>
      <c r="Q155" s="319">
        <f t="shared" ref="Q155:Q164" si="61">SUM(J155,E155)</f>
        <v>0</v>
      </c>
    </row>
    <row r="156" spans="1:257" ht="21" hidden="1" customHeight="1">
      <c r="A156" s="30"/>
      <c r="B156" s="30"/>
      <c r="C156" s="30"/>
      <c r="D156" s="27"/>
      <c r="E156" s="229">
        <f t="shared" si="59"/>
        <v>0</v>
      </c>
      <c r="F156" s="235"/>
      <c r="G156" s="371"/>
      <c r="H156" s="371"/>
      <c r="I156" s="371"/>
      <c r="J156" s="357"/>
      <c r="K156" s="371"/>
      <c r="L156" s="371"/>
      <c r="M156" s="371"/>
      <c r="N156" s="371"/>
      <c r="O156" s="371"/>
      <c r="P156" s="371"/>
      <c r="Q156" s="319">
        <f t="shared" si="61"/>
        <v>0</v>
      </c>
    </row>
    <row r="157" spans="1:257" s="86" customFormat="1" ht="24" hidden="1" customHeight="1">
      <c r="A157" s="30" t="s">
        <v>100</v>
      </c>
      <c r="B157" s="30" t="s">
        <v>292</v>
      </c>
      <c r="C157" s="30" t="s">
        <v>179</v>
      </c>
      <c r="D157" s="85" t="s">
        <v>99</v>
      </c>
      <c r="E157" s="229">
        <f t="shared" si="59"/>
        <v>0</v>
      </c>
      <c r="F157" s="235"/>
      <c r="G157" s="368"/>
      <c r="H157" s="371"/>
      <c r="I157" s="371"/>
      <c r="J157" s="357">
        <f t="shared" si="60"/>
        <v>0</v>
      </c>
      <c r="K157" s="371"/>
      <c r="L157" s="371"/>
      <c r="M157" s="371"/>
      <c r="N157" s="397"/>
      <c r="O157" s="397"/>
      <c r="P157" s="371"/>
      <c r="Q157" s="319">
        <f t="shared" si="61"/>
        <v>0</v>
      </c>
    </row>
    <row r="158" spans="1:257" ht="23.25" hidden="1" customHeight="1">
      <c r="A158" s="30" t="s">
        <v>102</v>
      </c>
      <c r="B158" s="30" t="s">
        <v>293</v>
      </c>
      <c r="C158" s="30" t="s">
        <v>160</v>
      </c>
      <c r="D158" s="35" t="s">
        <v>101</v>
      </c>
      <c r="E158" s="229">
        <f t="shared" si="59"/>
        <v>0</v>
      </c>
      <c r="F158" s="235"/>
      <c r="G158" s="371"/>
      <c r="H158" s="371"/>
      <c r="I158" s="371"/>
      <c r="J158" s="357">
        <f t="shared" si="60"/>
        <v>0</v>
      </c>
      <c r="K158" s="371"/>
      <c r="L158" s="371"/>
      <c r="M158" s="371"/>
      <c r="N158" s="371"/>
      <c r="O158" s="371"/>
      <c r="P158" s="371"/>
      <c r="Q158" s="319">
        <f t="shared" si="61"/>
        <v>0</v>
      </c>
    </row>
    <row r="159" spans="1:257" ht="23.25" hidden="1" customHeight="1">
      <c r="A159" s="30" t="s">
        <v>104</v>
      </c>
      <c r="B159" s="30" t="s">
        <v>294</v>
      </c>
      <c r="C159" s="30" t="s">
        <v>180</v>
      </c>
      <c r="D159" s="35" t="s">
        <v>103</v>
      </c>
      <c r="E159" s="229">
        <f t="shared" si="59"/>
        <v>0</v>
      </c>
      <c r="F159" s="235"/>
      <c r="G159" s="368"/>
      <c r="H159" s="371"/>
      <c r="I159" s="371"/>
      <c r="J159" s="357">
        <f t="shared" si="60"/>
        <v>0</v>
      </c>
      <c r="K159" s="371"/>
      <c r="L159" s="371"/>
      <c r="M159" s="371"/>
      <c r="N159" s="368"/>
      <c r="O159" s="368"/>
      <c r="P159" s="371"/>
      <c r="Q159" s="229">
        <f t="shared" ref="Q159:Q161" si="62">SUM(E159,J159)</f>
        <v>0</v>
      </c>
    </row>
    <row r="160" spans="1:257" s="86" customFormat="1" ht="23.25" hidden="1" customHeight="1">
      <c r="A160" s="31" t="s">
        <v>339</v>
      </c>
      <c r="B160" s="26" t="s">
        <v>244</v>
      </c>
      <c r="C160" s="36" t="s">
        <v>174</v>
      </c>
      <c r="D160" s="41" t="s">
        <v>45</v>
      </c>
      <c r="E160" s="229">
        <f t="shared" si="59"/>
        <v>0</v>
      </c>
      <c r="F160" s="398"/>
      <c r="G160" s="399"/>
      <c r="H160" s="399"/>
      <c r="I160" s="399"/>
      <c r="J160" s="357">
        <f t="shared" si="60"/>
        <v>0</v>
      </c>
      <c r="K160" s="399"/>
      <c r="L160" s="399"/>
      <c r="M160" s="399"/>
      <c r="N160" s="400"/>
      <c r="O160" s="400"/>
      <c r="P160" s="399"/>
      <c r="Q160" s="229">
        <f t="shared" si="61"/>
        <v>0</v>
      </c>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row>
    <row r="161" spans="1:257" ht="23.25" hidden="1" customHeight="1">
      <c r="A161" s="31" t="s">
        <v>105</v>
      </c>
      <c r="B161" s="31" t="s">
        <v>247</v>
      </c>
      <c r="C161" s="34" t="s">
        <v>183</v>
      </c>
      <c r="D161" s="52" t="s">
        <v>52</v>
      </c>
      <c r="E161" s="229"/>
      <c r="F161" s="341"/>
      <c r="G161" s="348"/>
      <c r="H161" s="371"/>
      <c r="I161" s="371"/>
      <c r="J161" s="319">
        <f>SUM(K161,N161)</f>
        <v>0</v>
      </c>
      <c r="K161" s="371"/>
      <c r="L161" s="371"/>
      <c r="M161" s="371"/>
      <c r="N161" s="371"/>
      <c r="O161" s="371"/>
      <c r="P161" s="371"/>
      <c r="Q161" s="229">
        <f t="shared" si="62"/>
        <v>0</v>
      </c>
    </row>
    <row r="162" spans="1:257" s="16" customFormat="1" ht="21" hidden="1" customHeight="1">
      <c r="A162" s="31"/>
      <c r="B162" s="31"/>
      <c r="C162" s="34"/>
      <c r="D162" s="52"/>
      <c r="E162" s="229">
        <f t="shared" si="59"/>
        <v>0</v>
      </c>
      <c r="F162" s="398"/>
      <c r="G162" s="399"/>
      <c r="H162" s="399"/>
      <c r="I162" s="399"/>
      <c r="J162" s="357">
        <f t="shared" si="60"/>
        <v>0</v>
      </c>
      <c r="K162" s="399"/>
      <c r="L162" s="399"/>
      <c r="M162" s="399"/>
      <c r="N162" s="399"/>
      <c r="O162" s="399"/>
      <c r="P162" s="399"/>
      <c r="Q162" s="319">
        <f t="shared" si="61"/>
        <v>0</v>
      </c>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row>
    <row r="163" spans="1:257" ht="21" hidden="1" customHeight="1">
      <c r="A163" s="98"/>
      <c r="B163" s="98"/>
      <c r="C163" s="98"/>
      <c r="D163" s="98"/>
      <c r="E163" s="229">
        <f t="shared" si="59"/>
        <v>0</v>
      </c>
      <c r="F163" s="398"/>
      <c r="G163" s="399"/>
      <c r="H163" s="399"/>
      <c r="I163" s="399"/>
      <c r="J163" s="357">
        <f t="shared" si="60"/>
        <v>0</v>
      </c>
      <c r="K163" s="399"/>
      <c r="L163" s="399"/>
      <c r="M163" s="399"/>
      <c r="N163" s="399"/>
      <c r="O163" s="399"/>
      <c r="P163" s="399"/>
      <c r="Q163" s="319">
        <f t="shared" si="61"/>
        <v>0</v>
      </c>
    </row>
    <row r="164" spans="1:257" ht="24" hidden="1" customHeight="1">
      <c r="A164" s="98"/>
      <c r="B164" s="98"/>
      <c r="C164" s="98"/>
      <c r="D164" s="98"/>
      <c r="E164" s="229">
        <f t="shared" si="59"/>
        <v>0</v>
      </c>
      <c r="F164" s="399"/>
      <c r="G164" s="399"/>
      <c r="H164" s="399"/>
      <c r="I164" s="399"/>
      <c r="J164" s="357">
        <f t="shared" si="60"/>
        <v>0</v>
      </c>
      <c r="K164" s="399"/>
      <c r="L164" s="399"/>
      <c r="M164" s="399"/>
      <c r="N164" s="399"/>
      <c r="O164" s="399"/>
      <c r="P164" s="399"/>
      <c r="Q164" s="319">
        <f t="shared" si="61"/>
        <v>0</v>
      </c>
    </row>
    <row r="165" spans="1:257" ht="37.5" hidden="1" customHeight="1">
      <c r="A165" s="37" t="s">
        <v>145</v>
      </c>
      <c r="B165" s="37"/>
      <c r="C165" s="37"/>
      <c r="D165" s="47" t="s">
        <v>385</v>
      </c>
      <c r="E165" s="396">
        <f>SUM(E166)</f>
        <v>0</v>
      </c>
      <c r="F165" s="396">
        <f t="shared" ref="F165:Q166" si="63">SUM(F166)</f>
        <v>0</v>
      </c>
      <c r="G165" s="396">
        <f t="shared" si="63"/>
        <v>0</v>
      </c>
      <c r="H165" s="396">
        <f t="shared" si="63"/>
        <v>0</v>
      </c>
      <c r="I165" s="396">
        <f t="shared" si="63"/>
        <v>0</v>
      </c>
      <c r="J165" s="396">
        <f t="shared" si="63"/>
        <v>0</v>
      </c>
      <c r="K165" s="396">
        <f t="shared" si="63"/>
        <v>0</v>
      </c>
      <c r="L165" s="396">
        <f t="shared" si="63"/>
        <v>0</v>
      </c>
      <c r="M165" s="396">
        <f t="shared" si="63"/>
        <v>0</v>
      </c>
      <c r="N165" s="396">
        <f t="shared" si="63"/>
        <v>0</v>
      </c>
      <c r="O165" s="396">
        <f t="shared" si="63"/>
        <v>0</v>
      </c>
      <c r="P165" s="396">
        <f t="shared" si="63"/>
        <v>0</v>
      </c>
      <c r="Q165" s="396">
        <f t="shared" si="63"/>
        <v>0</v>
      </c>
    </row>
    <row r="166" spans="1:257" ht="38.25" hidden="1" customHeight="1">
      <c r="A166" s="37" t="s">
        <v>146</v>
      </c>
      <c r="B166" s="37"/>
      <c r="C166" s="37"/>
      <c r="D166" s="47" t="s">
        <v>385</v>
      </c>
      <c r="E166" s="396">
        <f>SUM(E167)</f>
        <v>0</v>
      </c>
      <c r="F166" s="396">
        <f t="shared" si="63"/>
        <v>0</v>
      </c>
      <c r="G166" s="396">
        <f t="shared" si="63"/>
        <v>0</v>
      </c>
      <c r="H166" s="396">
        <f t="shared" si="63"/>
        <v>0</v>
      </c>
      <c r="I166" s="396">
        <f t="shared" si="63"/>
        <v>0</v>
      </c>
      <c r="J166" s="396">
        <f t="shared" si="63"/>
        <v>0</v>
      </c>
      <c r="K166" s="396">
        <f t="shared" si="63"/>
        <v>0</v>
      </c>
      <c r="L166" s="396">
        <f t="shared" si="63"/>
        <v>0</v>
      </c>
      <c r="M166" s="396">
        <f t="shared" si="63"/>
        <v>0</v>
      </c>
      <c r="N166" s="396">
        <f t="shared" si="63"/>
        <v>0</v>
      </c>
      <c r="O166" s="396">
        <f t="shared" si="63"/>
        <v>0</v>
      </c>
      <c r="P166" s="396">
        <f t="shared" si="63"/>
        <v>0</v>
      </c>
      <c r="Q166" s="396">
        <f t="shared" si="63"/>
        <v>0</v>
      </c>
      <c r="S166" s="99">
        <f>SUM(E166,J166)</f>
        <v>0</v>
      </c>
    </row>
    <row r="167" spans="1:257" ht="24" hidden="1" customHeight="1">
      <c r="A167" s="30" t="s">
        <v>94</v>
      </c>
      <c r="B167" s="30" t="s">
        <v>172</v>
      </c>
      <c r="C167" s="30" t="s">
        <v>156</v>
      </c>
      <c r="D167" s="124" t="s">
        <v>354</v>
      </c>
      <c r="E167" s="229">
        <f>SUM(F167,I167)</f>
        <v>0</v>
      </c>
      <c r="F167" s="235"/>
      <c r="G167" s="368"/>
      <c r="H167" s="371"/>
      <c r="I167" s="371"/>
      <c r="J167" s="357">
        <f>SUM(K167,N167)</f>
        <v>0</v>
      </c>
      <c r="K167" s="371"/>
      <c r="L167" s="371"/>
      <c r="M167" s="371"/>
      <c r="N167" s="371"/>
      <c r="O167" s="371"/>
      <c r="P167" s="371"/>
      <c r="Q167" s="229">
        <f t="shared" ref="Q167" si="64">SUM(E167,J167)</f>
        <v>0</v>
      </c>
    </row>
    <row r="168" spans="1:257" ht="42.75" hidden="1" customHeight="1">
      <c r="A168" s="37" t="s">
        <v>147</v>
      </c>
      <c r="B168" s="37"/>
      <c r="C168" s="37"/>
      <c r="D168" s="47" t="s">
        <v>385</v>
      </c>
      <c r="E168" s="230">
        <f>SUM(E169)</f>
        <v>0</v>
      </c>
      <c r="F168" s="230">
        <f t="shared" ref="F168:Q168" si="65">SUM(F169)</f>
        <v>0</v>
      </c>
      <c r="G168" s="230">
        <f t="shared" si="65"/>
        <v>0</v>
      </c>
      <c r="H168" s="230">
        <f t="shared" si="65"/>
        <v>0</v>
      </c>
      <c r="I168" s="230">
        <f t="shared" si="65"/>
        <v>0</v>
      </c>
      <c r="J168" s="230">
        <f t="shared" si="65"/>
        <v>0</v>
      </c>
      <c r="K168" s="230">
        <f t="shared" si="65"/>
        <v>0</v>
      </c>
      <c r="L168" s="230">
        <f t="shared" si="65"/>
        <v>0</v>
      </c>
      <c r="M168" s="230">
        <f t="shared" si="65"/>
        <v>0</v>
      </c>
      <c r="N168" s="230">
        <f t="shared" si="65"/>
        <v>0</v>
      </c>
      <c r="O168" s="230">
        <f t="shared" si="65"/>
        <v>0</v>
      </c>
      <c r="P168" s="230">
        <f t="shared" si="65"/>
        <v>0</v>
      </c>
      <c r="Q168" s="230">
        <f t="shared" si="65"/>
        <v>0</v>
      </c>
    </row>
    <row r="169" spans="1:257" ht="35.25" hidden="1" customHeight="1">
      <c r="A169" s="37" t="s">
        <v>148</v>
      </c>
      <c r="B169" s="37"/>
      <c r="C169" s="37"/>
      <c r="D169" s="47" t="s">
        <v>385</v>
      </c>
      <c r="E169" s="230">
        <f>SUM(E170:E171)</f>
        <v>0</v>
      </c>
      <c r="F169" s="230">
        <f t="shared" ref="F169:Q169" si="66">SUM(F170:F171)</f>
        <v>0</v>
      </c>
      <c r="G169" s="230">
        <f t="shared" si="66"/>
        <v>0</v>
      </c>
      <c r="H169" s="230">
        <f t="shared" si="66"/>
        <v>0</v>
      </c>
      <c r="I169" s="230">
        <f t="shared" si="66"/>
        <v>0</v>
      </c>
      <c r="J169" s="230">
        <f t="shared" si="66"/>
        <v>0</v>
      </c>
      <c r="K169" s="230">
        <f t="shared" si="66"/>
        <v>0</v>
      </c>
      <c r="L169" s="230">
        <f t="shared" si="66"/>
        <v>0</v>
      </c>
      <c r="M169" s="230">
        <f t="shared" si="66"/>
        <v>0</v>
      </c>
      <c r="N169" s="230">
        <f t="shared" si="66"/>
        <v>0</v>
      </c>
      <c r="O169" s="230">
        <f t="shared" si="66"/>
        <v>0</v>
      </c>
      <c r="P169" s="230">
        <f t="shared" si="66"/>
        <v>0</v>
      </c>
      <c r="Q169" s="230">
        <f t="shared" si="66"/>
        <v>0</v>
      </c>
      <c r="S169" s="99">
        <f>SUM(E169,J169)</f>
        <v>0</v>
      </c>
    </row>
    <row r="170" spans="1:257" ht="29.25" hidden="1" customHeight="1">
      <c r="A170" s="30" t="s">
        <v>96</v>
      </c>
      <c r="B170" s="30" t="s">
        <v>295</v>
      </c>
      <c r="C170" s="30" t="s">
        <v>172</v>
      </c>
      <c r="D170" s="35" t="s">
        <v>95</v>
      </c>
      <c r="E170" s="229">
        <f>SUM(F170,I170)</f>
        <v>0</v>
      </c>
      <c r="F170" s="235"/>
      <c r="G170" s="371"/>
      <c r="H170" s="371"/>
      <c r="I170" s="371"/>
      <c r="J170" s="357">
        <f>SUM(K170,N170)</f>
        <v>0</v>
      </c>
      <c r="K170" s="371"/>
      <c r="L170" s="371"/>
      <c r="M170" s="371"/>
      <c r="N170" s="371"/>
      <c r="O170" s="371"/>
      <c r="P170" s="371"/>
      <c r="Q170" s="319">
        <f>SUM(E170,J170)</f>
        <v>0</v>
      </c>
    </row>
    <row r="171" spans="1:257" ht="27.75" hidden="1" customHeight="1">
      <c r="A171" s="30" t="s">
        <v>97</v>
      </c>
      <c r="B171" s="30" t="s">
        <v>296</v>
      </c>
      <c r="C171" s="30" t="s">
        <v>173</v>
      </c>
      <c r="D171" s="35" t="s">
        <v>187</v>
      </c>
      <c r="E171" s="229"/>
      <c r="F171" s="348"/>
      <c r="G171" s="350"/>
      <c r="H171" s="350"/>
      <c r="I171" s="350"/>
      <c r="J171" s="319">
        <f>SUM(K171,N171)</f>
        <v>0</v>
      </c>
      <c r="K171" s="350"/>
      <c r="L171" s="350"/>
      <c r="M171" s="350"/>
      <c r="N171" s="350"/>
      <c r="O171" s="350"/>
      <c r="P171" s="350"/>
      <c r="Q171" s="319">
        <f>SUM(E171,J171)</f>
        <v>0</v>
      </c>
    </row>
    <row r="172" spans="1:257" s="5" customFormat="1" ht="34.5" customHeight="1">
      <c r="A172" s="48"/>
      <c r="B172" s="48"/>
      <c r="C172" s="48"/>
      <c r="D172" s="38" t="s">
        <v>154</v>
      </c>
      <c r="E172" s="232">
        <f t="shared" ref="E172:Q172" si="67">SUM(E169,E153,E103,E74,E78,E166,E11)</f>
        <v>0</v>
      </c>
      <c r="F172" s="232">
        <f t="shared" si="67"/>
        <v>0</v>
      </c>
      <c r="G172" s="232">
        <f t="shared" si="67"/>
        <v>0</v>
      </c>
      <c r="H172" s="232">
        <f t="shared" si="67"/>
        <v>0</v>
      </c>
      <c r="I172" s="232">
        <f t="shared" si="67"/>
        <v>0</v>
      </c>
      <c r="J172" s="232">
        <f t="shared" si="67"/>
        <v>756516</v>
      </c>
      <c r="K172" s="232">
        <f t="shared" si="67"/>
        <v>0</v>
      </c>
      <c r="L172" s="232">
        <f t="shared" si="67"/>
        <v>0</v>
      </c>
      <c r="M172" s="232">
        <f t="shared" si="67"/>
        <v>0</v>
      </c>
      <c r="N172" s="232">
        <f t="shared" si="67"/>
        <v>756516</v>
      </c>
      <c r="O172" s="232">
        <f t="shared" si="67"/>
        <v>756516</v>
      </c>
      <c r="P172" s="232">
        <f t="shared" si="67"/>
        <v>0</v>
      </c>
      <c r="Q172" s="232">
        <f t="shared" si="67"/>
        <v>756516</v>
      </c>
      <c r="S172" s="239">
        <f>SUM(E172,J172)</f>
        <v>756516</v>
      </c>
    </row>
    <row r="173" spans="1:257" s="6" customFormat="1" ht="34.5" customHeight="1">
      <c r="A173" s="100"/>
      <c r="B173" s="100"/>
      <c r="C173" s="100"/>
      <c r="D173" s="101"/>
      <c r="E173" s="102"/>
      <c r="F173" s="102"/>
      <c r="G173" s="102"/>
      <c r="H173" s="102"/>
      <c r="I173" s="102"/>
      <c r="J173" s="102"/>
      <c r="K173" s="102"/>
      <c r="L173" s="102"/>
      <c r="M173" s="102"/>
      <c r="N173" s="102"/>
      <c r="O173" s="102"/>
      <c r="P173" s="102"/>
      <c r="Q173" s="102"/>
      <c r="S173" s="99"/>
    </row>
    <row r="174" spans="1:257" s="6" customFormat="1" ht="34.5" customHeight="1">
      <c r="A174" s="100"/>
      <c r="B174" s="100"/>
      <c r="C174" s="100"/>
      <c r="D174" s="101"/>
      <c r="E174" s="102"/>
      <c r="F174" s="102"/>
      <c r="G174" s="102"/>
      <c r="H174" s="102"/>
      <c r="I174" s="102"/>
      <c r="J174" s="102"/>
      <c r="K174" s="102"/>
      <c r="L174" s="102"/>
      <c r="M174" s="102"/>
      <c r="N174" s="102"/>
      <c r="O174" s="102"/>
      <c r="P174" s="102"/>
      <c r="Q174" s="102"/>
      <c r="S174" s="99"/>
    </row>
    <row r="175" spans="1:257" s="6" customFormat="1" ht="34.5" customHeight="1">
      <c r="A175" s="100"/>
      <c r="B175" s="100"/>
      <c r="C175" s="100"/>
      <c r="D175" s="101"/>
      <c r="E175" s="102"/>
      <c r="F175" s="102"/>
      <c r="G175" s="102"/>
      <c r="H175" s="102"/>
      <c r="I175" s="102"/>
      <c r="J175" s="102"/>
      <c r="K175" s="102"/>
      <c r="L175" s="102"/>
      <c r="M175" s="102"/>
      <c r="N175" s="102"/>
      <c r="O175" s="102"/>
      <c r="P175" s="102"/>
      <c r="Q175" s="102"/>
      <c r="S175" s="99"/>
    </row>
    <row r="176" spans="1:257" s="6" customFormat="1" ht="34.5" customHeight="1">
      <c r="A176" s="100"/>
      <c r="B176" s="100"/>
      <c r="C176" s="100"/>
      <c r="D176" s="101"/>
      <c r="E176" s="102"/>
      <c r="F176" s="102"/>
      <c r="G176" s="102"/>
      <c r="H176" s="102"/>
      <c r="I176" s="102"/>
      <c r="J176" s="102"/>
      <c r="K176" s="102"/>
      <c r="L176" s="102"/>
      <c r="M176" s="102"/>
      <c r="N176" s="102"/>
      <c r="O176" s="102"/>
      <c r="P176" s="102"/>
      <c r="Q176" s="102"/>
      <c r="S176" s="99"/>
    </row>
    <row r="177" spans="1:19" s="6" customFormat="1" ht="34.5" customHeight="1">
      <c r="A177" s="100"/>
      <c r="B177" s="100"/>
      <c r="C177" s="100"/>
      <c r="D177" s="101"/>
      <c r="E177" s="102"/>
      <c r="F177" s="102"/>
      <c r="G177" s="102"/>
      <c r="H177" s="102"/>
      <c r="I177" s="102"/>
      <c r="J177" s="102"/>
      <c r="K177" s="102"/>
      <c r="L177" s="102"/>
      <c r="M177" s="102"/>
      <c r="N177" s="102"/>
      <c r="O177" s="102"/>
      <c r="P177" s="102"/>
      <c r="Q177" s="102"/>
      <c r="S177" s="99"/>
    </row>
    <row r="178" spans="1:19" s="103" customFormat="1">
      <c r="C178" s="104"/>
      <c r="D178" s="105"/>
      <c r="E178" s="106"/>
      <c r="F178" s="106"/>
      <c r="G178" s="107"/>
      <c r="H178" s="107"/>
      <c r="I178" s="107"/>
      <c r="J178" s="108"/>
      <c r="K178" s="107"/>
      <c r="L178" s="107"/>
      <c r="M178" s="107"/>
      <c r="N178" s="107"/>
      <c r="O178" s="107"/>
      <c r="P178" s="107"/>
      <c r="Q178" s="106"/>
    </row>
    <row r="179" spans="1:19" s="103" customFormat="1" ht="14.25" customHeight="1">
      <c r="C179" s="104"/>
      <c r="D179" s="105"/>
      <c r="E179" s="109"/>
      <c r="F179" s="109"/>
      <c r="J179" s="110"/>
      <c r="Q179" s="109"/>
    </row>
    <row r="180" spans="1:19" s="103" customFormat="1" ht="16.5" hidden="1" customHeight="1">
      <c r="B180" s="111" t="s">
        <v>307</v>
      </c>
      <c r="C180" s="112"/>
      <c r="D180" s="113" t="s">
        <v>297</v>
      </c>
      <c r="E180" s="114">
        <f t="shared" ref="E180:Q180" si="68">SUM(E12,E13,E75,E79,E104,E154,E167)</f>
        <v>0</v>
      </c>
      <c r="F180" s="114">
        <f t="shared" si="68"/>
        <v>0</v>
      </c>
      <c r="G180" s="114">
        <f t="shared" si="68"/>
        <v>0</v>
      </c>
      <c r="H180" s="114">
        <f t="shared" si="68"/>
        <v>0</v>
      </c>
      <c r="I180" s="114">
        <f t="shared" si="68"/>
        <v>0</v>
      </c>
      <c r="J180" s="114">
        <f t="shared" si="68"/>
        <v>0</v>
      </c>
      <c r="K180" s="114">
        <f t="shared" si="68"/>
        <v>0</v>
      </c>
      <c r="L180" s="114">
        <f t="shared" si="68"/>
        <v>0</v>
      </c>
      <c r="M180" s="114">
        <f t="shared" si="68"/>
        <v>0</v>
      </c>
      <c r="N180" s="114">
        <f t="shared" si="68"/>
        <v>0</v>
      </c>
      <c r="O180" s="114">
        <f t="shared" si="68"/>
        <v>0</v>
      </c>
      <c r="P180" s="114">
        <f t="shared" si="68"/>
        <v>0</v>
      </c>
      <c r="Q180" s="114">
        <f t="shared" si="68"/>
        <v>0</v>
      </c>
      <c r="R180" s="114"/>
    </row>
    <row r="181" spans="1:19" s="103" customFormat="1" ht="15.6" hidden="1">
      <c r="B181" s="111" t="s">
        <v>308</v>
      </c>
      <c r="C181" s="112"/>
      <c r="D181" s="113" t="s">
        <v>298</v>
      </c>
      <c r="E181" s="114">
        <f>SUM(E81,E83,E87,E89,E90,E91,E92,E93,E94,E96)</f>
        <v>0</v>
      </c>
      <c r="F181" s="114">
        <f>SUM(F81,F83,F87,F89,F90,F91,F92,F93,F94,F96)</f>
        <v>0</v>
      </c>
      <c r="G181" s="114">
        <f>SUM(G81,G83,G87,G89,G90,G91,G92,G93,G94,G96)</f>
        <v>0</v>
      </c>
      <c r="H181" s="114">
        <f t="shared" ref="H181:Q181" si="69">SUM(H81,H83,H87,H89,H90,H91,H92,H93,H94,H96)</f>
        <v>0</v>
      </c>
      <c r="I181" s="114">
        <f t="shared" si="69"/>
        <v>0</v>
      </c>
      <c r="J181" s="114">
        <f t="shared" si="69"/>
        <v>756516</v>
      </c>
      <c r="K181" s="114">
        <f t="shared" si="69"/>
        <v>0</v>
      </c>
      <c r="L181" s="114">
        <f t="shared" si="69"/>
        <v>0</v>
      </c>
      <c r="M181" s="114">
        <f t="shared" si="69"/>
        <v>0</v>
      </c>
      <c r="N181" s="114">
        <f t="shared" si="69"/>
        <v>756516</v>
      </c>
      <c r="O181" s="114">
        <f t="shared" si="69"/>
        <v>756516</v>
      </c>
      <c r="P181" s="114">
        <f t="shared" si="69"/>
        <v>0</v>
      </c>
      <c r="Q181" s="114">
        <f t="shared" si="69"/>
        <v>756516</v>
      </c>
    </row>
    <row r="182" spans="1:19" s="103" customFormat="1" ht="15.6" hidden="1">
      <c r="B182" s="111">
        <v>2000</v>
      </c>
      <c r="C182" s="112"/>
      <c r="D182" s="113" t="s">
        <v>299</v>
      </c>
      <c r="E182" s="114">
        <f t="shared" ref="E182:Q182" si="70">SUM(E14,E16,E18)</f>
        <v>0</v>
      </c>
      <c r="F182" s="114">
        <f t="shared" si="70"/>
        <v>0</v>
      </c>
      <c r="G182" s="114">
        <f t="shared" si="70"/>
        <v>0</v>
      </c>
      <c r="H182" s="114">
        <f t="shared" si="70"/>
        <v>0</v>
      </c>
      <c r="I182" s="114">
        <f t="shared" si="70"/>
        <v>0</v>
      </c>
      <c r="J182" s="114">
        <f t="shared" si="70"/>
        <v>0</v>
      </c>
      <c r="K182" s="114">
        <f t="shared" si="70"/>
        <v>0</v>
      </c>
      <c r="L182" s="114">
        <f t="shared" si="70"/>
        <v>0</v>
      </c>
      <c r="M182" s="114">
        <f t="shared" si="70"/>
        <v>0</v>
      </c>
      <c r="N182" s="114">
        <f t="shared" si="70"/>
        <v>0</v>
      </c>
      <c r="O182" s="114">
        <f t="shared" si="70"/>
        <v>0</v>
      </c>
      <c r="P182" s="114">
        <f t="shared" si="70"/>
        <v>0</v>
      </c>
      <c r="Q182" s="114">
        <f t="shared" si="70"/>
        <v>0</v>
      </c>
    </row>
    <row r="183" spans="1:19" s="103" customFormat="1" ht="15.6" hidden="1">
      <c r="B183" s="111" t="s">
        <v>309</v>
      </c>
      <c r="C183" s="112"/>
      <c r="D183" s="113" t="s">
        <v>300</v>
      </c>
      <c r="E183" s="114">
        <f>SUM(E23,E24,E26,E29,E32,E33,E105,E112,E116,E128,E138,E140,E143,E145,E148)</f>
        <v>0</v>
      </c>
      <c r="F183" s="114">
        <f t="shared" ref="F183:Q183" si="71">SUM(F23,F24,F26,F29,F32,F33,F105,F112,F116,F128,F138,F140,F143,F145,F148)</f>
        <v>0</v>
      </c>
      <c r="G183" s="114">
        <f t="shared" si="71"/>
        <v>0</v>
      </c>
      <c r="H183" s="114">
        <f t="shared" si="71"/>
        <v>0</v>
      </c>
      <c r="I183" s="114">
        <f t="shared" si="71"/>
        <v>0</v>
      </c>
      <c r="J183" s="114">
        <f t="shared" si="71"/>
        <v>0</v>
      </c>
      <c r="K183" s="114">
        <f t="shared" si="71"/>
        <v>0</v>
      </c>
      <c r="L183" s="114">
        <f t="shared" si="71"/>
        <v>0</v>
      </c>
      <c r="M183" s="114">
        <f t="shared" si="71"/>
        <v>0</v>
      </c>
      <c r="N183" s="114">
        <f t="shared" si="71"/>
        <v>0</v>
      </c>
      <c r="O183" s="114">
        <f t="shared" si="71"/>
        <v>0</v>
      </c>
      <c r="P183" s="114">
        <f t="shared" si="71"/>
        <v>0</v>
      </c>
      <c r="Q183" s="114">
        <f t="shared" si="71"/>
        <v>0</v>
      </c>
    </row>
    <row r="184" spans="1:19" s="103" customFormat="1" ht="15" hidden="1" customHeight="1">
      <c r="B184" s="111" t="s">
        <v>310</v>
      </c>
      <c r="C184" s="112"/>
      <c r="D184" s="113" t="s">
        <v>301</v>
      </c>
      <c r="E184" s="114">
        <f>SUM(E155:E160)</f>
        <v>0</v>
      </c>
      <c r="F184" s="114">
        <f t="shared" ref="F184:Q184" si="72">SUM(F155:F160)</f>
        <v>0</v>
      </c>
      <c r="G184" s="114">
        <f t="shared" si="72"/>
        <v>0</v>
      </c>
      <c r="H184" s="114">
        <f t="shared" si="72"/>
        <v>0</v>
      </c>
      <c r="I184" s="114">
        <f t="shared" si="72"/>
        <v>0</v>
      </c>
      <c r="J184" s="114">
        <f t="shared" si="72"/>
        <v>0</v>
      </c>
      <c r="K184" s="114">
        <f t="shared" si="72"/>
        <v>0</v>
      </c>
      <c r="L184" s="114">
        <f t="shared" si="72"/>
        <v>0</v>
      </c>
      <c r="M184" s="114">
        <f t="shared" si="72"/>
        <v>0</v>
      </c>
      <c r="N184" s="114">
        <f t="shared" si="72"/>
        <v>0</v>
      </c>
      <c r="O184" s="114">
        <f t="shared" si="72"/>
        <v>0</v>
      </c>
      <c r="P184" s="114">
        <f t="shared" si="72"/>
        <v>0</v>
      </c>
      <c r="Q184" s="114">
        <f t="shared" si="72"/>
        <v>0</v>
      </c>
    </row>
    <row r="185" spans="1:19" s="103" customFormat="1" ht="15.6" hidden="1">
      <c r="B185" s="111" t="s">
        <v>311</v>
      </c>
      <c r="C185" s="112"/>
      <c r="D185" s="113" t="s">
        <v>302</v>
      </c>
      <c r="E185" s="114">
        <f>SUM(E97,E44)</f>
        <v>0</v>
      </c>
      <c r="F185" s="114">
        <f t="shared" ref="F185:Q185" si="73">SUM(F97,F44)</f>
        <v>0</v>
      </c>
      <c r="G185" s="114">
        <f t="shared" si="73"/>
        <v>0</v>
      </c>
      <c r="H185" s="114">
        <f t="shared" si="73"/>
        <v>0</v>
      </c>
      <c r="I185" s="114">
        <f t="shared" si="73"/>
        <v>0</v>
      </c>
      <c r="J185" s="114">
        <f t="shared" si="73"/>
        <v>0</v>
      </c>
      <c r="K185" s="114">
        <f t="shared" si="73"/>
        <v>0</v>
      </c>
      <c r="L185" s="114">
        <f t="shared" si="73"/>
        <v>0</v>
      </c>
      <c r="M185" s="114">
        <f t="shared" si="73"/>
        <v>0</v>
      </c>
      <c r="N185" s="114">
        <f t="shared" si="73"/>
        <v>0</v>
      </c>
      <c r="O185" s="114">
        <f t="shared" si="73"/>
        <v>0</v>
      </c>
      <c r="P185" s="114">
        <f t="shared" si="73"/>
        <v>0</v>
      </c>
      <c r="Q185" s="114">
        <f t="shared" si="73"/>
        <v>0</v>
      </c>
    </row>
    <row r="186" spans="1:19" s="103" customFormat="1" ht="15.6" hidden="1">
      <c r="B186" s="111" t="s">
        <v>312</v>
      </c>
      <c r="C186" s="112"/>
      <c r="D186" s="113" t="s">
        <v>304</v>
      </c>
      <c r="E186" s="114">
        <f>SUM(E34,E35,E41,E42,E43,E48)</f>
        <v>0</v>
      </c>
      <c r="F186" s="114">
        <f t="shared" ref="F186:I186" si="74">SUM(F34,F35,F41,F42,F43,F48)</f>
        <v>0</v>
      </c>
      <c r="G186" s="114">
        <f t="shared" si="74"/>
        <v>0</v>
      </c>
      <c r="H186" s="114">
        <f t="shared" si="74"/>
        <v>0</v>
      </c>
      <c r="I186" s="114">
        <f t="shared" si="74"/>
        <v>0</v>
      </c>
      <c r="J186" s="114">
        <f>SUM(J39,J42,J43,J48)</f>
        <v>0</v>
      </c>
      <c r="K186" s="114">
        <f t="shared" ref="K186:Q186" si="75">SUM(K39,K42,K43,K48)</f>
        <v>0</v>
      </c>
      <c r="L186" s="114">
        <f t="shared" si="75"/>
        <v>0</v>
      </c>
      <c r="M186" s="114">
        <f t="shared" si="75"/>
        <v>0</v>
      </c>
      <c r="N186" s="114">
        <f t="shared" si="75"/>
        <v>0</v>
      </c>
      <c r="O186" s="114">
        <f t="shared" si="75"/>
        <v>0</v>
      </c>
      <c r="P186" s="114">
        <f t="shared" si="75"/>
        <v>0</v>
      </c>
      <c r="Q186" s="114">
        <f t="shared" si="75"/>
        <v>0</v>
      </c>
    </row>
    <row r="187" spans="1:19" s="103" customFormat="1" ht="15.6" hidden="1">
      <c r="B187" s="111" t="s">
        <v>314</v>
      </c>
      <c r="C187" s="112"/>
      <c r="D187" s="113" t="s">
        <v>313</v>
      </c>
      <c r="E187" s="114">
        <f>SUM(E49)</f>
        <v>0</v>
      </c>
      <c r="F187" s="114">
        <f>SUM(F49)</f>
        <v>0</v>
      </c>
      <c r="G187" s="114">
        <f>SUM(G49)</f>
        <v>0</v>
      </c>
      <c r="H187" s="114">
        <f>SUM(H49)</f>
        <v>0</v>
      </c>
      <c r="I187" s="114">
        <f>SUM(I49)</f>
        <v>0</v>
      </c>
      <c r="J187" s="114">
        <f>SUM(J100)</f>
        <v>0</v>
      </c>
      <c r="K187" s="114">
        <f t="shared" ref="K187:Q187" si="76">SUM(K100)</f>
        <v>0</v>
      </c>
      <c r="L187" s="114">
        <f t="shared" si="76"/>
        <v>0</v>
      </c>
      <c r="M187" s="114">
        <f t="shared" si="76"/>
        <v>0</v>
      </c>
      <c r="N187" s="114">
        <f t="shared" si="76"/>
        <v>0</v>
      </c>
      <c r="O187" s="114">
        <f t="shared" si="76"/>
        <v>0</v>
      </c>
      <c r="P187" s="114">
        <f t="shared" si="76"/>
        <v>0</v>
      </c>
      <c r="Q187" s="114">
        <f t="shared" si="76"/>
        <v>0</v>
      </c>
    </row>
    <row r="188" spans="1:19" s="103" customFormat="1" ht="15.6" hidden="1">
      <c r="B188" s="111" t="s">
        <v>315</v>
      </c>
      <c r="C188" s="112"/>
      <c r="D188" s="113" t="s">
        <v>305</v>
      </c>
      <c r="E188" s="114">
        <f>SUM(E51)</f>
        <v>0</v>
      </c>
      <c r="F188" s="114">
        <f t="shared" ref="F188:Q188" si="77">SUM(F51)</f>
        <v>0</v>
      </c>
      <c r="G188" s="114">
        <f t="shared" si="77"/>
        <v>0</v>
      </c>
      <c r="H188" s="114">
        <f t="shared" si="77"/>
        <v>0</v>
      </c>
      <c r="I188" s="114">
        <f t="shared" si="77"/>
        <v>0</v>
      </c>
      <c r="J188" s="114">
        <f t="shared" si="77"/>
        <v>0</v>
      </c>
      <c r="K188" s="114">
        <f t="shared" si="77"/>
        <v>0</v>
      </c>
      <c r="L188" s="114">
        <f t="shared" si="77"/>
        <v>0</v>
      </c>
      <c r="M188" s="114">
        <f t="shared" si="77"/>
        <v>0</v>
      </c>
      <c r="N188" s="114">
        <f t="shared" si="77"/>
        <v>0</v>
      </c>
      <c r="O188" s="114">
        <f t="shared" si="77"/>
        <v>0</v>
      </c>
      <c r="P188" s="114">
        <f t="shared" si="77"/>
        <v>0</v>
      </c>
      <c r="Q188" s="114">
        <f t="shared" si="77"/>
        <v>0</v>
      </c>
    </row>
    <row r="189" spans="1:19" s="103" customFormat="1" ht="15.6" hidden="1">
      <c r="B189" s="111" t="s">
        <v>316</v>
      </c>
      <c r="C189" s="112"/>
      <c r="D189" s="113" t="s">
        <v>317</v>
      </c>
      <c r="E189" s="114">
        <f>SUM(E50)</f>
        <v>0</v>
      </c>
      <c r="F189" s="114">
        <f t="shared" ref="F189:Q189" si="78">SUM(F50)</f>
        <v>0</v>
      </c>
      <c r="G189" s="114">
        <f t="shared" si="78"/>
        <v>0</v>
      </c>
      <c r="H189" s="114">
        <f t="shared" si="78"/>
        <v>0</v>
      </c>
      <c r="I189" s="114">
        <f t="shared" si="78"/>
        <v>0</v>
      </c>
      <c r="J189" s="114">
        <f t="shared" si="78"/>
        <v>0</v>
      </c>
      <c r="K189" s="114">
        <f t="shared" si="78"/>
        <v>0</v>
      </c>
      <c r="L189" s="114">
        <f t="shared" si="78"/>
        <v>0</v>
      </c>
      <c r="M189" s="114">
        <f t="shared" si="78"/>
        <v>0</v>
      </c>
      <c r="N189" s="114">
        <f t="shared" si="78"/>
        <v>0</v>
      </c>
      <c r="O189" s="114">
        <f t="shared" si="78"/>
        <v>0</v>
      </c>
      <c r="P189" s="114">
        <f t="shared" si="78"/>
        <v>0</v>
      </c>
      <c r="Q189" s="114">
        <f t="shared" si="78"/>
        <v>0</v>
      </c>
    </row>
    <row r="190" spans="1:19" s="103" customFormat="1" ht="17.25" hidden="1" customHeight="1">
      <c r="B190" s="111" t="s">
        <v>318</v>
      </c>
      <c r="C190" s="112"/>
      <c r="D190" s="113" t="s">
        <v>306</v>
      </c>
      <c r="E190" s="114">
        <f t="shared" ref="E190:Q190" si="79">SUM(E164,E99,E52,E161)</f>
        <v>0</v>
      </c>
      <c r="F190" s="114">
        <f t="shared" si="79"/>
        <v>0</v>
      </c>
      <c r="G190" s="114">
        <f t="shared" si="79"/>
        <v>0</v>
      </c>
      <c r="H190" s="114">
        <f t="shared" si="79"/>
        <v>0</v>
      </c>
      <c r="I190" s="114">
        <f t="shared" si="79"/>
        <v>0</v>
      </c>
      <c r="J190" s="114">
        <f t="shared" si="79"/>
        <v>0</v>
      </c>
      <c r="K190" s="114">
        <f t="shared" si="79"/>
        <v>0</v>
      </c>
      <c r="L190" s="114">
        <f t="shared" si="79"/>
        <v>0</v>
      </c>
      <c r="M190" s="114">
        <f t="shared" si="79"/>
        <v>0</v>
      </c>
      <c r="N190" s="114">
        <f t="shared" si="79"/>
        <v>0</v>
      </c>
      <c r="O190" s="114">
        <f t="shared" si="79"/>
        <v>0</v>
      </c>
      <c r="P190" s="114">
        <f t="shared" si="79"/>
        <v>0</v>
      </c>
      <c r="Q190" s="114">
        <f t="shared" si="79"/>
        <v>0</v>
      </c>
    </row>
    <row r="191" spans="1:19" s="103" customFormat="1" ht="15" hidden="1" customHeight="1">
      <c r="B191" s="111"/>
      <c r="C191" s="112"/>
      <c r="D191" s="113" t="s">
        <v>319</v>
      </c>
      <c r="E191" s="114">
        <f>SUM(E53)</f>
        <v>0</v>
      </c>
      <c r="F191" s="114">
        <f t="shared" ref="F191:Q191" si="80">SUM(F53)</f>
        <v>0</v>
      </c>
      <c r="G191" s="114">
        <f t="shared" si="80"/>
        <v>0</v>
      </c>
      <c r="H191" s="114">
        <f t="shared" si="80"/>
        <v>0</v>
      </c>
      <c r="I191" s="114">
        <f t="shared" si="80"/>
        <v>0</v>
      </c>
      <c r="J191" s="114">
        <f t="shared" si="80"/>
        <v>0</v>
      </c>
      <c r="K191" s="114">
        <f t="shared" si="80"/>
        <v>0</v>
      </c>
      <c r="L191" s="114">
        <f t="shared" si="80"/>
        <v>0</v>
      </c>
      <c r="M191" s="114">
        <f t="shared" si="80"/>
        <v>0</v>
      </c>
      <c r="N191" s="114">
        <f t="shared" si="80"/>
        <v>0</v>
      </c>
      <c r="O191" s="114">
        <f t="shared" si="80"/>
        <v>0</v>
      </c>
      <c r="P191" s="114">
        <f t="shared" si="80"/>
        <v>0</v>
      </c>
      <c r="Q191" s="114">
        <f t="shared" si="80"/>
        <v>0</v>
      </c>
    </row>
    <row r="192" spans="1:19" s="103" customFormat="1" ht="14.25" hidden="1" customHeight="1">
      <c r="B192" s="111"/>
      <c r="C192" s="112"/>
      <c r="D192" s="113" t="s">
        <v>320</v>
      </c>
      <c r="E192" s="114">
        <f>SUM(E55)</f>
        <v>0</v>
      </c>
      <c r="F192" s="114">
        <f t="shared" ref="F192:Q192" si="81">SUM(F55)</f>
        <v>0</v>
      </c>
      <c r="G192" s="114">
        <f t="shared" si="81"/>
        <v>0</v>
      </c>
      <c r="H192" s="114">
        <f t="shared" si="81"/>
        <v>0</v>
      </c>
      <c r="I192" s="114">
        <f t="shared" si="81"/>
        <v>0</v>
      </c>
      <c r="J192" s="114">
        <f t="shared" si="81"/>
        <v>0</v>
      </c>
      <c r="K192" s="114">
        <f t="shared" si="81"/>
        <v>0</v>
      </c>
      <c r="L192" s="114">
        <f t="shared" si="81"/>
        <v>0</v>
      </c>
      <c r="M192" s="114">
        <f t="shared" si="81"/>
        <v>0</v>
      </c>
      <c r="N192" s="114">
        <f t="shared" si="81"/>
        <v>0</v>
      </c>
      <c r="O192" s="114">
        <f t="shared" si="81"/>
        <v>0</v>
      </c>
      <c r="P192" s="114">
        <f t="shared" si="81"/>
        <v>0</v>
      </c>
      <c r="Q192" s="114">
        <f t="shared" si="81"/>
        <v>0</v>
      </c>
    </row>
    <row r="193" spans="1:17" s="103" customFormat="1" ht="15.6" hidden="1">
      <c r="B193" s="111"/>
      <c r="C193" s="112"/>
      <c r="D193" s="113" t="s">
        <v>327</v>
      </c>
      <c r="E193" s="114">
        <f>SUM(E54)</f>
        <v>0</v>
      </c>
      <c r="F193" s="114">
        <f t="shared" ref="F193:Q193" si="82">SUM(F54)</f>
        <v>0</v>
      </c>
      <c r="G193" s="114">
        <f t="shared" si="82"/>
        <v>0</v>
      </c>
      <c r="H193" s="114">
        <f t="shared" si="82"/>
        <v>0</v>
      </c>
      <c r="I193" s="114">
        <f t="shared" si="82"/>
        <v>0</v>
      </c>
      <c r="J193" s="114">
        <f t="shared" si="82"/>
        <v>0</v>
      </c>
      <c r="K193" s="114">
        <f t="shared" si="82"/>
        <v>0</v>
      </c>
      <c r="L193" s="114">
        <f t="shared" si="82"/>
        <v>0</v>
      </c>
      <c r="M193" s="114">
        <f t="shared" si="82"/>
        <v>0</v>
      </c>
      <c r="N193" s="114">
        <f t="shared" si="82"/>
        <v>0</v>
      </c>
      <c r="O193" s="114">
        <f t="shared" si="82"/>
        <v>0</v>
      </c>
      <c r="P193" s="114">
        <f t="shared" si="82"/>
        <v>0</v>
      </c>
      <c r="Q193" s="114">
        <f t="shared" si="82"/>
        <v>0</v>
      </c>
    </row>
    <row r="194" spans="1:17" s="103" customFormat="1" ht="15.6" hidden="1">
      <c r="B194" s="111" t="s">
        <v>325</v>
      </c>
      <c r="C194" s="112"/>
      <c r="D194" s="113" t="s">
        <v>326</v>
      </c>
      <c r="E194" s="114">
        <f>SUM(E58)</f>
        <v>0</v>
      </c>
      <c r="F194" s="114">
        <f t="shared" ref="F194:Q194" si="83">SUM(F58)</f>
        <v>0</v>
      </c>
      <c r="G194" s="114">
        <f t="shared" si="83"/>
        <v>0</v>
      </c>
      <c r="H194" s="114">
        <f t="shared" si="83"/>
        <v>0</v>
      </c>
      <c r="I194" s="114">
        <f t="shared" si="83"/>
        <v>0</v>
      </c>
      <c r="J194" s="114">
        <f t="shared" si="83"/>
        <v>0</v>
      </c>
      <c r="K194" s="114">
        <f t="shared" si="83"/>
        <v>0</v>
      </c>
      <c r="L194" s="114">
        <f t="shared" si="83"/>
        <v>0</v>
      </c>
      <c r="M194" s="114">
        <f t="shared" si="83"/>
        <v>0</v>
      </c>
      <c r="N194" s="114">
        <f t="shared" si="83"/>
        <v>0</v>
      </c>
      <c r="O194" s="114">
        <f t="shared" si="83"/>
        <v>0</v>
      </c>
      <c r="P194" s="114">
        <f t="shared" si="83"/>
        <v>0</v>
      </c>
      <c r="Q194" s="114">
        <f t="shared" si="83"/>
        <v>0</v>
      </c>
    </row>
    <row r="195" spans="1:17" s="103" customFormat="1" ht="15.6" hidden="1">
      <c r="B195" s="111" t="s">
        <v>321</v>
      </c>
      <c r="C195" s="112"/>
      <c r="D195" s="113" t="s">
        <v>303</v>
      </c>
      <c r="E195" s="114">
        <f>SUM(E171)</f>
        <v>0</v>
      </c>
      <c r="F195" s="114">
        <f t="shared" ref="F195:Q195" si="84">SUM(F171)</f>
        <v>0</v>
      </c>
      <c r="G195" s="114">
        <f t="shared" si="84"/>
        <v>0</v>
      </c>
      <c r="H195" s="114">
        <f t="shared" si="84"/>
        <v>0</v>
      </c>
      <c r="I195" s="114">
        <f t="shared" si="84"/>
        <v>0</v>
      </c>
      <c r="J195" s="114">
        <f t="shared" si="84"/>
        <v>0</v>
      </c>
      <c r="K195" s="114">
        <f t="shared" si="84"/>
        <v>0</v>
      </c>
      <c r="L195" s="114">
        <f t="shared" si="84"/>
        <v>0</v>
      </c>
      <c r="M195" s="114">
        <f t="shared" si="84"/>
        <v>0</v>
      </c>
      <c r="N195" s="114">
        <f t="shared" si="84"/>
        <v>0</v>
      </c>
      <c r="O195" s="114">
        <f t="shared" si="84"/>
        <v>0</v>
      </c>
      <c r="P195" s="114">
        <f t="shared" si="84"/>
        <v>0</v>
      </c>
      <c r="Q195" s="114">
        <f t="shared" si="84"/>
        <v>0</v>
      </c>
    </row>
    <row r="196" spans="1:17" s="103" customFormat="1" ht="15.6" hidden="1">
      <c r="B196" s="111"/>
      <c r="C196" s="112"/>
      <c r="D196" s="113" t="s">
        <v>324</v>
      </c>
      <c r="E196" s="114">
        <f>SUM(E61)</f>
        <v>0</v>
      </c>
      <c r="F196" s="114">
        <f t="shared" ref="F196:O196" si="85">SUM(F61)</f>
        <v>0</v>
      </c>
      <c r="G196" s="114">
        <f t="shared" si="85"/>
        <v>0</v>
      </c>
      <c r="H196" s="114">
        <f t="shared" si="85"/>
        <v>0</v>
      </c>
      <c r="I196" s="114">
        <f t="shared" si="85"/>
        <v>0</v>
      </c>
      <c r="J196" s="114">
        <f t="shared" si="85"/>
        <v>0</v>
      </c>
      <c r="K196" s="114">
        <f t="shared" si="85"/>
        <v>0</v>
      </c>
      <c r="L196" s="114">
        <f t="shared" si="85"/>
        <v>0</v>
      </c>
      <c r="M196" s="114">
        <f t="shared" si="85"/>
        <v>0</v>
      </c>
      <c r="N196" s="114">
        <f t="shared" si="85"/>
        <v>0</v>
      </c>
      <c r="O196" s="114">
        <f t="shared" si="85"/>
        <v>0</v>
      </c>
      <c r="P196" s="114">
        <f t="shared" ref="P196" si="86">SUM(P61,P62,P151)</f>
        <v>0</v>
      </c>
      <c r="Q196" s="114">
        <f>SUM(Q61)</f>
        <v>0</v>
      </c>
    </row>
    <row r="197" spans="1:17" s="103" customFormat="1" ht="12.75" hidden="1" customHeight="1">
      <c r="B197" s="111" t="s">
        <v>338</v>
      </c>
      <c r="C197" s="112"/>
      <c r="D197" s="113" t="s">
        <v>357</v>
      </c>
      <c r="E197" s="114">
        <f>SUM(E60)</f>
        <v>0</v>
      </c>
      <c r="F197" s="114">
        <f t="shared" ref="F197:Q197" si="87">SUM(F60)</f>
        <v>0</v>
      </c>
      <c r="G197" s="114">
        <f t="shared" si="87"/>
        <v>0</v>
      </c>
      <c r="H197" s="114">
        <f t="shared" si="87"/>
        <v>0</v>
      </c>
      <c r="I197" s="114">
        <f t="shared" si="87"/>
        <v>0</v>
      </c>
      <c r="J197" s="114">
        <f t="shared" si="87"/>
        <v>0</v>
      </c>
      <c r="K197" s="114">
        <f t="shared" si="87"/>
        <v>0</v>
      </c>
      <c r="L197" s="114">
        <f t="shared" si="87"/>
        <v>0</v>
      </c>
      <c r="M197" s="114">
        <f t="shared" si="87"/>
        <v>0</v>
      </c>
      <c r="N197" s="114">
        <f t="shared" si="87"/>
        <v>0</v>
      </c>
      <c r="O197" s="114">
        <f t="shared" si="87"/>
        <v>0</v>
      </c>
      <c r="P197" s="114">
        <f t="shared" si="87"/>
        <v>0</v>
      </c>
      <c r="Q197" s="114">
        <f t="shared" si="87"/>
        <v>0</v>
      </c>
    </row>
    <row r="198" spans="1:17" s="103" customFormat="1" ht="15.6" hidden="1">
      <c r="B198" s="111" t="s">
        <v>322</v>
      </c>
      <c r="C198" s="112"/>
      <c r="D198" s="113" t="s">
        <v>323</v>
      </c>
      <c r="E198" s="114">
        <f>SUM(E62)</f>
        <v>0</v>
      </c>
      <c r="F198" s="114">
        <f t="shared" ref="F198:O198" si="88">SUM(F62)</f>
        <v>0</v>
      </c>
      <c r="G198" s="114">
        <f t="shared" si="88"/>
        <v>0</v>
      </c>
      <c r="H198" s="114">
        <f t="shared" si="88"/>
        <v>0</v>
      </c>
      <c r="I198" s="114">
        <f t="shared" si="88"/>
        <v>0</v>
      </c>
      <c r="J198" s="114">
        <f t="shared" si="88"/>
        <v>0</v>
      </c>
      <c r="K198" s="114">
        <f t="shared" si="88"/>
        <v>0</v>
      </c>
      <c r="L198" s="114">
        <f t="shared" si="88"/>
        <v>0</v>
      </c>
      <c r="M198" s="114">
        <f t="shared" si="88"/>
        <v>0</v>
      </c>
      <c r="N198" s="114">
        <f t="shared" si="88"/>
        <v>0</v>
      </c>
      <c r="O198" s="114">
        <f t="shared" si="88"/>
        <v>0</v>
      </c>
      <c r="P198" s="114">
        <f t="shared" ref="P198" si="89">SUM(P59:P60)</f>
        <v>0</v>
      </c>
      <c r="Q198" s="114">
        <f>SUM(Q62)</f>
        <v>0</v>
      </c>
    </row>
    <row r="199" spans="1:17" s="103" customFormat="1" hidden="1">
      <c r="B199" s="115"/>
      <c r="C199" s="104"/>
      <c r="D199" s="105"/>
      <c r="E199" s="109"/>
      <c r="F199" s="109"/>
      <c r="J199" s="110"/>
      <c r="Q199" s="109"/>
    </row>
    <row r="200" spans="1:17" s="103" customFormat="1" ht="15.6" hidden="1">
      <c r="B200" s="115"/>
      <c r="C200" s="104"/>
      <c r="D200" s="105"/>
      <c r="E200" s="116">
        <f>SUM(E180:E198)</f>
        <v>0</v>
      </c>
      <c r="F200" s="116">
        <f t="shared" ref="F200:Q200" si="90">SUM(F180:F198)</f>
        <v>0</v>
      </c>
      <c r="G200" s="116">
        <f t="shared" si="90"/>
        <v>0</v>
      </c>
      <c r="H200" s="116">
        <f t="shared" si="90"/>
        <v>0</v>
      </c>
      <c r="I200" s="116">
        <f t="shared" si="90"/>
        <v>0</v>
      </c>
      <c r="J200" s="116">
        <f t="shared" si="90"/>
        <v>756516</v>
      </c>
      <c r="K200" s="116">
        <f t="shared" si="90"/>
        <v>0</v>
      </c>
      <c r="L200" s="116">
        <f t="shared" si="90"/>
        <v>0</v>
      </c>
      <c r="M200" s="116">
        <f t="shared" si="90"/>
        <v>0</v>
      </c>
      <c r="N200" s="116">
        <f t="shared" si="90"/>
        <v>756516</v>
      </c>
      <c r="O200" s="116">
        <f t="shared" si="90"/>
        <v>756516</v>
      </c>
      <c r="P200" s="116">
        <f t="shared" si="90"/>
        <v>0</v>
      </c>
      <c r="Q200" s="116">
        <f t="shared" si="90"/>
        <v>756516</v>
      </c>
    </row>
    <row r="201" spans="1:17" s="103" customFormat="1" ht="12.75" hidden="1" customHeight="1">
      <c r="B201" s="115"/>
      <c r="C201" s="104"/>
      <c r="D201" s="117" t="s">
        <v>330</v>
      </c>
      <c r="E201" s="109"/>
      <c r="F201" s="109"/>
      <c r="J201" s="110"/>
      <c r="Q201" s="109"/>
    </row>
    <row r="202" spans="1:17" s="103" customFormat="1" ht="15.6" hidden="1">
      <c r="B202" s="115"/>
      <c r="C202" s="104"/>
      <c r="D202" s="113" t="s">
        <v>328</v>
      </c>
      <c r="E202" s="118">
        <f>SUM(E84,E88)</f>
        <v>0</v>
      </c>
      <c r="F202" s="118">
        <f t="shared" ref="F202:Q202" si="91">SUM(F84,F88)</f>
        <v>0</v>
      </c>
      <c r="G202" s="118">
        <f t="shared" si="91"/>
        <v>0</v>
      </c>
      <c r="H202" s="118">
        <f t="shared" si="91"/>
        <v>0</v>
      </c>
      <c r="I202" s="118">
        <f t="shared" si="91"/>
        <v>0</v>
      </c>
      <c r="J202" s="118">
        <f t="shared" si="91"/>
        <v>0</v>
      </c>
      <c r="K202" s="118">
        <f t="shared" si="91"/>
        <v>0</v>
      </c>
      <c r="L202" s="118">
        <f t="shared" si="91"/>
        <v>0</v>
      </c>
      <c r="M202" s="118">
        <f t="shared" si="91"/>
        <v>0</v>
      </c>
      <c r="N202" s="118">
        <f t="shared" si="91"/>
        <v>0</v>
      </c>
      <c r="O202" s="118">
        <f t="shared" si="91"/>
        <v>0</v>
      </c>
      <c r="P202" s="118">
        <f t="shared" si="91"/>
        <v>0</v>
      </c>
      <c r="Q202" s="118">
        <f t="shared" si="91"/>
        <v>0</v>
      </c>
    </row>
    <row r="203" spans="1:17" s="103" customFormat="1" ht="15.6" hidden="1">
      <c r="B203" s="115"/>
      <c r="C203" s="104"/>
      <c r="D203" s="113" t="s">
        <v>329</v>
      </c>
      <c r="E203" s="118">
        <f>SUM(E15)</f>
        <v>0</v>
      </c>
      <c r="F203" s="118">
        <f t="shared" ref="F203:Q203" si="92">SUM(F15)</f>
        <v>0</v>
      </c>
      <c r="G203" s="118">
        <f t="shared" si="92"/>
        <v>0</v>
      </c>
      <c r="H203" s="118">
        <f t="shared" si="92"/>
        <v>0</v>
      </c>
      <c r="I203" s="118">
        <f t="shared" si="92"/>
        <v>0</v>
      </c>
      <c r="J203" s="118">
        <f t="shared" si="92"/>
        <v>0</v>
      </c>
      <c r="K203" s="118">
        <f t="shared" si="92"/>
        <v>0</v>
      </c>
      <c r="L203" s="118">
        <f t="shared" si="92"/>
        <v>0</v>
      </c>
      <c r="M203" s="118">
        <f t="shared" si="92"/>
        <v>0</v>
      </c>
      <c r="N203" s="118">
        <f t="shared" si="92"/>
        <v>0</v>
      </c>
      <c r="O203" s="118">
        <f t="shared" si="92"/>
        <v>0</v>
      </c>
      <c r="P203" s="118">
        <f t="shared" si="92"/>
        <v>0</v>
      </c>
      <c r="Q203" s="118">
        <f t="shared" si="92"/>
        <v>0</v>
      </c>
    </row>
    <row r="204" spans="1:17" s="103" customFormat="1" hidden="1">
      <c r="B204" s="115"/>
      <c r="C204" s="104"/>
      <c r="D204" s="117" t="s">
        <v>362</v>
      </c>
      <c r="E204" s="109"/>
      <c r="F204" s="109"/>
      <c r="J204" s="110"/>
      <c r="Q204" s="109"/>
    </row>
    <row r="205" spans="1:17" s="103" customFormat="1" ht="12.75" hidden="1" customHeight="1">
      <c r="C205" s="104"/>
      <c r="D205" s="117" t="s">
        <v>363</v>
      </c>
      <c r="E205" s="109"/>
      <c r="F205" s="109"/>
      <c r="J205" s="110"/>
      <c r="Q205" s="109"/>
    </row>
    <row r="206" spans="1:17" s="103" customFormat="1" hidden="1">
      <c r="C206" s="104"/>
      <c r="D206" s="105"/>
      <c r="E206" s="109"/>
      <c r="F206" s="109"/>
      <c r="J206" s="110"/>
      <c r="Q206" s="109"/>
    </row>
    <row r="207" spans="1:17" s="103" customFormat="1" hidden="1">
      <c r="A207" s="161"/>
      <c r="B207" s="161"/>
      <c r="C207" s="161"/>
      <c r="D207" s="162"/>
      <c r="E207" s="109"/>
      <c r="F207" s="109"/>
      <c r="J207" s="110"/>
      <c r="Q207" s="109"/>
    </row>
    <row r="208" spans="1:17" s="103" customFormat="1" hidden="1">
      <c r="C208" s="104"/>
      <c r="D208" s="105"/>
      <c r="E208" s="109"/>
      <c r="F208" s="109"/>
      <c r="J208" s="110"/>
      <c r="Q208" s="109"/>
    </row>
    <row r="209" spans="3:17" s="103" customFormat="1" ht="12.75" hidden="1" customHeight="1">
      <c r="C209" s="104"/>
      <c r="D209" s="105"/>
      <c r="E209" s="109"/>
      <c r="F209" s="109"/>
      <c r="J209" s="110"/>
      <c r="Q209" s="109"/>
    </row>
    <row r="210" spans="3:17" s="103" customFormat="1" hidden="1">
      <c r="C210" s="104"/>
      <c r="D210" s="105"/>
      <c r="E210" s="109"/>
      <c r="F210" s="109"/>
      <c r="J210" s="110"/>
      <c r="Q210" s="109"/>
    </row>
    <row r="211" spans="3:17" s="103" customFormat="1" hidden="1">
      <c r="C211" s="104"/>
      <c r="D211" s="105"/>
      <c r="E211" s="109"/>
      <c r="F211" s="109"/>
      <c r="J211" s="110"/>
      <c r="Q211" s="109"/>
    </row>
    <row r="212" spans="3:17" s="103" customFormat="1">
      <c r="C212" s="104"/>
      <c r="D212" s="105"/>
      <c r="E212" s="109"/>
      <c r="F212" s="109"/>
      <c r="J212" s="110"/>
      <c r="Q212" s="109"/>
    </row>
    <row r="213" spans="3:17" s="103" customFormat="1" ht="12.75" customHeight="1">
      <c r="C213" s="104"/>
      <c r="D213" s="105"/>
      <c r="E213" s="109"/>
      <c r="F213" s="109"/>
      <c r="J213" s="110"/>
      <c r="Q213" s="109"/>
    </row>
    <row r="214" spans="3:17" s="103" customFormat="1">
      <c r="C214" s="104"/>
      <c r="D214" s="105"/>
      <c r="E214" s="109"/>
      <c r="F214" s="109"/>
      <c r="J214" s="110"/>
      <c r="Q214" s="109"/>
    </row>
    <row r="215" spans="3:17" s="103" customFormat="1">
      <c r="C215" s="104"/>
      <c r="D215" s="105"/>
      <c r="E215" s="109"/>
      <c r="F215" s="109"/>
      <c r="J215" s="110"/>
      <c r="Q215" s="109"/>
    </row>
    <row r="216" spans="3:17" s="103" customFormat="1">
      <c r="C216" s="104"/>
      <c r="D216" s="105"/>
      <c r="E216" s="109"/>
      <c r="F216" s="109"/>
      <c r="J216" s="110"/>
      <c r="Q216" s="109"/>
    </row>
    <row r="217" spans="3:17" s="103" customFormat="1" ht="12.75" customHeight="1">
      <c r="C217" s="104"/>
      <c r="D217" s="105"/>
      <c r="E217" s="109"/>
      <c r="F217" s="109"/>
      <c r="J217" s="110"/>
      <c r="Q217" s="109"/>
    </row>
    <row r="218" spans="3:17" s="103" customFormat="1">
      <c r="C218" s="104"/>
      <c r="D218" s="105"/>
      <c r="E218" s="109"/>
      <c r="F218" s="109"/>
      <c r="J218" s="110"/>
      <c r="Q218" s="109"/>
    </row>
    <row r="219" spans="3:17" s="103" customFormat="1">
      <c r="C219" s="104"/>
      <c r="D219" s="105"/>
      <c r="E219" s="109"/>
      <c r="F219" s="109"/>
      <c r="J219" s="110"/>
      <c r="Q219" s="109"/>
    </row>
    <row r="220" spans="3:17" s="103" customFormat="1">
      <c r="C220" s="104"/>
      <c r="D220" s="105"/>
      <c r="E220" s="109"/>
      <c r="F220" s="109"/>
      <c r="J220" s="110"/>
      <c r="Q220" s="109"/>
    </row>
    <row r="221" spans="3:17" s="103" customFormat="1" ht="12.75" customHeight="1">
      <c r="C221" s="104"/>
      <c r="D221" s="105"/>
      <c r="E221" s="109"/>
      <c r="F221" s="109"/>
      <c r="J221" s="110"/>
      <c r="Q221" s="109"/>
    </row>
    <row r="222" spans="3:17" s="103" customFormat="1">
      <c r="C222" s="104"/>
      <c r="D222" s="105"/>
      <c r="E222" s="109"/>
      <c r="F222" s="109"/>
      <c r="J222" s="110"/>
      <c r="Q222" s="109"/>
    </row>
    <row r="223" spans="3:17" s="103" customFormat="1">
      <c r="C223" s="104"/>
      <c r="D223" s="105"/>
      <c r="E223" s="109"/>
      <c r="F223" s="109"/>
      <c r="J223" s="110"/>
      <c r="Q223" s="109"/>
    </row>
    <row r="224" spans="3:17" s="103" customFormat="1">
      <c r="C224" s="104"/>
      <c r="D224" s="105"/>
      <c r="E224" s="109"/>
      <c r="F224" s="109"/>
      <c r="J224" s="110"/>
      <c r="Q224" s="109"/>
    </row>
    <row r="225" spans="3:17" s="103" customFormat="1" ht="12.75" customHeight="1">
      <c r="C225" s="104"/>
      <c r="D225" s="105"/>
      <c r="E225" s="109"/>
      <c r="F225" s="109"/>
      <c r="J225" s="110"/>
      <c r="Q225" s="109"/>
    </row>
    <row r="226" spans="3:17" s="103" customFormat="1">
      <c r="C226" s="104"/>
      <c r="D226" s="105"/>
      <c r="E226" s="109"/>
      <c r="F226" s="109"/>
      <c r="J226" s="110"/>
      <c r="Q226" s="109"/>
    </row>
    <row r="227" spans="3:17" s="103" customFormat="1">
      <c r="C227" s="104"/>
      <c r="D227" s="105"/>
      <c r="E227" s="109"/>
      <c r="F227" s="109"/>
      <c r="J227" s="110"/>
      <c r="Q227" s="109"/>
    </row>
    <row r="228" spans="3:17" s="103" customFormat="1">
      <c r="C228" s="104"/>
      <c r="D228" s="105"/>
      <c r="E228" s="109"/>
      <c r="F228" s="109"/>
      <c r="J228" s="110"/>
      <c r="Q228" s="109"/>
    </row>
    <row r="229" spans="3:17" s="103" customFormat="1" ht="12.75" customHeight="1">
      <c r="C229" s="104"/>
      <c r="D229" s="105"/>
      <c r="E229" s="109"/>
      <c r="F229" s="109"/>
      <c r="J229" s="110"/>
      <c r="Q229" s="109"/>
    </row>
    <row r="230" spans="3:17" s="103" customFormat="1">
      <c r="C230" s="104"/>
      <c r="D230" s="105"/>
      <c r="E230" s="109"/>
      <c r="F230" s="109"/>
      <c r="J230" s="110"/>
      <c r="Q230" s="109"/>
    </row>
    <row r="231" spans="3:17" s="103" customFormat="1">
      <c r="C231" s="104"/>
      <c r="D231" s="105"/>
      <c r="E231" s="109"/>
      <c r="F231" s="109"/>
      <c r="J231" s="110"/>
      <c r="Q231" s="109"/>
    </row>
    <row r="232" spans="3:17" s="103" customFormat="1">
      <c r="C232" s="104"/>
      <c r="D232" s="105"/>
      <c r="E232" s="109"/>
      <c r="F232" s="109"/>
      <c r="J232" s="110"/>
      <c r="Q232" s="109"/>
    </row>
    <row r="233" spans="3:17" s="103" customFormat="1" ht="12.75" customHeight="1">
      <c r="C233" s="104"/>
      <c r="D233" s="105"/>
      <c r="E233" s="109"/>
      <c r="F233" s="109"/>
      <c r="J233" s="110"/>
      <c r="Q233" s="109"/>
    </row>
    <row r="234" spans="3:17" s="103" customFormat="1">
      <c r="C234" s="104"/>
      <c r="D234" s="105"/>
      <c r="E234" s="109"/>
      <c r="F234" s="109"/>
      <c r="J234" s="110"/>
      <c r="Q234" s="109"/>
    </row>
    <row r="235" spans="3:17" s="103" customFormat="1">
      <c r="C235" s="104"/>
      <c r="D235" s="105"/>
      <c r="E235" s="109"/>
      <c r="F235" s="109"/>
      <c r="J235" s="110"/>
      <c r="Q235" s="109"/>
    </row>
    <row r="236" spans="3:17" s="103" customFormat="1">
      <c r="C236" s="104"/>
      <c r="D236" s="105"/>
      <c r="E236" s="109"/>
      <c r="F236" s="109"/>
      <c r="J236" s="110"/>
      <c r="Q236" s="109"/>
    </row>
    <row r="237" spans="3:17" s="103" customFormat="1" ht="12.75" customHeight="1">
      <c r="C237" s="104"/>
      <c r="D237" s="105"/>
      <c r="E237" s="109"/>
      <c r="F237" s="109"/>
      <c r="J237" s="110"/>
      <c r="Q237" s="109"/>
    </row>
    <row r="238" spans="3:17" s="103" customFormat="1">
      <c r="C238" s="104"/>
      <c r="D238" s="105"/>
      <c r="E238" s="109"/>
      <c r="F238" s="109"/>
      <c r="J238" s="110"/>
      <c r="Q238" s="109"/>
    </row>
    <row r="239" spans="3:17" s="103" customFormat="1">
      <c r="C239" s="104"/>
      <c r="D239" s="105"/>
      <c r="E239" s="109"/>
      <c r="F239" s="109"/>
      <c r="J239" s="110"/>
      <c r="Q239" s="109"/>
    </row>
    <row r="240" spans="3:17" s="103" customFormat="1">
      <c r="C240" s="104"/>
      <c r="D240" s="105"/>
      <c r="E240" s="109"/>
      <c r="F240" s="109"/>
      <c r="J240" s="110"/>
      <c r="Q240" s="109"/>
    </row>
    <row r="241" spans="3:17" s="103" customFormat="1" ht="12.75" customHeight="1">
      <c r="C241" s="104"/>
      <c r="D241" s="105"/>
      <c r="E241" s="109"/>
      <c r="F241" s="109"/>
      <c r="J241" s="110"/>
      <c r="Q241" s="109"/>
    </row>
    <row r="242" spans="3:17" s="103" customFormat="1">
      <c r="C242" s="104"/>
      <c r="D242" s="105"/>
      <c r="E242" s="109"/>
      <c r="F242" s="109"/>
      <c r="J242" s="110"/>
      <c r="Q242" s="109"/>
    </row>
    <row r="243" spans="3:17" s="103" customFormat="1">
      <c r="C243" s="104"/>
      <c r="D243" s="105"/>
      <c r="E243" s="109"/>
      <c r="F243" s="109"/>
      <c r="J243" s="110"/>
      <c r="Q243" s="109"/>
    </row>
    <row r="244" spans="3:17" s="103" customFormat="1">
      <c r="C244" s="104"/>
      <c r="D244" s="105"/>
      <c r="E244" s="109"/>
      <c r="F244" s="109"/>
      <c r="J244" s="110"/>
      <c r="Q244" s="109"/>
    </row>
    <row r="245" spans="3:17" s="103" customFormat="1" ht="12.75" customHeight="1">
      <c r="C245" s="104"/>
      <c r="D245" s="105"/>
      <c r="E245" s="109"/>
      <c r="F245" s="109"/>
      <c r="J245" s="110"/>
      <c r="Q245" s="109"/>
    </row>
    <row r="246" spans="3:17" s="103" customFormat="1">
      <c r="C246" s="104"/>
      <c r="D246" s="105"/>
      <c r="E246" s="109"/>
      <c r="F246" s="109"/>
      <c r="J246" s="110"/>
      <c r="Q246" s="109"/>
    </row>
    <row r="247" spans="3:17" s="103" customFormat="1">
      <c r="C247" s="104"/>
      <c r="D247" s="105"/>
      <c r="E247" s="109"/>
      <c r="F247" s="109"/>
      <c r="J247" s="110"/>
      <c r="Q247" s="109"/>
    </row>
    <row r="248" spans="3:17" s="103" customFormat="1">
      <c r="C248" s="104"/>
      <c r="D248" s="105"/>
      <c r="E248" s="109"/>
      <c r="F248" s="109"/>
      <c r="J248" s="110"/>
      <c r="Q248" s="109"/>
    </row>
    <row r="249" spans="3:17" s="103" customFormat="1" ht="12.75" customHeight="1">
      <c r="C249" s="104"/>
      <c r="D249" s="105"/>
      <c r="E249" s="109"/>
      <c r="F249" s="109"/>
      <c r="J249" s="110"/>
      <c r="Q249" s="109"/>
    </row>
    <row r="250" spans="3:17" s="103" customFormat="1">
      <c r="C250" s="104"/>
      <c r="D250" s="105"/>
      <c r="E250" s="109"/>
      <c r="F250" s="109"/>
      <c r="J250" s="110"/>
      <c r="Q250" s="109"/>
    </row>
    <row r="251" spans="3:17" s="103" customFormat="1">
      <c r="C251" s="104"/>
      <c r="D251" s="105"/>
      <c r="E251" s="109"/>
      <c r="F251" s="109"/>
      <c r="J251" s="110"/>
      <c r="Q251" s="109"/>
    </row>
    <row r="252" spans="3:17" s="103" customFormat="1">
      <c r="C252" s="104"/>
      <c r="D252" s="105"/>
      <c r="E252" s="109"/>
      <c r="F252" s="109"/>
      <c r="J252" s="110"/>
      <c r="Q252" s="109"/>
    </row>
    <row r="253" spans="3:17" s="103" customFormat="1" ht="12.75" customHeight="1">
      <c r="C253" s="104"/>
      <c r="D253" s="105"/>
      <c r="E253" s="109"/>
      <c r="F253" s="109"/>
      <c r="J253" s="110"/>
      <c r="Q253" s="109"/>
    </row>
    <row r="254" spans="3:17" s="103" customFormat="1">
      <c r="C254" s="104"/>
      <c r="D254" s="105"/>
      <c r="E254" s="109"/>
      <c r="F254" s="109"/>
      <c r="J254" s="110"/>
      <c r="Q254" s="109"/>
    </row>
    <row r="255" spans="3:17" s="103" customFormat="1">
      <c r="C255" s="104"/>
      <c r="D255" s="105"/>
      <c r="E255" s="109"/>
      <c r="F255" s="109"/>
      <c r="J255" s="110"/>
      <c r="Q255" s="109"/>
    </row>
    <row r="256" spans="3:17" s="103" customFormat="1">
      <c r="C256" s="104"/>
      <c r="D256" s="105"/>
      <c r="E256" s="109"/>
      <c r="F256" s="109"/>
      <c r="J256" s="110"/>
      <c r="Q256" s="109"/>
    </row>
    <row r="257" spans="3:17" s="103" customFormat="1" ht="12.75" customHeight="1">
      <c r="C257" s="104"/>
      <c r="D257" s="105"/>
      <c r="E257" s="109"/>
      <c r="F257" s="109"/>
      <c r="J257" s="110"/>
      <c r="Q257" s="109"/>
    </row>
    <row r="258" spans="3:17" s="103" customFormat="1">
      <c r="C258" s="104"/>
      <c r="D258" s="105"/>
      <c r="E258" s="109"/>
      <c r="F258" s="109"/>
      <c r="J258" s="110"/>
      <c r="Q258" s="109"/>
    </row>
    <row r="259" spans="3:17" s="103" customFormat="1">
      <c r="C259" s="104"/>
      <c r="D259" s="105"/>
      <c r="E259" s="109"/>
      <c r="F259" s="109"/>
      <c r="J259" s="110"/>
      <c r="Q259" s="109"/>
    </row>
    <row r="260" spans="3:17" s="103" customFormat="1">
      <c r="C260" s="104"/>
      <c r="D260" s="105"/>
      <c r="E260" s="109"/>
      <c r="F260" s="109"/>
      <c r="J260" s="110"/>
      <c r="Q260" s="109"/>
    </row>
    <row r="261" spans="3:17" s="103" customFormat="1" ht="12.75" customHeight="1">
      <c r="C261" s="104"/>
      <c r="D261" s="105"/>
      <c r="E261" s="109"/>
      <c r="F261" s="109"/>
      <c r="J261" s="110"/>
      <c r="Q261" s="109"/>
    </row>
    <row r="262" spans="3:17" s="103" customFormat="1">
      <c r="C262" s="104"/>
      <c r="D262" s="105"/>
      <c r="E262" s="109"/>
      <c r="F262" s="109"/>
      <c r="J262" s="110"/>
      <c r="Q262" s="109"/>
    </row>
    <row r="263" spans="3:17" s="103" customFormat="1">
      <c r="C263" s="104"/>
      <c r="D263" s="105"/>
      <c r="E263" s="109"/>
      <c r="F263" s="109"/>
      <c r="J263" s="110"/>
      <c r="Q263" s="109"/>
    </row>
    <row r="264" spans="3:17" s="103" customFormat="1">
      <c r="C264" s="104"/>
      <c r="D264" s="105"/>
      <c r="E264" s="109"/>
      <c r="F264" s="109"/>
      <c r="J264" s="110"/>
      <c r="Q264" s="109"/>
    </row>
    <row r="265" spans="3:17" s="103" customFormat="1" ht="12.75" customHeight="1">
      <c r="C265" s="104"/>
      <c r="D265" s="105"/>
      <c r="E265" s="109"/>
      <c r="F265" s="109"/>
      <c r="J265" s="110"/>
      <c r="Q265" s="109"/>
    </row>
    <row r="266" spans="3:17" s="103" customFormat="1">
      <c r="C266" s="104"/>
      <c r="D266" s="105"/>
      <c r="E266" s="109"/>
      <c r="F266" s="109"/>
      <c r="J266" s="110"/>
      <c r="Q266" s="109"/>
    </row>
    <row r="267" spans="3:17" s="103" customFormat="1">
      <c r="C267" s="104"/>
      <c r="D267" s="105"/>
      <c r="E267" s="109"/>
      <c r="F267" s="109"/>
      <c r="J267" s="110"/>
      <c r="Q267" s="109"/>
    </row>
    <row r="268" spans="3:17" s="103" customFormat="1">
      <c r="C268" s="104"/>
      <c r="D268" s="105"/>
      <c r="E268" s="109"/>
      <c r="F268" s="109"/>
      <c r="J268" s="110"/>
      <c r="Q268" s="109"/>
    </row>
    <row r="269" spans="3:17" s="103" customFormat="1" ht="12.75" customHeight="1">
      <c r="C269" s="104"/>
      <c r="D269" s="105"/>
      <c r="E269" s="109"/>
      <c r="F269" s="109"/>
      <c r="J269" s="110"/>
      <c r="Q269" s="109"/>
    </row>
    <row r="270" spans="3:17" s="103" customFormat="1">
      <c r="C270" s="104"/>
      <c r="D270" s="105"/>
      <c r="E270" s="109"/>
      <c r="F270" s="109"/>
      <c r="J270" s="110"/>
      <c r="Q270" s="109"/>
    </row>
    <row r="271" spans="3:17" s="103" customFormat="1">
      <c r="C271" s="104"/>
      <c r="D271" s="105"/>
      <c r="E271" s="109"/>
      <c r="F271" s="109"/>
      <c r="J271" s="110"/>
      <c r="Q271" s="109"/>
    </row>
    <row r="272" spans="3:17" s="103" customFormat="1">
      <c r="C272" s="104"/>
      <c r="D272" s="105"/>
      <c r="E272" s="109"/>
      <c r="F272" s="109"/>
      <c r="J272" s="110"/>
      <c r="Q272" s="109"/>
    </row>
    <row r="273" spans="3:17" s="103" customFormat="1" ht="12.75" customHeight="1">
      <c r="C273" s="104"/>
      <c r="D273" s="105"/>
      <c r="E273" s="109"/>
      <c r="F273" s="109"/>
      <c r="J273" s="110"/>
      <c r="Q273" s="109"/>
    </row>
    <row r="274" spans="3:17" s="103" customFormat="1">
      <c r="C274" s="104"/>
      <c r="D274" s="105"/>
      <c r="E274" s="109"/>
      <c r="F274" s="109"/>
      <c r="J274" s="110"/>
      <c r="Q274" s="109"/>
    </row>
    <row r="275" spans="3:17" s="103" customFormat="1">
      <c r="C275" s="104"/>
      <c r="D275" s="105"/>
      <c r="E275" s="109"/>
      <c r="F275" s="109"/>
      <c r="J275" s="110"/>
      <c r="Q275" s="109"/>
    </row>
    <row r="276" spans="3:17" s="103" customFormat="1">
      <c r="C276" s="104"/>
      <c r="D276" s="105"/>
      <c r="E276" s="109"/>
      <c r="F276" s="109"/>
      <c r="J276" s="110"/>
      <c r="Q276" s="109"/>
    </row>
    <row r="277" spans="3:17" s="103" customFormat="1" ht="12.75" customHeight="1">
      <c r="C277" s="104"/>
      <c r="D277" s="105"/>
      <c r="E277" s="109"/>
      <c r="F277" s="109"/>
      <c r="J277" s="110"/>
      <c r="Q277" s="109"/>
    </row>
    <row r="278" spans="3:17" s="103" customFormat="1">
      <c r="C278" s="104"/>
      <c r="D278" s="105"/>
      <c r="E278" s="109"/>
      <c r="F278" s="109"/>
      <c r="J278" s="110"/>
      <c r="Q278" s="109"/>
    </row>
    <row r="279" spans="3:17" s="103" customFormat="1">
      <c r="C279" s="104"/>
      <c r="D279" s="105"/>
      <c r="E279" s="109"/>
      <c r="F279" s="109"/>
      <c r="J279" s="110"/>
      <c r="Q279" s="109"/>
    </row>
    <row r="280" spans="3:17" s="103" customFormat="1">
      <c r="C280" s="104"/>
      <c r="D280" s="105"/>
      <c r="E280" s="109"/>
      <c r="F280" s="109"/>
      <c r="J280" s="110"/>
      <c r="Q280" s="109"/>
    </row>
    <row r="281" spans="3:17" s="103" customFormat="1" ht="12.75" customHeight="1">
      <c r="C281" s="104"/>
      <c r="D281" s="105"/>
      <c r="E281" s="109"/>
      <c r="F281" s="109"/>
      <c r="J281" s="110"/>
      <c r="Q281" s="109"/>
    </row>
    <row r="282" spans="3:17" s="103" customFormat="1">
      <c r="C282" s="104"/>
      <c r="D282" s="105"/>
      <c r="E282" s="109"/>
      <c r="F282" s="109"/>
      <c r="J282" s="110"/>
      <c r="Q282" s="109"/>
    </row>
    <row r="283" spans="3:17" s="103" customFormat="1">
      <c r="C283" s="104"/>
      <c r="D283" s="105"/>
      <c r="E283" s="109"/>
      <c r="F283" s="109"/>
      <c r="J283" s="110"/>
      <c r="Q283" s="109"/>
    </row>
    <row r="284" spans="3:17" s="103" customFormat="1">
      <c r="C284" s="104"/>
      <c r="D284" s="105"/>
      <c r="E284" s="109"/>
      <c r="F284" s="109"/>
      <c r="J284" s="110"/>
      <c r="Q284" s="109"/>
    </row>
    <row r="285" spans="3:17" s="103" customFormat="1" ht="12.75" customHeight="1">
      <c r="C285" s="104"/>
      <c r="D285" s="105"/>
      <c r="E285" s="109"/>
      <c r="F285" s="109"/>
      <c r="J285" s="110"/>
      <c r="Q285" s="109"/>
    </row>
    <row r="286" spans="3:17" s="103" customFormat="1">
      <c r="C286" s="104"/>
      <c r="D286" s="105"/>
      <c r="E286" s="109"/>
      <c r="F286" s="109"/>
      <c r="J286" s="110"/>
      <c r="Q286" s="109"/>
    </row>
    <row r="287" spans="3:17" s="103" customFormat="1">
      <c r="C287" s="104"/>
      <c r="D287" s="105"/>
      <c r="E287" s="109"/>
      <c r="F287" s="109"/>
      <c r="J287" s="110"/>
      <c r="Q287" s="109"/>
    </row>
    <row r="288" spans="3:17" s="103" customFormat="1">
      <c r="C288" s="104"/>
      <c r="D288" s="105"/>
      <c r="E288" s="109"/>
      <c r="F288" s="109"/>
      <c r="J288" s="110"/>
      <c r="Q288" s="109"/>
    </row>
    <row r="289" spans="3:17" s="103" customFormat="1" ht="12.75" customHeight="1">
      <c r="C289" s="104"/>
      <c r="D289" s="105"/>
      <c r="E289" s="109"/>
      <c r="F289" s="109"/>
      <c r="J289" s="110"/>
      <c r="Q289" s="109"/>
    </row>
    <row r="290" spans="3:17" s="103" customFormat="1">
      <c r="C290" s="104"/>
      <c r="D290" s="105"/>
      <c r="E290" s="109"/>
      <c r="F290" s="109"/>
      <c r="J290" s="110"/>
      <c r="Q290" s="109"/>
    </row>
    <row r="291" spans="3:17" s="103" customFormat="1">
      <c r="C291" s="104"/>
      <c r="D291" s="105"/>
      <c r="E291" s="109"/>
      <c r="F291" s="109"/>
      <c r="J291" s="110"/>
      <c r="Q291" s="109"/>
    </row>
    <row r="292" spans="3:17" s="103" customFormat="1">
      <c r="C292" s="104"/>
      <c r="D292" s="105"/>
      <c r="E292" s="109"/>
      <c r="F292" s="109"/>
      <c r="J292" s="110"/>
      <c r="Q292" s="109"/>
    </row>
    <row r="293" spans="3:17" s="103" customFormat="1" ht="12.75" customHeight="1">
      <c r="C293" s="104"/>
      <c r="D293" s="105"/>
      <c r="E293" s="109"/>
      <c r="F293" s="109"/>
      <c r="J293" s="110"/>
      <c r="Q293" s="109"/>
    </row>
    <row r="294" spans="3:17" s="103" customFormat="1">
      <c r="C294" s="104"/>
      <c r="D294" s="105"/>
      <c r="E294" s="109"/>
      <c r="F294" s="109"/>
      <c r="J294" s="110"/>
      <c r="Q294" s="109"/>
    </row>
    <row r="295" spans="3:17" s="103" customFormat="1">
      <c r="C295" s="104"/>
      <c r="D295" s="105"/>
      <c r="E295" s="109"/>
      <c r="F295" s="109"/>
      <c r="J295" s="110"/>
      <c r="Q295" s="109"/>
    </row>
    <row r="296" spans="3:17" s="103" customFormat="1">
      <c r="C296" s="104"/>
      <c r="D296" s="105"/>
      <c r="E296" s="109"/>
      <c r="F296" s="109"/>
      <c r="J296" s="110"/>
      <c r="Q296" s="109"/>
    </row>
    <row r="297" spans="3:17" s="103" customFormat="1" ht="12.75" customHeight="1">
      <c r="C297" s="104"/>
      <c r="D297" s="105"/>
      <c r="E297" s="109"/>
      <c r="F297" s="109"/>
      <c r="J297" s="110"/>
      <c r="Q297" s="109"/>
    </row>
    <row r="298" spans="3:17" s="103" customFormat="1">
      <c r="C298" s="104"/>
      <c r="D298" s="105"/>
      <c r="E298" s="109"/>
      <c r="F298" s="109"/>
      <c r="J298" s="110"/>
      <c r="Q298" s="109"/>
    </row>
    <row r="299" spans="3:17" s="103" customFormat="1">
      <c r="C299" s="104"/>
      <c r="D299" s="105"/>
      <c r="E299" s="109"/>
      <c r="F299" s="109"/>
      <c r="J299" s="110"/>
      <c r="Q299" s="109"/>
    </row>
    <row r="300" spans="3:17" s="103" customFormat="1">
      <c r="C300" s="104"/>
      <c r="D300" s="105"/>
      <c r="E300" s="109"/>
      <c r="F300" s="109"/>
      <c r="J300" s="110"/>
      <c r="Q300" s="109"/>
    </row>
    <row r="301" spans="3:17" s="103" customFormat="1" ht="12.75" customHeight="1">
      <c r="C301" s="104"/>
      <c r="D301" s="105"/>
      <c r="E301" s="109"/>
      <c r="F301" s="109"/>
      <c r="J301" s="110"/>
      <c r="Q301" s="109"/>
    </row>
    <row r="302" spans="3:17" s="103" customFormat="1">
      <c r="C302" s="104"/>
      <c r="D302" s="105"/>
      <c r="E302" s="109"/>
      <c r="F302" s="109"/>
      <c r="J302" s="110"/>
      <c r="Q302" s="109"/>
    </row>
    <row r="303" spans="3:17" s="103" customFormat="1">
      <c r="C303" s="104"/>
      <c r="D303" s="105"/>
      <c r="E303" s="109"/>
      <c r="F303" s="109"/>
      <c r="J303" s="110"/>
      <c r="Q303" s="109"/>
    </row>
    <row r="304" spans="3:17" s="103" customFormat="1">
      <c r="C304" s="104"/>
      <c r="D304" s="105"/>
      <c r="E304" s="109"/>
      <c r="F304" s="109"/>
      <c r="J304" s="110"/>
      <c r="Q304" s="109"/>
    </row>
    <row r="305" spans="3:17" s="103" customFormat="1" ht="12.75" customHeight="1">
      <c r="C305" s="104"/>
      <c r="D305" s="105"/>
      <c r="E305" s="109"/>
      <c r="F305" s="109"/>
      <c r="J305" s="110"/>
      <c r="Q305" s="109"/>
    </row>
    <row r="306" spans="3:17" s="103" customFormat="1">
      <c r="C306" s="104"/>
      <c r="D306" s="105"/>
      <c r="E306" s="109"/>
      <c r="F306" s="109"/>
      <c r="J306" s="110"/>
      <c r="Q306" s="109"/>
    </row>
    <row r="307" spans="3:17" s="103" customFormat="1">
      <c r="C307" s="104"/>
      <c r="D307" s="105"/>
      <c r="E307" s="109"/>
      <c r="F307" s="109"/>
      <c r="J307" s="110"/>
      <c r="Q307" s="109"/>
    </row>
    <row r="308" spans="3:17" s="103" customFormat="1">
      <c r="C308" s="104"/>
      <c r="D308" s="105"/>
      <c r="E308" s="109"/>
      <c r="F308" s="109"/>
      <c r="J308" s="110"/>
      <c r="Q308" s="109"/>
    </row>
    <row r="309" spans="3:17" s="103" customFormat="1" ht="12.75" customHeight="1">
      <c r="C309" s="104"/>
      <c r="D309" s="105"/>
      <c r="E309" s="109"/>
      <c r="F309" s="109"/>
      <c r="J309" s="110"/>
      <c r="Q309" s="109"/>
    </row>
    <row r="310" spans="3:17" s="103" customFormat="1">
      <c r="C310" s="104"/>
      <c r="D310" s="105"/>
      <c r="E310" s="109"/>
      <c r="F310" s="109"/>
      <c r="J310" s="110"/>
      <c r="Q310" s="109"/>
    </row>
    <row r="311" spans="3:17" s="103" customFormat="1">
      <c r="C311" s="104"/>
      <c r="D311" s="105"/>
      <c r="E311" s="109"/>
      <c r="F311" s="109"/>
      <c r="J311" s="110"/>
      <c r="Q311" s="109"/>
    </row>
    <row r="312" spans="3:17" s="103" customFormat="1">
      <c r="C312" s="104"/>
      <c r="D312" s="105"/>
      <c r="E312" s="109"/>
      <c r="F312" s="109"/>
      <c r="J312" s="110"/>
      <c r="Q312" s="109"/>
    </row>
    <row r="313" spans="3:17" s="103" customFormat="1" ht="12.75" customHeight="1">
      <c r="C313" s="104"/>
      <c r="D313" s="105"/>
      <c r="E313" s="109"/>
      <c r="F313" s="109"/>
      <c r="J313" s="110"/>
      <c r="Q313" s="109"/>
    </row>
    <row r="314" spans="3:17" s="103" customFormat="1">
      <c r="C314" s="104"/>
      <c r="D314" s="105"/>
      <c r="E314" s="109"/>
      <c r="F314" s="109"/>
      <c r="J314" s="110"/>
      <c r="Q314" s="109"/>
    </row>
    <row r="315" spans="3:17" s="103" customFormat="1">
      <c r="C315" s="104"/>
      <c r="D315" s="105"/>
      <c r="E315" s="109"/>
      <c r="F315" s="109"/>
      <c r="J315" s="110"/>
      <c r="Q315" s="109"/>
    </row>
    <row r="316" spans="3:17" s="103" customFormat="1">
      <c r="C316" s="104"/>
      <c r="D316" s="105"/>
      <c r="E316" s="109"/>
      <c r="F316" s="109"/>
      <c r="J316" s="110"/>
      <c r="Q316" s="109"/>
    </row>
    <row r="317" spans="3:17" s="103" customFormat="1" ht="12.75" customHeight="1">
      <c r="C317" s="104"/>
      <c r="D317" s="105"/>
      <c r="E317" s="109"/>
      <c r="F317" s="109"/>
      <c r="J317" s="110"/>
      <c r="Q317" s="109"/>
    </row>
    <row r="318" spans="3:17" s="103" customFormat="1">
      <c r="C318" s="104"/>
      <c r="D318" s="105"/>
      <c r="E318" s="109"/>
      <c r="F318" s="109"/>
      <c r="J318" s="110"/>
      <c r="Q318" s="109"/>
    </row>
    <row r="319" spans="3:17" s="103" customFormat="1">
      <c r="C319" s="104"/>
      <c r="D319" s="105"/>
      <c r="E319" s="109"/>
      <c r="F319" s="109"/>
      <c r="J319" s="110"/>
      <c r="Q319" s="109"/>
    </row>
    <row r="320" spans="3:17" s="103" customFormat="1">
      <c r="C320" s="104"/>
      <c r="D320" s="105"/>
      <c r="E320" s="109"/>
      <c r="F320" s="109"/>
      <c r="J320" s="110"/>
      <c r="Q320" s="109"/>
    </row>
    <row r="321" spans="3:17" s="103" customFormat="1" ht="12.75" customHeight="1">
      <c r="C321" s="104"/>
      <c r="D321" s="105"/>
      <c r="E321" s="109"/>
      <c r="F321" s="109"/>
      <c r="J321" s="110"/>
      <c r="Q321" s="109"/>
    </row>
    <row r="322" spans="3:17" s="103" customFormat="1">
      <c r="C322" s="104"/>
      <c r="D322" s="105"/>
      <c r="E322" s="109"/>
      <c r="F322" s="109"/>
      <c r="J322" s="110"/>
      <c r="Q322" s="109"/>
    </row>
    <row r="323" spans="3:17" s="103" customFormat="1">
      <c r="C323" s="104"/>
      <c r="D323" s="105"/>
      <c r="E323" s="109"/>
      <c r="F323" s="109"/>
      <c r="J323" s="110"/>
      <c r="Q323" s="109"/>
    </row>
    <row r="324" spans="3:17" s="103" customFormat="1">
      <c r="C324" s="104"/>
      <c r="D324" s="105"/>
      <c r="E324" s="109"/>
      <c r="F324" s="109"/>
      <c r="J324" s="110"/>
      <c r="Q324" s="109"/>
    </row>
    <row r="325" spans="3:17" s="103" customFormat="1" ht="12.75" customHeight="1">
      <c r="C325" s="104"/>
      <c r="D325" s="105"/>
      <c r="E325" s="109"/>
      <c r="F325" s="109"/>
      <c r="J325" s="110"/>
      <c r="Q325" s="109"/>
    </row>
    <row r="326" spans="3:17" s="103" customFormat="1">
      <c r="C326" s="104"/>
      <c r="D326" s="105"/>
      <c r="E326" s="109"/>
      <c r="F326" s="109"/>
      <c r="J326" s="110"/>
      <c r="Q326" s="109"/>
    </row>
    <row r="327" spans="3:17" s="103" customFormat="1">
      <c r="C327" s="104"/>
      <c r="D327" s="105"/>
      <c r="E327" s="109"/>
      <c r="F327" s="109"/>
      <c r="J327" s="110"/>
      <c r="Q327" s="109"/>
    </row>
    <row r="328" spans="3:17" s="103" customFormat="1">
      <c r="C328" s="104"/>
      <c r="D328" s="105"/>
      <c r="E328" s="109"/>
      <c r="F328" s="109"/>
      <c r="J328" s="110"/>
      <c r="Q328" s="109"/>
    </row>
    <row r="329" spans="3:17" s="103" customFormat="1" ht="12.75" customHeight="1">
      <c r="C329" s="104"/>
      <c r="D329" s="105"/>
      <c r="E329" s="109"/>
      <c r="F329" s="109"/>
      <c r="J329" s="110"/>
      <c r="Q329" s="109"/>
    </row>
    <row r="330" spans="3:17" s="103" customFormat="1">
      <c r="C330" s="104"/>
      <c r="D330" s="105"/>
      <c r="E330" s="109"/>
      <c r="F330" s="109"/>
      <c r="J330" s="110"/>
      <c r="Q330" s="109"/>
    </row>
    <row r="331" spans="3:17" s="103" customFormat="1">
      <c r="C331" s="104"/>
      <c r="D331" s="105"/>
      <c r="E331" s="109"/>
      <c r="F331" s="109"/>
      <c r="J331" s="110"/>
      <c r="Q331" s="109"/>
    </row>
    <row r="332" spans="3:17" s="103" customFormat="1">
      <c r="C332" s="104"/>
      <c r="D332" s="105"/>
      <c r="E332" s="109"/>
      <c r="F332" s="109"/>
      <c r="J332" s="110"/>
      <c r="Q332" s="109"/>
    </row>
    <row r="333" spans="3:17" s="103" customFormat="1" ht="12.75" customHeight="1">
      <c r="C333" s="104"/>
      <c r="D333" s="105"/>
      <c r="E333" s="109"/>
      <c r="F333" s="109"/>
      <c r="J333" s="110"/>
      <c r="Q333" s="109"/>
    </row>
    <row r="334" spans="3:17" s="103" customFormat="1">
      <c r="C334" s="104"/>
      <c r="D334" s="105"/>
      <c r="E334" s="109"/>
      <c r="F334" s="109"/>
      <c r="J334" s="110"/>
      <c r="Q334" s="109"/>
    </row>
    <row r="335" spans="3:17" s="103" customFormat="1">
      <c r="C335" s="104"/>
      <c r="D335" s="105"/>
      <c r="E335" s="109"/>
      <c r="F335" s="109"/>
      <c r="J335" s="110"/>
      <c r="Q335" s="109"/>
    </row>
    <row r="336" spans="3:17" s="103" customFormat="1">
      <c r="C336" s="104"/>
      <c r="D336" s="105"/>
      <c r="E336" s="109"/>
      <c r="F336" s="109"/>
      <c r="J336" s="110"/>
      <c r="Q336" s="109"/>
    </row>
    <row r="337" spans="3:17" s="103" customFormat="1" ht="12.75" customHeight="1">
      <c r="C337" s="104"/>
      <c r="D337" s="105"/>
      <c r="E337" s="109"/>
      <c r="F337" s="109"/>
      <c r="J337" s="110"/>
      <c r="Q337" s="109"/>
    </row>
    <row r="338" spans="3:17" s="103" customFormat="1">
      <c r="C338" s="104"/>
      <c r="D338" s="105"/>
      <c r="E338" s="109"/>
      <c r="F338" s="109"/>
      <c r="J338" s="110"/>
      <c r="Q338" s="109"/>
    </row>
    <row r="339" spans="3:17" s="103" customFormat="1">
      <c r="C339" s="119"/>
      <c r="D339" s="105"/>
      <c r="E339" s="109"/>
      <c r="F339" s="109"/>
      <c r="J339" s="110"/>
      <c r="Q339" s="109"/>
    </row>
    <row r="340" spans="3:17" s="103" customFormat="1">
      <c r="C340" s="119"/>
      <c r="D340" s="105"/>
      <c r="E340" s="109"/>
      <c r="F340" s="109"/>
      <c r="J340" s="110"/>
      <c r="Q340" s="109"/>
    </row>
    <row r="341" spans="3:17" s="103" customFormat="1">
      <c r="C341" s="119"/>
      <c r="D341" s="105"/>
      <c r="E341" s="109"/>
      <c r="F341" s="109"/>
      <c r="J341" s="110"/>
      <c r="Q341" s="109"/>
    </row>
    <row r="342" spans="3:17" s="103" customFormat="1">
      <c r="C342" s="119"/>
      <c r="D342" s="105"/>
      <c r="E342" s="109"/>
      <c r="F342" s="109"/>
      <c r="J342" s="110"/>
      <c r="Q342" s="109"/>
    </row>
    <row r="343" spans="3:17" s="103" customFormat="1">
      <c r="C343" s="119"/>
      <c r="D343" s="105"/>
      <c r="E343" s="109"/>
      <c r="F343" s="109"/>
      <c r="J343" s="110"/>
      <c r="Q343" s="109"/>
    </row>
    <row r="344" spans="3:17" s="103" customFormat="1">
      <c r="C344" s="119"/>
      <c r="D344" s="105"/>
      <c r="E344" s="109"/>
      <c r="F344" s="109"/>
      <c r="J344" s="110"/>
      <c r="Q344" s="109"/>
    </row>
  </sheetData>
  <mergeCells count="21">
    <mergeCell ref="Q5:Q8"/>
    <mergeCell ref="E6:E8"/>
    <mergeCell ref="G6:H6"/>
    <mergeCell ref="J6:J8"/>
    <mergeCell ref="K6:K8"/>
    <mergeCell ref="J5:P5"/>
    <mergeCell ref="F6:F8"/>
    <mergeCell ref="I6:I8"/>
    <mergeCell ref="O7:O8"/>
    <mergeCell ref="O6:P6"/>
    <mergeCell ref="N6:N8"/>
    <mergeCell ref="L7:L8"/>
    <mergeCell ref="M7:M8"/>
    <mergeCell ref="L6:M6"/>
    <mergeCell ref="A5:A8"/>
    <mergeCell ref="D5:D8"/>
    <mergeCell ref="C5:C8"/>
    <mergeCell ref="E5:I5"/>
    <mergeCell ref="G7:G8"/>
    <mergeCell ref="H7:H8"/>
    <mergeCell ref="B5:B8"/>
  </mergeCells>
  <phoneticPr fontId="3" type="noConversion"/>
  <pageMargins left="0.59055118110236227" right="0.19685039370078741" top="0.78740157480314965" bottom="0.35433070866141736" header="0" footer="0"/>
  <pageSetup paperSize="9" scale="59" fitToHeight="4" orientation="landscape" r:id="rId1"/>
  <headerFooter alignWithMargins="0"/>
  <rowBreaks count="2" manualBreakCount="2">
    <brk id="106" max="16" man="1"/>
    <brk id="147" max="16" man="1"/>
  </rowBreaks>
  <drawing r:id="rId2"/>
</worksheet>
</file>

<file path=xl/worksheets/sheet4.xml><?xml version="1.0" encoding="utf-8"?>
<worksheet xmlns="http://schemas.openxmlformats.org/spreadsheetml/2006/main" xmlns:r="http://schemas.openxmlformats.org/officeDocument/2006/relationships">
  <dimension ref="A6:T36"/>
  <sheetViews>
    <sheetView tabSelected="1" view="pageBreakPreview" zoomScale="75" zoomScaleSheetLayoutView="75" workbookViewId="0">
      <selection activeCell="D5" sqref="D5"/>
    </sheetView>
  </sheetViews>
  <sheetFormatPr defaultColWidth="9.109375" defaultRowHeight="15"/>
  <cols>
    <col min="1" max="1" width="16.88671875" style="247" customWidth="1"/>
    <col min="2" max="2" width="12.109375" style="247" customWidth="1"/>
    <col min="3" max="3" width="10.6640625" style="247" customWidth="1"/>
    <col min="4" max="4" width="80.109375" style="247" customWidth="1"/>
    <col min="5" max="5" width="41.44140625" style="247" customWidth="1"/>
    <col min="6" max="6" width="14.6640625" style="247" customWidth="1"/>
    <col min="7" max="7" width="15.44140625" style="247" customWidth="1"/>
    <col min="8" max="8" width="15.6640625" style="247" customWidth="1"/>
    <col min="9" max="9" width="17.6640625" style="247" customWidth="1"/>
    <col min="10" max="10" width="15.109375" style="247" hidden="1" customWidth="1"/>
    <col min="11" max="16384" width="9.109375" style="247"/>
  </cols>
  <sheetData>
    <row r="6" spans="1:10" ht="15.6">
      <c r="A6" s="246"/>
      <c r="B6" s="246"/>
      <c r="C6" s="246"/>
      <c r="D6" s="246"/>
      <c r="E6" s="246"/>
      <c r="F6" s="246"/>
      <c r="G6" s="246"/>
    </row>
    <row r="7" spans="1:10" ht="15.6">
      <c r="A7" s="246"/>
      <c r="B7" s="246"/>
      <c r="C7" s="246"/>
      <c r="D7" s="246"/>
      <c r="E7" s="246"/>
      <c r="F7" s="246"/>
      <c r="G7" s="246"/>
    </row>
    <row r="8" spans="1:10" ht="15.6">
      <c r="A8" s="246"/>
      <c r="B8" s="246"/>
      <c r="C8" s="246"/>
      <c r="D8" s="246"/>
      <c r="E8" s="246"/>
      <c r="F8" s="246"/>
      <c r="G8" s="246"/>
    </row>
    <row r="9" spans="1:10" ht="18">
      <c r="A9" s="246"/>
      <c r="B9" s="246"/>
      <c r="C9" s="246"/>
      <c r="D9" s="246"/>
      <c r="E9" s="246"/>
      <c r="F9" s="246"/>
      <c r="G9" s="246"/>
      <c r="H9" s="248"/>
      <c r="I9" s="248"/>
      <c r="J9" s="246"/>
    </row>
    <row r="10" spans="1:10" ht="18">
      <c r="A10" s="246"/>
      <c r="B10" s="246"/>
      <c r="C10" s="246"/>
      <c r="D10" s="246"/>
      <c r="E10" s="246"/>
      <c r="F10" s="246"/>
      <c r="G10" s="246"/>
      <c r="H10" s="248"/>
      <c r="I10" s="248"/>
      <c r="J10" s="246"/>
    </row>
    <row r="12" spans="1:10" ht="28.5" customHeight="1" thickBot="1">
      <c r="A12" s="248"/>
      <c r="B12" s="248"/>
      <c r="C12" s="248"/>
      <c r="D12" s="248"/>
      <c r="E12" s="248"/>
      <c r="F12" s="248"/>
      <c r="G12" s="248"/>
      <c r="H12" s="248"/>
      <c r="I12" s="248" t="s">
        <v>3</v>
      </c>
    </row>
    <row r="13" spans="1:10" s="251" customFormat="1" ht="96.75" customHeight="1">
      <c r="A13" s="249" t="s">
        <v>57</v>
      </c>
      <c r="B13" s="249" t="s">
        <v>217</v>
      </c>
      <c r="C13" s="249" t="s">
        <v>136</v>
      </c>
      <c r="D13" s="249" t="s">
        <v>394</v>
      </c>
      <c r="E13" s="249" t="s">
        <v>395</v>
      </c>
      <c r="F13" s="249" t="s">
        <v>396</v>
      </c>
      <c r="G13" s="249" t="s">
        <v>397</v>
      </c>
      <c r="H13" s="249" t="s">
        <v>398</v>
      </c>
      <c r="I13" s="249" t="s">
        <v>399</v>
      </c>
      <c r="J13" s="250" t="s">
        <v>400</v>
      </c>
    </row>
    <row r="14" spans="1:10" s="251" customFormat="1" ht="19.5" customHeight="1">
      <c r="A14" s="252">
        <v>1</v>
      </c>
      <c r="B14" s="252">
        <v>2</v>
      </c>
      <c r="C14" s="252">
        <v>3</v>
      </c>
      <c r="D14" s="252">
        <v>4</v>
      </c>
      <c r="E14" s="252">
        <v>5</v>
      </c>
      <c r="F14" s="253">
        <v>6</v>
      </c>
      <c r="G14" s="253">
        <v>7</v>
      </c>
      <c r="H14" s="252">
        <v>8</v>
      </c>
      <c r="I14" s="252">
        <v>9</v>
      </c>
      <c r="J14" s="254">
        <v>8</v>
      </c>
    </row>
    <row r="15" spans="1:10" s="265" customFormat="1" ht="41.25" customHeight="1">
      <c r="A15" s="255" t="s">
        <v>139</v>
      </c>
      <c r="B15" s="255"/>
      <c r="C15" s="256"/>
      <c r="D15" s="271" t="s">
        <v>383</v>
      </c>
      <c r="E15" s="257"/>
      <c r="F15" s="258"/>
      <c r="G15" s="258"/>
      <c r="H15" s="258"/>
      <c r="I15" s="401">
        <f>SUM(I16)</f>
        <v>756516</v>
      </c>
      <c r="J15" s="264"/>
    </row>
    <row r="16" spans="1:10" s="265" customFormat="1" ht="40.5" customHeight="1">
      <c r="A16" s="259" t="s">
        <v>140</v>
      </c>
      <c r="B16" s="259"/>
      <c r="C16" s="260"/>
      <c r="D16" s="261" t="s">
        <v>383</v>
      </c>
      <c r="E16" s="262"/>
      <c r="F16" s="263"/>
      <c r="G16" s="263"/>
      <c r="H16" s="263"/>
      <c r="I16" s="402">
        <f>SUM(I17,I19,I21)</f>
        <v>756516</v>
      </c>
      <c r="J16" s="264"/>
    </row>
    <row r="17" spans="1:10" s="265" customFormat="1" ht="96" hidden="1" customHeight="1">
      <c r="A17" s="242" t="s">
        <v>340</v>
      </c>
      <c r="B17" s="241" t="s">
        <v>244</v>
      </c>
      <c r="C17" s="269" t="s">
        <v>174</v>
      </c>
      <c r="D17" s="270" t="s">
        <v>45</v>
      </c>
      <c r="E17" s="268" t="s">
        <v>452</v>
      </c>
      <c r="F17" s="266"/>
      <c r="G17" s="266"/>
      <c r="H17" s="266"/>
      <c r="I17" s="403"/>
      <c r="J17" s="264"/>
    </row>
    <row r="18" spans="1:10" s="265" customFormat="1" ht="33" hidden="1" customHeight="1">
      <c r="A18" s="242"/>
      <c r="B18" s="241"/>
      <c r="C18" s="269"/>
      <c r="D18" s="163" t="s">
        <v>451</v>
      </c>
      <c r="E18" s="268"/>
      <c r="F18" s="266"/>
      <c r="G18" s="266"/>
      <c r="H18" s="266"/>
      <c r="I18" s="404"/>
      <c r="J18" s="264"/>
    </row>
    <row r="19" spans="1:10" s="265" customFormat="1" ht="36" customHeight="1">
      <c r="A19" s="244" t="s">
        <v>110</v>
      </c>
      <c r="B19" s="244" t="s">
        <v>176</v>
      </c>
      <c r="C19" s="244" t="s">
        <v>157</v>
      </c>
      <c r="D19" s="272" t="s">
        <v>109</v>
      </c>
      <c r="E19" s="268"/>
      <c r="F19" s="266"/>
      <c r="G19" s="266"/>
      <c r="H19" s="266"/>
      <c r="I19" s="267">
        <v>756516</v>
      </c>
      <c r="J19" s="264"/>
    </row>
    <row r="20" spans="1:10" s="265" customFormat="1" ht="45.75" customHeight="1">
      <c r="A20" s="243"/>
      <c r="B20" s="243"/>
      <c r="C20" s="243"/>
      <c r="D20" s="163" t="s">
        <v>451</v>
      </c>
      <c r="E20" s="268"/>
      <c r="F20" s="266"/>
      <c r="G20" s="266"/>
      <c r="H20" s="266"/>
      <c r="I20" s="428">
        <v>734481</v>
      </c>
      <c r="J20" s="264"/>
    </row>
    <row r="21" spans="1:10" s="265" customFormat="1" ht="57.75" hidden="1" customHeight="1">
      <c r="A21" s="244" t="s">
        <v>108</v>
      </c>
      <c r="B21" s="244" t="s">
        <v>177</v>
      </c>
      <c r="C21" s="244" t="s">
        <v>158</v>
      </c>
      <c r="D21" s="272" t="s">
        <v>107</v>
      </c>
      <c r="E21" s="268"/>
      <c r="F21" s="266"/>
      <c r="G21" s="266"/>
      <c r="H21" s="266"/>
      <c r="I21" s="403"/>
      <c r="J21" s="264"/>
    </row>
    <row r="22" spans="1:10" s="265" customFormat="1" ht="57" hidden="1" customHeight="1">
      <c r="A22" s="242"/>
      <c r="B22" s="242"/>
      <c r="C22" s="269"/>
      <c r="D22" s="406" t="s">
        <v>389</v>
      </c>
      <c r="E22" s="268"/>
      <c r="F22" s="266"/>
      <c r="G22" s="266"/>
      <c r="H22" s="266"/>
      <c r="I22" s="404"/>
      <c r="J22" s="264"/>
    </row>
    <row r="23" spans="1:10" s="265" customFormat="1" ht="35.25" hidden="1" customHeight="1">
      <c r="A23" s="242"/>
      <c r="B23" s="242"/>
      <c r="C23" s="269"/>
      <c r="D23" s="163" t="s">
        <v>451</v>
      </c>
      <c r="E23" s="268"/>
      <c r="F23" s="266"/>
      <c r="G23" s="266"/>
      <c r="H23" s="266"/>
      <c r="I23" s="404"/>
      <c r="J23" s="264"/>
    </row>
    <row r="24" spans="1:10" s="265" customFormat="1" ht="23.25" hidden="1" customHeight="1">
      <c r="A24" s="245" t="s">
        <v>128</v>
      </c>
      <c r="B24" s="245" t="s">
        <v>247</v>
      </c>
      <c r="C24" s="269" t="s">
        <v>183</v>
      </c>
      <c r="D24" s="270" t="s">
        <v>52</v>
      </c>
      <c r="E24" s="268"/>
      <c r="F24" s="266"/>
      <c r="G24" s="266"/>
      <c r="H24" s="266"/>
      <c r="I24" s="267"/>
      <c r="J24" s="264"/>
    </row>
    <row r="25" spans="1:10" s="275" customFormat="1" ht="33.75" customHeight="1">
      <c r="A25" s="276"/>
      <c r="B25" s="276"/>
      <c r="C25" s="256"/>
      <c r="D25" s="273" t="s">
        <v>193</v>
      </c>
      <c r="E25" s="273"/>
      <c r="F25" s="277"/>
      <c r="G25" s="273"/>
      <c r="H25" s="273"/>
      <c r="I25" s="405">
        <f>SUM(I16)</f>
        <v>756516</v>
      </c>
      <c r="J25" s="274"/>
    </row>
    <row r="26" spans="1:10" ht="15" customHeight="1">
      <c r="A26" s="278"/>
      <c r="B26" s="278"/>
      <c r="C26" s="278"/>
      <c r="D26" s="248"/>
      <c r="E26" s="248"/>
      <c r="F26" s="248"/>
      <c r="G26" s="248"/>
      <c r="H26" s="248"/>
      <c r="I26" s="248"/>
      <c r="J26" s="248"/>
    </row>
    <row r="27" spans="1:10" ht="16.5" customHeight="1">
      <c r="A27" s="278"/>
      <c r="B27" s="278"/>
      <c r="C27" s="278"/>
      <c r="D27" s="279"/>
      <c r="E27" s="279"/>
      <c r="F27" s="279"/>
      <c r="G27" s="279"/>
      <c r="H27" s="246"/>
      <c r="I27" s="246"/>
      <c r="J27" s="246"/>
    </row>
    <row r="28" spans="1:10" ht="22.5" customHeight="1">
      <c r="A28" s="278"/>
      <c r="B28" s="278"/>
      <c r="C28" s="278"/>
      <c r="D28" s="248"/>
      <c r="E28" s="248"/>
      <c r="F28" s="248"/>
      <c r="G28" s="248"/>
      <c r="H28" s="246"/>
      <c r="I28" s="246"/>
      <c r="J28" s="246"/>
    </row>
    <row r="29" spans="1:10" ht="12" customHeight="1">
      <c r="A29" s="280"/>
      <c r="B29" s="280"/>
      <c r="C29" s="280"/>
      <c r="D29" s="281"/>
      <c r="E29" s="281"/>
      <c r="F29" s="281"/>
      <c r="G29" s="281"/>
      <c r="H29" s="246"/>
      <c r="I29" s="246"/>
      <c r="J29" s="246"/>
    </row>
    <row r="30" spans="1:10" ht="96" customHeight="1">
      <c r="H30" s="246"/>
      <c r="I30" s="246"/>
      <c r="J30" s="246"/>
    </row>
    <row r="34" spans="5:20" ht="15.6">
      <c r="E34" s="282"/>
      <c r="F34" s="283"/>
      <c r="G34" s="284"/>
    </row>
    <row r="35" spans="5:20" ht="20.399999999999999">
      <c r="E35" s="282"/>
      <c r="F35" s="285"/>
      <c r="G35" s="284"/>
      <c r="M35" s="493"/>
      <c r="N35" s="493"/>
      <c r="O35" s="493"/>
      <c r="P35" s="493"/>
      <c r="Q35" s="493"/>
      <c r="R35" s="493"/>
      <c r="S35" s="493"/>
      <c r="T35" s="493"/>
    </row>
    <row r="36" spans="5:20" ht="20.399999999999999">
      <c r="E36" s="284"/>
      <c r="F36" s="284"/>
      <c r="G36" s="284"/>
      <c r="M36" s="493"/>
      <c r="N36" s="493"/>
      <c r="O36" s="493"/>
      <c r="P36" s="493"/>
      <c r="Q36" s="493"/>
      <c r="R36" s="493"/>
      <c r="S36" s="493"/>
      <c r="T36" s="493"/>
    </row>
  </sheetData>
  <mergeCells count="2">
    <mergeCell ref="M35:T35"/>
    <mergeCell ref="M36:T36"/>
  </mergeCells>
  <pageMargins left="0.39370078740157483" right="0.19685039370078741" top="0.55118110236220474" bottom="0" header="0" footer="0"/>
  <pageSetup paperSize="9" scale="60"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дод1</vt:lpstr>
      <vt:lpstr>дод2 </vt:lpstr>
      <vt:lpstr>дод3</vt:lpstr>
      <vt:lpstr>дод4</vt:lpstr>
      <vt:lpstr>дод3!Заголовки_для_печати</vt:lpstr>
      <vt:lpstr>дод4!Заголовки_для_печати</vt:lpstr>
      <vt:lpstr>дод1!Область_печати</vt:lpstr>
      <vt:lpstr>'дод2 '!Область_печати</vt:lpstr>
      <vt:lpstr>дод3!Область_печати</vt:lpstr>
      <vt:lpstr>дод4!Область_печати</vt:lpstr>
    </vt:vector>
  </TitlesOfParts>
  <Company>Відділ доходів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BEST</cp:lastModifiedBy>
  <cp:lastPrinted>2017-10-07T07:44:17Z</cp:lastPrinted>
  <dcterms:created xsi:type="dcterms:W3CDTF">2004-12-22T07:46:33Z</dcterms:created>
  <dcterms:modified xsi:type="dcterms:W3CDTF">2017-10-07T07:48:26Z</dcterms:modified>
</cp:coreProperties>
</file>