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6" windowHeight="9252" activeTab="2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<sst xmlns="http://schemas.openxmlformats.org/spreadsheetml/2006/main" count="417" uniqueCount="218">
  <si>
    <t>Всього</t>
  </si>
  <si>
    <t>в тому числі за роками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</si>
  <si>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</si>
  <si>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</si>
  <si>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</si>
  <si>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</si>
  <si>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</si>
  <si>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</si>
  <si>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шт</t>
  </si>
  <si>
    <t>Обсяг коштів, які пропонується залучити на виконання програми</t>
  </si>
  <si>
    <r>
      <t xml:space="preserve">Етапи виконання Програми , </t>
    </r>
    <r>
      <rPr>
        <b/>
        <i/>
        <sz val="12"/>
        <rFont val="Times New Roman"/>
        <family val="1"/>
      </rPr>
      <t xml:space="preserve">роки </t>
    </r>
  </si>
  <si>
    <r>
      <t>Обсяг ресурсів, всього,</t>
    </r>
    <r>
      <rPr>
        <sz val="12"/>
        <rFont val="Times New Roman"/>
        <family val="1"/>
      </rPr>
      <t xml:space="preserve"> в тому числі:</t>
    </r>
  </si>
  <si>
    <t xml:space="preserve">              -   державний бюджет</t>
  </si>
  <si>
    <t xml:space="preserve">             -    інші кошти</t>
  </si>
  <si>
    <t>№ з/п</t>
  </si>
  <si>
    <t>Назва напряму діяльності  (пріоритетні завдання)</t>
  </si>
  <si>
    <t>по роках</t>
  </si>
  <si>
    <t>Найменування заходу</t>
  </si>
  <si>
    <t xml:space="preserve"> Виконавці</t>
  </si>
  <si>
    <t>Орієнтована вартість заходу, тис.грн</t>
  </si>
  <si>
    <t>Усього витрат на виконання програми, тис.грн</t>
  </si>
  <si>
    <t>Вико-навці</t>
  </si>
  <si>
    <t>Строк виконання заходу, роки</t>
  </si>
  <si>
    <t>Перелік заходів програми</t>
  </si>
  <si>
    <t>Очікуваний результат</t>
  </si>
  <si>
    <t>Таблиця 1</t>
  </si>
  <si>
    <t>Таблиця 2</t>
  </si>
  <si>
    <t>Таблиця 3</t>
  </si>
  <si>
    <t>Таблиця 4</t>
  </si>
  <si>
    <t>Заміна системи диспетчеризації ліфтів</t>
  </si>
  <si>
    <t>Капітальний ремонт ліфтів</t>
  </si>
  <si>
    <t>Експертне обстеження  ліфтів</t>
  </si>
  <si>
    <t>Виготовлення проектно-кошторисної документації ліфтів</t>
  </si>
  <si>
    <t>Експертиза проектно-кошторисної документації   ліфтів</t>
  </si>
  <si>
    <t>Позачерговий технічний огляд ліфтів</t>
  </si>
  <si>
    <t>Капітальний ремонт  покрівель житлових будинків</t>
  </si>
  <si>
    <t>Капітальний ремонт  міжпанельних швів житлових будинків</t>
  </si>
  <si>
    <t>Придбання скринь поштових</t>
  </si>
  <si>
    <t>ВСЬОГО</t>
  </si>
  <si>
    <t>Відновлення та ефективна експлуатація ліфтового господарства</t>
  </si>
  <si>
    <t>Капітальний ремонт</t>
  </si>
  <si>
    <t>Модернізація</t>
  </si>
  <si>
    <t>Придбання</t>
  </si>
  <si>
    <t>Кількість ліфтів</t>
  </si>
  <si>
    <t>шт.</t>
  </si>
  <si>
    <t>Кількіст ліфтів</t>
  </si>
  <si>
    <t>Кількість  ж/б</t>
  </si>
  <si>
    <t>Кількість ж/б</t>
  </si>
  <si>
    <t>Довжина мереж</t>
  </si>
  <si>
    <t>тис.м.п.</t>
  </si>
  <si>
    <t>Кількість  скринь</t>
  </si>
  <si>
    <t>Джерела фінансування</t>
  </si>
  <si>
    <t>до рішення міської ради</t>
  </si>
  <si>
    <t>Додаток 4</t>
  </si>
  <si>
    <t>Додаток 3</t>
  </si>
  <si>
    <t>Додаток 2</t>
  </si>
  <si>
    <t>Поточний ремонт</t>
  </si>
  <si>
    <t>Кількість з'їздів</t>
  </si>
  <si>
    <t>2016 -2020</t>
  </si>
  <si>
    <t>2016-2020</t>
  </si>
  <si>
    <t>Міський бюджет</t>
  </si>
  <si>
    <t xml:space="preserve">Кількість  </t>
  </si>
  <si>
    <t>Придбання матеріалів для внутрішньо-будинкових інженерних мереж житлового фонду</t>
  </si>
  <si>
    <t>м.п.</t>
  </si>
  <si>
    <t>Додаток 5</t>
  </si>
  <si>
    <t>Капітальний ремонт фасадів ж/б</t>
  </si>
  <si>
    <t>Капітальний ремонт системи димовидалення ж/б</t>
  </si>
  <si>
    <t xml:space="preserve">Технічне обстеження стану ж/б </t>
  </si>
  <si>
    <t>Поточний ремонт каналізаційних мереж</t>
  </si>
  <si>
    <t xml:space="preserve">Збереження та покращення житлового фонду міста, запобігання аварійним  ситуаціям </t>
  </si>
  <si>
    <t>Капремонт</t>
  </si>
  <si>
    <t xml:space="preserve">Придбання </t>
  </si>
  <si>
    <t>Обстеження</t>
  </si>
  <si>
    <t xml:space="preserve">Капітальний ремонт фасадів ж/б </t>
  </si>
  <si>
    <t>Модернізація теплових мереж міста</t>
  </si>
  <si>
    <t xml:space="preserve">Влаштування поручнів та з’їздів для інвалідних візків </t>
  </si>
  <si>
    <t>Придбання матеріалів для  теплових мереж міста</t>
  </si>
  <si>
    <t>Придбання матеріалів для   теплових мереж міста</t>
  </si>
  <si>
    <t>КМКП,       КП "Житлокомунсервіс" КМР</t>
  </si>
  <si>
    <t>КМКП, КП "Житлокомунсервіс" КМР</t>
  </si>
  <si>
    <t xml:space="preserve"> КМКП, КП "Житлокомунсервіс" КМР</t>
  </si>
  <si>
    <t>м-н Вараш № 21 п. 1</t>
  </si>
  <si>
    <t>м-н Вараш № 26 А п. 1, 2</t>
  </si>
  <si>
    <t>м-н Вараш № 28 А п. 1, 2</t>
  </si>
  <si>
    <t>м-н Вараш № 26 В</t>
  </si>
  <si>
    <t>вул. Енергетиків № 17  п.1, 2, 3,  4</t>
  </si>
  <si>
    <t>м-н  Перемоги № 15 п.3</t>
  </si>
  <si>
    <t>м-н Перемоги № 16 п.4</t>
  </si>
  <si>
    <t>м-н Перемоги № 40  п.1, 2</t>
  </si>
  <si>
    <t>м-н Перемоги № 41 п.1, 2</t>
  </si>
  <si>
    <t>м-н Перемоги № 43 п.2, 3, 4</t>
  </si>
  <si>
    <t>м-н Перемоги № 5 п.1,3</t>
  </si>
  <si>
    <t>Капітальний ремонт (модернізація)  ліфтів, в т.ч.:</t>
  </si>
  <si>
    <t>Секретар міської ради                                                                     І.Шумра</t>
  </si>
  <si>
    <t>Секретар  міської ради                                                                     І.Шумра</t>
  </si>
  <si>
    <t xml:space="preserve">Кількість комплектів </t>
  </si>
  <si>
    <t xml:space="preserve">Підтримка розвитку новостворених комунальних підприємств </t>
  </si>
  <si>
    <t xml:space="preserve">Підтримка розвитку комунального підприємства «Благоустрій» КМР (придбання обладнання  з внесенням в статутний капітал) </t>
  </si>
  <si>
    <t xml:space="preserve">Підтримка розвитку комунального підприємства «Житлокомунсервіс» КМР (придбання обладнання з внесенням в статутний капітал) </t>
  </si>
  <si>
    <t xml:space="preserve">Підтримка розвитку комунального підприємства «Благоустрій» КМР (придбання обладнання з внесенням в статутний капітал) </t>
  </si>
  <si>
    <t xml:space="preserve">КП «Благоустрій» КМР </t>
  </si>
  <si>
    <t>КП "Житлокомунсервіс" КМР</t>
  </si>
  <si>
    <r>
      <t xml:space="preserve">Капітальний ремонт </t>
    </r>
    <r>
      <rPr>
        <sz val="10"/>
        <rFont val="Times New Roman"/>
        <family val="1"/>
      </rPr>
      <t xml:space="preserve">системи </t>
    </r>
    <r>
      <rPr>
        <sz val="12"/>
        <rFont val="Times New Roman"/>
        <family val="1"/>
      </rPr>
      <t>димовидалення ж/б</t>
    </r>
  </si>
  <si>
    <t xml:space="preserve">Модернізація теплових мереж міста </t>
  </si>
  <si>
    <t>-</t>
  </si>
  <si>
    <t xml:space="preserve">Кількість </t>
  </si>
  <si>
    <t>Забезпечення матеріальними ресурсами</t>
  </si>
  <si>
    <t xml:space="preserve">Придбання матеріалів для  теплових мереж міста </t>
  </si>
  <si>
    <t>Технічне переоснащення новостворених комунальних підприємств</t>
  </si>
  <si>
    <t>м-н Будівельників № 36 п.1</t>
  </si>
  <si>
    <t>м-н Вараш № 26 Б</t>
  </si>
  <si>
    <t>м-н Вараш № 45 А п.3</t>
  </si>
  <si>
    <t>м-н Вараш № 45 Б п.2</t>
  </si>
  <si>
    <t xml:space="preserve">м-н Перемоги № 33 А п.1,3,4 </t>
  </si>
  <si>
    <t>м-н Перемоги № 37 А п.1,2</t>
  </si>
  <si>
    <t>м-н Перемоги № 42 п.1</t>
  </si>
  <si>
    <t>м-н Ювілейний, №7</t>
  </si>
  <si>
    <t>Кількість</t>
  </si>
  <si>
    <t>К-ть товарів</t>
  </si>
  <si>
    <t>пар</t>
  </si>
  <si>
    <t>кг</t>
  </si>
  <si>
    <t>рул</t>
  </si>
  <si>
    <t>куск.</t>
  </si>
  <si>
    <r>
      <t xml:space="preserve">Підтримка розвитку комунального підприємства «Житлокомунсервіс» КМР </t>
    </r>
    <r>
      <rPr>
        <sz val="10"/>
        <rFont val="Times New Roman"/>
        <family val="1"/>
      </rPr>
      <t xml:space="preserve">(придбання обладнання з внесенням в статутний капітал) </t>
    </r>
  </si>
  <si>
    <r>
      <t xml:space="preserve">Підтримка розвитку комунального підприємства «Благоустрій» КМР </t>
    </r>
    <r>
      <rPr>
        <sz val="10"/>
        <rFont val="Times New Roman"/>
        <family val="1"/>
      </rPr>
      <t xml:space="preserve">(придбання обладнання з внесенням в статутний капітал) </t>
    </r>
  </si>
  <si>
    <t>м-н Будівельників № 6</t>
  </si>
  <si>
    <t>м-н Будівельників № 5/2</t>
  </si>
  <si>
    <t>м-н Будівельників № 17</t>
  </si>
  <si>
    <t>м-н Будівельників № 19/5</t>
  </si>
  <si>
    <t xml:space="preserve">м-н Перемоги № 43 </t>
  </si>
  <si>
    <t>м-н Вараш № 6</t>
  </si>
  <si>
    <t>м-н Вараш № 7</t>
  </si>
  <si>
    <t>м-н Вараш № 26А</t>
  </si>
  <si>
    <t>м-н Вараш № 34А</t>
  </si>
  <si>
    <t>м-н Вараш № 40</t>
  </si>
  <si>
    <t>м-н Будівельників № 13</t>
  </si>
  <si>
    <t>м-н Будівельників № 19/1</t>
  </si>
  <si>
    <t>м-н Будівельників № 19/2</t>
  </si>
  <si>
    <t>м-н Будівельників № 22/2</t>
  </si>
  <si>
    <t>м-н Будівельників № 24/3</t>
  </si>
  <si>
    <t>м-н Будівельників № 33А</t>
  </si>
  <si>
    <t>м-н Будівельників № 33Б</t>
  </si>
  <si>
    <t>м-н Вараш № 5</t>
  </si>
  <si>
    <t xml:space="preserve">Впровадження сучасних технологій (придбання та реєстрація ел.лічильників) </t>
  </si>
  <si>
    <t>КМКП,       КП "Житлокомунсервіс" КМР, Управління містобуду-вання, архітектури та капіталь-ного будівниц-тва</t>
  </si>
  <si>
    <t>КМКП, КП "Житлокомунсервіс" КМР, Управління містобуду-вання, архітекту-ри та капіталь-ного будівниц-тва</t>
  </si>
  <si>
    <t xml:space="preserve">Оновлення основних засобів (придбання запчастин, мастил до транспортних засобів, обладнання ) з внесенням в статутний капітал </t>
  </si>
  <si>
    <t>Оновлення основних засобів (придбання запчастин, мастил до транспортних засобів, обладнання ) з внесенням в статутний капітал</t>
  </si>
  <si>
    <r>
      <t>Орієнтовані обсяги фінансування (вартість),</t>
    </r>
    <r>
      <rPr>
        <b/>
        <i/>
        <sz val="12"/>
        <rFont val="Times New Roman"/>
        <family val="1"/>
      </rPr>
      <t>тис.грн.</t>
    </r>
  </si>
  <si>
    <t xml:space="preserve">Завдання, заходи та строки  виконання Програми реформування і розвитку житлово-комунального господарства м.Вараш  на 2016- 2020 роки </t>
  </si>
  <si>
    <t>Очікувані результати виконання  Програми реформування і розвитку житлово-комунального господарства м.Вараш   на 2016- 2020 роки</t>
  </si>
  <si>
    <t>Ресурсне забезпечення Програми реформування і розвитку житлово-комунального господарства м.Вараш   на 2016- 2020 роки</t>
  </si>
  <si>
    <t xml:space="preserve">5. Напрямки діяльності та заходи Програми реформування і розвитку житлово-комунального господарства м.Вараш   на 2016- 2020 роки </t>
  </si>
  <si>
    <t>Капітальний ремонт  покрівель житлових будинків, в т.ч.</t>
  </si>
  <si>
    <t xml:space="preserve">Капітальний ремонт  міжпанельних швів ж/б, в т.ч. </t>
  </si>
  <si>
    <t>м-н Вараш № 17</t>
  </si>
  <si>
    <r>
      <t>Впровадження сучасних технологій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(придбання та реєстрація ел.лічильників)</t>
    </r>
    <r>
      <rPr>
        <i/>
        <sz val="12"/>
        <rFont val="Times New Roman"/>
        <family val="1"/>
      </rPr>
      <t xml:space="preserve"> </t>
    </r>
  </si>
  <si>
    <t>Капітальний ремонт (модернізація)  ліфтів, в т.ч.</t>
  </si>
  <si>
    <t>к-т</t>
  </si>
  <si>
    <t>л</t>
  </si>
  <si>
    <t>бал.</t>
  </si>
  <si>
    <t>КМКП</t>
  </si>
  <si>
    <t>Технічне переоснащення житлово-комунального господарства, оновлення виробничої бази, забезпечення матеріальними ресурсами комунальних підприємств</t>
  </si>
  <si>
    <t>Відшкодування різниці в тарифах</t>
  </si>
  <si>
    <t xml:space="preserve">Відшкодування різниці в тарифів </t>
  </si>
  <si>
    <t xml:space="preserve">Відшкодування різниці в тарифах на послуги з утримання будинків і споруд та прибудинкових  територій для населення </t>
  </si>
  <si>
    <t>тис.грн.</t>
  </si>
  <si>
    <t xml:space="preserve">КП "Житлокомунсервіс" КМР, КП «Благоустрій» КМР, КМКП </t>
  </si>
  <si>
    <r>
      <t>м</t>
    </r>
    <r>
      <rPr>
        <sz val="10"/>
        <rFont val="Arial Cyr"/>
        <family val="0"/>
      </rPr>
      <t>³</t>
    </r>
  </si>
  <si>
    <r>
      <t>м</t>
    </r>
    <r>
      <rPr>
        <sz val="10"/>
        <rFont val="Arial Cyr"/>
        <family val="0"/>
      </rPr>
      <t>²</t>
    </r>
  </si>
  <si>
    <t>упак.</t>
  </si>
  <si>
    <t>м-н Будівельників № 8/2</t>
  </si>
  <si>
    <r>
      <t xml:space="preserve">              </t>
    </r>
    <r>
      <rPr>
        <b/>
        <sz val="12"/>
        <rFont val="Times New Roman"/>
        <family val="1"/>
      </rPr>
      <t>-  бюджет м.Вараш</t>
    </r>
  </si>
  <si>
    <t>Встановлення лічильників тепла будинків</t>
  </si>
  <si>
    <t xml:space="preserve">Придбання елекролічильників для житлових будинків </t>
  </si>
  <si>
    <t>м-н Будівельників №35</t>
  </si>
  <si>
    <t>м-н Будівельників № 36</t>
  </si>
  <si>
    <t>м-н Будівельників № 37</t>
  </si>
  <si>
    <t>м-н Перемоги № 2</t>
  </si>
  <si>
    <t>м-н Перемоги № 6</t>
  </si>
  <si>
    <t>м-н Перемоги № 9А</t>
  </si>
  <si>
    <t>м-н Перемоги № 9Б</t>
  </si>
  <si>
    <t>м-н Перемоги № 10</t>
  </si>
  <si>
    <t>м-н Перемоги № 12В</t>
  </si>
  <si>
    <t>м-н Перемоги № 12Г</t>
  </si>
  <si>
    <t>м-н Перемоги № 17</t>
  </si>
  <si>
    <t>м-н Перемоги № 22</t>
  </si>
  <si>
    <t>м-н Перемоги № 25</t>
  </si>
  <si>
    <t xml:space="preserve">м-н Перемоги № 37 </t>
  </si>
  <si>
    <t xml:space="preserve">м-н Перемоги № 40 </t>
  </si>
  <si>
    <t>м-н Перемоги № 41</t>
  </si>
  <si>
    <t>м-н Перемоги № 42</t>
  </si>
  <si>
    <t>м-н Перемоги № 48А</t>
  </si>
  <si>
    <t>м-н Вараш № 4</t>
  </si>
  <si>
    <t>м-н Вараш № 8</t>
  </si>
  <si>
    <t>м-н Вараш № 10а</t>
  </si>
  <si>
    <t>м-н Вараш № 12</t>
  </si>
  <si>
    <t>м-н Вараш № 20</t>
  </si>
  <si>
    <t>м-н Вараш № 22</t>
  </si>
  <si>
    <t>м-н Вараш № 23</t>
  </si>
  <si>
    <t>м-н Вараш № 24А</t>
  </si>
  <si>
    <t>м-н Вараш № 25</t>
  </si>
  <si>
    <t>м-н Ювілейний № 3</t>
  </si>
  <si>
    <r>
      <t xml:space="preserve">Встановлення лічильників тепла будинків, </t>
    </r>
    <r>
      <rPr>
        <sz val="12"/>
        <rFont val="Times New Roman"/>
        <family val="1"/>
      </rPr>
      <t>в т.ч.</t>
    </r>
  </si>
  <si>
    <r>
      <t xml:space="preserve">_____________ </t>
    </r>
    <r>
      <rPr>
        <b/>
        <sz val="10"/>
        <rFont val="Times New Roman"/>
        <family val="1"/>
      </rPr>
      <t xml:space="preserve">2017 року № </t>
    </r>
    <r>
      <rPr>
        <b/>
        <u val="single"/>
        <sz val="10"/>
        <rFont val="Times New Roman"/>
        <family val="1"/>
      </rPr>
      <t>_____</t>
    </r>
  </si>
  <si>
    <r>
      <t xml:space="preserve">_______________ </t>
    </r>
    <r>
      <rPr>
        <b/>
        <sz val="10"/>
        <rFont val="Times New Roman"/>
        <family val="1"/>
      </rPr>
      <t>2017 року  №</t>
    </r>
    <r>
      <rPr>
        <b/>
        <u val="single"/>
        <sz val="10"/>
        <rFont val="Times New Roman"/>
        <family val="1"/>
      </rPr>
      <t xml:space="preserve"> ________</t>
    </r>
  </si>
  <si>
    <r>
      <t xml:space="preserve">_____________ </t>
    </r>
    <r>
      <rPr>
        <b/>
        <sz val="10"/>
        <rFont val="Times New Roman"/>
        <family val="1"/>
      </rPr>
      <t>2017 року №</t>
    </r>
    <r>
      <rPr>
        <b/>
        <u val="single"/>
        <sz val="10"/>
        <rFont val="Times New Roman"/>
        <family val="1"/>
      </rPr>
      <t xml:space="preserve"> ________</t>
    </r>
  </si>
  <si>
    <r>
      <t>________________</t>
    </r>
    <r>
      <rPr>
        <b/>
        <sz val="10"/>
        <rFont val="Times New Roman"/>
        <family val="1"/>
      </rPr>
      <t>2016 року №_______</t>
    </r>
  </si>
  <si>
    <t>КП "Благоустрій"КМР</t>
  </si>
  <si>
    <t>КМКП, КП "Благоустрій" КМР, КП "Житлокомунсервіс" КМР</t>
  </si>
  <si>
    <r>
      <t xml:space="preserve">Строки впровадження, </t>
    </r>
    <r>
      <rPr>
        <b/>
        <i/>
        <sz val="12"/>
        <rFont val="Times New Roman"/>
        <family val="1"/>
      </rPr>
      <t>роки</t>
    </r>
  </si>
  <si>
    <t>Проектні роботи  модернізації теплових мереж</t>
  </si>
  <si>
    <t xml:space="preserve">м-н Вараш № 42 </t>
  </si>
  <si>
    <t xml:space="preserve">м-н Вараш № 4 </t>
  </si>
  <si>
    <t xml:space="preserve">м-н Вараш № 26 А </t>
  </si>
  <si>
    <t xml:space="preserve">м-н Вараш № 26 </t>
  </si>
  <si>
    <t>Проектні роботи</t>
  </si>
  <si>
    <t>проект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</si>
</sst>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0.000"/>
  </numFmts>
  <fonts count="3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2"/>
      <color indexed="10"/>
      <name val="Times New Roman"/>
      <family val="1"/>
    </font>
    <font>
      <b/>
      <i/>
      <sz val="14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color indexed="12"/>
      <name val="Arial Cyr"/>
      <family val="0"/>
    </font>
    <font>
      <i/>
      <sz val="12"/>
      <name val="Times New Roman"/>
      <family val="1"/>
    </font>
    <font>
      <sz val="10"/>
      <color indexed="10"/>
      <name val="Arial Cyr"/>
      <family val="0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b/>
      <sz val="12"/>
      <color indexed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2"/>
      <name val="Arial Cyr"/>
      <family val="0"/>
    </font>
    <font>
      <b/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1"/>
      <color indexed="12"/>
      <name val="Times New Roman"/>
      <family val="1"/>
    </font>
    <font>
      <b/>
      <sz val="10.5"/>
      <color indexed="12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9" fillId="0" borderId="8" xfId="0" applyFont="1" applyBorder="1" applyAlignment="1">
      <alignment/>
    </xf>
    <xf numFmtId="0" fontId="0" fillId="0" borderId="9" xfId="0" applyBorder="1" applyAlignment="1">
      <alignment/>
    </xf>
    <xf numFmtId="0" fontId="3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3" fontId="11" fillId="0" borderId="2" xfId="0" applyNumberFormat="1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justify" vertical="center"/>
    </xf>
    <xf numFmtId="0" fontId="15" fillId="0" borderId="8" xfId="0" applyFont="1" applyBorder="1" applyAlignment="1">
      <alignment horizontal="center"/>
    </xf>
    <xf numFmtId="0" fontId="17" fillId="0" borderId="0" xfId="0" applyFont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8" fillId="0" borderId="0" xfId="0" applyFont="1" applyAlignment="1">
      <alignment/>
    </xf>
    <xf numFmtId="192" fontId="11" fillId="0" borderId="2" xfId="0" applyNumberFormat="1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1" fontId="20" fillId="0" borderId="3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193" fontId="0" fillId="0" borderId="0" xfId="0" applyNumberFormat="1" applyBorder="1" applyAlignment="1">
      <alignment/>
    </xf>
    <xf numFmtId="0" fontId="0" fillId="0" borderId="8" xfId="0" applyBorder="1" applyAlignment="1">
      <alignment vertical="center" wrapText="1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2" fontId="19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0" fillId="0" borderId="8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3" fillId="0" borderId="0" xfId="0" applyFont="1" applyAlignment="1">
      <alignment wrapText="1"/>
    </xf>
    <xf numFmtId="0" fontId="2" fillId="0" borderId="3" xfId="0" applyFont="1" applyBorder="1" applyAlignment="1">
      <alignment horizontal="left" vertical="center" wrapText="1"/>
    </xf>
    <xf numFmtId="193" fontId="0" fillId="0" borderId="0" xfId="0" applyNumberFormat="1" applyAlignment="1">
      <alignment horizontal="left" indent="3"/>
    </xf>
    <xf numFmtId="0" fontId="2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17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7" fillId="0" borderId="3" xfId="0" applyFont="1" applyBorder="1" applyAlignment="1">
      <alignment horizontal="justify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193" fontId="3" fillId="0" borderId="8" xfId="0" applyNumberFormat="1" applyFont="1" applyBorder="1" applyAlignment="1">
      <alignment horizontal="center"/>
    </xf>
    <xf numFmtId="193" fontId="3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27" fillId="0" borderId="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" fillId="0" borderId="6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top" wrapText="1"/>
    </xf>
    <xf numFmtId="0" fontId="17" fillId="0" borderId="11" xfId="0" applyFont="1" applyBorder="1" applyAlignment="1">
      <alignment horizontal="justify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1" fontId="19" fillId="0" borderId="3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" xfId="0" applyFont="1" applyBorder="1" applyAlignment="1">
      <alignment horizontal="left" vertical="center"/>
    </xf>
    <xf numFmtId="193" fontId="3" fillId="0" borderId="3" xfId="0" applyNumberFormat="1" applyFont="1" applyBorder="1" applyAlignment="1">
      <alignment horizontal="center" vertical="center"/>
    </xf>
    <xf numFmtId="193" fontId="26" fillId="0" borderId="3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30" fillId="0" borderId="3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2" fontId="15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0" fillId="0" borderId="3" xfId="0" applyBorder="1" applyAlignment="1">
      <alignment horizontal="left" wrapText="1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" fillId="0" borderId="3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21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6" xfId="0" applyFon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zoomScale="75" zoomScaleNormal="75" workbookViewId="0" topLeftCell="A98">
      <selection activeCell="B113" sqref="B113:G113"/>
    </sheetView>
  </sheetViews>
  <sheetFormatPr defaultColWidth="9.00390625" defaultRowHeight="12.75"/>
  <cols>
    <col min="1" max="1" width="4.50390625" style="12" customWidth="1"/>
    <col min="2" max="2" width="57.75390625" style="0" customWidth="1"/>
    <col min="3" max="3" width="9.375" style="0" customWidth="1"/>
    <col min="4" max="4" width="9.875" style="0" customWidth="1"/>
    <col min="5" max="5" width="11.00390625" style="0" customWidth="1"/>
    <col min="6" max="6" width="11.125" style="0" customWidth="1"/>
    <col min="7" max="7" width="11.25390625" style="0" customWidth="1"/>
  </cols>
  <sheetData>
    <row r="1" spans="1:11" ht="12.75">
      <c r="A1" s="101"/>
      <c r="F1" s="131" t="s">
        <v>55</v>
      </c>
      <c r="G1" s="131"/>
      <c r="H1" s="131"/>
      <c r="I1" s="131"/>
      <c r="J1" s="131"/>
      <c r="K1" s="131"/>
    </row>
    <row r="2" spans="1:11" ht="12.75">
      <c r="A2" s="101"/>
      <c r="F2" s="131" t="s">
        <v>52</v>
      </c>
      <c r="G2" s="131"/>
      <c r="H2" s="131"/>
      <c r="I2" s="131"/>
      <c r="J2" s="131"/>
      <c r="K2" s="131"/>
    </row>
    <row r="3" spans="1:11" ht="12.75">
      <c r="A3" s="101"/>
      <c r="F3" s="132" t="s">
        <v>204</v>
      </c>
      <c r="G3" s="131"/>
      <c r="H3" s="131"/>
      <c r="I3" s="131"/>
      <c r="J3" s="131"/>
      <c r="K3" s="131"/>
    </row>
    <row r="4" spans="1:9" ht="42.75" customHeight="1">
      <c r="A4" s="101"/>
      <c r="B4" s="133" t="s">
        <v>149</v>
      </c>
      <c r="C4" s="133"/>
      <c r="D4" s="133"/>
      <c r="E4" s="133"/>
      <c r="F4" s="133"/>
      <c r="G4" s="134"/>
      <c r="H4" s="134"/>
      <c r="I4" s="134"/>
    </row>
    <row r="5" spans="1:10" ht="12.75" customHeight="1" thickBot="1">
      <c r="A5" s="101"/>
      <c r="H5" s="118" t="s">
        <v>25</v>
      </c>
      <c r="I5" s="118"/>
      <c r="J5" s="119"/>
    </row>
    <row r="6" ht="3" customHeight="1" hidden="1" thickBot="1">
      <c r="A6" s="101"/>
    </row>
    <row r="7" spans="1:10" ht="22.5" customHeight="1">
      <c r="A7" s="127" t="s">
        <v>14</v>
      </c>
      <c r="B7" s="129" t="s">
        <v>17</v>
      </c>
      <c r="C7" s="129" t="s">
        <v>210</v>
      </c>
      <c r="D7" s="129" t="s">
        <v>18</v>
      </c>
      <c r="E7" s="129" t="s">
        <v>19</v>
      </c>
      <c r="F7" s="129"/>
      <c r="G7" s="129"/>
      <c r="H7" s="129"/>
      <c r="I7" s="129"/>
      <c r="J7" s="116"/>
    </row>
    <row r="8" spans="1:10" ht="15.75" customHeight="1" hidden="1">
      <c r="A8" s="128"/>
      <c r="B8" s="130"/>
      <c r="C8" s="130"/>
      <c r="D8" s="130"/>
      <c r="E8" s="130"/>
      <c r="F8" s="130"/>
      <c r="G8" s="130"/>
      <c r="H8" s="130"/>
      <c r="I8" s="130"/>
      <c r="J8" s="117"/>
    </row>
    <row r="9" spans="1:10" ht="15">
      <c r="A9" s="128"/>
      <c r="B9" s="130"/>
      <c r="C9" s="130"/>
      <c r="D9" s="130"/>
      <c r="E9" s="130" t="s">
        <v>0</v>
      </c>
      <c r="F9" s="114" t="s">
        <v>1</v>
      </c>
      <c r="G9" s="114"/>
      <c r="H9" s="114"/>
      <c r="I9" s="114"/>
      <c r="J9" s="115"/>
    </row>
    <row r="10" spans="1:10" ht="23.25" customHeight="1">
      <c r="A10" s="128"/>
      <c r="B10" s="130"/>
      <c r="C10" s="130"/>
      <c r="D10" s="130"/>
      <c r="E10" s="130"/>
      <c r="F10" s="7">
        <v>2016</v>
      </c>
      <c r="G10" s="7">
        <v>2017</v>
      </c>
      <c r="H10" s="7">
        <v>2018</v>
      </c>
      <c r="I10" s="7">
        <v>2019</v>
      </c>
      <c r="J10" s="20">
        <v>2020</v>
      </c>
    </row>
    <row r="11" spans="1:10" s="89" customFormat="1" ht="12.75">
      <c r="A11" s="14">
        <v>1</v>
      </c>
      <c r="B11" s="87">
        <v>2</v>
      </c>
      <c r="C11" s="87">
        <v>3</v>
      </c>
      <c r="D11" s="87">
        <v>4</v>
      </c>
      <c r="E11" s="87">
        <v>5</v>
      </c>
      <c r="F11" s="87">
        <v>6</v>
      </c>
      <c r="G11" s="87">
        <v>7</v>
      </c>
      <c r="H11" s="87">
        <v>8</v>
      </c>
      <c r="I11" s="87">
        <v>9</v>
      </c>
      <c r="J11" s="88">
        <v>10</v>
      </c>
    </row>
    <row r="12" spans="1:10" ht="15.75" customHeight="1">
      <c r="A12" s="14">
        <v>1</v>
      </c>
      <c r="B12" s="6" t="s">
        <v>29</v>
      </c>
      <c r="C12" s="123" t="s">
        <v>59</v>
      </c>
      <c r="D12" s="120" t="s">
        <v>78</v>
      </c>
      <c r="E12" s="7">
        <f>SUM(F12:J12)</f>
        <v>1946</v>
      </c>
      <c r="F12" s="42">
        <v>1946</v>
      </c>
      <c r="G12" s="43" t="s">
        <v>104</v>
      </c>
      <c r="H12" s="43" t="s">
        <v>104</v>
      </c>
      <c r="I12" s="43" t="s">
        <v>104</v>
      </c>
      <c r="J12" s="44" t="s">
        <v>104</v>
      </c>
    </row>
    <row r="13" spans="1:10" ht="18" customHeight="1">
      <c r="A13" s="14">
        <v>2</v>
      </c>
      <c r="B13" s="6" t="s">
        <v>92</v>
      </c>
      <c r="C13" s="112"/>
      <c r="D13" s="121"/>
      <c r="E13" s="7">
        <f>SUM(F13:J13)</f>
        <v>27650</v>
      </c>
      <c r="F13" s="42">
        <v>7350</v>
      </c>
      <c r="G13" s="42">
        <f>SUM(G14:G32)</f>
        <v>5950</v>
      </c>
      <c r="H13" s="7">
        <v>3850</v>
      </c>
      <c r="I13" s="7">
        <v>4200</v>
      </c>
      <c r="J13" s="20">
        <v>6300</v>
      </c>
    </row>
    <row r="14" spans="1:10" ht="12.75" customHeight="1">
      <c r="A14" s="14"/>
      <c r="B14" s="35" t="s">
        <v>81</v>
      </c>
      <c r="C14" s="113"/>
      <c r="D14" s="122"/>
      <c r="E14" s="7"/>
      <c r="F14" s="10">
        <v>350</v>
      </c>
      <c r="G14" s="10"/>
      <c r="H14" s="5"/>
      <c r="I14" s="5"/>
      <c r="J14" s="85"/>
    </row>
    <row r="15" spans="1:10" ht="13.5" customHeight="1">
      <c r="A15" s="14"/>
      <c r="B15" s="35" t="s">
        <v>82</v>
      </c>
      <c r="C15" s="113"/>
      <c r="D15" s="122"/>
      <c r="E15" s="7"/>
      <c r="F15" s="10">
        <v>700</v>
      </c>
      <c r="G15" s="10">
        <v>700</v>
      </c>
      <c r="H15" s="5"/>
      <c r="I15" s="5"/>
      <c r="J15" s="85"/>
    </row>
    <row r="16" spans="1:10" ht="12.75" customHeight="1">
      <c r="A16" s="14"/>
      <c r="B16" s="35" t="s">
        <v>83</v>
      </c>
      <c r="C16" s="113"/>
      <c r="D16" s="122"/>
      <c r="E16" s="7"/>
      <c r="F16" s="10">
        <v>700</v>
      </c>
      <c r="G16" s="10">
        <v>700</v>
      </c>
      <c r="H16" s="5"/>
      <c r="I16" s="5"/>
      <c r="J16" s="85"/>
    </row>
    <row r="17" spans="1:10" ht="12.75" customHeight="1">
      <c r="A17" s="14"/>
      <c r="B17" s="35" t="s">
        <v>84</v>
      </c>
      <c r="C17" s="113"/>
      <c r="D17" s="122"/>
      <c r="E17" s="7"/>
      <c r="F17" s="10">
        <v>350</v>
      </c>
      <c r="G17" s="10">
        <v>350</v>
      </c>
      <c r="H17" s="5"/>
      <c r="I17" s="5"/>
      <c r="J17" s="85"/>
    </row>
    <row r="18" spans="1:10" ht="12.75" customHeight="1">
      <c r="A18" s="14"/>
      <c r="B18" s="35" t="s">
        <v>85</v>
      </c>
      <c r="C18" s="113"/>
      <c r="D18" s="122"/>
      <c r="E18" s="7"/>
      <c r="F18" s="10">
        <v>1400</v>
      </c>
      <c r="G18" s="34"/>
      <c r="H18" s="5"/>
      <c r="I18" s="5"/>
      <c r="J18" s="85"/>
    </row>
    <row r="19" spans="1:10" ht="12.75" customHeight="1">
      <c r="A19" s="14"/>
      <c r="B19" s="35" t="s">
        <v>86</v>
      </c>
      <c r="C19" s="113"/>
      <c r="D19" s="122"/>
      <c r="E19" s="7"/>
      <c r="F19" s="10">
        <v>350</v>
      </c>
      <c r="G19" s="10">
        <v>350</v>
      </c>
      <c r="H19" s="5"/>
      <c r="I19" s="5"/>
      <c r="J19" s="85"/>
    </row>
    <row r="20" spans="1:10" ht="14.25" customHeight="1">
      <c r="A20" s="14"/>
      <c r="B20" s="35" t="s">
        <v>87</v>
      </c>
      <c r="C20" s="113"/>
      <c r="D20" s="122"/>
      <c r="E20" s="7"/>
      <c r="F20" s="10">
        <v>350</v>
      </c>
      <c r="G20" s="10"/>
      <c r="H20" s="5"/>
      <c r="I20" s="5"/>
      <c r="J20" s="85"/>
    </row>
    <row r="21" spans="1:10" ht="12.75" customHeight="1">
      <c r="A21" s="14"/>
      <c r="B21" s="35" t="s">
        <v>88</v>
      </c>
      <c r="C21" s="113"/>
      <c r="D21" s="122"/>
      <c r="E21" s="7"/>
      <c r="F21" s="10">
        <v>700</v>
      </c>
      <c r="G21" s="10"/>
      <c r="H21" s="5"/>
      <c r="I21" s="5"/>
      <c r="J21" s="85"/>
    </row>
    <row r="22" spans="1:12" ht="13.5" customHeight="1">
      <c r="A22" s="14"/>
      <c r="B22" s="35" t="s">
        <v>89</v>
      </c>
      <c r="C22" s="113"/>
      <c r="D22" s="122"/>
      <c r="E22" s="7"/>
      <c r="F22" s="10">
        <v>700</v>
      </c>
      <c r="G22" s="10"/>
      <c r="H22" s="5"/>
      <c r="I22" s="5"/>
      <c r="J22" s="85"/>
      <c r="L22" s="40"/>
    </row>
    <row r="23" spans="1:10" ht="13.5" customHeight="1">
      <c r="A23" s="14"/>
      <c r="B23" s="35" t="s">
        <v>90</v>
      </c>
      <c r="C23" s="113"/>
      <c r="D23" s="122"/>
      <c r="E23" s="7"/>
      <c r="F23" s="10">
        <v>1050</v>
      </c>
      <c r="G23" s="10"/>
      <c r="H23" s="5"/>
      <c r="I23" s="5"/>
      <c r="J23" s="85"/>
    </row>
    <row r="24" spans="1:10" ht="13.5" customHeight="1">
      <c r="A24" s="14"/>
      <c r="B24" s="35" t="s">
        <v>91</v>
      </c>
      <c r="C24" s="113"/>
      <c r="D24" s="122"/>
      <c r="E24" s="7"/>
      <c r="F24" s="10">
        <v>700</v>
      </c>
      <c r="G24" s="10"/>
      <c r="H24" s="5"/>
      <c r="I24" s="5"/>
      <c r="J24" s="85"/>
    </row>
    <row r="25" spans="1:10" ht="13.5" customHeight="1">
      <c r="A25" s="14"/>
      <c r="B25" s="35" t="s">
        <v>109</v>
      </c>
      <c r="C25" s="113"/>
      <c r="D25" s="122"/>
      <c r="E25" s="7"/>
      <c r="F25" s="10"/>
      <c r="G25" s="78">
        <v>350</v>
      </c>
      <c r="H25" s="5"/>
      <c r="I25" s="5"/>
      <c r="J25" s="85"/>
    </row>
    <row r="26" spans="1:10" ht="13.5" customHeight="1">
      <c r="A26" s="14"/>
      <c r="B26" s="35" t="s">
        <v>110</v>
      </c>
      <c r="C26" s="113"/>
      <c r="D26" s="122"/>
      <c r="E26" s="7"/>
      <c r="F26" s="10"/>
      <c r="G26" s="78">
        <v>350</v>
      </c>
      <c r="H26" s="5"/>
      <c r="I26" s="5"/>
      <c r="J26" s="85"/>
    </row>
    <row r="27" spans="1:10" ht="13.5" customHeight="1">
      <c r="A27" s="14"/>
      <c r="B27" s="35" t="s">
        <v>111</v>
      </c>
      <c r="C27" s="113"/>
      <c r="D27" s="122"/>
      <c r="E27" s="7"/>
      <c r="F27" s="10"/>
      <c r="G27" s="78">
        <v>350</v>
      </c>
      <c r="H27" s="5"/>
      <c r="I27" s="5"/>
      <c r="J27" s="85"/>
    </row>
    <row r="28" spans="1:10" ht="13.5" customHeight="1">
      <c r="A28" s="14"/>
      <c r="B28" s="35" t="s">
        <v>112</v>
      </c>
      <c r="C28" s="113"/>
      <c r="D28" s="122"/>
      <c r="E28" s="7"/>
      <c r="F28" s="10"/>
      <c r="G28" s="78">
        <v>350</v>
      </c>
      <c r="H28" s="5"/>
      <c r="I28" s="5"/>
      <c r="J28" s="85"/>
    </row>
    <row r="29" spans="1:10" ht="13.5" customHeight="1">
      <c r="A29" s="14"/>
      <c r="B29" s="35" t="s">
        <v>113</v>
      </c>
      <c r="C29" s="113"/>
      <c r="D29" s="122"/>
      <c r="E29" s="7"/>
      <c r="F29" s="10"/>
      <c r="G29" s="78">
        <v>1050</v>
      </c>
      <c r="H29" s="5"/>
      <c r="I29" s="5"/>
      <c r="J29" s="85"/>
    </row>
    <row r="30" spans="1:10" ht="13.5" customHeight="1">
      <c r="A30" s="14"/>
      <c r="B30" s="35" t="s">
        <v>114</v>
      </c>
      <c r="C30" s="113"/>
      <c r="D30" s="122"/>
      <c r="E30" s="7"/>
      <c r="F30" s="10"/>
      <c r="G30" s="78">
        <v>700</v>
      </c>
      <c r="H30" s="5"/>
      <c r="I30" s="5"/>
      <c r="J30" s="85"/>
    </row>
    <row r="31" spans="1:10" ht="13.5" customHeight="1">
      <c r="A31" s="14"/>
      <c r="B31" s="35" t="s">
        <v>115</v>
      </c>
      <c r="C31" s="113"/>
      <c r="D31" s="122"/>
      <c r="E31" s="7"/>
      <c r="F31" s="10"/>
      <c r="G31" s="78">
        <v>350</v>
      </c>
      <c r="H31" s="5"/>
      <c r="I31" s="5"/>
      <c r="J31" s="85"/>
    </row>
    <row r="32" spans="1:10" ht="13.5" customHeight="1">
      <c r="A32" s="14"/>
      <c r="B32" s="35" t="s">
        <v>116</v>
      </c>
      <c r="C32" s="113"/>
      <c r="D32" s="122"/>
      <c r="E32" s="7"/>
      <c r="F32" s="10"/>
      <c r="G32" s="78">
        <v>350</v>
      </c>
      <c r="H32" s="5"/>
      <c r="I32" s="5"/>
      <c r="J32" s="85"/>
    </row>
    <row r="33" spans="1:10" ht="15.75" customHeight="1">
      <c r="A33" s="14">
        <v>3</v>
      </c>
      <c r="B33" s="6" t="s">
        <v>30</v>
      </c>
      <c r="C33" s="112"/>
      <c r="D33" s="121"/>
      <c r="E33" s="7">
        <f aca="true" t="shared" si="0" ref="E33:E38">SUM(F33:J33)</f>
        <v>9149.369999999999</v>
      </c>
      <c r="F33" s="42">
        <v>2036.37</v>
      </c>
      <c r="G33" s="124">
        <v>2030</v>
      </c>
      <c r="H33" s="7">
        <v>2618</v>
      </c>
      <c r="I33" s="7">
        <v>2465</v>
      </c>
      <c r="J33" s="20">
        <v>0</v>
      </c>
    </row>
    <row r="34" spans="1:10" ht="17.25" customHeight="1">
      <c r="A34" s="14">
        <v>4</v>
      </c>
      <c r="B34" s="6" t="s">
        <v>31</v>
      </c>
      <c r="C34" s="112"/>
      <c r="D34" s="121"/>
      <c r="E34" s="7">
        <f t="shared" si="0"/>
        <v>995.02</v>
      </c>
      <c r="F34" s="42">
        <v>209.52</v>
      </c>
      <c r="G34" s="125">
        <v>170.5</v>
      </c>
      <c r="H34" s="7">
        <v>264</v>
      </c>
      <c r="I34" s="7">
        <v>253</v>
      </c>
      <c r="J34" s="20">
        <v>98</v>
      </c>
    </row>
    <row r="35" spans="1:10" ht="21" customHeight="1">
      <c r="A35" s="14">
        <v>5</v>
      </c>
      <c r="B35" s="6" t="s">
        <v>32</v>
      </c>
      <c r="C35" s="112"/>
      <c r="D35" s="121"/>
      <c r="E35" s="7">
        <f t="shared" si="0"/>
        <v>162.85</v>
      </c>
      <c r="F35" s="42">
        <v>58</v>
      </c>
      <c r="G35" s="126">
        <v>31.85</v>
      </c>
      <c r="H35" s="7">
        <v>31</v>
      </c>
      <c r="I35" s="7">
        <v>30</v>
      </c>
      <c r="J35" s="20">
        <v>12</v>
      </c>
    </row>
    <row r="36" spans="1:10" ht="18" customHeight="1">
      <c r="A36" s="14">
        <v>6</v>
      </c>
      <c r="B36" s="6" t="s">
        <v>33</v>
      </c>
      <c r="C36" s="112"/>
      <c r="D36" s="121"/>
      <c r="E36" s="7">
        <f t="shared" si="0"/>
        <v>261.24</v>
      </c>
      <c r="F36" s="42">
        <v>64</v>
      </c>
      <c r="G36" s="126">
        <v>42.24</v>
      </c>
      <c r="H36" s="7">
        <v>66</v>
      </c>
      <c r="I36" s="7">
        <v>64</v>
      </c>
      <c r="J36" s="20">
        <v>25</v>
      </c>
    </row>
    <row r="37" spans="1:10" ht="14.25" customHeight="1">
      <c r="A37" s="14">
        <v>7</v>
      </c>
      <c r="B37" s="6" t="s">
        <v>34</v>
      </c>
      <c r="C37" s="143" t="s">
        <v>59</v>
      </c>
      <c r="D37" s="120" t="s">
        <v>144</v>
      </c>
      <c r="E37" s="7">
        <f t="shared" si="0"/>
        <v>52</v>
      </c>
      <c r="F37" s="42">
        <v>10</v>
      </c>
      <c r="G37" s="126">
        <v>12</v>
      </c>
      <c r="H37" s="7">
        <v>10</v>
      </c>
      <c r="I37" s="7">
        <v>10</v>
      </c>
      <c r="J37" s="20">
        <v>10</v>
      </c>
    </row>
    <row r="38" spans="1:10" ht="15.75" customHeight="1">
      <c r="A38" s="144">
        <v>8</v>
      </c>
      <c r="B38" s="6" t="s">
        <v>153</v>
      </c>
      <c r="C38" s="142"/>
      <c r="D38" s="135"/>
      <c r="E38" s="7">
        <f t="shared" si="0"/>
        <v>9434.058</v>
      </c>
      <c r="F38" s="98">
        <v>4600</v>
      </c>
      <c r="G38" s="126">
        <f>SUM(G39:G48)</f>
        <v>2134.058</v>
      </c>
      <c r="H38" s="7">
        <v>900</v>
      </c>
      <c r="I38" s="7">
        <v>900</v>
      </c>
      <c r="J38" s="20">
        <v>900</v>
      </c>
    </row>
    <row r="39" spans="1:10" ht="13.5" customHeight="1">
      <c r="A39" s="144"/>
      <c r="B39" s="35" t="s">
        <v>126</v>
      </c>
      <c r="C39" s="142"/>
      <c r="D39" s="135"/>
      <c r="E39" s="7"/>
      <c r="F39" s="45"/>
      <c r="G39" s="10">
        <v>160.818</v>
      </c>
      <c r="H39" s="5"/>
      <c r="I39" s="5"/>
      <c r="J39" s="85"/>
    </row>
    <row r="40" spans="1:10" ht="13.5" customHeight="1">
      <c r="A40" s="144"/>
      <c r="B40" s="35" t="s">
        <v>125</v>
      </c>
      <c r="C40" s="142"/>
      <c r="D40" s="135"/>
      <c r="E40" s="7"/>
      <c r="F40" s="45"/>
      <c r="G40" s="10">
        <v>236.938</v>
      </c>
      <c r="H40" s="5"/>
      <c r="I40" s="5"/>
      <c r="J40" s="85"/>
    </row>
    <row r="41" spans="1:10" ht="12.75" customHeight="1">
      <c r="A41" s="144"/>
      <c r="B41" s="35" t="s">
        <v>127</v>
      </c>
      <c r="C41" s="142"/>
      <c r="D41" s="135"/>
      <c r="E41" s="7"/>
      <c r="F41" s="45"/>
      <c r="G41" s="10">
        <v>305.796</v>
      </c>
      <c r="H41" s="5"/>
      <c r="I41" s="5"/>
      <c r="J41" s="85"/>
    </row>
    <row r="42" spans="1:10" ht="13.5" customHeight="1">
      <c r="A42" s="144"/>
      <c r="B42" s="35" t="s">
        <v>128</v>
      </c>
      <c r="C42" s="142"/>
      <c r="D42" s="135"/>
      <c r="E42" s="7"/>
      <c r="F42" s="45"/>
      <c r="G42" s="10">
        <v>214.596</v>
      </c>
      <c r="H42" s="5"/>
      <c r="I42" s="5"/>
      <c r="J42" s="85"/>
    </row>
    <row r="43" spans="1:10" ht="15.75" customHeight="1">
      <c r="A43" s="144"/>
      <c r="B43" s="35" t="s">
        <v>129</v>
      </c>
      <c r="C43" s="142"/>
      <c r="D43" s="135"/>
      <c r="E43" s="7"/>
      <c r="F43" s="45"/>
      <c r="G43" s="10">
        <v>278.84</v>
      </c>
      <c r="H43" s="5"/>
      <c r="I43" s="5"/>
      <c r="J43" s="85"/>
    </row>
    <row r="44" spans="1:10" ht="15.75" customHeight="1">
      <c r="A44" s="144"/>
      <c r="B44" s="35" t="s">
        <v>130</v>
      </c>
      <c r="C44" s="142"/>
      <c r="D44" s="135"/>
      <c r="E44" s="7"/>
      <c r="F44" s="45"/>
      <c r="G44" s="10">
        <v>236.122</v>
      </c>
      <c r="H44" s="5"/>
      <c r="I44" s="5"/>
      <c r="J44" s="85"/>
    </row>
    <row r="45" spans="1:10" ht="15.75" customHeight="1">
      <c r="A45" s="144"/>
      <c r="B45" s="35" t="s">
        <v>131</v>
      </c>
      <c r="C45" s="142"/>
      <c r="D45" s="135"/>
      <c r="E45" s="7"/>
      <c r="F45" s="45"/>
      <c r="G45" s="10">
        <v>236.122</v>
      </c>
      <c r="H45" s="5"/>
      <c r="I45" s="5"/>
      <c r="J45" s="85"/>
    </row>
    <row r="46" spans="1:10" ht="15.75" customHeight="1">
      <c r="A46" s="144"/>
      <c r="B46" s="35" t="s">
        <v>132</v>
      </c>
      <c r="C46" s="142"/>
      <c r="D46" s="135"/>
      <c r="E46" s="7"/>
      <c r="F46" s="45"/>
      <c r="G46" s="10">
        <v>141.111</v>
      </c>
      <c r="H46" s="5"/>
      <c r="I46" s="5"/>
      <c r="J46" s="85"/>
    </row>
    <row r="47" spans="1:10" ht="15.75" customHeight="1">
      <c r="A47" s="144"/>
      <c r="B47" s="35" t="s">
        <v>133</v>
      </c>
      <c r="C47" s="142"/>
      <c r="D47" s="135"/>
      <c r="E47" s="7"/>
      <c r="F47" s="45"/>
      <c r="G47" s="10">
        <v>148.849</v>
      </c>
      <c r="H47" s="5"/>
      <c r="I47" s="5"/>
      <c r="J47" s="85"/>
    </row>
    <row r="48" spans="1:10" ht="15.75" customHeight="1">
      <c r="A48" s="144"/>
      <c r="B48" s="35" t="s">
        <v>134</v>
      </c>
      <c r="C48" s="142"/>
      <c r="D48" s="135"/>
      <c r="E48" s="7"/>
      <c r="F48" s="45"/>
      <c r="G48" s="10">
        <v>174.866</v>
      </c>
      <c r="H48" s="5"/>
      <c r="I48" s="5"/>
      <c r="J48" s="85"/>
    </row>
    <row r="49" spans="1:10" ht="15" customHeight="1">
      <c r="A49" s="144">
        <f>'Таблиця 4'!A47</f>
        <v>9</v>
      </c>
      <c r="B49" s="22" t="s">
        <v>154</v>
      </c>
      <c r="C49" s="142"/>
      <c r="D49" s="135"/>
      <c r="E49" s="7">
        <f>SUM(F49:J49)</f>
        <v>5814.2880000000005</v>
      </c>
      <c r="F49" s="42">
        <v>906</v>
      </c>
      <c r="G49" s="42">
        <f>SUM(G62,G50:G61)</f>
        <v>2208.2880000000005</v>
      </c>
      <c r="H49" s="7">
        <v>900</v>
      </c>
      <c r="I49" s="7">
        <v>900</v>
      </c>
      <c r="J49" s="20">
        <v>900</v>
      </c>
    </row>
    <row r="50" spans="1:10" s="50" customFormat="1" ht="15" customHeight="1">
      <c r="A50" s="144"/>
      <c r="B50" s="35" t="s">
        <v>171</v>
      </c>
      <c r="C50" s="142"/>
      <c r="D50" s="135"/>
      <c r="E50" s="7"/>
      <c r="F50" s="43"/>
      <c r="G50" s="111">
        <v>134.876</v>
      </c>
      <c r="H50" s="5"/>
      <c r="I50" s="5"/>
      <c r="J50" s="85"/>
    </row>
    <row r="51" spans="1:10" ht="15" customHeight="1">
      <c r="A51" s="144"/>
      <c r="B51" s="35" t="s">
        <v>135</v>
      </c>
      <c r="C51" s="142"/>
      <c r="D51" s="135"/>
      <c r="E51" s="7"/>
      <c r="F51" s="43"/>
      <c r="G51" s="111">
        <v>326.067</v>
      </c>
      <c r="H51" s="5"/>
      <c r="I51" s="5"/>
      <c r="J51" s="85"/>
    </row>
    <row r="52" spans="1:10" ht="15" customHeight="1">
      <c r="A52" s="144"/>
      <c r="B52" s="35" t="s">
        <v>136</v>
      </c>
      <c r="C52" s="142"/>
      <c r="D52" s="135"/>
      <c r="E52" s="7"/>
      <c r="F52" s="43"/>
      <c r="G52" s="111">
        <v>275.739</v>
      </c>
      <c r="H52" s="5"/>
      <c r="I52" s="5"/>
      <c r="J52" s="85"/>
    </row>
    <row r="53" spans="1:10" ht="15" customHeight="1">
      <c r="A53" s="144"/>
      <c r="B53" s="35" t="s">
        <v>137</v>
      </c>
      <c r="C53" s="142"/>
      <c r="D53" s="135"/>
      <c r="E53" s="7"/>
      <c r="F53" s="43"/>
      <c r="G53" s="110">
        <v>109.943</v>
      </c>
      <c r="H53" s="5"/>
      <c r="I53" s="5"/>
      <c r="J53" s="85"/>
    </row>
    <row r="54" spans="1:10" ht="15" customHeight="1">
      <c r="A54" s="144"/>
      <c r="B54" s="35" t="s">
        <v>138</v>
      </c>
      <c r="C54" s="142"/>
      <c r="D54" s="135"/>
      <c r="E54" s="7"/>
      <c r="F54" s="43"/>
      <c r="G54" s="110">
        <v>105.717</v>
      </c>
      <c r="H54" s="5"/>
      <c r="I54" s="5"/>
      <c r="J54" s="85"/>
    </row>
    <row r="55" spans="1:10" ht="15" customHeight="1">
      <c r="A55" s="144"/>
      <c r="B55" s="35" t="s">
        <v>139</v>
      </c>
      <c r="C55" s="142"/>
      <c r="D55" s="135"/>
      <c r="E55" s="7"/>
      <c r="F55" s="43"/>
      <c r="G55" s="110">
        <v>104.374</v>
      </c>
      <c r="H55" s="5"/>
      <c r="I55" s="5"/>
      <c r="J55" s="85"/>
    </row>
    <row r="56" spans="1:10" ht="15" customHeight="1">
      <c r="A56" s="144"/>
      <c r="B56" s="35" t="s">
        <v>140</v>
      </c>
      <c r="C56" s="142"/>
      <c r="D56" s="135"/>
      <c r="E56" s="7"/>
      <c r="F56" s="43"/>
      <c r="G56" s="110">
        <v>108.526</v>
      </c>
      <c r="H56" s="5"/>
      <c r="I56" s="5"/>
      <c r="J56" s="85"/>
    </row>
    <row r="57" spans="1:10" ht="15" customHeight="1">
      <c r="A57" s="144"/>
      <c r="B57" s="35" t="s">
        <v>141</v>
      </c>
      <c r="C57" s="142"/>
      <c r="D57" s="135"/>
      <c r="E57" s="7"/>
      <c r="F57" s="43"/>
      <c r="G57" s="110">
        <v>107.978</v>
      </c>
      <c r="H57" s="5"/>
      <c r="I57" s="5"/>
      <c r="J57" s="85"/>
    </row>
    <row r="58" spans="1:10" ht="15" customHeight="1">
      <c r="A58" s="144"/>
      <c r="B58" s="35" t="s">
        <v>142</v>
      </c>
      <c r="C58" s="142"/>
      <c r="D58" s="135"/>
      <c r="E58" s="7"/>
      <c r="F58" s="43"/>
      <c r="G58" s="110">
        <v>207.516</v>
      </c>
      <c r="H58" s="5"/>
      <c r="I58" s="5"/>
      <c r="J58" s="85"/>
    </row>
    <row r="59" spans="1:10" ht="15" customHeight="1">
      <c r="A59" s="144"/>
      <c r="B59" s="35" t="s">
        <v>214</v>
      </c>
      <c r="C59" s="142"/>
      <c r="D59" s="135"/>
      <c r="E59" s="7"/>
      <c r="F59" s="43"/>
      <c r="G59" s="110">
        <v>196.237</v>
      </c>
      <c r="H59" s="5"/>
      <c r="I59" s="5"/>
      <c r="J59" s="85"/>
    </row>
    <row r="60" spans="1:10" ht="15" customHeight="1">
      <c r="A60" s="144"/>
      <c r="B60" s="35" t="s">
        <v>212</v>
      </c>
      <c r="C60" s="142"/>
      <c r="D60" s="135"/>
      <c r="E60" s="7"/>
      <c r="F60" s="43"/>
      <c r="G60" s="110">
        <v>279.889</v>
      </c>
      <c r="H60" s="5"/>
      <c r="I60" s="5"/>
      <c r="J60" s="85"/>
    </row>
    <row r="61" spans="1:10" ht="15" customHeight="1">
      <c r="A61" s="144"/>
      <c r="B61" s="35" t="s">
        <v>213</v>
      </c>
      <c r="C61" s="142"/>
      <c r="D61" s="135"/>
      <c r="E61" s="7"/>
      <c r="F61" s="43"/>
      <c r="G61" s="111">
        <v>144.315</v>
      </c>
      <c r="H61" s="5"/>
      <c r="I61" s="5"/>
      <c r="J61" s="85"/>
    </row>
    <row r="62" spans="1:10" ht="12.75" customHeight="1">
      <c r="A62" s="144"/>
      <c r="B62" s="35" t="s">
        <v>155</v>
      </c>
      <c r="C62" s="142"/>
      <c r="D62" s="135"/>
      <c r="E62" s="7"/>
      <c r="F62" s="43"/>
      <c r="G62" s="10">
        <v>107.111</v>
      </c>
      <c r="H62" s="5"/>
      <c r="I62" s="5"/>
      <c r="J62" s="85"/>
    </row>
    <row r="63" spans="1:10" ht="31.5" customHeight="1">
      <c r="A63" s="14">
        <v>10</v>
      </c>
      <c r="B63" s="6" t="s">
        <v>62</v>
      </c>
      <c r="C63" s="142"/>
      <c r="D63" s="135"/>
      <c r="E63" s="7">
        <f aca="true" t="shared" si="1" ref="E63:E69">SUM(F63:J63)</f>
        <v>4000</v>
      </c>
      <c r="F63" s="7">
        <v>800</v>
      </c>
      <c r="G63" s="7">
        <v>800</v>
      </c>
      <c r="H63" s="7">
        <v>800</v>
      </c>
      <c r="I63" s="7">
        <v>800</v>
      </c>
      <c r="J63" s="20">
        <v>800</v>
      </c>
    </row>
    <row r="64" spans="1:10" ht="15.75" customHeight="1">
      <c r="A64" s="102">
        <v>11</v>
      </c>
      <c r="B64" s="76" t="s">
        <v>174</v>
      </c>
      <c r="C64" s="142"/>
      <c r="D64" s="135"/>
      <c r="E64" s="7">
        <f t="shared" si="1"/>
        <v>139.55</v>
      </c>
      <c r="F64" s="7"/>
      <c r="G64" s="81">
        <v>139.55</v>
      </c>
      <c r="H64" s="7"/>
      <c r="I64" s="7"/>
      <c r="J64" s="20"/>
    </row>
    <row r="65" spans="1:10" ht="15" customHeight="1">
      <c r="A65" s="102">
        <v>12</v>
      </c>
      <c r="B65" s="6" t="s">
        <v>73</v>
      </c>
      <c r="C65" s="142"/>
      <c r="D65" s="135"/>
      <c r="E65" s="73">
        <f t="shared" si="1"/>
        <v>10329</v>
      </c>
      <c r="F65" s="7">
        <v>3129</v>
      </c>
      <c r="G65" s="7">
        <v>1600</v>
      </c>
      <c r="H65" s="7">
        <v>1600</v>
      </c>
      <c r="I65" s="7">
        <v>2000</v>
      </c>
      <c r="J65" s="20">
        <v>2000</v>
      </c>
    </row>
    <row r="66" spans="1:10" ht="15" customHeight="1">
      <c r="A66" s="102">
        <v>13</v>
      </c>
      <c r="B66" s="6" t="s">
        <v>74</v>
      </c>
      <c r="C66" s="142"/>
      <c r="D66" s="135"/>
      <c r="E66" s="73">
        <f t="shared" si="1"/>
        <v>5800</v>
      </c>
      <c r="F66" s="7">
        <v>1000</v>
      </c>
      <c r="G66" s="7">
        <v>1600</v>
      </c>
      <c r="H66" s="73">
        <v>1200</v>
      </c>
      <c r="I66" s="7">
        <v>1000</v>
      </c>
      <c r="J66" s="20">
        <v>1000</v>
      </c>
    </row>
    <row r="67" spans="1:10" ht="15" customHeight="1">
      <c r="A67" s="102">
        <v>14</v>
      </c>
      <c r="B67" s="72" t="s">
        <v>211</v>
      </c>
      <c r="C67" s="142"/>
      <c r="D67" s="135"/>
      <c r="E67" s="73">
        <f>SUM(G67)</f>
        <v>486.132</v>
      </c>
      <c r="F67" s="7"/>
      <c r="G67" s="81">
        <v>486.132</v>
      </c>
      <c r="H67" s="73"/>
      <c r="I67" s="7"/>
      <c r="J67" s="20"/>
    </row>
    <row r="68" spans="1:10" ht="15" customHeight="1">
      <c r="A68" s="102">
        <v>15</v>
      </c>
      <c r="B68" s="6" t="s">
        <v>77</v>
      </c>
      <c r="C68" s="142"/>
      <c r="D68" s="135"/>
      <c r="E68" s="73">
        <f t="shared" si="1"/>
        <v>3000</v>
      </c>
      <c r="F68" s="7">
        <v>600</v>
      </c>
      <c r="G68" s="109">
        <v>600</v>
      </c>
      <c r="H68" s="7">
        <v>600</v>
      </c>
      <c r="I68" s="7">
        <v>600</v>
      </c>
      <c r="J68" s="20">
        <v>600</v>
      </c>
    </row>
    <row r="69" spans="1:10" ht="15" customHeight="1">
      <c r="A69" s="136">
        <v>16</v>
      </c>
      <c r="B69" s="72" t="s">
        <v>203</v>
      </c>
      <c r="C69" s="142"/>
      <c r="D69" s="135"/>
      <c r="E69" s="73">
        <f t="shared" si="1"/>
        <v>1864.1779999999992</v>
      </c>
      <c r="F69" s="5"/>
      <c r="G69" s="81">
        <f>SUM(G70:G98)</f>
        <v>1864.1779999999992</v>
      </c>
      <c r="H69" s="5"/>
      <c r="I69" s="5"/>
      <c r="J69" s="85"/>
    </row>
    <row r="70" spans="1:10" ht="15" customHeight="1">
      <c r="A70" s="137"/>
      <c r="B70" s="35" t="s">
        <v>175</v>
      </c>
      <c r="C70" s="142"/>
      <c r="D70" s="135"/>
      <c r="E70" s="73"/>
      <c r="F70" s="43"/>
      <c r="G70" s="10">
        <v>64.282</v>
      </c>
      <c r="H70" s="5"/>
      <c r="I70" s="5"/>
      <c r="J70" s="85"/>
    </row>
    <row r="71" spans="1:10" ht="15" customHeight="1">
      <c r="A71" s="137"/>
      <c r="B71" s="35" t="s">
        <v>176</v>
      </c>
      <c r="C71" s="142"/>
      <c r="D71" s="135"/>
      <c r="E71" s="73"/>
      <c r="F71" s="43"/>
      <c r="G71" s="10">
        <v>64.282</v>
      </c>
      <c r="H71" s="5"/>
      <c r="I71" s="5"/>
      <c r="J71" s="85"/>
    </row>
    <row r="72" spans="1:10" ht="15" customHeight="1">
      <c r="A72" s="137"/>
      <c r="B72" s="35" t="s">
        <v>177</v>
      </c>
      <c r="C72" s="142"/>
      <c r="D72" s="135"/>
      <c r="E72" s="73"/>
      <c r="F72" s="43"/>
      <c r="G72" s="10">
        <v>64.282</v>
      </c>
      <c r="H72" s="5"/>
      <c r="I72" s="5"/>
      <c r="J72" s="85"/>
    </row>
    <row r="73" spans="1:10" ht="15" customHeight="1">
      <c r="A73" s="137"/>
      <c r="B73" s="35" t="s">
        <v>178</v>
      </c>
      <c r="C73" s="143" t="s">
        <v>59</v>
      </c>
      <c r="D73" s="123" t="s">
        <v>144</v>
      </c>
      <c r="E73" s="73"/>
      <c r="F73" s="43"/>
      <c r="G73" s="10">
        <v>64.282</v>
      </c>
      <c r="H73" s="5"/>
      <c r="I73" s="5"/>
      <c r="J73" s="85"/>
    </row>
    <row r="74" spans="1:10" ht="15" customHeight="1">
      <c r="A74" s="137"/>
      <c r="B74" s="35" t="s">
        <v>179</v>
      </c>
      <c r="C74" s="143"/>
      <c r="D74" s="123"/>
      <c r="E74" s="73"/>
      <c r="F74" s="43"/>
      <c r="G74" s="10">
        <v>64.282</v>
      </c>
      <c r="H74" s="5"/>
      <c r="I74" s="5"/>
      <c r="J74" s="85"/>
    </row>
    <row r="75" spans="1:10" ht="15" customHeight="1">
      <c r="A75" s="137"/>
      <c r="B75" s="35" t="s">
        <v>180</v>
      </c>
      <c r="C75" s="143"/>
      <c r="D75" s="123"/>
      <c r="E75" s="73"/>
      <c r="F75" s="43"/>
      <c r="G75" s="10">
        <v>64.282</v>
      </c>
      <c r="H75" s="5"/>
      <c r="I75" s="5"/>
      <c r="J75" s="85"/>
    </row>
    <row r="76" spans="1:10" ht="15" customHeight="1">
      <c r="A76" s="137"/>
      <c r="B76" s="35" t="s">
        <v>181</v>
      </c>
      <c r="C76" s="143"/>
      <c r="D76" s="123"/>
      <c r="E76" s="73"/>
      <c r="F76" s="43"/>
      <c r="G76" s="10">
        <v>64.282</v>
      </c>
      <c r="H76" s="5"/>
      <c r="I76" s="5"/>
      <c r="J76" s="85"/>
    </row>
    <row r="77" spans="1:10" ht="15" customHeight="1">
      <c r="A77" s="137"/>
      <c r="B77" s="35" t="s">
        <v>182</v>
      </c>
      <c r="C77" s="143"/>
      <c r="D77" s="123"/>
      <c r="E77" s="73"/>
      <c r="F77" s="43"/>
      <c r="G77" s="10">
        <v>64.282</v>
      </c>
      <c r="H77" s="5"/>
      <c r="I77" s="5"/>
      <c r="J77" s="85"/>
    </row>
    <row r="78" spans="1:10" ht="15" customHeight="1">
      <c r="A78" s="137"/>
      <c r="B78" s="35" t="s">
        <v>183</v>
      </c>
      <c r="C78" s="143"/>
      <c r="D78" s="123"/>
      <c r="E78" s="73"/>
      <c r="F78" s="43"/>
      <c r="G78" s="10">
        <v>64.282</v>
      </c>
      <c r="H78" s="5"/>
      <c r="I78" s="5"/>
      <c r="J78" s="85"/>
    </row>
    <row r="79" spans="1:10" ht="15" customHeight="1">
      <c r="A79" s="137"/>
      <c r="B79" s="35" t="s">
        <v>184</v>
      </c>
      <c r="C79" s="143"/>
      <c r="D79" s="123"/>
      <c r="E79" s="73"/>
      <c r="F79" s="43"/>
      <c r="G79" s="10">
        <v>64.282</v>
      </c>
      <c r="H79" s="5"/>
      <c r="I79" s="5"/>
      <c r="J79" s="85"/>
    </row>
    <row r="80" spans="1:10" ht="15" customHeight="1">
      <c r="A80" s="137"/>
      <c r="B80" s="35" t="s">
        <v>185</v>
      </c>
      <c r="C80" s="143"/>
      <c r="D80" s="123"/>
      <c r="E80" s="73"/>
      <c r="F80" s="43"/>
      <c r="G80" s="10">
        <v>64.282</v>
      </c>
      <c r="H80" s="5"/>
      <c r="I80" s="5"/>
      <c r="J80" s="85"/>
    </row>
    <row r="81" spans="1:10" ht="15" customHeight="1">
      <c r="A81" s="137"/>
      <c r="B81" s="35" t="s">
        <v>186</v>
      </c>
      <c r="C81" s="143"/>
      <c r="D81" s="123"/>
      <c r="E81" s="73"/>
      <c r="F81" s="43"/>
      <c r="G81" s="10">
        <v>64.282</v>
      </c>
      <c r="H81" s="5"/>
      <c r="I81" s="5"/>
      <c r="J81" s="85"/>
    </row>
    <row r="82" spans="1:10" ht="15" customHeight="1">
      <c r="A82" s="137"/>
      <c r="B82" s="35" t="s">
        <v>187</v>
      </c>
      <c r="C82" s="143"/>
      <c r="D82" s="123"/>
      <c r="E82" s="73"/>
      <c r="F82" s="43"/>
      <c r="G82" s="10">
        <v>64.282</v>
      </c>
      <c r="H82" s="5"/>
      <c r="I82" s="5"/>
      <c r="J82" s="85"/>
    </row>
    <row r="83" spans="1:10" ht="15" customHeight="1">
      <c r="A83" s="137"/>
      <c r="B83" s="35" t="s">
        <v>188</v>
      </c>
      <c r="C83" s="143"/>
      <c r="D83" s="123"/>
      <c r="E83" s="73"/>
      <c r="F83" s="43"/>
      <c r="G83" s="10">
        <v>64.282</v>
      </c>
      <c r="H83" s="5"/>
      <c r="I83" s="5"/>
      <c r="J83" s="85"/>
    </row>
    <row r="84" spans="1:10" ht="15" customHeight="1">
      <c r="A84" s="137"/>
      <c r="B84" s="35" t="s">
        <v>189</v>
      </c>
      <c r="C84" s="143"/>
      <c r="D84" s="123"/>
      <c r="E84" s="73"/>
      <c r="F84" s="43"/>
      <c r="G84" s="10">
        <v>64.282</v>
      </c>
      <c r="H84" s="5"/>
      <c r="I84" s="5"/>
      <c r="J84" s="85"/>
    </row>
    <row r="85" spans="1:10" ht="15" customHeight="1">
      <c r="A85" s="137"/>
      <c r="B85" s="35" t="s">
        <v>190</v>
      </c>
      <c r="C85" s="143"/>
      <c r="D85" s="123"/>
      <c r="E85" s="73"/>
      <c r="F85" s="43"/>
      <c r="G85" s="10">
        <v>64.282</v>
      </c>
      <c r="H85" s="5"/>
      <c r="I85" s="5"/>
      <c r="J85" s="85"/>
    </row>
    <row r="86" spans="1:10" ht="15" customHeight="1">
      <c r="A86" s="137"/>
      <c r="B86" s="35" t="s">
        <v>191</v>
      </c>
      <c r="C86" s="143"/>
      <c r="D86" s="123"/>
      <c r="E86" s="73"/>
      <c r="F86" s="43"/>
      <c r="G86" s="10">
        <v>64.282</v>
      </c>
      <c r="H86" s="5"/>
      <c r="I86" s="5"/>
      <c r="J86" s="85"/>
    </row>
    <row r="87" spans="1:10" ht="15" customHeight="1">
      <c r="A87" s="137"/>
      <c r="B87" s="35" t="s">
        <v>192</v>
      </c>
      <c r="C87" s="143"/>
      <c r="D87" s="123"/>
      <c r="E87" s="73"/>
      <c r="F87" s="43"/>
      <c r="G87" s="10">
        <v>64.282</v>
      </c>
      <c r="H87" s="5"/>
      <c r="I87" s="5"/>
      <c r="J87" s="85"/>
    </row>
    <row r="88" spans="1:10" ht="15" customHeight="1">
      <c r="A88" s="137"/>
      <c r="B88" s="35" t="s">
        <v>193</v>
      </c>
      <c r="C88" s="143"/>
      <c r="D88" s="123"/>
      <c r="E88" s="73"/>
      <c r="F88" s="43"/>
      <c r="G88" s="10">
        <v>64.282</v>
      </c>
      <c r="H88" s="5"/>
      <c r="I88" s="5"/>
      <c r="J88" s="85"/>
    </row>
    <row r="89" spans="1:10" ht="15" customHeight="1">
      <c r="A89" s="137"/>
      <c r="B89" s="35" t="s">
        <v>142</v>
      </c>
      <c r="C89" s="143"/>
      <c r="D89" s="123"/>
      <c r="E89" s="73"/>
      <c r="F89" s="43"/>
      <c r="G89" s="10">
        <v>64.282</v>
      </c>
      <c r="H89" s="5"/>
      <c r="I89" s="5"/>
      <c r="J89" s="85"/>
    </row>
    <row r="90" spans="1:10" ht="15" customHeight="1">
      <c r="A90" s="137"/>
      <c r="B90" s="35" t="s">
        <v>194</v>
      </c>
      <c r="C90" s="143"/>
      <c r="D90" s="123"/>
      <c r="E90" s="73"/>
      <c r="F90" s="43"/>
      <c r="G90" s="10">
        <v>64.282</v>
      </c>
      <c r="H90" s="5"/>
      <c r="I90" s="5"/>
      <c r="J90" s="85"/>
    </row>
    <row r="91" spans="1:10" ht="15" customHeight="1">
      <c r="A91" s="137"/>
      <c r="B91" s="35" t="s">
        <v>195</v>
      </c>
      <c r="C91" s="143"/>
      <c r="D91" s="123"/>
      <c r="E91" s="73"/>
      <c r="F91" s="43"/>
      <c r="G91" s="10">
        <v>64.282</v>
      </c>
      <c r="H91" s="5"/>
      <c r="I91" s="5"/>
      <c r="J91" s="85"/>
    </row>
    <row r="92" spans="1:10" ht="15" customHeight="1">
      <c r="A92" s="137"/>
      <c r="B92" s="35" t="s">
        <v>196</v>
      </c>
      <c r="C92" s="143"/>
      <c r="D92" s="123"/>
      <c r="E92" s="73"/>
      <c r="F92" s="43"/>
      <c r="G92" s="10">
        <v>64.282</v>
      </c>
      <c r="H92" s="5"/>
      <c r="I92" s="5"/>
      <c r="J92" s="85"/>
    </row>
    <row r="93" spans="1:10" ht="15" customHeight="1">
      <c r="A93" s="137"/>
      <c r="B93" s="35" t="s">
        <v>197</v>
      </c>
      <c r="C93" s="143"/>
      <c r="D93" s="123"/>
      <c r="E93" s="73"/>
      <c r="F93" s="43"/>
      <c r="G93" s="10">
        <v>64.282</v>
      </c>
      <c r="H93" s="5"/>
      <c r="I93" s="5"/>
      <c r="J93" s="85"/>
    </row>
    <row r="94" spans="1:10" ht="15" customHeight="1">
      <c r="A94" s="137"/>
      <c r="B94" s="35" t="s">
        <v>198</v>
      </c>
      <c r="C94" s="143"/>
      <c r="D94" s="123"/>
      <c r="E94" s="73"/>
      <c r="F94" s="43"/>
      <c r="G94" s="10">
        <v>64.282</v>
      </c>
      <c r="H94" s="5"/>
      <c r="I94" s="5"/>
      <c r="J94" s="85"/>
    </row>
    <row r="95" spans="1:10" ht="15" customHeight="1">
      <c r="A95" s="137"/>
      <c r="B95" s="35" t="s">
        <v>199</v>
      </c>
      <c r="C95" s="143"/>
      <c r="D95" s="123"/>
      <c r="E95" s="73"/>
      <c r="F95" s="43"/>
      <c r="G95" s="10">
        <v>64.282</v>
      </c>
      <c r="H95" s="5"/>
      <c r="I95" s="5"/>
      <c r="J95" s="85"/>
    </row>
    <row r="96" spans="1:10" ht="15" customHeight="1">
      <c r="A96" s="137"/>
      <c r="B96" s="35" t="s">
        <v>200</v>
      </c>
      <c r="C96" s="143"/>
      <c r="D96" s="123"/>
      <c r="E96" s="73"/>
      <c r="F96" s="43"/>
      <c r="G96" s="10">
        <v>64.282</v>
      </c>
      <c r="H96" s="5"/>
      <c r="I96" s="5"/>
      <c r="J96" s="85"/>
    </row>
    <row r="97" spans="1:10" ht="15" customHeight="1">
      <c r="A97" s="137"/>
      <c r="B97" s="35" t="s">
        <v>201</v>
      </c>
      <c r="C97" s="143"/>
      <c r="D97" s="123"/>
      <c r="E97" s="73"/>
      <c r="F97" s="43"/>
      <c r="G97" s="10">
        <v>64.282</v>
      </c>
      <c r="H97" s="5"/>
      <c r="I97" s="5"/>
      <c r="J97" s="85"/>
    </row>
    <row r="98" spans="1:10" ht="15" customHeight="1">
      <c r="A98" s="137"/>
      <c r="B98" s="35" t="s">
        <v>202</v>
      </c>
      <c r="C98" s="143"/>
      <c r="D98" s="123"/>
      <c r="E98" s="73"/>
      <c r="F98" s="43"/>
      <c r="G98" s="10">
        <v>64.282</v>
      </c>
      <c r="H98" s="5"/>
      <c r="I98" s="5"/>
      <c r="J98" s="85"/>
    </row>
    <row r="99" spans="1:10" ht="14.25" customHeight="1">
      <c r="A99" s="102">
        <v>18</v>
      </c>
      <c r="B99" s="6" t="s">
        <v>66</v>
      </c>
      <c r="C99" s="143"/>
      <c r="D99" s="123"/>
      <c r="E99" s="73">
        <f>SUM(F99:J99)</f>
        <v>790</v>
      </c>
      <c r="F99" s="7">
        <v>390</v>
      </c>
      <c r="G99" s="7">
        <v>100</v>
      </c>
      <c r="H99" s="7">
        <v>100</v>
      </c>
      <c r="I99" s="7">
        <v>100</v>
      </c>
      <c r="J99" s="20">
        <v>100</v>
      </c>
    </row>
    <row r="100" spans="1:10" ht="14.25" customHeight="1">
      <c r="A100" s="102">
        <v>18</v>
      </c>
      <c r="B100" s="6" t="s">
        <v>37</v>
      </c>
      <c r="C100" s="143"/>
      <c r="D100" s="123"/>
      <c r="E100" s="73">
        <f>SUM(F100:J100)</f>
        <v>1801.1599999999999</v>
      </c>
      <c r="F100" s="7">
        <v>255.16</v>
      </c>
      <c r="G100" s="7">
        <v>386</v>
      </c>
      <c r="H100" s="73">
        <v>386</v>
      </c>
      <c r="I100" s="7">
        <v>387</v>
      </c>
      <c r="J100" s="20">
        <v>387</v>
      </c>
    </row>
    <row r="101" spans="1:10" ht="15" customHeight="1">
      <c r="A101" s="102">
        <v>19</v>
      </c>
      <c r="B101" s="36" t="s">
        <v>67</v>
      </c>
      <c r="C101" s="143"/>
      <c r="D101" s="123"/>
      <c r="E101" s="73">
        <f>SUM(F101:J101)</f>
        <v>479</v>
      </c>
      <c r="F101" s="7">
        <v>79</v>
      </c>
      <c r="G101" s="7">
        <v>100</v>
      </c>
      <c r="H101" s="7">
        <v>100</v>
      </c>
      <c r="I101" s="7">
        <v>100</v>
      </c>
      <c r="J101" s="20">
        <v>100</v>
      </c>
    </row>
    <row r="102" spans="1:10" ht="13.5" customHeight="1">
      <c r="A102" s="102">
        <v>20</v>
      </c>
      <c r="B102" s="22" t="s">
        <v>75</v>
      </c>
      <c r="C102" s="143"/>
      <c r="D102" s="123"/>
      <c r="E102" s="73">
        <f aca="true" t="shared" si="2" ref="E102:E108">SUM(F102:J102)</f>
        <v>1000</v>
      </c>
      <c r="F102" s="7">
        <v>200</v>
      </c>
      <c r="G102" s="7">
        <v>200</v>
      </c>
      <c r="H102" s="7">
        <v>200</v>
      </c>
      <c r="I102" s="7">
        <v>200</v>
      </c>
      <c r="J102" s="20">
        <v>200</v>
      </c>
    </row>
    <row r="103" spans="1:10" ht="13.5" customHeight="1">
      <c r="A103" s="102">
        <v>21</v>
      </c>
      <c r="B103" s="22" t="s">
        <v>68</v>
      </c>
      <c r="C103" s="143"/>
      <c r="D103" s="123"/>
      <c r="E103" s="73">
        <f t="shared" si="2"/>
        <v>237</v>
      </c>
      <c r="F103" s="7">
        <v>37</v>
      </c>
      <c r="G103" s="7">
        <v>50</v>
      </c>
      <c r="H103" s="7">
        <v>50</v>
      </c>
      <c r="I103" s="7">
        <v>50</v>
      </c>
      <c r="J103" s="20">
        <v>50</v>
      </c>
    </row>
    <row r="104" spans="1:10" ht="43.5" customHeight="1">
      <c r="A104" s="102">
        <v>22</v>
      </c>
      <c r="B104" s="52" t="s">
        <v>146</v>
      </c>
      <c r="C104" s="142"/>
      <c r="D104" s="140" t="s">
        <v>79</v>
      </c>
      <c r="E104" s="73">
        <f t="shared" si="2"/>
        <v>275.707</v>
      </c>
      <c r="F104" s="7"/>
      <c r="G104" s="7">
        <v>275.707</v>
      </c>
      <c r="H104" s="7"/>
      <c r="I104" s="7"/>
      <c r="J104" s="20"/>
    </row>
    <row r="105" spans="1:10" ht="32.25" customHeight="1">
      <c r="A105" s="102">
        <v>23</v>
      </c>
      <c r="B105" s="52" t="s">
        <v>143</v>
      </c>
      <c r="C105" s="142"/>
      <c r="D105" s="140"/>
      <c r="E105" s="73">
        <f t="shared" si="2"/>
        <v>130.84</v>
      </c>
      <c r="F105" s="7">
        <v>130.84</v>
      </c>
      <c r="G105" s="7"/>
      <c r="H105" s="7"/>
      <c r="I105" s="7"/>
      <c r="J105" s="20"/>
    </row>
    <row r="106" spans="1:10" ht="49.5" customHeight="1">
      <c r="A106" s="102">
        <v>24</v>
      </c>
      <c r="B106" s="39" t="s">
        <v>97</v>
      </c>
      <c r="C106" s="141"/>
      <c r="D106" s="55" t="s">
        <v>100</v>
      </c>
      <c r="E106" s="73">
        <f t="shared" si="2"/>
        <v>133.34</v>
      </c>
      <c r="F106" s="7">
        <v>133.34</v>
      </c>
      <c r="G106" s="7"/>
      <c r="H106" s="7"/>
      <c r="I106" s="7"/>
      <c r="J106" s="20"/>
    </row>
    <row r="107" spans="1:10" ht="50.25" customHeight="1">
      <c r="A107" s="102">
        <v>25</v>
      </c>
      <c r="B107" s="39" t="s">
        <v>98</v>
      </c>
      <c r="C107" s="142"/>
      <c r="D107" s="55" t="s">
        <v>101</v>
      </c>
      <c r="E107" s="73">
        <f t="shared" si="2"/>
        <v>1976.086</v>
      </c>
      <c r="F107" s="7">
        <v>1486.086</v>
      </c>
      <c r="G107" s="100">
        <v>490</v>
      </c>
      <c r="H107" s="7"/>
      <c r="I107" s="7"/>
      <c r="J107" s="20"/>
    </row>
    <row r="108" spans="1:12" ht="92.25" customHeight="1">
      <c r="A108" s="102">
        <v>26</v>
      </c>
      <c r="B108" s="64" t="s">
        <v>162</v>
      </c>
      <c r="C108" s="142"/>
      <c r="D108" s="55" t="s">
        <v>167</v>
      </c>
      <c r="E108" s="106">
        <f t="shared" si="2"/>
        <v>1501.193</v>
      </c>
      <c r="F108" s="7">
        <v>298.425</v>
      </c>
      <c r="G108" s="107">
        <v>1202.768</v>
      </c>
      <c r="H108" s="7"/>
      <c r="I108" s="7"/>
      <c r="J108" s="20"/>
      <c r="L108" s="108"/>
    </row>
    <row r="109" spans="1:10" ht="44.25" customHeight="1">
      <c r="A109" s="102">
        <v>27</v>
      </c>
      <c r="B109" s="64" t="s">
        <v>165</v>
      </c>
      <c r="C109" s="142"/>
      <c r="D109" s="10" t="s">
        <v>161</v>
      </c>
      <c r="E109" s="73">
        <f>SUM(F109:J109)</f>
        <v>4834.157</v>
      </c>
      <c r="F109" s="7"/>
      <c r="G109" s="7">
        <v>4834.157</v>
      </c>
      <c r="H109" s="7"/>
      <c r="I109" s="7"/>
      <c r="J109" s="20"/>
    </row>
    <row r="110" spans="1:10" ht="16.5" customHeight="1" thickBot="1">
      <c r="A110" s="103"/>
      <c r="B110" s="37" t="s">
        <v>38</v>
      </c>
      <c r="C110" s="53"/>
      <c r="D110" s="53"/>
      <c r="E110" s="83">
        <f>SUM(E12:E13,E33:E38,E49,E63:E69,E99:E109)</f>
        <v>94242.16899999998</v>
      </c>
      <c r="F110" s="82">
        <f>SUM(F12:F13,F33:F38,F49,F63:F108)</f>
        <v>25718.740999999998</v>
      </c>
      <c r="G110" s="83">
        <f>SUM(G13,G33:G38,G49,G63:G69,G99:G104,G107:G109)</f>
        <v>27307.428</v>
      </c>
      <c r="H110" s="82">
        <f>SUM(H12:H103)</f>
        <v>13675</v>
      </c>
      <c r="I110" s="82">
        <f>SUM(I12:I103)</f>
        <v>14059</v>
      </c>
      <c r="J110" s="86">
        <f>SUM(J12:J103)</f>
        <v>13482</v>
      </c>
    </row>
    <row r="111" spans="1:10" ht="12.75" customHeight="1" hidden="1">
      <c r="A111" s="104"/>
      <c r="B111" s="13"/>
      <c r="C111" s="13"/>
      <c r="D111" s="13"/>
      <c r="E111" s="13"/>
      <c r="F111" s="13"/>
      <c r="G111" s="13"/>
      <c r="H111" s="13"/>
      <c r="I111" s="13"/>
      <c r="J111" s="13"/>
    </row>
    <row r="112" spans="1:10" ht="3" customHeight="1">
      <c r="A112" s="104"/>
      <c r="B112" s="13"/>
      <c r="C112" s="13"/>
      <c r="D112" s="13"/>
      <c r="E112" s="13"/>
      <c r="F112" s="13"/>
      <c r="G112" s="13"/>
      <c r="H112" s="13"/>
      <c r="I112" s="13"/>
      <c r="J112" s="13"/>
    </row>
    <row r="113" spans="1:10" ht="60.75" customHeight="1">
      <c r="A113" s="104"/>
      <c r="B113" s="138" t="s">
        <v>94</v>
      </c>
      <c r="C113" s="139"/>
      <c r="D113" s="139"/>
      <c r="E113" s="139"/>
      <c r="F113" s="139"/>
      <c r="G113" s="139"/>
      <c r="H113" s="13"/>
      <c r="I113" s="13"/>
      <c r="J113" s="13"/>
    </row>
    <row r="114" spans="1:10" ht="12.75" customHeight="1">
      <c r="A114" s="104"/>
      <c r="B114" s="13"/>
      <c r="C114" s="13"/>
      <c r="D114" s="13"/>
      <c r="E114" s="13"/>
      <c r="F114" s="13"/>
      <c r="G114" s="13"/>
      <c r="H114" s="13"/>
      <c r="I114" s="13"/>
      <c r="J114" s="13"/>
    </row>
    <row r="115" spans="5:7" ht="12.75">
      <c r="E115" s="21"/>
      <c r="G115" s="65"/>
    </row>
    <row r="116" ht="12.75">
      <c r="E116" s="13"/>
    </row>
    <row r="117" spans="2:3" ht="12.75">
      <c r="B117" s="13"/>
      <c r="C117" s="13"/>
    </row>
    <row r="118" spans="2:3" ht="15">
      <c r="B118" s="25"/>
      <c r="C118" s="13"/>
    </row>
    <row r="119" spans="2:3" ht="15">
      <c r="B119" s="26"/>
      <c r="C119" s="13"/>
    </row>
    <row r="120" spans="2:3" ht="17.25">
      <c r="B120" s="70"/>
      <c r="C120" s="13"/>
    </row>
    <row r="121" spans="2:3" ht="12.75">
      <c r="B121" s="13"/>
      <c r="C121" s="13"/>
    </row>
    <row r="123" ht="12.75">
      <c r="B123" s="13"/>
    </row>
    <row r="124" ht="12.75">
      <c r="B124" s="13"/>
    </row>
    <row r="125" ht="15">
      <c r="B125" s="26"/>
    </row>
  </sheetData>
  <mergeCells count="24">
    <mergeCell ref="D37:D72"/>
    <mergeCell ref="D73:D103"/>
    <mergeCell ref="A69:A98"/>
    <mergeCell ref="B113:G113"/>
    <mergeCell ref="D104:D105"/>
    <mergeCell ref="C106:C109"/>
    <mergeCell ref="C73:C105"/>
    <mergeCell ref="C37:C72"/>
    <mergeCell ref="A38:A48"/>
    <mergeCell ref="A49:A62"/>
    <mergeCell ref="F1:K1"/>
    <mergeCell ref="F2:K2"/>
    <mergeCell ref="F3:K3"/>
    <mergeCell ref="B4:I4"/>
    <mergeCell ref="A7:A10"/>
    <mergeCell ref="B7:B10"/>
    <mergeCell ref="H5:J5"/>
    <mergeCell ref="D12:D36"/>
    <mergeCell ref="C12:C36"/>
    <mergeCell ref="F9:J9"/>
    <mergeCell ref="C7:C10"/>
    <mergeCell ref="D7:D10"/>
    <mergeCell ref="E7:J8"/>
    <mergeCell ref="E9:E10"/>
  </mergeCells>
  <printOptions/>
  <pageMargins left="0.42" right="0.31" top="0.92" bottom="0.32" header="0.76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zoomScale="75" zoomScaleNormal="75" workbookViewId="0" topLeftCell="A26">
      <selection activeCell="A41" sqref="A41:A51"/>
    </sheetView>
  </sheetViews>
  <sheetFormatPr defaultColWidth="9.00390625" defaultRowHeight="12.75"/>
  <cols>
    <col min="1" max="1" width="3.50390625" style="97" customWidth="1"/>
    <col min="2" max="2" width="54.875" style="0" customWidth="1"/>
    <col min="3" max="3" width="15.75390625" style="0" customWidth="1"/>
    <col min="4" max="4" width="12.00390625" style="0" customWidth="1"/>
    <col min="5" max="5" width="11.375" style="0" customWidth="1"/>
    <col min="8" max="8" width="6.875" style="0" customWidth="1"/>
    <col min="9" max="9" width="8.625" style="0" customWidth="1"/>
    <col min="10" max="10" width="9.125" style="0" hidden="1" customWidth="1"/>
  </cols>
  <sheetData>
    <row r="1" spans="6:11" ht="12.75">
      <c r="F1" s="131" t="s">
        <v>54</v>
      </c>
      <c r="G1" s="131"/>
      <c r="H1" s="131"/>
      <c r="I1" s="131"/>
      <c r="J1" s="131"/>
      <c r="K1" s="131"/>
    </row>
    <row r="2" spans="6:11" ht="12.75">
      <c r="F2" s="131" t="s">
        <v>52</v>
      </c>
      <c r="G2" s="131"/>
      <c r="H2" s="131"/>
      <c r="I2" s="131"/>
      <c r="J2" s="131"/>
      <c r="K2" s="131"/>
    </row>
    <row r="3" spans="6:11" ht="12.75">
      <c r="F3" s="132" t="s">
        <v>205</v>
      </c>
      <c r="G3" s="131"/>
      <c r="H3" s="131"/>
      <c r="I3" s="131"/>
      <c r="J3" s="131"/>
      <c r="K3" s="131"/>
    </row>
    <row r="4" spans="2:9" ht="55.5" customHeight="1">
      <c r="B4" s="133" t="s">
        <v>150</v>
      </c>
      <c r="C4" s="133"/>
      <c r="D4" s="133"/>
      <c r="E4" s="133"/>
      <c r="F4" s="134"/>
      <c r="G4" s="134"/>
      <c r="H4" s="134"/>
      <c r="I4" s="134"/>
    </row>
    <row r="5" spans="8:11" ht="15.75" customHeight="1">
      <c r="H5" s="171" t="s">
        <v>26</v>
      </c>
      <c r="I5" s="171"/>
      <c r="J5" s="172"/>
      <c r="K5" s="172"/>
    </row>
    <row r="6" spans="1:11" ht="30" customHeight="1">
      <c r="A6" s="143"/>
      <c r="B6" s="158" t="s">
        <v>2</v>
      </c>
      <c r="C6" s="161" t="s">
        <v>3</v>
      </c>
      <c r="D6" s="130" t="s">
        <v>4</v>
      </c>
      <c r="E6" s="167" t="s">
        <v>5</v>
      </c>
      <c r="F6" s="168"/>
      <c r="G6" s="168"/>
      <c r="H6" s="168"/>
      <c r="I6" s="168"/>
      <c r="J6" s="169"/>
      <c r="K6" s="170"/>
    </row>
    <row r="7" spans="1:11" ht="15">
      <c r="A7" s="143"/>
      <c r="B7" s="158"/>
      <c r="C7" s="162"/>
      <c r="D7" s="130"/>
      <c r="E7" s="130" t="s">
        <v>6</v>
      </c>
      <c r="F7" s="167" t="s">
        <v>7</v>
      </c>
      <c r="G7" s="168"/>
      <c r="H7" s="168"/>
      <c r="I7" s="168"/>
      <c r="J7" s="168"/>
      <c r="K7" s="158"/>
    </row>
    <row r="8" spans="1:11" ht="15">
      <c r="A8" s="143"/>
      <c r="B8" s="159"/>
      <c r="C8" s="163"/>
      <c r="D8" s="160"/>
      <c r="E8" s="160"/>
      <c r="F8" s="23">
        <v>2016</v>
      </c>
      <c r="G8" s="23">
        <v>2017</v>
      </c>
      <c r="H8" s="23">
        <v>2018</v>
      </c>
      <c r="I8" s="160">
        <v>2019</v>
      </c>
      <c r="J8" s="160"/>
      <c r="K8" s="23">
        <v>2020</v>
      </c>
    </row>
    <row r="9" spans="1:11" ht="18" customHeight="1">
      <c r="A9" s="54">
        <v>1</v>
      </c>
      <c r="B9" s="91" t="s">
        <v>29</v>
      </c>
      <c r="C9" s="77" t="s">
        <v>43</v>
      </c>
      <c r="D9" s="78" t="s">
        <v>8</v>
      </c>
      <c r="E9" s="10">
        <f>SUM(F9:K9)</f>
        <v>126</v>
      </c>
      <c r="F9" s="10">
        <v>126</v>
      </c>
      <c r="G9" s="10" t="s">
        <v>104</v>
      </c>
      <c r="H9" s="10" t="s">
        <v>104</v>
      </c>
      <c r="I9" s="123" t="s">
        <v>104</v>
      </c>
      <c r="J9" s="123"/>
      <c r="K9" s="10" t="s">
        <v>104</v>
      </c>
    </row>
    <row r="10" spans="1:11" ht="15" customHeight="1">
      <c r="A10" s="54">
        <v>2</v>
      </c>
      <c r="B10" s="91" t="s">
        <v>92</v>
      </c>
      <c r="C10" s="77" t="s">
        <v>43</v>
      </c>
      <c r="D10" s="78" t="s">
        <v>44</v>
      </c>
      <c r="E10" s="10">
        <f>SUM(F10:K10)</f>
        <v>72</v>
      </c>
      <c r="F10" s="10">
        <v>21</v>
      </c>
      <c r="G10" s="10">
        <v>17</v>
      </c>
      <c r="H10" s="10">
        <v>10</v>
      </c>
      <c r="I10" s="123">
        <v>10</v>
      </c>
      <c r="J10" s="123"/>
      <c r="K10" s="10">
        <v>14</v>
      </c>
    </row>
    <row r="11" spans="1:11" ht="15" customHeight="1">
      <c r="A11" s="54">
        <v>3</v>
      </c>
      <c r="B11" s="91" t="s">
        <v>30</v>
      </c>
      <c r="C11" s="77" t="s">
        <v>43</v>
      </c>
      <c r="D11" s="78" t="s">
        <v>8</v>
      </c>
      <c r="E11" s="10">
        <f aca="true" t="shared" si="0" ref="E11:E18">SUM(F11:K11)</f>
        <v>111</v>
      </c>
      <c r="F11" s="10">
        <v>19</v>
      </c>
      <c r="G11" s="10">
        <v>29</v>
      </c>
      <c r="H11" s="10">
        <v>34</v>
      </c>
      <c r="I11" s="10">
        <v>29</v>
      </c>
      <c r="J11" s="10"/>
      <c r="K11" s="10">
        <v>0</v>
      </c>
    </row>
    <row r="12" spans="1:11" ht="15.75" customHeight="1">
      <c r="A12" s="54">
        <v>4</v>
      </c>
      <c r="B12" s="91" t="s">
        <v>31</v>
      </c>
      <c r="C12" s="77" t="s">
        <v>43</v>
      </c>
      <c r="D12" s="78" t="s">
        <v>8</v>
      </c>
      <c r="E12" s="10">
        <f t="shared" si="0"/>
        <v>176</v>
      </c>
      <c r="F12" s="10">
        <v>48</v>
      </c>
      <c r="G12" s="10">
        <v>31</v>
      </c>
      <c r="H12" s="10">
        <v>44</v>
      </c>
      <c r="I12" s="123">
        <v>39</v>
      </c>
      <c r="J12" s="123"/>
      <c r="K12" s="10">
        <v>14</v>
      </c>
    </row>
    <row r="13" spans="1:11" ht="15" customHeight="1">
      <c r="A13" s="54">
        <v>5</v>
      </c>
      <c r="B13" s="91" t="s">
        <v>32</v>
      </c>
      <c r="C13" s="10" t="s">
        <v>43</v>
      </c>
      <c r="D13" s="10" t="s">
        <v>8</v>
      </c>
      <c r="E13" s="10">
        <f t="shared" si="0"/>
        <v>177</v>
      </c>
      <c r="F13" s="10">
        <v>48</v>
      </c>
      <c r="G13" s="10">
        <v>32</v>
      </c>
      <c r="H13" s="10">
        <v>44</v>
      </c>
      <c r="I13" s="123">
        <v>39</v>
      </c>
      <c r="J13" s="123"/>
      <c r="K13" s="10">
        <v>14</v>
      </c>
    </row>
    <row r="14" spans="1:11" ht="15.75" customHeight="1">
      <c r="A14" s="54">
        <v>6</v>
      </c>
      <c r="B14" s="91" t="s">
        <v>33</v>
      </c>
      <c r="C14" s="10" t="s">
        <v>45</v>
      </c>
      <c r="D14" s="10" t="s">
        <v>8</v>
      </c>
      <c r="E14" s="10">
        <f t="shared" si="0"/>
        <v>177</v>
      </c>
      <c r="F14" s="10">
        <v>48</v>
      </c>
      <c r="G14" s="10">
        <v>32</v>
      </c>
      <c r="H14" s="10">
        <v>44</v>
      </c>
      <c r="I14" s="123">
        <v>39</v>
      </c>
      <c r="J14" s="123"/>
      <c r="K14" s="10">
        <v>14</v>
      </c>
    </row>
    <row r="15" spans="1:11" ht="15" customHeight="1">
      <c r="A15" s="54">
        <v>7</v>
      </c>
      <c r="B15" s="91" t="s">
        <v>34</v>
      </c>
      <c r="C15" s="10" t="s">
        <v>45</v>
      </c>
      <c r="D15" s="10" t="s">
        <v>8</v>
      </c>
      <c r="E15" s="10">
        <f t="shared" si="0"/>
        <v>70</v>
      </c>
      <c r="F15" s="10">
        <v>11</v>
      </c>
      <c r="G15" s="10">
        <v>15</v>
      </c>
      <c r="H15" s="10">
        <v>11</v>
      </c>
      <c r="I15" s="10">
        <v>11</v>
      </c>
      <c r="J15" s="10">
        <v>11</v>
      </c>
      <c r="K15" s="10">
        <v>11</v>
      </c>
    </row>
    <row r="16" spans="1:11" ht="15.75" customHeight="1">
      <c r="A16" s="54">
        <v>8</v>
      </c>
      <c r="B16" s="91" t="s">
        <v>35</v>
      </c>
      <c r="C16" s="10" t="s">
        <v>46</v>
      </c>
      <c r="D16" s="10" t="s">
        <v>8</v>
      </c>
      <c r="E16" s="10">
        <f t="shared" si="0"/>
        <v>39</v>
      </c>
      <c r="F16" s="54">
        <v>14</v>
      </c>
      <c r="G16" s="54">
        <v>10</v>
      </c>
      <c r="H16" s="54">
        <v>5</v>
      </c>
      <c r="I16" s="54">
        <v>5</v>
      </c>
      <c r="J16" s="54"/>
      <c r="K16" s="54">
        <v>5</v>
      </c>
    </row>
    <row r="17" spans="1:11" ht="30.75">
      <c r="A17" s="54">
        <v>9</v>
      </c>
      <c r="B17" s="91" t="s">
        <v>36</v>
      </c>
      <c r="C17" s="10" t="s">
        <v>47</v>
      </c>
      <c r="D17" s="10" t="s">
        <v>8</v>
      </c>
      <c r="E17" s="54">
        <f t="shared" si="0"/>
        <v>28</v>
      </c>
      <c r="F17" s="54">
        <v>4</v>
      </c>
      <c r="G17" s="54">
        <v>12</v>
      </c>
      <c r="H17" s="54">
        <v>4</v>
      </c>
      <c r="I17" s="54">
        <v>4</v>
      </c>
      <c r="J17" s="54"/>
      <c r="K17" s="54">
        <v>4</v>
      </c>
    </row>
    <row r="18" spans="1:11" ht="8.25" customHeight="1">
      <c r="A18" s="143">
        <v>10</v>
      </c>
      <c r="B18" s="153" t="s">
        <v>62</v>
      </c>
      <c r="C18" s="145" t="s">
        <v>117</v>
      </c>
      <c r="D18" s="145" t="s">
        <v>63</v>
      </c>
      <c r="E18" s="156">
        <f t="shared" si="0"/>
        <v>4487</v>
      </c>
      <c r="F18" s="156">
        <v>550</v>
      </c>
      <c r="G18" s="156">
        <v>2737</v>
      </c>
      <c r="H18" s="156">
        <v>450</v>
      </c>
      <c r="I18" s="156">
        <v>400</v>
      </c>
      <c r="J18" s="54"/>
      <c r="K18" s="156">
        <v>350</v>
      </c>
    </row>
    <row r="19" spans="1:11" ht="3" customHeight="1">
      <c r="A19" s="143"/>
      <c r="B19" s="154"/>
      <c r="C19" s="146"/>
      <c r="D19" s="155"/>
      <c r="E19" s="157"/>
      <c r="F19" s="157"/>
      <c r="G19" s="157"/>
      <c r="H19" s="157"/>
      <c r="I19" s="157"/>
      <c r="J19" s="54"/>
      <c r="K19" s="157"/>
    </row>
    <row r="20" spans="1:11" ht="13.5" customHeight="1">
      <c r="A20" s="143"/>
      <c r="B20" s="165"/>
      <c r="C20" s="147"/>
      <c r="D20" s="10" t="s">
        <v>168</v>
      </c>
      <c r="E20" s="69"/>
      <c r="F20" s="68"/>
      <c r="G20" s="68">
        <v>200</v>
      </c>
      <c r="H20" s="68"/>
      <c r="I20" s="68"/>
      <c r="J20" s="54"/>
      <c r="K20" s="68"/>
    </row>
    <row r="21" spans="1:11" ht="9.75" customHeight="1">
      <c r="A21" s="143"/>
      <c r="B21" s="165"/>
      <c r="C21" s="147"/>
      <c r="D21" s="10" t="s">
        <v>169</v>
      </c>
      <c r="E21" s="69"/>
      <c r="F21" s="68"/>
      <c r="G21" s="68">
        <v>15</v>
      </c>
      <c r="H21" s="68"/>
      <c r="I21" s="68"/>
      <c r="J21" s="54"/>
      <c r="K21" s="68"/>
    </row>
    <row r="22" spans="1:11" ht="13.5" customHeight="1">
      <c r="A22" s="143"/>
      <c r="B22" s="165"/>
      <c r="C22" s="147"/>
      <c r="D22" s="67" t="s">
        <v>120</v>
      </c>
      <c r="E22" s="69"/>
      <c r="F22" s="68"/>
      <c r="G22" s="68">
        <v>2555</v>
      </c>
      <c r="H22" s="68"/>
      <c r="I22" s="68"/>
      <c r="J22" s="54"/>
      <c r="K22" s="68"/>
    </row>
    <row r="23" spans="1:11" ht="15" customHeight="1">
      <c r="A23" s="143"/>
      <c r="B23" s="166"/>
      <c r="C23" s="148"/>
      <c r="D23" s="67" t="s">
        <v>8</v>
      </c>
      <c r="E23" s="69"/>
      <c r="F23" s="68"/>
      <c r="G23" s="68">
        <v>14594</v>
      </c>
      <c r="H23" s="68"/>
      <c r="I23" s="68"/>
      <c r="J23" s="54"/>
      <c r="K23" s="68"/>
    </row>
    <row r="24" spans="1:11" ht="15" customHeight="1">
      <c r="A24" s="54">
        <v>11</v>
      </c>
      <c r="B24" s="71" t="s">
        <v>174</v>
      </c>
      <c r="C24" s="10" t="s">
        <v>61</v>
      </c>
      <c r="D24" s="67" t="s">
        <v>8</v>
      </c>
      <c r="E24" s="69"/>
      <c r="F24" s="68"/>
      <c r="G24" s="74">
        <v>104</v>
      </c>
      <c r="H24" s="68"/>
      <c r="I24" s="68"/>
      <c r="J24" s="54"/>
      <c r="K24" s="68"/>
    </row>
    <row r="25" spans="1:11" ht="15">
      <c r="A25" s="54">
        <v>12</v>
      </c>
      <c r="B25" s="91" t="s">
        <v>65</v>
      </c>
      <c r="C25" s="10" t="s">
        <v>47</v>
      </c>
      <c r="D25" s="10" t="s">
        <v>8</v>
      </c>
      <c r="E25" s="54">
        <f aca="true" t="shared" si="1" ref="E25:E34">SUM(F25:K25)</f>
        <v>8</v>
      </c>
      <c r="F25" s="54">
        <v>4</v>
      </c>
      <c r="G25" s="54">
        <v>1</v>
      </c>
      <c r="H25" s="54">
        <v>1</v>
      </c>
      <c r="I25" s="54">
        <v>1</v>
      </c>
      <c r="J25" s="54"/>
      <c r="K25" s="54">
        <v>1</v>
      </c>
    </row>
    <row r="26" spans="1:11" ht="15">
      <c r="A26" s="54">
        <v>13</v>
      </c>
      <c r="B26" s="91" t="s">
        <v>74</v>
      </c>
      <c r="C26" s="10" t="s">
        <v>48</v>
      </c>
      <c r="D26" s="10" t="s">
        <v>49</v>
      </c>
      <c r="E26" s="54">
        <f t="shared" si="1"/>
        <v>1.265</v>
      </c>
      <c r="F26" s="54">
        <v>0</v>
      </c>
      <c r="G26" s="54">
        <v>0.5</v>
      </c>
      <c r="H26" s="54">
        <v>0.365</v>
      </c>
      <c r="I26" s="54">
        <v>0.2</v>
      </c>
      <c r="J26" s="54"/>
      <c r="K26" s="54">
        <v>0.2</v>
      </c>
    </row>
    <row r="27" spans="1:11" ht="15">
      <c r="A27" s="62">
        <v>14</v>
      </c>
      <c r="B27" s="72" t="s">
        <v>211</v>
      </c>
      <c r="C27" s="11" t="s">
        <v>217</v>
      </c>
      <c r="D27" s="11"/>
      <c r="E27" s="62"/>
      <c r="F27" s="62"/>
      <c r="G27" s="75">
        <v>1</v>
      </c>
      <c r="H27" s="62"/>
      <c r="I27" s="62"/>
      <c r="J27" s="54"/>
      <c r="K27" s="62"/>
    </row>
    <row r="28" spans="1:11" ht="13.5" customHeight="1">
      <c r="A28" s="205">
        <v>15</v>
      </c>
      <c r="B28" s="203" t="s">
        <v>76</v>
      </c>
      <c r="C28" s="145" t="s">
        <v>105</v>
      </c>
      <c r="D28" s="11" t="s">
        <v>49</v>
      </c>
      <c r="E28" s="62">
        <f>SUM(F28:K28)</f>
        <v>4.085</v>
      </c>
      <c r="F28" s="62">
        <v>1.085</v>
      </c>
      <c r="G28" s="62"/>
      <c r="H28" s="62">
        <v>1</v>
      </c>
      <c r="I28" s="62">
        <v>1</v>
      </c>
      <c r="J28" s="54"/>
      <c r="K28" s="62">
        <v>1</v>
      </c>
    </row>
    <row r="29" spans="1:11" ht="13.5" customHeight="1">
      <c r="A29" s="206"/>
      <c r="B29" s="204"/>
      <c r="C29" s="155"/>
      <c r="D29" s="11" t="s">
        <v>8</v>
      </c>
      <c r="E29" s="62"/>
      <c r="F29" s="62"/>
      <c r="G29" s="62">
        <v>31</v>
      </c>
      <c r="H29" s="62"/>
      <c r="I29" s="62"/>
      <c r="J29" s="54"/>
      <c r="K29" s="62"/>
    </row>
    <row r="30" spans="1:11" ht="13.5" customHeight="1">
      <c r="A30" s="207"/>
      <c r="B30" s="204"/>
      <c r="C30" s="155"/>
      <c r="D30" s="10" t="s">
        <v>170</v>
      </c>
      <c r="E30" s="62"/>
      <c r="F30" s="62"/>
      <c r="G30" s="62">
        <v>47</v>
      </c>
      <c r="H30" s="62"/>
      <c r="I30" s="62"/>
      <c r="J30" s="54"/>
      <c r="K30" s="62"/>
    </row>
    <row r="31" spans="1:11" ht="13.5" customHeight="1">
      <c r="A31" s="54">
        <v>16</v>
      </c>
      <c r="B31" s="92" t="s">
        <v>173</v>
      </c>
      <c r="C31" s="10" t="s">
        <v>61</v>
      </c>
      <c r="D31" s="10" t="s">
        <v>8</v>
      </c>
      <c r="E31" s="62"/>
      <c r="F31" s="62"/>
      <c r="G31" s="75">
        <v>29</v>
      </c>
      <c r="H31" s="62"/>
      <c r="I31" s="62"/>
      <c r="J31" s="54"/>
      <c r="K31" s="62"/>
    </row>
    <row r="32" spans="1:11" ht="15">
      <c r="A32" s="54">
        <v>17</v>
      </c>
      <c r="B32" s="91" t="s">
        <v>66</v>
      </c>
      <c r="C32" s="10" t="s">
        <v>46</v>
      </c>
      <c r="D32" s="10" t="s">
        <v>8</v>
      </c>
      <c r="E32" s="54">
        <f t="shared" si="1"/>
        <v>7</v>
      </c>
      <c r="F32" s="54">
        <v>3</v>
      </c>
      <c r="G32" s="54">
        <v>1</v>
      </c>
      <c r="H32" s="54">
        <v>1</v>
      </c>
      <c r="I32" s="54">
        <v>1</v>
      </c>
      <c r="J32" s="54"/>
      <c r="K32" s="54">
        <v>1</v>
      </c>
    </row>
    <row r="33" spans="1:11" ht="15" customHeight="1">
      <c r="A33" s="54">
        <v>18</v>
      </c>
      <c r="B33" s="91" t="s">
        <v>37</v>
      </c>
      <c r="C33" s="10" t="s">
        <v>50</v>
      </c>
      <c r="D33" s="10" t="s">
        <v>8</v>
      </c>
      <c r="E33" s="54">
        <f t="shared" si="1"/>
        <v>2041</v>
      </c>
      <c r="F33" s="54">
        <v>357</v>
      </c>
      <c r="G33" s="54">
        <v>420</v>
      </c>
      <c r="H33" s="54">
        <v>420</v>
      </c>
      <c r="I33" s="54">
        <v>422</v>
      </c>
      <c r="J33" s="54"/>
      <c r="K33" s="54">
        <v>422</v>
      </c>
    </row>
    <row r="34" spans="1:11" ht="18" customHeight="1">
      <c r="A34" s="54">
        <v>19</v>
      </c>
      <c r="B34" s="93" t="s">
        <v>67</v>
      </c>
      <c r="C34" s="10" t="s">
        <v>46</v>
      </c>
      <c r="D34" s="10" t="s">
        <v>8</v>
      </c>
      <c r="E34" s="54">
        <f t="shared" si="1"/>
        <v>15</v>
      </c>
      <c r="F34" s="54">
        <v>3</v>
      </c>
      <c r="G34" s="54">
        <v>3</v>
      </c>
      <c r="H34" s="54">
        <v>3</v>
      </c>
      <c r="I34" s="54">
        <v>3</v>
      </c>
      <c r="J34" s="54"/>
      <c r="K34" s="54">
        <v>3</v>
      </c>
    </row>
    <row r="35" spans="1:11" ht="17.25" customHeight="1">
      <c r="A35" s="54">
        <v>20</v>
      </c>
      <c r="B35" s="94" t="s">
        <v>75</v>
      </c>
      <c r="C35" s="10" t="s">
        <v>57</v>
      </c>
      <c r="D35" s="10" t="s">
        <v>8</v>
      </c>
      <c r="E35" s="54">
        <f aca="true" t="shared" si="2" ref="E35:E52">SUM(F35:K35)</f>
        <v>70</v>
      </c>
      <c r="F35" s="54">
        <v>14</v>
      </c>
      <c r="G35" s="54">
        <v>14</v>
      </c>
      <c r="H35" s="54">
        <v>14</v>
      </c>
      <c r="I35" s="54">
        <v>14</v>
      </c>
      <c r="J35" s="54"/>
      <c r="K35" s="54">
        <v>14</v>
      </c>
    </row>
    <row r="36" spans="1:11" ht="15">
      <c r="A36" s="54">
        <v>21</v>
      </c>
      <c r="B36" s="93" t="s">
        <v>68</v>
      </c>
      <c r="C36" s="10" t="s">
        <v>61</v>
      </c>
      <c r="D36" s="10" t="s">
        <v>8</v>
      </c>
      <c r="E36" s="54">
        <f t="shared" si="2"/>
        <v>5</v>
      </c>
      <c r="F36" s="54">
        <v>1</v>
      </c>
      <c r="G36" s="54">
        <v>1</v>
      </c>
      <c r="H36" s="54">
        <v>1</v>
      </c>
      <c r="I36" s="54">
        <v>1</v>
      </c>
      <c r="J36" s="54"/>
      <c r="K36" s="54">
        <v>1</v>
      </c>
    </row>
    <row r="37" spans="1:11" ht="46.5">
      <c r="A37" s="54">
        <v>22</v>
      </c>
      <c r="B37" s="95" t="s">
        <v>147</v>
      </c>
      <c r="C37" s="10" t="s">
        <v>61</v>
      </c>
      <c r="D37" s="10" t="s">
        <v>8</v>
      </c>
      <c r="E37" s="54">
        <f>SUM(F37:K37)</f>
        <v>481</v>
      </c>
      <c r="F37" s="54"/>
      <c r="G37" s="54">
        <v>481</v>
      </c>
      <c r="H37" s="54"/>
      <c r="I37" s="54"/>
      <c r="J37" s="54"/>
      <c r="K37" s="54"/>
    </row>
    <row r="38" spans="1:11" ht="30.75">
      <c r="A38" s="54">
        <v>23</v>
      </c>
      <c r="B38" s="95" t="s">
        <v>156</v>
      </c>
      <c r="C38" s="10" t="s">
        <v>61</v>
      </c>
      <c r="D38" s="10" t="s">
        <v>8</v>
      </c>
      <c r="E38" s="54">
        <f>SUM(F38:K38)</f>
        <v>104</v>
      </c>
      <c r="F38" s="54">
        <v>104</v>
      </c>
      <c r="G38" s="54"/>
      <c r="H38" s="54"/>
      <c r="I38" s="54"/>
      <c r="J38" s="54"/>
      <c r="K38" s="54"/>
    </row>
    <row r="39" spans="1:11" ht="44.25">
      <c r="A39" s="54">
        <v>24</v>
      </c>
      <c r="B39" s="96" t="s">
        <v>124</v>
      </c>
      <c r="C39" s="10" t="s">
        <v>95</v>
      </c>
      <c r="D39" s="10" t="s">
        <v>8</v>
      </c>
      <c r="E39" s="54">
        <f t="shared" si="2"/>
        <v>6</v>
      </c>
      <c r="F39" s="54">
        <v>6</v>
      </c>
      <c r="G39" s="54"/>
      <c r="H39" s="54"/>
      <c r="I39" s="54"/>
      <c r="J39" s="54"/>
      <c r="K39" s="54"/>
    </row>
    <row r="40" spans="1:11" ht="44.25">
      <c r="A40" s="54">
        <v>25</v>
      </c>
      <c r="B40" s="96" t="s">
        <v>123</v>
      </c>
      <c r="C40" s="10" t="s">
        <v>95</v>
      </c>
      <c r="D40" s="10" t="s">
        <v>8</v>
      </c>
      <c r="E40" s="46">
        <f t="shared" si="2"/>
        <v>11</v>
      </c>
      <c r="F40" s="46">
        <v>5</v>
      </c>
      <c r="G40" s="79">
        <v>6</v>
      </c>
      <c r="H40" s="54"/>
      <c r="I40" s="54"/>
      <c r="J40" s="54"/>
      <c r="K40" s="54"/>
    </row>
    <row r="41" spans="1:13" ht="12" customHeight="1">
      <c r="A41" s="156">
        <v>26</v>
      </c>
      <c r="B41" s="149" t="s">
        <v>162</v>
      </c>
      <c r="C41" s="145" t="s">
        <v>118</v>
      </c>
      <c r="D41" s="10" t="s">
        <v>8</v>
      </c>
      <c r="E41" s="46">
        <f t="shared" si="2"/>
        <v>6181</v>
      </c>
      <c r="F41" s="46">
        <v>2674</v>
      </c>
      <c r="G41" s="54">
        <v>3507</v>
      </c>
      <c r="H41" s="54"/>
      <c r="I41" s="54"/>
      <c r="J41" s="54"/>
      <c r="K41" s="54"/>
      <c r="M41" s="66"/>
    </row>
    <row r="42" spans="1:11" ht="12.75" customHeight="1">
      <c r="A42" s="205"/>
      <c r="B42" s="150"/>
      <c r="C42" s="146"/>
      <c r="D42" s="10" t="s">
        <v>119</v>
      </c>
      <c r="E42" s="46">
        <f t="shared" si="2"/>
        <v>2061</v>
      </c>
      <c r="F42" s="46">
        <v>1061</v>
      </c>
      <c r="G42" s="54">
        <v>1000</v>
      </c>
      <c r="H42" s="54"/>
      <c r="I42" s="54"/>
      <c r="J42" s="54"/>
      <c r="K42" s="54"/>
    </row>
    <row r="43" spans="1:11" ht="10.5" customHeight="1">
      <c r="A43" s="205"/>
      <c r="B43" s="150"/>
      <c r="C43" s="146"/>
      <c r="D43" s="10" t="s">
        <v>169</v>
      </c>
      <c r="E43" s="46">
        <f t="shared" si="2"/>
        <v>329</v>
      </c>
      <c r="F43" s="46">
        <v>15</v>
      </c>
      <c r="G43" s="54">
        <v>314</v>
      </c>
      <c r="H43" s="54"/>
      <c r="I43" s="54"/>
      <c r="J43" s="54"/>
      <c r="K43" s="54"/>
    </row>
    <row r="44" spans="1:11" ht="9.75" customHeight="1">
      <c r="A44" s="205"/>
      <c r="B44" s="150"/>
      <c r="C44" s="146"/>
      <c r="D44" s="10" t="s">
        <v>168</v>
      </c>
      <c r="E44" s="46">
        <f t="shared" si="2"/>
        <v>172</v>
      </c>
      <c r="F44" s="46">
        <v>70</v>
      </c>
      <c r="G44" s="54">
        <v>102</v>
      </c>
      <c r="H44" s="54"/>
      <c r="I44" s="54"/>
      <c r="J44" s="54"/>
      <c r="K44" s="54"/>
    </row>
    <row r="45" spans="1:11" ht="9.75" customHeight="1">
      <c r="A45" s="205"/>
      <c r="B45" s="150"/>
      <c r="C45" s="146"/>
      <c r="D45" s="10" t="s">
        <v>120</v>
      </c>
      <c r="E45" s="46">
        <f t="shared" si="2"/>
        <v>4406</v>
      </c>
      <c r="F45" s="46">
        <v>2584</v>
      </c>
      <c r="G45" s="54">
        <v>1822</v>
      </c>
      <c r="H45" s="54"/>
      <c r="I45" s="54"/>
      <c r="J45" s="54"/>
      <c r="K45" s="54"/>
    </row>
    <row r="46" spans="1:11" ht="9.75" customHeight="1">
      <c r="A46" s="205"/>
      <c r="B46" s="150"/>
      <c r="C46" s="146"/>
      <c r="D46" s="10" t="s">
        <v>63</v>
      </c>
      <c r="E46" s="46">
        <f t="shared" si="2"/>
        <v>1434</v>
      </c>
      <c r="F46" s="46">
        <v>604</v>
      </c>
      <c r="G46" s="54">
        <v>830</v>
      </c>
      <c r="H46" s="54"/>
      <c r="I46" s="54"/>
      <c r="J46" s="54"/>
      <c r="K46" s="54"/>
    </row>
    <row r="47" spans="1:11" ht="12" customHeight="1">
      <c r="A47" s="205"/>
      <c r="B47" s="150"/>
      <c r="C47" s="146"/>
      <c r="D47" s="10" t="s">
        <v>121</v>
      </c>
      <c r="E47" s="46">
        <f t="shared" si="2"/>
        <v>30</v>
      </c>
      <c r="F47" s="46">
        <v>15</v>
      </c>
      <c r="G47" s="54">
        <v>15</v>
      </c>
      <c r="H47" s="54"/>
      <c r="I47" s="54"/>
      <c r="J47" s="54"/>
      <c r="K47" s="54"/>
    </row>
    <row r="48" spans="1:11" ht="12" customHeight="1">
      <c r="A48" s="205"/>
      <c r="B48" s="150"/>
      <c r="C48" s="146"/>
      <c r="D48" s="10" t="s">
        <v>122</v>
      </c>
      <c r="E48" s="46">
        <f>SUM(F48:K48)</f>
        <v>626</v>
      </c>
      <c r="F48" s="46">
        <v>426</v>
      </c>
      <c r="G48" s="54">
        <v>200</v>
      </c>
      <c r="H48" s="54"/>
      <c r="I48" s="54"/>
      <c r="J48" s="54"/>
      <c r="K48" s="54"/>
    </row>
    <row r="49" spans="1:11" ht="12" customHeight="1">
      <c r="A49" s="205"/>
      <c r="B49" s="150"/>
      <c r="C49" s="146"/>
      <c r="D49" s="10" t="s">
        <v>158</v>
      </c>
      <c r="E49" s="46">
        <f t="shared" si="2"/>
        <v>1</v>
      </c>
      <c r="F49" s="46"/>
      <c r="G49" s="54">
        <v>1</v>
      </c>
      <c r="H49" s="54"/>
      <c r="I49" s="54"/>
      <c r="J49" s="54"/>
      <c r="K49" s="54"/>
    </row>
    <row r="50" spans="1:11" ht="11.25" customHeight="1">
      <c r="A50" s="205"/>
      <c r="B50" s="151"/>
      <c r="C50" s="147"/>
      <c r="D50" s="10" t="s">
        <v>159</v>
      </c>
      <c r="E50" s="46">
        <f t="shared" si="2"/>
        <v>10260</v>
      </c>
      <c r="F50" s="46"/>
      <c r="G50" s="54">
        <v>10260</v>
      </c>
      <c r="H50" s="54"/>
      <c r="I50" s="54"/>
      <c r="J50" s="54"/>
      <c r="K50" s="54"/>
    </row>
    <row r="51" spans="1:11" ht="11.25" customHeight="1">
      <c r="A51" s="157"/>
      <c r="B51" s="152"/>
      <c r="C51" s="148"/>
      <c r="D51" s="10" t="s">
        <v>160</v>
      </c>
      <c r="E51" s="46">
        <f t="shared" si="2"/>
        <v>4</v>
      </c>
      <c r="F51" s="46"/>
      <c r="G51" s="54">
        <v>4</v>
      </c>
      <c r="H51" s="54"/>
      <c r="I51" s="54"/>
      <c r="J51" s="54"/>
      <c r="K51" s="54"/>
    </row>
    <row r="52" spans="1:11" ht="52.5" customHeight="1">
      <c r="A52" s="54">
        <v>27</v>
      </c>
      <c r="B52" s="96" t="s">
        <v>165</v>
      </c>
      <c r="C52" s="10" t="s">
        <v>61</v>
      </c>
      <c r="D52" s="10" t="s">
        <v>166</v>
      </c>
      <c r="E52" s="46">
        <f t="shared" si="2"/>
        <v>4834.157</v>
      </c>
      <c r="F52" s="46"/>
      <c r="G52" s="54">
        <v>4834.157</v>
      </c>
      <c r="H52" s="54"/>
      <c r="I52" s="54"/>
      <c r="J52" s="54"/>
      <c r="K52" s="54"/>
    </row>
    <row r="53" spans="2:11" ht="13.5" customHeight="1">
      <c r="B53" s="56"/>
      <c r="C53" s="57"/>
      <c r="D53" s="58"/>
      <c r="E53" s="59"/>
      <c r="F53" s="59"/>
      <c r="G53" s="60"/>
      <c r="H53" s="61"/>
      <c r="I53" s="61"/>
      <c r="J53" s="61"/>
      <c r="K53" s="61"/>
    </row>
    <row r="54" spans="2:7" ht="58.5" customHeight="1">
      <c r="B54" s="138" t="s">
        <v>93</v>
      </c>
      <c r="C54" s="164"/>
      <c r="D54" s="164"/>
      <c r="E54" s="164"/>
      <c r="F54" s="164"/>
      <c r="G54" s="164"/>
    </row>
    <row r="60" ht="15">
      <c r="C60" s="38"/>
    </row>
  </sheetData>
  <mergeCells count="35">
    <mergeCell ref="C28:C30"/>
    <mergeCell ref="B28:B30"/>
    <mergeCell ref="A28:A30"/>
    <mergeCell ref="F1:K1"/>
    <mergeCell ref="F2:K2"/>
    <mergeCell ref="F3:K3"/>
    <mergeCell ref="I13:J13"/>
    <mergeCell ref="F7:K7"/>
    <mergeCell ref="B4:I4"/>
    <mergeCell ref="E6:K6"/>
    <mergeCell ref="E7:E8"/>
    <mergeCell ref="I9:J9"/>
    <mergeCell ref="H5:K5"/>
    <mergeCell ref="B54:G54"/>
    <mergeCell ref="I14:J14"/>
    <mergeCell ref="I10:J10"/>
    <mergeCell ref="I12:J12"/>
    <mergeCell ref="D18:D19"/>
    <mergeCell ref="E18:E19"/>
    <mergeCell ref="F18:F19"/>
    <mergeCell ref="G18:G19"/>
    <mergeCell ref="H18:H19"/>
    <mergeCell ref="B18:B23"/>
    <mergeCell ref="K18:K19"/>
    <mergeCell ref="B6:B8"/>
    <mergeCell ref="A6:A8"/>
    <mergeCell ref="D6:D8"/>
    <mergeCell ref="A18:A23"/>
    <mergeCell ref="C6:C8"/>
    <mergeCell ref="I18:I19"/>
    <mergeCell ref="C18:C23"/>
    <mergeCell ref="I8:J8"/>
    <mergeCell ref="A41:A51"/>
    <mergeCell ref="C41:C51"/>
    <mergeCell ref="B41:B51"/>
  </mergeCells>
  <printOptions/>
  <pageMargins left="0.42" right="0.21" top="0.75" bottom="0.44" header="0.6" footer="0.3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D15" sqref="D15"/>
    </sheetView>
  </sheetViews>
  <sheetFormatPr defaultColWidth="9.00390625" defaultRowHeight="12.75"/>
  <cols>
    <col min="1" max="1" width="45.50390625" style="0" customWidth="1"/>
    <col min="2" max="3" width="14.50390625" style="0" customWidth="1"/>
    <col min="7" max="7" width="23.00390625" style="0" customWidth="1"/>
  </cols>
  <sheetData>
    <row r="1" spans="3:8" ht="12.75">
      <c r="C1" s="131" t="s">
        <v>53</v>
      </c>
      <c r="D1" s="131"/>
      <c r="E1" s="131"/>
      <c r="F1" s="131"/>
      <c r="G1" s="131"/>
      <c r="H1" s="131"/>
    </row>
    <row r="2" spans="3:8" ht="12.75">
      <c r="C2" s="131" t="s">
        <v>52</v>
      </c>
      <c r="D2" s="131"/>
      <c r="E2" s="131"/>
      <c r="F2" s="131"/>
      <c r="G2" s="131"/>
      <c r="H2" s="131"/>
    </row>
    <row r="3" spans="3:8" ht="12.75">
      <c r="C3" s="132" t="s">
        <v>206</v>
      </c>
      <c r="D3" s="131"/>
      <c r="E3" s="131"/>
      <c r="F3" s="131"/>
      <c r="G3" s="131"/>
      <c r="H3" s="131"/>
    </row>
    <row r="4" spans="1:6" ht="70.5" customHeight="1">
      <c r="A4" s="133" t="s">
        <v>151</v>
      </c>
      <c r="B4" s="133"/>
      <c r="C4" s="133"/>
      <c r="D4" s="133"/>
      <c r="E4" s="134"/>
      <c r="F4" s="134"/>
    </row>
    <row r="5" spans="6:8" ht="18" thickBot="1">
      <c r="F5" s="175" t="s">
        <v>27</v>
      </c>
      <c r="G5" s="175"/>
      <c r="H5" s="9"/>
    </row>
    <row r="6" spans="1:7" ht="55.5" customHeight="1" thickBot="1">
      <c r="A6" s="179" t="s">
        <v>9</v>
      </c>
      <c r="B6" s="176" t="s">
        <v>10</v>
      </c>
      <c r="C6" s="177"/>
      <c r="D6" s="177"/>
      <c r="E6" s="177"/>
      <c r="F6" s="178"/>
      <c r="G6" s="179" t="s">
        <v>20</v>
      </c>
    </row>
    <row r="7" spans="1:7" ht="30.75" customHeight="1" thickBot="1">
      <c r="A7" s="180"/>
      <c r="B7" s="8">
        <v>2016</v>
      </c>
      <c r="C7" s="8">
        <v>2017</v>
      </c>
      <c r="D7" s="8">
        <v>2018</v>
      </c>
      <c r="E7" s="8">
        <v>2019</v>
      </c>
      <c r="F7" s="8">
        <v>2020</v>
      </c>
      <c r="G7" s="180"/>
    </row>
    <row r="8" spans="1:7" ht="13.5" thickBot="1">
      <c r="A8" s="28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</row>
    <row r="9" spans="1:7" ht="18" customHeight="1" thickBot="1">
      <c r="A9" s="2" t="s">
        <v>11</v>
      </c>
      <c r="B9" s="27">
        <f>SUM(B10:B12)</f>
        <v>25718.741</v>
      </c>
      <c r="C9" s="27">
        <f>SUM(C10:C12)</f>
        <v>27307.428</v>
      </c>
      <c r="D9" s="27">
        <f>SUM(D10:D12)</f>
        <v>13675</v>
      </c>
      <c r="E9" s="27">
        <f>SUM(E10:E12)</f>
        <v>14059</v>
      </c>
      <c r="F9" s="27">
        <f>SUM(F10:F12)</f>
        <v>13482</v>
      </c>
      <c r="G9" s="27">
        <f>SUM(B9:F9)</f>
        <v>94242.169</v>
      </c>
    </row>
    <row r="10" spans="1:7" ht="15.75" customHeight="1" thickBot="1">
      <c r="A10" s="3" t="s">
        <v>172</v>
      </c>
      <c r="B10" s="41">
        <v>25718.741</v>
      </c>
      <c r="C10" s="41">
        <v>27307.428</v>
      </c>
      <c r="D10" s="33">
        <v>13675</v>
      </c>
      <c r="E10" s="33">
        <v>14059</v>
      </c>
      <c r="F10" s="33">
        <v>13482</v>
      </c>
      <c r="G10" s="41">
        <f>SUM(B10:F10)</f>
        <v>94242.169</v>
      </c>
    </row>
    <row r="11" spans="1:7" ht="18" customHeight="1" thickBot="1">
      <c r="A11" s="1" t="s">
        <v>12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ht="16.5" customHeight="1" thickBot="1">
      <c r="A12" s="1" t="s">
        <v>13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f>SUM(B12:F12)</f>
        <v>0</v>
      </c>
    </row>
    <row r="17" spans="1:7" ht="15">
      <c r="A17" s="173" t="s">
        <v>93</v>
      </c>
      <c r="B17" s="173"/>
      <c r="C17" s="173"/>
      <c r="D17" s="173"/>
      <c r="E17" s="174"/>
      <c r="F17" s="174"/>
      <c r="G17" s="174"/>
    </row>
  </sheetData>
  <mergeCells count="9">
    <mergeCell ref="C1:H1"/>
    <mergeCell ref="C2:H2"/>
    <mergeCell ref="C3:H3"/>
    <mergeCell ref="A17:G17"/>
    <mergeCell ref="A4:F4"/>
    <mergeCell ref="F5:G5"/>
    <mergeCell ref="B6:F6"/>
    <mergeCell ref="A6:A7"/>
    <mergeCell ref="G6:G7"/>
  </mergeCells>
  <printOptions/>
  <pageMargins left="1.06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5"/>
  <sheetViews>
    <sheetView zoomScale="75" zoomScaleNormal="75" workbookViewId="0" topLeftCell="A2">
      <selection activeCell="G116" sqref="G116"/>
    </sheetView>
  </sheetViews>
  <sheetFormatPr defaultColWidth="9.00390625" defaultRowHeight="12.75"/>
  <cols>
    <col min="1" max="1" width="3.50390625" style="0" customWidth="1"/>
    <col min="2" max="2" width="13.125" style="0" customWidth="1"/>
    <col min="3" max="3" width="31.50390625" style="0" customWidth="1"/>
    <col min="4" max="4" width="7.625" style="0" customWidth="1"/>
    <col min="5" max="5" width="9.875" style="0" customWidth="1"/>
    <col min="6" max="6" width="8.125" style="0" customWidth="1"/>
    <col min="7" max="7" width="12.625" style="0" customWidth="1"/>
    <col min="8" max="8" width="11.125" style="0" customWidth="1"/>
    <col min="9" max="9" width="11.25390625" style="0" customWidth="1"/>
    <col min="10" max="10" width="7.00390625" style="0" customWidth="1"/>
    <col min="11" max="11" width="7.375" style="0" customWidth="1"/>
    <col min="12" max="12" width="7.25390625" style="0" customWidth="1"/>
    <col min="13" max="13" width="12.625" style="0" customWidth="1"/>
    <col min="14" max="14" width="13.875" style="0" customWidth="1"/>
  </cols>
  <sheetData>
    <row r="1" spans="2:13" ht="12" customHeight="1">
      <c r="B1" s="49"/>
      <c r="C1" s="49"/>
      <c r="D1" s="49"/>
      <c r="E1" s="49"/>
      <c r="F1" s="49"/>
      <c r="G1" s="49"/>
      <c r="H1" s="131" t="s">
        <v>64</v>
      </c>
      <c r="I1" s="131"/>
      <c r="J1" s="131"/>
      <c r="K1" s="131"/>
      <c r="L1" s="131"/>
      <c r="M1" s="131"/>
    </row>
    <row r="2" spans="2:13" ht="15" customHeight="1">
      <c r="B2" s="49"/>
      <c r="C2" s="49"/>
      <c r="D2" s="49"/>
      <c r="E2" s="49"/>
      <c r="F2" s="49"/>
      <c r="G2" s="49"/>
      <c r="H2" s="131" t="s">
        <v>52</v>
      </c>
      <c r="I2" s="131"/>
      <c r="J2" s="131"/>
      <c r="K2" s="131"/>
      <c r="L2" s="131"/>
      <c r="M2" s="131"/>
    </row>
    <row r="3" spans="2:13" ht="16.5" customHeight="1">
      <c r="B3" s="49"/>
      <c r="C3" s="49"/>
      <c r="D3" s="49"/>
      <c r="E3" s="49"/>
      <c r="F3" s="49"/>
      <c r="G3" s="49"/>
      <c r="H3" s="132" t="s">
        <v>207</v>
      </c>
      <c r="I3" s="131"/>
      <c r="J3" s="131"/>
      <c r="K3" s="131"/>
      <c r="L3" s="131"/>
      <c r="M3" s="131"/>
    </row>
    <row r="4" spans="2:13" ht="37.5" customHeight="1">
      <c r="B4" s="133" t="s">
        <v>152</v>
      </c>
      <c r="C4" s="133"/>
      <c r="D4" s="133"/>
      <c r="E4" s="133"/>
      <c r="F4" s="133"/>
      <c r="G4" s="133"/>
      <c r="H4" s="194"/>
      <c r="I4" s="194"/>
      <c r="J4" s="194"/>
      <c r="K4" s="194"/>
      <c r="L4" s="194"/>
      <c r="M4" s="50"/>
    </row>
    <row r="5" spans="2:13" ht="14.25" customHeight="1" thickBot="1">
      <c r="B5" s="50"/>
      <c r="C5" s="50"/>
      <c r="D5" s="50"/>
      <c r="E5" s="50"/>
      <c r="F5" s="50"/>
      <c r="G5" s="50"/>
      <c r="H5" s="50"/>
      <c r="I5" s="50"/>
      <c r="J5" s="50"/>
      <c r="K5" s="195" t="s">
        <v>28</v>
      </c>
      <c r="L5" s="195"/>
      <c r="M5" s="195"/>
    </row>
    <row r="6" spans="1:13" ht="51" customHeight="1">
      <c r="A6" s="190" t="s">
        <v>14</v>
      </c>
      <c r="B6" s="129" t="s">
        <v>15</v>
      </c>
      <c r="C6" s="129" t="s">
        <v>23</v>
      </c>
      <c r="D6" s="192" t="s">
        <v>22</v>
      </c>
      <c r="E6" s="129" t="s">
        <v>21</v>
      </c>
      <c r="F6" s="129" t="s">
        <v>51</v>
      </c>
      <c r="G6" s="129" t="s">
        <v>148</v>
      </c>
      <c r="H6" s="129"/>
      <c r="I6" s="129"/>
      <c r="J6" s="129"/>
      <c r="K6" s="129"/>
      <c r="L6" s="129"/>
      <c r="M6" s="116" t="s">
        <v>24</v>
      </c>
    </row>
    <row r="7" spans="1:13" ht="15">
      <c r="A7" s="191"/>
      <c r="B7" s="130"/>
      <c r="C7" s="130"/>
      <c r="D7" s="193"/>
      <c r="E7" s="130"/>
      <c r="F7" s="130"/>
      <c r="G7" s="130" t="s">
        <v>16</v>
      </c>
      <c r="H7" s="130"/>
      <c r="I7" s="130"/>
      <c r="J7" s="130"/>
      <c r="K7" s="130"/>
      <c r="L7" s="130"/>
      <c r="M7" s="117"/>
    </row>
    <row r="8" spans="1:13" ht="22.5" customHeight="1">
      <c r="A8" s="191"/>
      <c r="B8" s="130"/>
      <c r="C8" s="130"/>
      <c r="D8" s="193"/>
      <c r="E8" s="130"/>
      <c r="F8" s="130"/>
      <c r="G8" s="7" t="s">
        <v>0</v>
      </c>
      <c r="H8" s="7">
        <v>2016</v>
      </c>
      <c r="I8" s="7">
        <v>2017</v>
      </c>
      <c r="J8" s="7">
        <v>2018</v>
      </c>
      <c r="K8" s="7">
        <v>2019</v>
      </c>
      <c r="L8" s="7">
        <v>2020</v>
      </c>
      <c r="M8" s="117"/>
    </row>
    <row r="9" spans="1:13" s="12" customFormat="1" ht="12.75">
      <c r="A9" s="14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5">
        <v>13</v>
      </c>
    </row>
    <row r="10" spans="1:13" ht="30" customHeight="1">
      <c r="A10" s="14">
        <v>1</v>
      </c>
      <c r="B10" s="184" t="s">
        <v>39</v>
      </c>
      <c r="C10" s="6" t="s">
        <v>29</v>
      </c>
      <c r="D10" s="123" t="s">
        <v>58</v>
      </c>
      <c r="E10" s="123" t="s">
        <v>80</v>
      </c>
      <c r="F10" s="123" t="s">
        <v>60</v>
      </c>
      <c r="G10" s="7">
        <f>SUM(H10:L10)</f>
        <v>1946</v>
      </c>
      <c r="H10" s="7">
        <v>1946</v>
      </c>
      <c r="I10" s="30" t="s">
        <v>104</v>
      </c>
      <c r="J10" s="7" t="s">
        <v>104</v>
      </c>
      <c r="K10" s="7" t="s">
        <v>104</v>
      </c>
      <c r="L10" s="7" t="s">
        <v>104</v>
      </c>
      <c r="M10" s="181" t="s">
        <v>69</v>
      </c>
    </row>
    <row r="11" spans="1:13" ht="36" customHeight="1">
      <c r="A11" s="144">
        <v>2</v>
      </c>
      <c r="B11" s="185"/>
      <c r="C11" s="6" t="s">
        <v>157</v>
      </c>
      <c r="D11" s="196"/>
      <c r="E11" s="187"/>
      <c r="F11" s="187"/>
      <c r="G11" s="7">
        <f>SUM(H11:L11)</f>
        <v>27650</v>
      </c>
      <c r="H11" s="7">
        <v>7350</v>
      </c>
      <c r="I11" s="42">
        <f>SUM(I12:I30)</f>
        <v>5950</v>
      </c>
      <c r="J11" s="7">
        <v>3850</v>
      </c>
      <c r="K11" s="7">
        <v>4200</v>
      </c>
      <c r="L11" s="7">
        <v>6300</v>
      </c>
      <c r="M11" s="182"/>
    </row>
    <row r="12" spans="1:13" ht="14.25" customHeight="1">
      <c r="A12" s="144"/>
      <c r="B12" s="185"/>
      <c r="C12" s="77" t="s">
        <v>81</v>
      </c>
      <c r="D12" s="196"/>
      <c r="E12" s="187"/>
      <c r="F12" s="187"/>
      <c r="G12" s="34"/>
      <c r="H12" s="10">
        <v>350</v>
      </c>
      <c r="I12" s="10"/>
      <c r="J12" s="5"/>
      <c r="K12" s="5"/>
      <c r="L12" s="5"/>
      <c r="M12" s="182"/>
    </row>
    <row r="13" spans="1:13" ht="15" customHeight="1">
      <c r="A13" s="144"/>
      <c r="B13" s="185"/>
      <c r="C13" s="77" t="s">
        <v>82</v>
      </c>
      <c r="D13" s="196"/>
      <c r="E13" s="187"/>
      <c r="F13" s="187"/>
      <c r="G13" s="34"/>
      <c r="H13" s="10">
        <v>700</v>
      </c>
      <c r="I13" s="10">
        <v>700</v>
      </c>
      <c r="J13" s="5"/>
      <c r="K13" s="5"/>
      <c r="L13" s="5"/>
      <c r="M13" s="182"/>
    </row>
    <row r="14" spans="1:13" ht="15.75" customHeight="1">
      <c r="A14" s="144"/>
      <c r="B14" s="185"/>
      <c r="C14" s="77" t="s">
        <v>83</v>
      </c>
      <c r="D14" s="196"/>
      <c r="E14" s="187"/>
      <c r="F14" s="187"/>
      <c r="G14" s="34"/>
      <c r="H14" s="10">
        <v>700</v>
      </c>
      <c r="I14" s="10">
        <v>700</v>
      </c>
      <c r="J14" s="5"/>
      <c r="K14" s="5"/>
      <c r="L14" s="5"/>
      <c r="M14" s="182"/>
    </row>
    <row r="15" spans="1:13" ht="15" customHeight="1">
      <c r="A15" s="144"/>
      <c r="B15" s="185"/>
      <c r="C15" s="77" t="s">
        <v>84</v>
      </c>
      <c r="D15" s="196"/>
      <c r="E15" s="187"/>
      <c r="F15" s="187"/>
      <c r="G15" s="34"/>
      <c r="H15" s="10">
        <v>350</v>
      </c>
      <c r="I15" s="10">
        <v>350</v>
      </c>
      <c r="J15" s="5"/>
      <c r="K15" s="5"/>
      <c r="L15" s="5"/>
      <c r="M15" s="182"/>
    </row>
    <row r="16" spans="1:13" ht="15.75" customHeight="1">
      <c r="A16" s="144"/>
      <c r="B16" s="185"/>
      <c r="C16" s="77" t="s">
        <v>85</v>
      </c>
      <c r="D16" s="196"/>
      <c r="E16" s="187"/>
      <c r="F16" s="187"/>
      <c r="G16" s="34"/>
      <c r="H16" s="10">
        <v>1400</v>
      </c>
      <c r="I16" s="10"/>
      <c r="J16" s="5"/>
      <c r="K16" s="5"/>
      <c r="L16" s="5"/>
      <c r="M16" s="182"/>
    </row>
    <row r="17" spans="1:13" ht="16.5" customHeight="1">
      <c r="A17" s="144"/>
      <c r="B17" s="185"/>
      <c r="C17" s="77" t="s">
        <v>86</v>
      </c>
      <c r="D17" s="196"/>
      <c r="E17" s="187"/>
      <c r="F17" s="187"/>
      <c r="G17" s="34"/>
      <c r="H17" s="10">
        <v>350</v>
      </c>
      <c r="I17" s="10">
        <v>350</v>
      </c>
      <c r="J17" s="5"/>
      <c r="K17" s="5"/>
      <c r="L17" s="5"/>
      <c r="M17" s="182"/>
    </row>
    <row r="18" spans="1:13" ht="15.75" customHeight="1">
      <c r="A18" s="144"/>
      <c r="B18" s="185"/>
      <c r="C18" s="77" t="s">
        <v>87</v>
      </c>
      <c r="D18" s="196"/>
      <c r="E18" s="187"/>
      <c r="F18" s="187"/>
      <c r="G18" s="34"/>
      <c r="H18" s="10">
        <v>350</v>
      </c>
      <c r="I18" s="10"/>
      <c r="J18" s="5"/>
      <c r="K18" s="5"/>
      <c r="L18" s="5"/>
      <c r="M18" s="182"/>
    </row>
    <row r="19" spans="1:13" ht="14.25" customHeight="1">
      <c r="A19" s="144"/>
      <c r="B19" s="185"/>
      <c r="C19" s="77" t="s">
        <v>88</v>
      </c>
      <c r="D19" s="196"/>
      <c r="E19" s="187"/>
      <c r="F19" s="187"/>
      <c r="G19" s="34"/>
      <c r="H19" s="10">
        <v>700</v>
      </c>
      <c r="I19" s="10"/>
      <c r="J19" s="5"/>
      <c r="K19" s="5"/>
      <c r="L19" s="5"/>
      <c r="M19" s="182"/>
    </row>
    <row r="20" spans="1:13" ht="15.75" customHeight="1">
      <c r="A20" s="144"/>
      <c r="B20" s="185"/>
      <c r="C20" s="77" t="s">
        <v>89</v>
      </c>
      <c r="D20" s="196"/>
      <c r="E20" s="187"/>
      <c r="F20" s="187"/>
      <c r="G20" s="34"/>
      <c r="H20" s="10">
        <v>700</v>
      </c>
      <c r="I20" s="10"/>
      <c r="J20" s="5"/>
      <c r="K20" s="5"/>
      <c r="L20" s="5"/>
      <c r="M20" s="182"/>
    </row>
    <row r="21" spans="1:13" ht="14.25" customHeight="1">
      <c r="A21" s="144"/>
      <c r="B21" s="185"/>
      <c r="C21" s="77" t="s">
        <v>90</v>
      </c>
      <c r="D21" s="196"/>
      <c r="E21" s="187"/>
      <c r="F21" s="187"/>
      <c r="G21" s="34"/>
      <c r="H21" s="10">
        <v>1050</v>
      </c>
      <c r="I21" s="10"/>
      <c r="J21" s="5"/>
      <c r="K21" s="5"/>
      <c r="L21" s="5"/>
      <c r="M21" s="182"/>
    </row>
    <row r="22" spans="1:13" ht="15.75" customHeight="1">
      <c r="A22" s="144"/>
      <c r="B22" s="185"/>
      <c r="C22" s="77" t="s">
        <v>91</v>
      </c>
      <c r="D22" s="196"/>
      <c r="E22" s="187"/>
      <c r="F22" s="187"/>
      <c r="G22" s="34"/>
      <c r="H22" s="10">
        <v>700</v>
      </c>
      <c r="I22" s="10"/>
      <c r="J22" s="5"/>
      <c r="K22" s="5"/>
      <c r="L22" s="5"/>
      <c r="M22" s="182"/>
    </row>
    <row r="23" spans="1:13" ht="18" customHeight="1">
      <c r="A23" s="144"/>
      <c r="B23" s="185"/>
      <c r="C23" s="77" t="s">
        <v>109</v>
      </c>
      <c r="D23" s="196"/>
      <c r="E23" s="187"/>
      <c r="F23" s="187"/>
      <c r="G23" s="34"/>
      <c r="H23" s="10"/>
      <c r="I23" s="78">
        <v>350</v>
      </c>
      <c r="J23" s="5"/>
      <c r="K23" s="5"/>
      <c r="L23" s="5"/>
      <c r="M23" s="182"/>
    </row>
    <row r="24" spans="1:13" ht="15.75" customHeight="1">
      <c r="A24" s="144"/>
      <c r="B24" s="185"/>
      <c r="C24" s="77" t="s">
        <v>110</v>
      </c>
      <c r="D24" s="196"/>
      <c r="E24" s="187"/>
      <c r="F24" s="187"/>
      <c r="G24" s="34"/>
      <c r="H24" s="10"/>
      <c r="I24" s="78">
        <v>350</v>
      </c>
      <c r="J24" s="5"/>
      <c r="K24" s="5"/>
      <c r="L24" s="5"/>
      <c r="M24" s="182"/>
    </row>
    <row r="25" spans="1:13" ht="15.75" customHeight="1">
      <c r="A25" s="144"/>
      <c r="B25" s="185"/>
      <c r="C25" s="77" t="s">
        <v>111</v>
      </c>
      <c r="D25" s="196"/>
      <c r="E25" s="187"/>
      <c r="F25" s="187"/>
      <c r="G25" s="34"/>
      <c r="H25" s="10"/>
      <c r="I25" s="78">
        <v>350</v>
      </c>
      <c r="J25" s="5"/>
      <c r="K25" s="5"/>
      <c r="L25" s="5"/>
      <c r="M25" s="182"/>
    </row>
    <row r="26" spans="1:13" ht="15.75" customHeight="1">
      <c r="A26" s="144"/>
      <c r="B26" s="185"/>
      <c r="C26" s="77" t="s">
        <v>112</v>
      </c>
      <c r="D26" s="196"/>
      <c r="E26" s="187"/>
      <c r="F26" s="187"/>
      <c r="G26" s="34"/>
      <c r="H26" s="10"/>
      <c r="I26" s="78">
        <v>350</v>
      </c>
      <c r="J26" s="5"/>
      <c r="K26" s="5"/>
      <c r="L26" s="5"/>
      <c r="M26" s="182"/>
    </row>
    <row r="27" spans="1:13" ht="16.5" customHeight="1">
      <c r="A27" s="144"/>
      <c r="B27" s="185"/>
      <c r="C27" s="77" t="s">
        <v>113</v>
      </c>
      <c r="D27" s="196"/>
      <c r="E27" s="187"/>
      <c r="F27" s="187"/>
      <c r="G27" s="34"/>
      <c r="H27" s="10"/>
      <c r="I27" s="78">
        <v>1050</v>
      </c>
      <c r="J27" s="5"/>
      <c r="K27" s="5"/>
      <c r="L27" s="5"/>
      <c r="M27" s="182"/>
    </row>
    <row r="28" spans="1:13" ht="17.25" customHeight="1">
      <c r="A28" s="144"/>
      <c r="B28" s="184" t="s">
        <v>39</v>
      </c>
      <c r="C28" s="77" t="s">
        <v>114</v>
      </c>
      <c r="D28" s="123" t="s">
        <v>59</v>
      </c>
      <c r="E28" s="123" t="s">
        <v>79</v>
      </c>
      <c r="F28" s="123" t="s">
        <v>60</v>
      </c>
      <c r="G28" s="10"/>
      <c r="H28" s="10"/>
      <c r="I28" s="78">
        <v>700</v>
      </c>
      <c r="J28" s="5"/>
      <c r="K28" s="5"/>
      <c r="L28" s="5"/>
      <c r="M28" s="181" t="s">
        <v>69</v>
      </c>
    </row>
    <row r="29" spans="1:13" ht="17.25" customHeight="1">
      <c r="A29" s="144"/>
      <c r="B29" s="185"/>
      <c r="C29" s="77" t="s">
        <v>115</v>
      </c>
      <c r="D29" s="196"/>
      <c r="E29" s="197"/>
      <c r="F29" s="197"/>
      <c r="G29" s="10"/>
      <c r="H29" s="10"/>
      <c r="I29" s="78">
        <v>350</v>
      </c>
      <c r="J29" s="5"/>
      <c r="K29" s="5"/>
      <c r="L29" s="5"/>
      <c r="M29" s="183"/>
    </row>
    <row r="30" spans="1:13" ht="15.75" customHeight="1">
      <c r="A30" s="201"/>
      <c r="B30" s="185"/>
      <c r="C30" s="77" t="s">
        <v>116</v>
      </c>
      <c r="D30" s="196"/>
      <c r="E30" s="197"/>
      <c r="F30" s="197"/>
      <c r="G30" s="10"/>
      <c r="H30" s="10"/>
      <c r="I30" s="78">
        <v>350</v>
      </c>
      <c r="J30" s="5"/>
      <c r="K30" s="5"/>
      <c r="L30" s="5"/>
      <c r="M30" s="183"/>
    </row>
    <row r="31" spans="1:13" ht="17.25" customHeight="1">
      <c r="A31" s="14">
        <v>3</v>
      </c>
      <c r="B31" s="185"/>
      <c r="C31" s="6" t="s">
        <v>30</v>
      </c>
      <c r="D31" s="196"/>
      <c r="E31" s="197"/>
      <c r="F31" s="197"/>
      <c r="G31" s="7">
        <f aca="true" t="shared" si="0" ref="G31:G36">SUM(H31:L31)</f>
        <v>9149.369999999999</v>
      </c>
      <c r="H31" s="7">
        <v>2036.37</v>
      </c>
      <c r="I31" s="202">
        <v>2030</v>
      </c>
      <c r="J31" s="7">
        <v>2618</v>
      </c>
      <c r="K31" s="7">
        <v>2465</v>
      </c>
      <c r="L31" s="7">
        <v>0</v>
      </c>
      <c r="M31" s="183"/>
    </row>
    <row r="32" spans="1:13" ht="15.75" customHeight="1">
      <c r="A32" s="14">
        <v>4</v>
      </c>
      <c r="B32" s="185"/>
      <c r="C32" s="6" t="s">
        <v>31</v>
      </c>
      <c r="D32" s="196"/>
      <c r="E32" s="198"/>
      <c r="F32" s="198"/>
      <c r="G32" s="7">
        <f t="shared" si="0"/>
        <v>995.02</v>
      </c>
      <c r="H32" s="7">
        <v>209.52</v>
      </c>
      <c r="I32" s="51">
        <v>170.5</v>
      </c>
      <c r="J32" s="7">
        <v>264</v>
      </c>
      <c r="K32" s="7">
        <v>253</v>
      </c>
      <c r="L32" s="7">
        <v>98</v>
      </c>
      <c r="M32" s="183"/>
    </row>
    <row r="33" spans="1:13" ht="30.75" customHeight="1">
      <c r="A33" s="14">
        <v>5</v>
      </c>
      <c r="B33" s="185"/>
      <c r="C33" s="6" t="s">
        <v>32</v>
      </c>
      <c r="D33" s="196"/>
      <c r="E33" s="198"/>
      <c r="F33" s="198"/>
      <c r="G33" s="7">
        <f t="shared" si="0"/>
        <v>162.85</v>
      </c>
      <c r="H33" s="7">
        <v>58</v>
      </c>
      <c r="I33" s="42">
        <v>31.85</v>
      </c>
      <c r="J33" s="7">
        <v>31</v>
      </c>
      <c r="K33" s="7">
        <v>30</v>
      </c>
      <c r="L33" s="7">
        <v>12</v>
      </c>
      <c r="M33" s="183"/>
    </row>
    <row r="34" spans="1:13" ht="45.75" customHeight="1">
      <c r="A34" s="14">
        <v>6</v>
      </c>
      <c r="B34" s="185"/>
      <c r="C34" s="6" t="s">
        <v>33</v>
      </c>
      <c r="D34" s="196"/>
      <c r="E34" s="198"/>
      <c r="F34" s="198"/>
      <c r="G34" s="7">
        <f t="shared" si="0"/>
        <v>261.24</v>
      </c>
      <c r="H34" s="7">
        <v>64</v>
      </c>
      <c r="I34" s="42">
        <v>42.24</v>
      </c>
      <c r="J34" s="7">
        <v>66</v>
      </c>
      <c r="K34" s="7">
        <v>64</v>
      </c>
      <c r="L34" s="7">
        <v>25</v>
      </c>
      <c r="M34" s="183"/>
    </row>
    <row r="35" spans="1:13" ht="31.5" customHeight="1">
      <c r="A35" s="14">
        <v>7</v>
      </c>
      <c r="B35" s="185"/>
      <c r="C35" s="6" t="s">
        <v>34</v>
      </c>
      <c r="D35" s="196"/>
      <c r="E35" s="198"/>
      <c r="F35" s="198"/>
      <c r="G35" s="7">
        <f t="shared" si="0"/>
        <v>52</v>
      </c>
      <c r="H35" s="7">
        <v>10</v>
      </c>
      <c r="I35" s="42">
        <v>12</v>
      </c>
      <c r="J35" s="7">
        <v>10</v>
      </c>
      <c r="K35" s="7">
        <v>10</v>
      </c>
      <c r="L35" s="7">
        <v>10</v>
      </c>
      <c r="M35" s="183"/>
    </row>
    <row r="36" spans="1:13" ht="30.75" customHeight="1">
      <c r="A36" s="144">
        <v>8</v>
      </c>
      <c r="B36" s="184" t="s">
        <v>40</v>
      </c>
      <c r="C36" s="6" t="s">
        <v>153</v>
      </c>
      <c r="D36" s="196"/>
      <c r="E36" s="198"/>
      <c r="F36" s="198"/>
      <c r="G36" s="84">
        <f t="shared" si="0"/>
        <v>9434.058</v>
      </c>
      <c r="H36" s="99">
        <v>4600</v>
      </c>
      <c r="I36" s="30">
        <f>SUM(I37:I46)</f>
        <v>2134.058</v>
      </c>
      <c r="J36" s="7">
        <v>900</v>
      </c>
      <c r="K36" s="7">
        <v>900</v>
      </c>
      <c r="L36" s="7">
        <v>900</v>
      </c>
      <c r="M36" s="183"/>
    </row>
    <row r="37" spans="1:13" ht="15.75" customHeight="1">
      <c r="A37" s="144"/>
      <c r="B37" s="184"/>
      <c r="C37" s="77" t="s">
        <v>126</v>
      </c>
      <c r="D37" s="196"/>
      <c r="E37" s="198"/>
      <c r="F37" s="198"/>
      <c r="G37" s="84"/>
      <c r="H37" s="80"/>
      <c r="I37" s="10">
        <v>160.818</v>
      </c>
      <c r="J37" s="5"/>
      <c r="K37" s="5"/>
      <c r="L37" s="5"/>
      <c r="M37" s="183"/>
    </row>
    <row r="38" spans="1:13" ht="15.75" customHeight="1">
      <c r="A38" s="144"/>
      <c r="B38" s="184"/>
      <c r="C38" s="77" t="s">
        <v>125</v>
      </c>
      <c r="D38" s="196"/>
      <c r="E38" s="198"/>
      <c r="F38" s="198"/>
      <c r="G38" s="84"/>
      <c r="H38" s="80"/>
      <c r="I38" s="10">
        <v>236.938</v>
      </c>
      <c r="J38" s="5"/>
      <c r="K38" s="5"/>
      <c r="L38" s="5"/>
      <c r="M38" s="183"/>
    </row>
    <row r="39" spans="1:13" ht="14.25" customHeight="1">
      <c r="A39" s="144"/>
      <c r="B39" s="184"/>
      <c r="C39" s="77" t="s">
        <v>127</v>
      </c>
      <c r="D39" s="196"/>
      <c r="E39" s="198"/>
      <c r="F39" s="198"/>
      <c r="G39" s="84"/>
      <c r="H39" s="80"/>
      <c r="I39" s="10">
        <v>305.796</v>
      </c>
      <c r="J39" s="5"/>
      <c r="K39" s="5"/>
      <c r="L39" s="5"/>
      <c r="M39" s="183"/>
    </row>
    <row r="40" spans="1:13" ht="16.5" customHeight="1">
      <c r="A40" s="144"/>
      <c r="B40" s="184"/>
      <c r="C40" s="77" t="s">
        <v>128</v>
      </c>
      <c r="D40" s="196"/>
      <c r="E40" s="198"/>
      <c r="F40" s="198"/>
      <c r="G40" s="84"/>
      <c r="H40" s="80"/>
      <c r="I40" s="10">
        <v>214.596</v>
      </c>
      <c r="J40" s="5"/>
      <c r="K40" s="5"/>
      <c r="L40" s="5"/>
      <c r="M40" s="183"/>
    </row>
    <row r="41" spans="1:13" ht="15" customHeight="1">
      <c r="A41" s="144"/>
      <c r="B41" s="184"/>
      <c r="C41" s="77" t="s">
        <v>129</v>
      </c>
      <c r="D41" s="196"/>
      <c r="E41" s="198"/>
      <c r="F41" s="198"/>
      <c r="G41" s="84"/>
      <c r="H41" s="80"/>
      <c r="I41" s="10">
        <v>278.84</v>
      </c>
      <c r="J41" s="5"/>
      <c r="K41" s="5"/>
      <c r="L41" s="5"/>
      <c r="M41" s="183"/>
    </row>
    <row r="42" spans="1:13" ht="13.5" customHeight="1">
      <c r="A42" s="144"/>
      <c r="B42" s="184"/>
      <c r="C42" s="77" t="s">
        <v>130</v>
      </c>
      <c r="D42" s="196"/>
      <c r="E42" s="198"/>
      <c r="F42" s="198"/>
      <c r="G42" s="84"/>
      <c r="H42" s="80"/>
      <c r="I42" s="10">
        <v>236.122</v>
      </c>
      <c r="J42" s="5"/>
      <c r="K42" s="5"/>
      <c r="L42" s="5"/>
      <c r="M42" s="183"/>
    </row>
    <row r="43" spans="1:13" ht="15.75" customHeight="1">
      <c r="A43" s="144"/>
      <c r="B43" s="184"/>
      <c r="C43" s="77" t="s">
        <v>131</v>
      </c>
      <c r="D43" s="196"/>
      <c r="E43" s="198"/>
      <c r="F43" s="198"/>
      <c r="G43" s="84"/>
      <c r="H43" s="80"/>
      <c r="I43" s="10">
        <v>236.122</v>
      </c>
      <c r="J43" s="5"/>
      <c r="K43" s="5"/>
      <c r="L43" s="5"/>
      <c r="M43" s="183"/>
    </row>
    <row r="44" spans="1:13" ht="15.75" customHeight="1">
      <c r="A44" s="144"/>
      <c r="B44" s="184"/>
      <c r="C44" s="77" t="s">
        <v>132</v>
      </c>
      <c r="D44" s="196"/>
      <c r="E44" s="198"/>
      <c r="F44" s="198"/>
      <c r="G44" s="84"/>
      <c r="H44" s="80"/>
      <c r="I44" s="10">
        <v>141.111</v>
      </c>
      <c r="J44" s="5"/>
      <c r="K44" s="5"/>
      <c r="L44" s="5"/>
      <c r="M44" s="183"/>
    </row>
    <row r="45" spans="1:13" ht="15" customHeight="1">
      <c r="A45" s="144"/>
      <c r="B45" s="184"/>
      <c r="C45" s="77" t="s">
        <v>133</v>
      </c>
      <c r="D45" s="196"/>
      <c r="E45" s="198"/>
      <c r="F45" s="198"/>
      <c r="G45" s="84"/>
      <c r="H45" s="80"/>
      <c r="I45" s="10">
        <v>148.849</v>
      </c>
      <c r="J45" s="5"/>
      <c r="K45" s="5"/>
      <c r="L45" s="5"/>
      <c r="M45" s="183"/>
    </row>
    <row r="46" spans="1:13" ht="17.25" customHeight="1">
      <c r="A46" s="144"/>
      <c r="B46" s="184"/>
      <c r="C46" s="77" t="s">
        <v>134</v>
      </c>
      <c r="D46" s="196"/>
      <c r="E46" s="198"/>
      <c r="F46" s="198"/>
      <c r="G46" s="84"/>
      <c r="H46" s="80"/>
      <c r="I46" s="10">
        <v>174.866</v>
      </c>
      <c r="J46" s="5"/>
      <c r="K46" s="5"/>
      <c r="L46" s="5"/>
      <c r="M46" s="183"/>
    </row>
    <row r="47" spans="1:13" ht="34.5" customHeight="1">
      <c r="A47" s="144">
        <v>9</v>
      </c>
      <c r="B47" s="184"/>
      <c r="C47" s="22" t="s">
        <v>154</v>
      </c>
      <c r="D47" s="196"/>
      <c r="E47" s="198"/>
      <c r="F47" s="198"/>
      <c r="G47" s="7">
        <f>SUM(H47:L47)</f>
        <v>5814.2880000000005</v>
      </c>
      <c r="H47" s="7">
        <v>906</v>
      </c>
      <c r="I47" s="30">
        <f>SUM(I48:I60)</f>
        <v>2208.288</v>
      </c>
      <c r="J47" s="7">
        <v>900</v>
      </c>
      <c r="K47" s="7">
        <v>900</v>
      </c>
      <c r="L47" s="7">
        <v>900</v>
      </c>
      <c r="M47" s="183"/>
    </row>
    <row r="48" spans="1:13" s="12" customFormat="1" ht="18" customHeight="1">
      <c r="A48" s="144"/>
      <c r="B48" s="185"/>
      <c r="C48" s="77" t="s">
        <v>171</v>
      </c>
      <c r="D48" s="196"/>
      <c r="E48" s="198"/>
      <c r="F48" s="198"/>
      <c r="G48" s="7"/>
      <c r="H48" s="5"/>
      <c r="I48" s="111">
        <v>134.876</v>
      </c>
      <c r="J48" s="5"/>
      <c r="K48" s="5"/>
      <c r="L48" s="5"/>
      <c r="M48" s="183"/>
    </row>
    <row r="49" spans="1:13" ht="18" customHeight="1">
      <c r="A49" s="144"/>
      <c r="B49" s="185"/>
      <c r="C49" s="77" t="s">
        <v>135</v>
      </c>
      <c r="D49" s="196"/>
      <c r="E49" s="198"/>
      <c r="F49" s="198"/>
      <c r="G49" s="7"/>
      <c r="H49" s="5"/>
      <c r="I49" s="111">
        <v>326.067</v>
      </c>
      <c r="J49" s="5"/>
      <c r="K49" s="5"/>
      <c r="L49" s="5"/>
      <c r="M49" s="183"/>
    </row>
    <row r="50" spans="1:13" ht="18" customHeight="1">
      <c r="A50" s="144"/>
      <c r="B50" s="185"/>
      <c r="C50" s="77" t="s">
        <v>136</v>
      </c>
      <c r="D50" s="196"/>
      <c r="E50" s="198"/>
      <c r="F50" s="198"/>
      <c r="G50" s="7"/>
      <c r="H50" s="5"/>
      <c r="I50" s="111">
        <v>275.739</v>
      </c>
      <c r="J50" s="5"/>
      <c r="K50" s="5"/>
      <c r="L50" s="5"/>
      <c r="M50" s="183"/>
    </row>
    <row r="51" spans="1:13" ht="14.25" customHeight="1">
      <c r="A51" s="144"/>
      <c r="B51" s="185"/>
      <c r="C51" s="77" t="s">
        <v>137</v>
      </c>
      <c r="D51" s="196"/>
      <c r="E51" s="198"/>
      <c r="F51" s="198"/>
      <c r="G51" s="7"/>
      <c r="H51" s="5"/>
      <c r="I51" s="110">
        <v>109.943</v>
      </c>
      <c r="J51" s="5"/>
      <c r="K51" s="5"/>
      <c r="L51" s="5"/>
      <c r="M51" s="183"/>
    </row>
    <row r="52" spans="1:13" ht="14.25" customHeight="1">
      <c r="A52" s="144"/>
      <c r="B52" s="185"/>
      <c r="C52" s="77" t="s">
        <v>138</v>
      </c>
      <c r="D52" s="196"/>
      <c r="E52" s="198"/>
      <c r="F52" s="198"/>
      <c r="G52" s="7"/>
      <c r="H52" s="5"/>
      <c r="I52" s="110">
        <v>105.717</v>
      </c>
      <c r="J52" s="5"/>
      <c r="K52" s="5"/>
      <c r="L52" s="5"/>
      <c r="M52" s="183"/>
    </row>
    <row r="53" spans="1:13" ht="16.5" customHeight="1">
      <c r="A53" s="144"/>
      <c r="B53" s="185"/>
      <c r="C53" s="77" t="s">
        <v>139</v>
      </c>
      <c r="D53" s="196"/>
      <c r="E53" s="198"/>
      <c r="F53" s="198"/>
      <c r="G53" s="7"/>
      <c r="H53" s="5"/>
      <c r="I53" s="110">
        <v>104.374</v>
      </c>
      <c r="J53" s="5"/>
      <c r="K53" s="5"/>
      <c r="L53" s="5"/>
      <c r="M53" s="183"/>
    </row>
    <row r="54" spans="1:13" ht="18.75" customHeight="1">
      <c r="A54" s="144"/>
      <c r="B54" s="184" t="s">
        <v>40</v>
      </c>
      <c r="C54" s="77" t="s">
        <v>140</v>
      </c>
      <c r="D54" s="123" t="s">
        <v>59</v>
      </c>
      <c r="E54" s="123" t="s">
        <v>145</v>
      </c>
      <c r="F54" s="123" t="s">
        <v>60</v>
      </c>
      <c r="G54" s="7"/>
      <c r="H54" s="5"/>
      <c r="I54" s="110">
        <v>108.526</v>
      </c>
      <c r="J54" s="5"/>
      <c r="K54" s="5"/>
      <c r="L54" s="5"/>
      <c r="M54" s="188" t="s">
        <v>69</v>
      </c>
    </row>
    <row r="55" spans="1:13" ht="15">
      <c r="A55" s="144"/>
      <c r="B55" s="184"/>
      <c r="C55" s="77" t="s">
        <v>141</v>
      </c>
      <c r="D55" s="123"/>
      <c r="E55" s="123"/>
      <c r="F55" s="187"/>
      <c r="G55" s="7"/>
      <c r="H55" s="5"/>
      <c r="I55" s="110">
        <v>107.978</v>
      </c>
      <c r="J55" s="5"/>
      <c r="K55" s="5"/>
      <c r="L55" s="5"/>
      <c r="M55" s="188"/>
    </row>
    <row r="56" spans="1:13" ht="15">
      <c r="A56" s="144"/>
      <c r="B56" s="184"/>
      <c r="C56" s="77" t="s">
        <v>142</v>
      </c>
      <c r="D56" s="123"/>
      <c r="E56" s="123"/>
      <c r="F56" s="187"/>
      <c r="G56" s="7"/>
      <c r="H56" s="5"/>
      <c r="I56" s="110">
        <v>207.516</v>
      </c>
      <c r="J56" s="5"/>
      <c r="K56" s="5"/>
      <c r="L56" s="5"/>
      <c r="M56" s="188"/>
    </row>
    <row r="57" spans="1:13" ht="15">
      <c r="A57" s="144"/>
      <c r="B57" s="184"/>
      <c r="C57" s="77" t="s">
        <v>215</v>
      </c>
      <c r="D57" s="123"/>
      <c r="E57" s="123"/>
      <c r="F57" s="187"/>
      <c r="G57" s="7"/>
      <c r="H57" s="5"/>
      <c r="I57" s="110">
        <v>196.237</v>
      </c>
      <c r="J57" s="5"/>
      <c r="K57" s="5"/>
      <c r="L57" s="5"/>
      <c r="M57" s="188"/>
    </row>
    <row r="58" spans="1:13" ht="15">
      <c r="A58" s="144"/>
      <c r="B58" s="184"/>
      <c r="C58" s="77" t="s">
        <v>212</v>
      </c>
      <c r="D58" s="123"/>
      <c r="E58" s="123"/>
      <c r="F58" s="187"/>
      <c r="G58" s="7"/>
      <c r="H58" s="5"/>
      <c r="I58" s="110">
        <v>279.889</v>
      </c>
      <c r="J58" s="5"/>
      <c r="K58" s="5"/>
      <c r="L58" s="5"/>
      <c r="M58" s="188"/>
    </row>
    <row r="59" spans="1:13" ht="15">
      <c r="A59" s="144"/>
      <c r="B59" s="184"/>
      <c r="C59" s="77" t="s">
        <v>193</v>
      </c>
      <c r="D59" s="123"/>
      <c r="E59" s="123"/>
      <c r="F59" s="187"/>
      <c r="G59" s="7"/>
      <c r="H59" s="5"/>
      <c r="I59" s="111">
        <v>144.315</v>
      </c>
      <c r="J59" s="5"/>
      <c r="K59" s="5"/>
      <c r="L59" s="5"/>
      <c r="M59" s="188"/>
    </row>
    <row r="60" spans="1:13" ht="17.25" customHeight="1">
      <c r="A60" s="144"/>
      <c r="B60" s="184"/>
      <c r="C60" s="77" t="s">
        <v>155</v>
      </c>
      <c r="D60" s="123"/>
      <c r="E60" s="123"/>
      <c r="F60" s="187"/>
      <c r="G60" s="7"/>
      <c r="H60" s="5"/>
      <c r="I60" s="10">
        <v>107.111</v>
      </c>
      <c r="J60" s="5"/>
      <c r="K60" s="5"/>
      <c r="L60" s="5"/>
      <c r="M60" s="188"/>
    </row>
    <row r="61" spans="1:13" ht="65.25" customHeight="1">
      <c r="A61" s="14">
        <v>10</v>
      </c>
      <c r="B61" s="184" t="s">
        <v>71</v>
      </c>
      <c r="C61" s="6" t="s">
        <v>62</v>
      </c>
      <c r="D61" s="123"/>
      <c r="E61" s="123"/>
      <c r="F61" s="187"/>
      <c r="G61" s="7">
        <f aca="true" t="shared" si="1" ref="G61:G67">SUM(H61:L61)</f>
        <v>4000</v>
      </c>
      <c r="H61" s="7">
        <v>800</v>
      </c>
      <c r="I61" s="7">
        <v>800</v>
      </c>
      <c r="J61" s="7">
        <v>800</v>
      </c>
      <c r="K61" s="7">
        <v>800</v>
      </c>
      <c r="L61" s="7">
        <v>800</v>
      </c>
      <c r="M61" s="188"/>
    </row>
    <row r="62" spans="1:13" ht="30" customHeight="1">
      <c r="A62" s="31">
        <v>11</v>
      </c>
      <c r="B62" s="184"/>
      <c r="C62" s="76" t="s">
        <v>174</v>
      </c>
      <c r="D62" s="123"/>
      <c r="E62" s="123"/>
      <c r="F62" s="187"/>
      <c r="G62" s="7">
        <f t="shared" si="1"/>
        <v>139.55</v>
      </c>
      <c r="H62" s="7"/>
      <c r="I62" s="81">
        <v>139.55</v>
      </c>
      <c r="J62" s="7"/>
      <c r="K62" s="7"/>
      <c r="L62" s="7"/>
      <c r="M62" s="188"/>
    </row>
    <row r="63" spans="1:13" ht="30" customHeight="1">
      <c r="A63" s="31">
        <v>12</v>
      </c>
      <c r="B63" s="32" t="s">
        <v>70</v>
      </c>
      <c r="C63" s="6" t="s">
        <v>65</v>
      </c>
      <c r="D63" s="123"/>
      <c r="E63" s="123"/>
      <c r="F63" s="187"/>
      <c r="G63" s="7">
        <f t="shared" si="1"/>
        <v>10329</v>
      </c>
      <c r="H63" s="7">
        <v>3129</v>
      </c>
      <c r="I63" s="7">
        <v>1600</v>
      </c>
      <c r="J63" s="7">
        <v>1600</v>
      </c>
      <c r="K63" s="7">
        <v>2000</v>
      </c>
      <c r="L63" s="7">
        <v>2000</v>
      </c>
      <c r="M63" s="188"/>
    </row>
    <row r="64" spans="1:13" ht="31.5" customHeight="1">
      <c r="A64" s="31">
        <v>13</v>
      </c>
      <c r="B64" s="105" t="s">
        <v>41</v>
      </c>
      <c r="C64" s="6" t="s">
        <v>103</v>
      </c>
      <c r="D64" s="123"/>
      <c r="E64" s="123"/>
      <c r="F64" s="187"/>
      <c r="G64" s="73">
        <f t="shared" si="1"/>
        <v>5800</v>
      </c>
      <c r="H64" s="7">
        <v>1000</v>
      </c>
      <c r="I64" s="7">
        <v>1600</v>
      </c>
      <c r="J64" s="73">
        <v>1200</v>
      </c>
      <c r="K64" s="7">
        <v>1000</v>
      </c>
      <c r="L64" s="7">
        <v>1000</v>
      </c>
      <c r="M64" s="188"/>
    </row>
    <row r="65" spans="1:13" ht="31.5" customHeight="1">
      <c r="A65" s="31">
        <v>14</v>
      </c>
      <c r="B65" s="55" t="s">
        <v>216</v>
      </c>
      <c r="C65" s="72" t="s">
        <v>211</v>
      </c>
      <c r="D65" s="123"/>
      <c r="E65" s="123"/>
      <c r="F65" s="187"/>
      <c r="G65" s="73">
        <f>SUM(H65:L65)</f>
        <v>486.132</v>
      </c>
      <c r="H65" s="7"/>
      <c r="I65" s="81">
        <v>486.132</v>
      </c>
      <c r="J65" s="73"/>
      <c r="K65" s="7"/>
      <c r="L65" s="7"/>
      <c r="M65" s="188"/>
    </row>
    <row r="66" spans="1:13" ht="33" customHeight="1">
      <c r="A66" s="31">
        <v>15</v>
      </c>
      <c r="B66" s="32" t="s">
        <v>71</v>
      </c>
      <c r="C66" s="6" t="s">
        <v>107</v>
      </c>
      <c r="D66" s="123"/>
      <c r="E66" s="123"/>
      <c r="F66" s="187"/>
      <c r="G66" s="73">
        <f t="shared" si="1"/>
        <v>3000</v>
      </c>
      <c r="H66" s="7">
        <v>600</v>
      </c>
      <c r="I66" s="109">
        <v>600</v>
      </c>
      <c r="J66" s="7">
        <v>600</v>
      </c>
      <c r="K66" s="7">
        <v>600</v>
      </c>
      <c r="L66" s="7">
        <v>600</v>
      </c>
      <c r="M66" s="188"/>
    </row>
    <row r="67" spans="1:13" ht="33" customHeight="1">
      <c r="A67" s="200">
        <v>16</v>
      </c>
      <c r="B67" s="208" t="s">
        <v>56</v>
      </c>
      <c r="C67" s="72" t="s">
        <v>203</v>
      </c>
      <c r="D67" s="123"/>
      <c r="E67" s="123"/>
      <c r="F67" s="187"/>
      <c r="G67" s="73">
        <f t="shared" si="1"/>
        <v>1864.1779999999992</v>
      </c>
      <c r="H67" s="5"/>
      <c r="I67" s="81">
        <f>SUM(I68:I96)</f>
        <v>1864.1779999999992</v>
      </c>
      <c r="J67" s="5"/>
      <c r="K67" s="5"/>
      <c r="L67" s="5"/>
      <c r="M67" s="188"/>
    </row>
    <row r="68" spans="1:13" ht="16.5" customHeight="1">
      <c r="A68" s="199"/>
      <c r="B68" s="209"/>
      <c r="C68" s="77" t="s">
        <v>175</v>
      </c>
      <c r="D68" s="123"/>
      <c r="E68" s="123"/>
      <c r="F68" s="187"/>
      <c r="G68" s="73"/>
      <c r="H68" s="5"/>
      <c r="I68" s="10">
        <v>64.282</v>
      </c>
      <c r="J68" s="5"/>
      <c r="K68" s="5"/>
      <c r="L68" s="5"/>
      <c r="M68" s="188"/>
    </row>
    <row r="69" spans="1:13" ht="15" customHeight="1">
      <c r="A69" s="199"/>
      <c r="B69" s="209"/>
      <c r="C69" s="77" t="s">
        <v>176</v>
      </c>
      <c r="D69" s="123"/>
      <c r="E69" s="123"/>
      <c r="F69" s="187"/>
      <c r="G69" s="73"/>
      <c r="H69" s="5"/>
      <c r="I69" s="10">
        <v>64.282</v>
      </c>
      <c r="J69" s="5"/>
      <c r="K69" s="5"/>
      <c r="L69" s="5"/>
      <c r="M69" s="188"/>
    </row>
    <row r="70" spans="1:13" ht="15" customHeight="1">
      <c r="A70" s="199"/>
      <c r="B70" s="209"/>
      <c r="C70" s="77" t="s">
        <v>177</v>
      </c>
      <c r="D70" s="123"/>
      <c r="E70" s="123"/>
      <c r="F70" s="187"/>
      <c r="G70" s="73"/>
      <c r="H70" s="5"/>
      <c r="I70" s="10">
        <v>64.282</v>
      </c>
      <c r="J70" s="5"/>
      <c r="K70" s="5"/>
      <c r="L70" s="5"/>
      <c r="M70" s="188"/>
    </row>
    <row r="71" spans="1:13" ht="14.25" customHeight="1">
      <c r="A71" s="199"/>
      <c r="B71" s="209"/>
      <c r="C71" s="77" t="s">
        <v>178</v>
      </c>
      <c r="D71" s="123"/>
      <c r="E71" s="123"/>
      <c r="F71" s="187"/>
      <c r="G71" s="73"/>
      <c r="H71" s="5"/>
      <c r="I71" s="10">
        <v>64.282</v>
      </c>
      <c r="J71" s="5"/>
      <c r="K71" s="5"/>
      <c r="L71" s="5"/>
      <c r="M71" s="188"/>
    </row>
    <row r="72" spans="1:13" ht="12.75" customHeight="1">
      <c r="A72" s="199"/>
      <c r="B72" s="209"/>
      <c r="C72" s="77" t="s">
        <v>179</v>
      </c>
      <c r="D72" s="123"/>
      <c r="E72" s="123"/>
      <c r="F72" s="187"/>
      <c r="G72" s="73"/>
      <c r="H72" s="5"/>
      <c r="I72" s="10">
        <v>64.282</v>
      </c>
      <c r="J72" s="5"/>
      <c r="K72" s="5"/>
      <c r="L72" s="5"/>
      <c r="M72" s="188"/>
    </row>
    <row r="73" spans="1:13" ht="15.75" customHeight="1">
      <c r="A73" s="199"/>
      <c r="B73" s="209"/>
      <c r="C73" s="77" t="s">
        <v>180</v>
      </c>
      <c r="D73" s="123"/>
      <c r="E73" s="123"/>
      <c r="F73" s="187"/>
      <c r="G73" s="73"/>
      <c r="H73" s="5"/>
      <c r="I73" s="10">
        <v>64.282</v>
      </c>
      <c r="J73" s="5"/>
      <c r="K73" s="5"/>
      <c r="L73" s="5"/>
      <c r="M73" s="188"/>
    </row>
    <row r="74" spans="1:13" ht="17.25" customHeight="1">
      <c r="A74" s="199"/>
      <c r="B74" s="209"/>
      <c r="C74" s="77" t="s">
        <v>181</v>
      </c>
      <c r="D74" s="123"/>
      <c r="E74" s="123"/>
      <c r="F74" s="187"/>
      <c r="G74" s="73"/>
      <c r="H74" s="5"/>
      <c r="I74" s="10">
        <v>64.282</v>
      </c>
      <c r="J74" s="5"/>
      <c r="K74" s="5"/>
      <c r="L74" s="5"/>
      <c r="M74" s="188"/>
    </row>
    <row r="75" spans="1:13" ht="15" customHeight="1">
      <c r="A75" s="199"/>
      <c r="B75" s="209"/>
      <c r="C75" s="77" t="s">
        <v>182</v>
      </c>
      <c r="D75" s="123"/>
      <c r="E75" s="123"/>
      <c r="F75" s="187"/>
      <c r="G75" s="73"/>
      <c r="H75" s="5"/>
      <c r="I75" s="10">
        <v>64.282</v>
      </c>
      <c r="J75" s="5"/>
      <c r="K75" s="5"/>
      <c r="L75" s="5"/>
      <c r="M75" s="188"/>
    </row>
    <row r="76" spans="1:13" ht="15" customHeight="1">
      <c r="A76" s="199"/>
      <c r="B76" s="209"/>
      <c r="C76" s="77" t="s">
        <v>183</v>
      </c>
      <c r="D76" s="123"/>
      <c r="E76" s="123"/>
      <c r="F76" s="187"/>
      <c r="G76" s="73"/>
      <c r="H76" s="5"/>
      <c r="I76" s="10">
        <v>64.282</v>
      </c>
      <c r="J76" s="5"/>
      <c r="K76" s="5"/>
      <c r="L76" s="5"/>
      <c r="M76" s="188"/>
    </row>
    <row r="77" spans="1:13" ht="15" customHeight="1">
      <c r="A77" s="199"/>
      <c r="B77" s="209"/>
      <c r="C77" s="77" t="s">
        <v>184</v>
      </c>
      <c r="D77" s="123"/>
      <c r="E77" s="123"/>
      <c r="F77" s="187"/>
      <c r="G77" s="73"/>
      <c r="H77" s="5"/>
      <c r="I77" s="10">
        <v>64.282</v>
      </c>
      <c r="J77" s="5"/>
      <c r="K77" s="5"/>
      <c r="L77" s="5"/>
      <c r="M77" s="188"/>
    </row>
    <row r="78" spans="1:13" ht="14.25" customHeight="1">
      <c r="A78" s="199"/>
      <c r="B78" s="210"/>
      <c r="C78" s="77" t="s">
        <v>185</v>
      </c>
      <c r="D78" s="123"/>
      <c r="E78" s="123"/>
      <c r="F78" s="187"/>
      <c r="G78" s="73"/>
      <c r="H78" s="5"/>
      <c r="I78" s="10">
        <v>64.282</v>
      </c>
      <c r="J78" s="5"/>
      <c r="K78" s="5"/>
      <c r="L78" s="5"/>
      <c r="M78" s="188"/>
    </row>
    <row r="79" spans="1:13" ht="14.25" customHeight="1">
      <c r="A79" s="199"/>
      <c r="B79" s="123" t="s">
        <v>56</v>
      </c>
      <c r="C79" s="77" t="s">
        <v>186</v>
      </c>
      <c r="D79" s="184" t="s">
        <v>59</v>
      </c>
      <c r="E79" s="123" t="s">
        <v>145</v>
      </c>
      <c r="F79" s="184" t="s">
        <v>60</v>
      </c>
      <c r="G79" s="73"/>
      <c r="H79" s="5"/>
      <c r="I79" s="10">
        <v>64.282</v>
      </c>
      <c r="J79" s="5"/>
      <c r="K79" s="5"/>
      <c r="L79" s="5"/>
      <c r="M79" s="188" t="s">
        <v>69</v>
      </c>
    </row>
    <row r="80" spans="1:13" ht="15" customHeight="1">
      <c r="A80" s="199"/>
      <c r="B80" s="123"/>
      <c r="C80" s="77" t="s">
        <v>187</v>
      </c>
      <c r="D80" s="185"/>
      <c r="E80" s="187"/>
      <c r="F80" s="185"/>
      <c r="G80" s="73"/>
      <c r="H80" s="5"/>
      <c r="I80" s="10">
        <v>64.282</v>
      </c>
      <c r="J80" s="5"/>
      <c r="K80" s="5"/>
      <c r="L80" s="5"/>
      <c r="M80" s="189"/>
    </row>
    <row r="81" spans="1:13" ht="14.25" customHeight="1">
      <c r="A81" s="199"/>
      <c r="B81" s="123"/>
      <c r="C81" s="77" t="s">
        <v>188</v>
      </c>
      <c r="D81" s="185"/>
      <c r="E81" s="187"/>
      <c r="F81" s="185"/>
      <c r="G81" s="73"/>
      <c r="H81" s="5"/>
      <c r="I81" s="10">
        <v>64.282</v>
      </c>
      <c r="J81" s="5"/>
      <c r="K81" s="5"/>
      <c r="L81" s="5"/>
      <c r="M81" s="189"/>
    </row>
    <row r="82" spans="1:13" ht="14.25" customHeight="1">
      <c r="A82" s="199"/>
      <c r="B82" s="123"/>
      <c r="C82" s="77" t="s">
        <v>189</v>
      </c>
      <c r="D82" s="185"/>
      <c r="E82" s="187"/>
      <c r="F82" s="185"/>
      <c r="G82" s="73"/>
      <c r="H82" s="5"/>
      <c r="I82" s="10">
        <v>64.282</v>
      </c>
      <c r="J82" s="5"/>
      <c r="K82" s="5"/>
      <c r="L82" s="5"/>
      <c r="M82" s="189"/>
    </row>
    <row r="83" spans="1:13" ht="14.25" customHeight="1">
      <c r="A83" s="199"/>
      <c r="B83" s="123"/>
      <c r="C83" s="77" t="s">
        <v>190</v>
      </c>
      <c r="D83" s="185"/>
      <c r="E83" s="187"/>
      <c r="F83" s="185"/>
      <c r="G83" s="73"/>
      <c r="H83" s="5"/>
      <c r="I83" s="10">
        <v>64.282</v>
      </c>
      <c r="J83" s="5"/>
      <c r="K83" s="5"/>
      <c r="L83" s="5"/>
      <c r="M83" s="189"/>
    </row>
    <row r="84" spans="1:13" ht="14.25" customHeight="1">
      <c r="A84" s="199"/>
      <c r="B84" s="123"/>
      <c r="C84" s="77" t="s">
        <v>191</v>
      </c>
      <c r="D84" s="185"/>
      <c r="E84" s="187"/>
      <c r="F84" s="185"/>
      <c r="G84" s="73"/>
      <c r="H84" s="5"/>
      <c r="I84" s="10">
        <v>64.282</v>
      </c>
      <c r="J84" s="5"/>
      <c r="K84" s="5"/>
      <c r="L84" s="5"/>
      <c r="M84" s="189"/>
    </row>
    <row r="85" spans="1:13" ht="14.25" customHeight="1">
      <c r="A85" s="199"/>
      <c r="B85" s="123"/>
      <c r="C85" s="77" t="s">
        <v>192</v>
      </c>
      <c r="D85" s="185"/>
      <c r="E85" s="187"/>
      <c r="F85" s="185"/>
      <c r="G85" s="73"/>
      <c r="H85" s="5"/>
      <c r="I85" s="10">
        <v>64.282</v>
      </c>
      <c r="J85" s="5"/>
      <c r="K85" s="5"/>
      <c r="L85" s="5"/>
      <c r="M85" s="189"/>
    </row>
    <row r="86" spans="1:13" ht="15" customHeight="1">
      <c r="A86" s="199"/>
      <c r="B86" s="123"/>
      <c r="C86" s="77" t="s">
        <v>193</v>
      </c>
      <c r="D86" s="185"/>
      <c r="E86" s="187"/>
      <c r="F86" s="185"/>
      <c r="G86" s="73"/>
      <c r="H86" s="5"/>
      <c r="I86" s="10">
        <v>64.282</v>
      </c>
      <c r="J86" s="5"/>
      <c r="K86" s="5"/>
      <c r="L86" s="5"/>
      <c r="M86" s="189"/>
    </row>
    <row r="87" spans="1:13" ht="14.25" customHeight="1">
      <c r="A87" s="199"/>
      <c r="B87" s="123"/>
      <c r="C87" s="77" t="s">
        <v>142</v>
      </c>
      <c r="D87" s="185"/>
      <c r="E87" s="187"/>
      <c r="F87" s="185"/>
      <c r="G87" s="73"/>
      <c r="H87" s="5"/>
      <c r="I87" s="10">
        <v>64.282</v>
      </c>
      <c r="J87" s="5"/>
      <c r="K87" s="5"/>
      <c r="L87" s="5"/>
      <c r="M87" s="189"/>
    </row>
    <row r="88" spans="1:13" ht="12" customHeight="1">
      <c r="A88" s="199"/>
      <c r="B88" s="123"/>
      <c r="C88" s="77" t="s">
        <v>194</v>
      </c>
      <c r="D88" s="185"/>
      <c r="E88" s="187"/>
      <c r="F88" s="185"/>
      <c r="G88" s="73"/>
      <c r="H88" s="5"/>
      <c r="I88" s="10">
        <v>64.282</v>
      </c>
      <c r="J88" s="5"/>
      <c r="K88" s="5"/>
      <c r="L88" s="5"/>
      <c r="M88" s="189"/>
    </row>
    <row r="89" spans="1:13" ht="12" customHeight="1">
      <c r="A89" s="199"/>
      <c r="B89" s="123"/>
      <c r="C89" s="77" t="s">
        <v>195</v>
      </c>
      <c r="D89" s="185"/>
      <c r="E89" s="187"/>
      <c r="F89" s="185"/>
      <c r="G89" s="73"/>
      <c r="H89" s="5"/>
      <c r="I89" s="10">
        <v>64.282</v>
      </c>
      <c r="J89" s="5"/>
      <c r="K89" s="5"/>
      <c r="L89" s="5"/>
      <c r="M89" s="189"/>
    </row>
    <row r="90" spans="1:13" ht="15" customHeight="1">
      <c r="A90" s="199"/>
      <c r="B90" s="123"/>
      <c r="C90" s="77" t="s">
        <v>196</v>
      </c>
      <c r="D90" s="185"/>
      <c r="E90" s="187"/>
      <c r="F90" s="185"/>
      <c r="G90" s="73"/>
      <c r="H90" s="5"/>
      <c r="I90" s="10">
        <v>64.282</v>
      </c>
      <c r="J90" s="5"/>
      <c r="K90" s="5"/>
      <c r="L90" s="5"/>
      <c r="M90" s="189"/>
    </row>
    <row r="91" spans="1:13" ht="15" customHeight="1">
      <c r="A91" s="199"/>
      <c r="B91" s="123"/>
      <c r="C91" s="77" t="s">
        <v>197</v>
      </c>
      <c r="D91" s="185"/>
      <c r="E91" s="187"/>
      <c r="F91" s="185"/>
      <c r="G91" s="73"/>
      <c r="H91" s="5"/>
      <c r="I91" s="10">
        <v>64.282</v>
      </c>
      <c r="J91" s="5"/>
      <c r="K91" s="5"/>
      <c r="L91" s="5"/>
      <c r="M91" s="189"/>
    </row>
    <row r="92" spans="1:13" ht="12" customHeight="1">
      <c r="A92" s="199"/>
      <c r="B92" s="123"/>
      <c r="C92" s="77" t="s">
        <v>198</v>
      </c>
      <c r="D92" s="185"/>
      <c r="E92" s="187"/>
      <c r="F92" s="185"/>
      <c r="G92" s="73"/>
      <c r="H92" s="5"/>
      <c r="I92" s="10">
        <v>64.282</v>
      </c>
      <c r="J92" s="5"/>
      <c r="K92" s="5"/>
      <c r="L92" s="5"/>
      <c r="M92" s="189"/>
    </row>
    <row r="93" spans="1:13" ht="13.5" customHeight="1">
      <c r="A93" s="199"/>
      <c r="B93" s="123"/>
      <c r="C93" s="77" t="s">
        <v>199</v>
      </c>
      <c r="D93" s="185"/>
      <c r="E93" s="187"/>
      <c r="F93" s="185"/>
      <c r="G93" s="73"/>
      <c r="H93" s="5"/>
      <c r="I93" s="10">
        <v>64.282</v>
      </c>
      <c r="J93" s="5"/>
      <c r="K93" s="5"/>
      <c r="L93" s="5"/>
      <c r="M93" s="189"/>
    </row>
    <row r="94" spans="1:13" ht="13.5" customHeight="1">
      <c r="A94" s="199"/>
      <c r="B94" s="123"/>
      <c r="C94" s="77" t="s">
        <v>200</v>
      </c>
      <c r="D94" s="185"/>
      <c r="E94" s="187"/>
      <c r="F94" s="185"/>
      <c r="G94" s="73"/>
      <c r="H94" s="5"/>
      <c r="I94" s="10">
        <v>64.282</v>
      </c>
      <c r="J94" s="5"/>
      <c r="K94" s="5"/>
      <c r="L94" s="5"/>
      <c r="M94" s="189"/>
    </row>
    <row r="95" spans="1:13" ht="15" customHeight="1">
      <c r="A95" s="199"/>
      <c r="B95" s="123"/>
      <c r="C95" s="77" t="s">
        <v>201</v>
      </c>
      <c r="D95" s="185"/>
      <c r="E95" s="187"/>
      <c r="F95" s="185"/>
      <c r="G95" s="73"/>
      <c r="H95" s="5"/>
      <c r="I95" s="10">
        <v>64.282</v>
      </c>
      <c r="J95" s="5"/>
      <c r="K95" s="5"/>
      <c r="L95" s="5"/>
      <c r="M95" s="189"/>
    </row>
    <row r="96" spans="1:13" ht="14.25" customHeight="1">
      <c r="A96" s="199"/>
      <c r="B96" s="123"/>
      <c r="C96" s="77" t="s">
        <v>202</v>
      </c>
      <c r="D96" s="185"/>
      <c r="E96" s="187"/>
      <c r="F96" s="185"/>
      <c r="G96" s="73"/>
      <c r="H96" s="5"/>
      <c r="I96" s="10">
        <v>64.282</v>
      </c>
      <c r="J96" s="5"/>
      <c r="K96" s="5"/>
      <c r="L96" s="5"/>
      <c r="M96" s="189"/>
    </row>
    <row r="97" spans="1:13" ht="30" customHeight="1">
      <c r="A97" s="31">
        <v>17</v>
      </c>
      <c r="B97" s="32" t="s">
        <v>40</v>
      </c>
      <c r="C97" s="6" t="s">
        <v>102</v>
      </c>
      <c r="D97" s="185"/>
      <c r="E97" s="187"/>
      <c r="F97" s="185"/>
      <c r="G97" s="73">
        <f aca="true" t="shared" si="2" ref="G97:G107">SUM(H97:L97)</f>
        <v>790</v>
      </c>
      <c r="H97" s="7">
        <v>390</v>
      </c>
      <c r="I97" s="7">
        <v>100</v>
      </c>
      <c r="J97" s="7">
        <v>100</v>
      </c>
      <c r="K97" s="7">
        <v>100</v>
      </c>
      <c r="L97" s="7">
        <v>100</v>
      </c>
      <c r="M97" s="189"/>
    </row>
    <row r="98" spans="1:13" ht="18" customHeight="1">
      <c r="A98" s="31">
        <v>18</v>
      </c>
      <c r="B98" s="32" t="s">
        <v>42</v>
      </c>
      <c r="C98" s="6" t="s">
        <v>37</v>
      </c>
      <c r="D98" s="185"/>
      <c r="E98" s="187"/>
      <c r="F98" s="185"/>
      <c r="G98" s="73">
        <f t="shared" si="2"/>
        <v>1801.1599999999999</v>
      </c>
      <c r="H98" s="7">
        <v>255.16</v>
      </c>
      <c r="I98" s="7">
        <v>386</v>
      </c>
      <c r="J98" s="73">
        <v>386</v>
      </c>
      <c r="K98" s="7">
        <v>387</v>
      </c>
      <c r="L98" s="7">
        <v>387</v>
      </c>
      <c r="M98" s="189"/>
    </row>
    <row r="99" spans="1:13" ht="15.75" customHeight="1">
      <c r="A99" s="31">
        <v>19</v>
      </c>
      <c r="B99" s="32" t="s">
        <v>72</v>
      </c>
      <c r="C99" s="36" t="s">
        <v>67</v>
      </c>
      <c r="D99" s="185"/>
      <c r="E99" s="187"/>
      <c r="F99" s="185"/>
      <c r="G99" s="73">
        <f t="shared" si="2"/>
        <v>479</v>
      </c>
      <c r="H99" s="7">
        <v>79</v>
      </c>
      <c r="I99" s="7">
        <v>100</v>
      </c>
      <c r="J99" s="7">
        <v>100</v>
      </c>
      <c r="K99" s="7">
        <v>100</v>
      </c>
      <c r="L99" s="7">
        <v>100</v>
      </c>
      <c r="M99" s="189"/>
    </row>
    <row r="100" spans="1:13" ht="31.5" customHeight="1">
      <c r="A100" s="31">
        <v>20</v>
      </c>
      <c r="B100" s="184" t="s">
        <v>56</v>
      </c>
      <c r="C100" s="22" t="s">
        <v>75</v>
      </c>
      <c r="D100" s="185"/>
      <c r="E100" s="187"/>
      <c r="F100" s="185"/>
      <c r="G100" s="73">
        <f t="shared" si="2"/>
        <v>1000</v>
      </c>
      <c r="H100" s="7">
        <v>200</v>
      </c>
      <c r="I100" s="7">
        <v>200</v>
      </c>
      <c r="J100" s="7">
        <v>200</v>
      </c>
      <c r="K100" s="7">
        <v>200</v>
      </c>
      <c r="L100" s="7">
        <v>200</v>
      </c>
      <c r="M100" s="189"/>
    </row>
    <row r="101" spans="1:13" ht="31.5" customHeight="1">
      <c r="A101" s="31">
        <v>21</v>
      </c>
      <c r="B101" s="184"/>
      <c r="C101" s="22" t="s">
        <v>68</v>
      </c>
      <c r="D101" s="185"/>
      <c r="E101" s="187"/>
      <c r="F101" s="185"/>
      <c r="G101" s="73">
        <f t="shared" si="2"/>
        <v>237</v>
      </c>
      <c r="H101" s="7">
        <v>37</v>
      </c>
      <c r="I101" s="7">
        <v>50</v>
      </c>
      <c r="J101" s="7">
        <v>50</v>
      </c>
      <c r="K101" s="7">
        <v>50</v>
      </c>
      <c r="L101" s="7">
        <v>50</v>
      </c>
      <c r="M101" s="189"/>
    </row>
    <row r="102" spans="1:13" ht="77.25" customHeight="1">
      <c r="A102" s="31">
        <v>22</v>
      </c>
      <c r="B102" s="32" t="s">
        <v>42</v>
      </c>
      <c r="C102" s="52" t="s">
        <v>147</v>
      </c>
      <c r="D102" s="185"/>
      <c r="E102" s="187"/>
      <c r="F102" s="185"/>
      <c r="G102" s="73">
        <f t="shared" si="2"/>
        <v>275.707</v>
      </c>
      <c r="H102" s="7"/>
      <c r="I102" s="7">
        <v>275.707</v>
      </c>
      <c r="J102" s="7"/>
      <c r="K102" s="7"/>
      <c r="L102" s="7"/>
      <c r="M102" s="189"/>
    </row>
    <row r="103" spans="1:13" ht="46.5" customHeight="1">
      <c r="A103" s="31">
        <v>23</v>
      </c>
      <c r="B103" s="32" t="s">
        <v>42</v>
      </c>
      <c r="C103" s="52" t="s">
        <v>143</v>
      </c>
      <c r="D103" s="185"/>
      <c r="E103" s="187"/>
      <c r="F103" s="185"/>
      <c r="G103" s="73">
        <f t="shared" si="2"/>
        <v>130.84</v>
      </c>
      <c r="H103" s="7">
        <v>130.84</v>
      </c>
      <c r="I103" s="7"/>
      <c r="J103" s="7"/>
      <c r="K103" s="7"/>
      <c r="L103" s="7"/>
      <c r="M103" s="189"/>
    </row>
    <row r="104" spans="1:13" ht="80.25" customHeight="1">
      <c r="A104" s="31">
        <v>24</v>
      </c>
      <c r="B104" s="32" t="s">
        <v>42</v>
      </c>
      <c r="C104" s="39" t="s">
        <v>99</v>
      </c>
      <c r="D104" s="184" t="s">
        <v>59</v>
      </c>
      <c r="E104" s="10" t="s">
        <v>208</v>
      </c>
      <c r="F104" s="123" t="s">
        <v>60</v>
      </c>
      <c r="G104" s="73">
        <f t="shared" si="2"/>
        <v>133.34</v>
      </c>
      <c r="H104" s="7">
        <v>133.34</v>
      </c>
      <c r="I104" s="7"/>
      <c r="J104" s="7"/>
      <c r="K104" s="7"/>
      <c r="L104" s="7"/>
      <c r="M104" s="181" t="s">
        <v>96</v>
      </c>
    </row>
    <row r="105" spans="1:13" ht="79.5" customHeight="1">
      <c r="A105" s="31">
        <v>25</v>
      </c>
      <c r="B105" s="32" t="s">
        <v>42</v>
      </c>
      <c r="C105" s="39" t="s">
        <v>98</v>
      </c>
      <c r="D105" s="184"/>
      <c r="E105" s="10" t="s">
        <v>101</v>
      </c>
      <c r="F105" s="123"/>
      <c r="G105" s="73">
        <f t="shared" si="2"/>
        <v>1976.086</v>
      </c>
      <c r="H105" s="7">
        <v>1486.086</v>
      </c>
      <c r="I105" s="100">
        <v>490</v>
      </c>
      <c r="J105" s="7"/>
      <c r="K105" s="7"/>
      <c r="L105" s="7"/>
      <c r="M105" s="186"/>
    </row>
    <row r="106" spans="1:15" ht="96" customHeight="1">
      <c r="A106" s="31">
        <v>26</v>
      </c>
      <c r="B106" s="32" t="s">
        <v>106</v>
      </c>
      <c r="C106" s="64" t="s">
        <v>162</v>
      </c>
      <c r="D106" s="184"/>
      <c r="E106" s="10" t="s">
        <v>209</v>
      </c>
      <c r="F106" s="123"/>
      <c r="G106" s="106">
        <f t="shared" si="2"/>
        <v>1501.193</v>
      </c>
      <c r="H106" s="7">
        <v>298.425</v>
      </c>
      <c r="I106" s="107">
        <v>1202.768</v>
      </c>
      <c r="J106" s="7"/>
      <c r="K106" s="7"/>
      <c r="L106" s="7"/>
      <c r="M106" s="90" t="s">
        <v>108</v>
      </c>
      <c r="O106" s="63"/>
    </row>
    <row r="107" spans="1:15" ht="76.5" customHeight="1">
      <c r="A107" s="31">
        <v>27</v>
      </c>
      <c r="B107" s="32" t="s">
        <v>163</v>
      </c>
      <c r="C107" s="64" t="s">
        <v>165</v>
      </c>
      <c r="D107" s="184"/>
      <c r="E107" s="55" t="s">
        <v>161</v>
      </c>
      <c r="F107" s="123"/>
      <c r="G107" s="106">
        <f t="shared" si="2"/>
        <v>4834.157</v>
      </c>
      <c r="H107" s="7"/>
      <c r="I107" s="84">
        <v>4834.157</v>
      </c>
      <c r="J107" s="7"/>
      <c r="K107" s="7"/>
      <c r="L107" s="7"/>
      <c r="M107" s="90" t="s">
        <v>164</v>
      </c>
      <c r="O107" s="63"/>
    </row>
    <row r="108" spans="1:13" ht="19.5" customHeight="1" thickBot="1">
      <c r="A108" s="16"/>
      <c r="B108" s="48"/>
      <c r="C108" s="18" t="s">
        <v>38</v>
      </c>
      <c r="D108" s="17"/>
      <c r="E108" s="17"/>
      <c r="F108" s="17"/>
      <c r="G108" s="83">
        <f>SUM(G10:G107)</f>
        <v>94242.16899999998</v>
      </c>
      <c r="H108" s="82">
        <f>SUM(H10:H11,H31:H36,H47,H61:H106)</f>
        <v>25718.740999999998</v>
      </c>
      <c r="I108" s="83">
        <f>SUM(I11,I31:I36,I47,I61:I67,I97:I107)</f>
        <v>27307.428</v>
      </c>
      <c r="J108" s="82">
        <f>SUM(J10:J101)</f>
        <v>13675</v>
      </c>
      <c r="K108" s="82">
        <f>SUM(K10:K101)</f>
        <v>14059</v>
      </c>
      <c r="L108" s="82">
        <f>SUM(L10:L101)</f>
        <v>13482</v>
      </c>
      <c r="M108" s="19"/>
    </row>
    <row r="109" spans="1:13" ht="12.75" hidden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1:13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1:13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1:13" ht="52.5" customHeight="1">
      <c r="A112" s="13"/>
      <c r="B112" s="13"/>
      <c r="C112" s="138" t="s">
        <v>93</v>
      </c>
      <c r="D112" s="139"/>
      <c r="E112" s="139"/>
      <c r="F112" s="139"/>
      <c r="G112" s="139"/>
      <c r="H112" s="139"/>
      <c r="I112" s="139"/>
      <c r="J112" s="13"/>
      <c r="K112" s="13"/>
      <c r="L112" s="13"/>
      <c r="M112" s="13"/>
    </row>
    <row r="113" spans="1:13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1:13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1:13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1:13" ht="15">
      <c r="A116" s="13"/>
      <c r="B116" s="13"/>
      <c r="C116" s="24"/>
      <c r="D116" s="13"/>
      <c r="E116" s="13"/>
      <c r="F116" s="13"/>
      <c r="G116" s="13"/>
      <c r="H116" s="13"/>
      <c r="I116" s="47"/>
      <c r="J116" s="13"/>
      <c r="K116" s="13"/>
      <c r="L116" s="13"/>
      <c r="M116" s="13"/>
    </row>
    <row r="117" spans="1:13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1:13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</row>
    <row r="119" spans="1:13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1:13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1:13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1:13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1:13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1:13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spans="1:13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</row>
  </sheetData>
  <mergeCells count="47">
    <mergeCell ref="A11:A30"/>
    <mergeCell ref="B61:B62"/>
    <mergeCell ref="A67:A78"/>
    <mergeCell ref="A47:A60"/>
    <mergeCell ref="A36:A46"/>
    <mergeCell ref="B10:B27"/>
    <mergeCell ref="B36:B53"/>
    <mergeCell ref="B28:B35"/>
    <mergeCell ref="B54:B60"/>
    <mergeCell ref="A79:A96"/>
    <mergeCell ref="B67:B78"/>
    <mergeCell ref="B79:B96"/>
    <mergeCell ref="C112:I112"/>
    <mergeCell ref="D104:D107"/>
    <mergeCell ref="B100:B101"/>
    <mergeCell ref="H1:M1"/>
    <mergeCell ref="H2:M2"/>
    <mergeCell ref="H3:M3"/>
    <mergeCell ref="M6:M8"/>
    <mergeCell ref="G6:L6"/>
    <mergeCell ref="G7:L7"/>
    <mergeCell ref="B4:L4"/>
    <mergeCell ref="K5:M5"/>
    <mergeCell ref="A6:A8"/>
    <mergeCell ref="B6:B8"/>
    <mergeCell ref="F6:F8"/>
    <mergeCell ref="E6:E8"/>
    <mergeCell ref="D6:D8"/>
    <mergeCell ref="C6:C8"/>
    <mergeCell ref="M104:M105"/>
    <mergeCell ref="F104:F107"/>
    <mergeCell ref="E54:E78"/>
    <mergeCell ref="F54:F78"/>
    <mergeCell ref="E79:E103"/>
    <mergeCell ref="F79:F103"/>
    <mergeCell ref="M54:M78"/>
    <mergeCell ref="M79:M103"/>
    <mergeCell ref="M10:M27"/>
    <mergeCell ref="M28:M53"/>
    <mergeCell ref="D79:D103"/>
    <mergeCell ref="D54:D78"/>
    <mergeCell ref="D10:D27"/>
    <mergeCell ref="F10:F27"/>
    <mergeCell ref="E10:E27"/>
    <mergeCell ref="D28:D53"/>
    <mergeCell ref="E28:E53"/>
    <mergeCell ref="F28:F53"/>
  </mergeCells>
  <printOptions/>
  <pageMargins left="0.44" right="0.24" top="0.83" bottom="0.5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Shulga</cp:lastModifiedBy>
  <cp:lastPrinted>2017-09-25T16:33:24Z</cp:lastPrinted>
  <dcterms:created xsi:type="dcterms:W3CDTF">2016-01-19T13:08:14Z</dcterms:created>
  <dcterms:modified xsi:type="dcterms:W3CDTF">2017-09-25T16:34:09Z</dcterms:modified>
  <cp:category/>
  <cp:version/>
  <cp:contentType/>
  <cp:contentStatus/>
</cp:coreProperties>
</file>