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715" windowHeight="11265" activeTab="4"/>
  </bookViews>
  <sheets>
    <sheet name="дод1" sheetId="1" r:id="rId1"/>
    <sheet name="дод2" sheetId="2" r:id="rId2"/>
    <sheet name="дод3" sheetId="3" r:id="rId3"/>
    <sheet name="дод4" sheetId="4" r:id="rId4"/>
    <sheet name="дод5" sheetId="5" r:id="rId5"/>
  </sheets>
  <definedNames>
    <definedName name="_xlnm.Print_Titles" localSheetId="1">'дод2'!$5:$9</definedName>
    <definedName name="_xlnm.Print_Titles" localSheetId="3">'дод4'!$8:$9</definedName>
    <definedName name="_xlnm.Print_Titles" localSheetId="4">'дод5'!$9:$11</definedName>
    <definedName name="_xlnm.Print_Area" localSheetId="0">'дод1'!$A$1:$F$30</definedName>
    <definedName name="_xlnm.Print_Area" localSheetId="1">'дод2'!$A$1:$Q$162</definedName>
    <definedName name="_xlnm.Print_Area" localSheetId="2">'дод3'!$A$1:$I$25</definedName>
    <definedName name="_xlnm.Print_Area" localSheetId="3">'дод4'!$A$1:$J$75</definedName>
    <definedName name="_xlnm.Print_Area" localSheetId="4">'дод5'!$A$1:$H$77</definedName>
  </definedNames>
  <calcPr fullCalcOnLoad="1"/>
</workbook>
</file>

<file path=xl/comments1.xml><?xml version="1.0" encoding="utf-8"?>
<comments xmlns="http://schemas.openxmlformats.org/spreadsheetml/2006/main">
  <authors>
    <author>ALeh</author>
  </authors>
  <commentList>
    <comment ref="A5" authorId="0">
      <text>
        <r>
          <rPr>
            <b/>
            <sz val="8"/>
            <rFont val="Tahoma"/>
            <family val="2"/>
          </rPr>
          <t>ALeh:</t>
        </r>
        <r>
          <rPr>
            <sz val="8"/>
            <rFont val="Tahoma"/>
            <family val="2"/>
          </rPr>
          <t xml:space="preserve">
</t>
        </r>
      </text>
    </comment>
  </commentList>
</comments>
</file>

<file path=xl/sharedStrings.xml><?xml version="1.0" encoding="utf-8"?>
<sst xmlns="http://schemas.openxmlformats.org/spreadsheetml/2006/main" count="919" uniqueCount="432">
  <si>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2016-2018 роки </t>
  </si>
  <si>
    <t>Охорона та раціональне використання природних ресурсів</t>
  </si>
  <si>
    <t>Інша діяльність у сфері охорони навколишнього природного середовища</t>
  </si>
  <si>
    <t>Інші субвенції</t>
  </si>
  <si>
    <t>/гривень/</t>
  </si>
  <si>
    <t>в тому числі за рахунок медичної субвенції</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</si>
  <si>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</si>
  <si>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</si>
  <si>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</si>
  <si>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</si>
  <si>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rPr>
      <t> </t>
    </r>
  </si>
  <si>
    <r>
      <t>Фінансування за борговими операціями</t>
    </r>
    <r>
      <rPr>
        <sz val="12"/>
        <rFont val="Times New Roman"/>
        <family val="1"/>
      </rPr>
      <t> </t>
    </r>
  </si>
  <si>
    <r>
      <t>401000</t>
    </r>
    <r>
      <rPr>
        <sz val="12"/>
        <rFont val="Times New Roman"/>
        <family val="1"/>
      </rPr>
      <t> </t>
    </r>
  </si>
  <si>
    <r>
      <t>Запозичення</t>
    </r>
    <r>
      <rPr>
        <sz val="12"/>
        <rFont val="Times New Roman"/>
        <family val="1"/>
      </rPr>
      <t> </t>
    </r>
  </si>
  <si>
    <r>
      <t>401200</t>
    </r>
    <r>
      <rPr>
        <sz val="12"/>
        <rFont val="Times New Roman"/>
        <family val="1"/>
      </rPr>
      <t> </t>
    </r>
  </si>
  <si>
    <r>
      <t>Зовнішні запозичення</t>
    </r>
    <r>
      <rPr>
        <sz val="12"/>
        <rFont val="Times New Roman"/>
        <family val="1"/>
      </rPr>
      <t> </t>
    </r>
  </si>
  <si>
    <t>401202 </t>
  </si>
  <si>
    <t>Середньострокові зобов'язання </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</si>
  <si>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</si>
  <si>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Керівництво і управління у відповідній сфері у містах республіканського Автономної Республіки Крим та обласного значення</t>
  </si>
  <si>
    <t>0310170</t>
  </si>
  <si>
    <t>0310180</t>
  </si>
  <si>
    <t>Спеціалізована стаціонарна медична допомога населенню</t>
  </si>
  <si>
    <t>0312030</t>
  </si>
  <si>
    <t>Інші заходи в галузі охорони здоров’я</t>
  </si>
  <si>
    <t>Програми і централізовані заходи у галузі охорони здоров’я</t>
  </si>
  <si>
    <t>0312220</t>
  </si>
  <si>
    <t>0312212</t>
  </si>
  <si>
    <t>0312214</t>
  </si>
  <si>
    <t>0312215</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</si>
  <si>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</si>
  <si>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</si>
  <si>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0313400</t>
  </si>
  <si>
    <t>Інші видатки на соціальний захист населення</t>
  </si>
  <si>
    <t>Заходи державної політики з питань дітей та їх соціального захисту</t>
  </si>
  <si>
    <t>0313112</t>
  </si>
  <si>
    <t>Здійснення соціальної роботи з вразливими категоріями населення</t>
  </si>
  <si>
    <t>0313130</t>
  </si>
  <si>
    <t>Центри соціальних служб для сім'ї, дітей та молоді</t>
  </si>
  <si>
    <t>Програми і заходи центрів соціальних служб для сім'ї, дітей та молоді</t>
  </si>
  <si>
    <t>0313131</t>
  </si>
  <si>
    <t>0313132</t>
  </si>
  <si>
    <t>Заходи державної політики з питань молоді</t>
  </si>
  <si>
    <t>0313140</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</si>
  <si>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</si>
  <si>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</si>
  <si>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0313500</t>
  </si>
  <si>
    <t>Забезпечення надійного та безперебійного функціонування житлово-експлуатаційного господарства</t>
  </si>
  <si>
    <t>0316010</t>
  </si>
  <si>
    <t>Капітальний ремонт об’єктів житлового господарства</t>
  </si>
  <si>
    <t>Капітальний ремонт житлового фонду</t>
  </si>
  <si>
    <t>0316020</t>
  </si>
  <si>
    <t>0316021</t>
  </si>
  <si>
    <t>0316060</t>
  </si>
  <si>
    <t>Впровадження засобів обліку витрат та регулювання споживання води та теплової енергії</t>
  </si>
  <si>
    <t>0316100</t>
  </si>
  <si>
    <t>Проведення спортивної роботи в регіоні</t>
  </si>
  <si>
    <t>0315010</t>
  </si>
  <si>
    <t>0315011</t>
  </si>
  <si>
    <t>0315012</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</si>
  <si>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</si>
  <si>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</si>
  <si>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Реалізація заходів щодо інвестиційного розвитку території</t>
  </si>
  <si>
    <t>0316310</t>
  </si>
  <si>
    <t>Проведення заходів із землеустрою</t>
  </si>
  <si>
    <t>0317310</t>
  </si>
  <si>
    <t>Утримання та розвиток інфраструктури доріг</t>
  </si>
  <si>
    <t>0316650</t>
  </si>
  <si>
    <t>0317410</t>
  </si>
  <si>
    <t>Заходи з енергозбереження</t>
  </si>
  <si>
    <t>Сприяння розвитку малого та середнього підприємництва</t>
  </si>
  <si>
    <t>0317450</t>
  </si>
  <si>
    <t>Інші заходи, пов'язані з економічною діяльністю</t>
  </si>
  <si>
    <t>0317500</t>
  </si>
  <si>
    <t>Код програмної класифікації видатків та кредитування місцевих бюджетів</t>
  </si>
  <si>
    <t>0317830</t>
  </si>
  <si>
    <t>0319110</t>
  </si>
  <si>
    <t>0319140</t>
  </si>
  <si>
    <t>0318600</t>
  </si>
  <si>
    <t>0312210</t>
  </si>
  <si>
    <t>1510180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</si>
  <si>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</si>
  <si>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</si>
  <si>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</si>
  <si>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</si>
  <si>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</si>
  <si>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</si>
  <si>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1513181</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</si>
  <si>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</si>
  <si>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</si>
  <si>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</si>
  <si>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1513104</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</si>
  <si>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</si>
  <si>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1030</t>
  </si>
  <si>
    <t>Компенсаційні виплати на пільговий проїзд автомобільним транспортом окремим категоріям громадян</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</si>
  <si>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</si>
  <si>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</si>
  <si>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</si>
  <si>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</si>
  <si>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</si>
  <si>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</si>
  <si>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</si>
  <si>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</si>
  <si>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</si>
  <si>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</si>
  <si>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</si>
  <si>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</si>
  <si>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</si>
  <si>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</si>
  <si>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</si>
  <si>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</si>
  <si>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7510180</t>
  </si>
  <si>
    <t xml:space="preserve">Реверсна дотація </t>
  </si>
  <si>
    <t>7618120</t>
  </si>
  <si>
    <t>7618010</t>
  </si>
  <si>
    <t>2414060</t>
  </si>
  <si>
    <t>Палаци i будинки культури, клуби та iншi заклади клубного типу</t>
  </si>
  <si>
    <t>2414090</t>
  </si>
  <si>
    <t>Школи естетичного виховання дiтей</t>
  </si>
  <si>
    <t>2414100</t>
  </si>
  <si>
    <t>Iншi культурно-освiтнi заклади та заходи</t>
  </si>
  <si>
    <t>2414200</t>
  </si>
  <si>
    <t>2417410</t>
  </si>
  <si>
    <t>2410180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</si>
  <si>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</si>
  <si>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1011020</t>
  </si>
  <si>
    <t>Дошкільна освiта</t>
  </si>
  <si>
    <t>1011010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</si>
  <si>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</si>
  <si>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</si>
  <si>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1011090</t>
  </si>
  <si>
    <t>1011070</t>
  </si>
  <si>
    <t>Підвищення кваліфікації, перепідготовка кадрів іншими закладами післядипломної освіти</t>
  </si>
  <si>
    <t>1011150</t>
  </si>
  <si>
    <t>Придбання, доставка та зберігання підручників і посібників</t>
  </si>
  <si>
    <t>1011160</t>
  </si>
  <si>
    <t>Методичне забезпечення діяльності навчальних закладів та інші заходи в галузі освіти</t>
  </si>
  <si>
    <t>1011170</t>
  </si>
  <si>
    <t>Централізоване ведення бухгалтерського обліку</t>
  </si>
  <si>
    <t>1011190</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</si>
  <si>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</si>
  <si>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</si>
  <si>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1011230</t>
  </si>
  <si>
    <t>1011200</t>
  </si>
  <si>
    <t>Утримання та навчально-тренувальна робота комунальних дитячо-юнацьких спортивних шкіл</t>
  </si>
  <si>
    <t>1017410</t>
  </si>
  <si>
    <t>1513080</t>
  </si>
  <si>
    <t>1513400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</si>
  <si>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</si>
  <si>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1513012</t>
  </si>
  <si>
    <t>1513100</t>
  </si>
  <si>
    <t>1513180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</si>
  <si>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</si>
  <si>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ФКВКБ</t>
  </si>
  <si>
    <t>0300000</t>
  </si>
  <si>
    <t>0310000</t>
  </si>
  <si>
    <t>1000000</t>
  </si>
  <si>
    <t>1010000</t>
  </si>
  <si>
    <t>1500000</t>
  </si>
  <si>
    <t>1510000</t>
  </si>
  <si>
    <t>2400000</t>
  </si>
  <si>
    <t>2410000</t>
  </si>
  <si>
    <t>7500000</t>
  </si>
  <si>
    <t>7510000</t>
  </si>
  <si>
    <t>7600000</t>
  </si>
  <si>
    <t>7610000</t>
  </si>
  <si>
    <t>1010180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</si>
  <si>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</si>
  <si>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</si>
  <si>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</si>
  <si>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</si>
  <si>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Виконавчий комітет Кузнецовської міської ради</t>
  </si>
  <si>
    <t>Органи місцевого самоврядування</t>
  </si>
  <si>
    <t>Управління  освіти виконавчого комітету Кузнецовської міської ради</t>
  </si>
  <si>
    <t>Управління праці та соціального захисту населення виконавчого комітету Кузнецовської міської ради</t>
  </si>
  <si>
    <t xml:space="preserve">Код </t>
  </si>
  <si>
    <t>Найменування згідно з класифікацією фінансування бюджету</t>
  </si>
  <si>
    <t>ВСЬОГО</t>
  </si>
  <si>
    <t>Разом</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</si>
  <si>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</si>
  <si>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</si>
  <si>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</si>
  <si>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</si>
  <si>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</si>
  <si>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</si>
  <si>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</si>
  <si>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</si>
  <si>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</si>
  <si>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</si>
  <si>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</si>
  <si>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r>
      <t>Зміни обсягів бюджетних коштів</t>
    </r>
    <r>
      <rPr>
        <sz val="12"/>
        <color indexed="8"/>
        <rFont val="Times New Roman"/>
        <family val="1"/>
      </rPr>
      <t> </t>
    </r>
  </si>
  <si>
    <t>602100 </t>
  </si>
  <si>
    <t>На початок періоду </t>
  </si>
  <si>
    <t>602400</t>
  </si>
  <si>
    <t>Всього за типом боргового зобов'язання</t>
  </si>
  <si>
    <t>Відділ  культури виконавчого комітету Кузнецовської міської ради</t>
  </si>
  <si>
    <t>Фінансове управління виконавчого комітету Кузнецовської міської ради</t>
  </si>
  <si>
    <t>ВСЬОГО ВИДАТКІВ</t>
  </si>
  <si>
    <t>0732</t>
  </si>
  <si>
    <t>0111</t>
  </si>
  <si>
    <t>0910</t>
  </si>
  <si>
    <t>0921</t>
  </si>
  <si>
    <t>0922</t>
  </si>
  <si>
    <t>0960</t>
  </si>
  <si>
    <t>0950</t>
  </si>
  <si>
    <t>0970</t>
  </si>
  <si>
    <t>0990</t>
  </si>
  <si>
    <t>0810</t>
  </si>
  <si>
    <t>1090</t>
  </si>
  <si>
    <t>1040</t>
  </si>
  <si>
    <t>0610</t>
  </si>
  <si>
    <t>0620</t>
  </si>
  <si>
    <t>1060</t>
  </si>
  <si>
    <t>0421</t>
  </si>
  <si>
    <t>0456</t>
  </si>
  <si>
    <t>0180</t>
  </si>
  <si>
    <t>0133</t>
  </si>
  <si>
    <t>0490</t>
  </si>
  <si>
    <t>1070</t>
  </si>
  <si>
    <t>1010</t>
  </si>
  <si>
    <t>1020</t>
  </si>
  <si>
    <t>0824</t>
  </si>
  <si>
    <t>0828</t>
  </si>
  <si>
    <t>0829</t>
  </si>
  <si>
    <t>Заходи та роботи з мобілізаційної підготовки місцевого значення</t>
  </si>
  <si>
    <t>0380</t>
  </si>
  <si>
    <t>180107</t>
  </si>
  <si>
    <t>Фінансування енергозберігаючих заходів</t>
  </si>
  <si>
    <t>0470</t>
  </si>
  <si>
    <t>0540</t>
  </si>
  <si>
    <t>0411</t>
  </si>
  <si>
    <t>0511</t>
  </si>
  <si>
    <t>Влаштування майданчика з бетонних матеріалів для розміщення пересувних атракціонів</t>
  </si>
  <si>
    <t>Резервний фонд</t>
  </si>
  <si>
    <t>2</t>
  </si>
  <si>
    <t>Загальний фонд</t>
  </si>
  <si>
    <t>Спеціальний фонд</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</si>
  <si>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</si>
  <si>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</si>
  <si>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</si>
  <si>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</si>
  <si>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</si>
  <si>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</si>
  <si>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</si>
  <si>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Благоустрій міст, сіл, селищ</t>
  </si>
  <si>
    <t xml:space="preserve"> Фінансове управління виконавчого комітету Кузнецовської міської ради</t>
  </si>
  <si>
    <t>Назва об"єктів відповідно до проектно-кошторисної документації тощо</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</si>
  <si>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</si>
  <si>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</si>
  <si>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</si>
  <si>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</si>
  <si>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</si>
  <si>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010116</t>
  </si>
  <si>
    <t>видатки споживання</t>
  </si>
  <si>
    <t xml:space="preserve">видатки розвитку </t>
  </si>
  <si>
    <t>Утримання клубів підлітків за місцем проживання</t>
  </si>
  <si>
    <t>0763</t>
  </si>
  <si>
    <t>Бiблiотеки</t>
  </si>
  <si>
    <t>110205</t>
  </si>
  <si>
    <t>Школи естетичного виховання дітей</t>
  </si>
  <si>
    <t>Разом загальний та спеціальний фонди</t>
  </si>
  <si>
    <t>Міська програма з мобілізаційної підготовки та мобілізації на 2015-2017 роки</t>
  </si>
  <si>
    <t>Інші видатки</t>
  </si>
  <si>
    <t>Управління освіти виконавчого комітету Кузнецовської міської ради</t>
  </si>
  <si>
    <t>Міська програма розвитку культури на 2013-2017 роки</t>
  </si>
  <si>
    <t xml:space="preserve">     Секретар міської ради                                                     І.Шумра</t>
  </si>
  <si>
    <t>Код бюджету</t>
  </si>
  <si>
    <t>Назва місцевого бюджету адміністративно -територіальної одиниці</t>
  </si>
  <si>
    <t>Субвенції з бюджету м.Кузнецовськ</t>
  </si>
  <si>
    <t xml:space="preserve">Субвенція загального фонду на: </t>
  </si>
  <si>
    <t xml:space="preserve">Субвенція спеціального фонду на: </t>
  </si>
  <si>
    <t>Бюджет Володимирецького району</t>
  </si>
  <si>
    <t xml:space="preserve">Міський бюджет </t>
  </si>
  <si>
    <t>Субвенція з міського бюджету на утримання об’єктів спільного користування чи ліквідацію негативних наслідків діяльності  об’єктів спільного користування</t>
  </si>
  <si>
    <t xml:space="preserve">Код програмної класифікації видатків та кредитування місцевих бюджетів </t>
  </si>
  <si>
    <t>Назва головного розпорядника, відповідального виконавця, бюджетної програми або напряму видатків згідно з типовою відомчою/ТПКВКМБ/ТКВКБМС</t>
  </si>
  <si>
    <t xml:space="preserve">Найменування місцевої (регіональної) програми </t>
  </si>
  <si>
    <t>Міська комплексна програма "Здоров'я" на 2017 рік</t>
  </si>
  <si>
    <t>Комплексна програма підтримки сім'ї, дітей та молоді міста на 2017 рік</t>
  </si>
  <si>
    <t xml:space="preserve">Міська програма відпочинку та оздоровлення дітей на 2017 рік      </t>
  </si>
  <si>
    <t xml:space="preserve">Міська програма висвітлення діяльності органів місцевого самоврядування в засобах масової інформації на 2017 рік </t>
  </si>
  <si>
    <t xml:space="preserve">Всього    </t>
  </si>
  <si>
    <t>0</t>
  </si>
  <si>
    <t>Програми і централізовані заходиборотьби з туберкульозом</t>
  </si>
  <si>
    <t>0313110</t>
  </si>
  <si>
    <t>Заклади і заходи з питань дітей та їх соціального захисту</t>
  </si>
  <si>
    <t>Внески до статутного капіталу суб’єктів господарювання</t>
  </si>
  <si>
    <t>0317470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</si>
  <si>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t>
  </si>
  <si>
    <t xml:space="preserve">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</si>
  <si>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0313141</t>
  </si>
  <si>
    <t>0313142</t>
  </si>
  <si>
    <t>Реалізація державної політики у молодіжній сфері</t>
  </si>
  <si>
    <t>Соціальні програми і заходи державних органів у справах молоді</t>
  </si>
  <si>
    <t>1015030</t>
  </si>
  <si>
    <t>Розвиток дитячо-юнацького та резервного спорту</t>
  </si>
  <si>
    <t>1015031</t>
  </si>
  <si>
    <t xml:space="preserve">Найменування головного розпорядника, відповідального виконавця, бюджетної програми або напряму видатків згідно з типовою відомчою/ТПКВКМБ/ТКВКБМС              </t>
  </si>
  <si>
    <t>Код ТПКВКМБ/ТКВКБМС</t>
  </si>
  <si>
    <t>16(гр5 +гр10)</t>
  </si>
  <si>
    <t>2030</t>
  </si>
  <si>
    <t>0170</t>
  </si>
  <si>
    <t>2210</t>
  </si>
  <si>
    <t>2212</t>
  </si>
  <si>
    <t>2214</t>
  </si>
  <si>
    <t>2215</t>
  </si>
  <si>
    <t>3400</t>
  </si>
  <si>
    <t>3110</t>
  </si>
  <si>
    <t>3112</t>
  </si>
  <si>
    <t>3130</t>
  </si>
  <si>
    <t>3131</t>
  </si>
  <si>
    <t>3132</t>
  </si>
  <si>
    <t>3140</t>
  </si>
  <si>
    <t>3141</t>
  </si>
  <si>
    <t>3142</t>
  </si>
  <si>
    <t>3500</t>
  </si>
  <si>
    <t>3160</t>
  </si>
  <si>
    <t>6010</t>
  </si>
  <si>
    <t>6020</t>
  </si>
  <si>
    <t>6021</t>
  </si>
  <si>
    <t>6060</t>
  </si>
  <si>
    <t>6100</t>
  </si>
  <si>
    <t>5010</t>
  </si>
  <si>
    <t>5011</t>
  </si>
  <si>
    <t>5012</t>
  </si>
  <si>
    <t>6310</t>
  </si>
  <si>
    <t>7310</t>
  </si>
  <si>
    <t>6650</t>
  </si>
  <si>
    <t>7410</t>
  </si>
  <si>
    <t>7450</t>
  </si>
  <si>
    <t>7470</t>
  </si>
  <si>
    <t>7500</t>
  </si>
  <si>
    <t>7830</t>
  </si>
  <si>
    <t>9110</t>
  </si>
  <si>
    <t>9140</t>
  </si>
  <si>
    <t>8600</t>
  </si>
  <si>
    <t>1150</t>
  </si>
  <si>
    <t>1160</t>
  </si>
  <si>
    <t>1170</t>
  </si>
  <si>
    <t>1190</t>
  </si>
  <si>
    <t>1200</t>
  </si>
  <si>
    <t>1230</t>
  </si>
  <si>
    <t>5030</t>
  </si>
  <si>
    <t>5031</t>
  </si>
  <si>
    <t>3010</t>
  </si>
  <si>
    <t>3011</t>
  </si>
  <si>
    <t>3012</t>
  </si>
  <si>
    <t>3013</t>
  </si>
  <si>
    <t>3015</t>
  </si>
  <si>
    <t>3016</t>
  </si>
  <si>
    <t>3020</t>
  </si>
  <si>
    <t>3021</t>
  </si>
  <si>
    <t>3026</t>
  </si>
  <si>
    <t>3030</t>
  </si>
  <si>
    <t>3035</t>
  </si>
  <si>
    <t>3040</t>
  </si>
  <si>
    <t>3041</t>
  </si>
  <si>
    <t>3042</t>
  </si>
  <si>
    <t>3043</t>
  </si>
  <si>
    <t>3044</t>
  </si>
  <si>
    <t>3045</t>
  </si>
  <si>
    <t>3046</t>
  </si>
  <si>
    <t>3047</t>
  </si>
  <si>
    <t>3048</t>
  </si>
  <si>
    <t>3049</t>
  </si>
  <si>
    <t>3050</t>
  </si>
  <si>
    <t>3080</t>
  </si>
  <si>
    <t>3180</t>
  </si>
  <si>
    <t>3181</t>
  </si>
  <si>
    <t>3100</t>
  </si>
  <si>
    <t>3104</t>
  </si>
  <si>
    <t>3105</t>
  </si>
  <si>
    <t>4060</t>
  </si>
  <si>
    <t>4090</t>
  </si>
  <si>
    <t>4100</t>
  </si>
  <si>
    <t>4200</t>
  </si>
  <si>
    <t>8120</t>
  </si>
  <si>
    <t>8010</t>
  </si>
  <si>
    <t>2220</t>
  </si>
  <si>
    <t xml:space="preserve">Програма поводження з відходами м.Вараш на 2016-2020 роки      </t>
  </si>
  <si>
    <t xml:space="preserve">Програма реформування і розвитку житлово-комунального господарства міста Вараш на 2016-2020 роки </t>
  </si>
  <si>
    <t>Програма благоустрою міста Вараш на 2016-2020 роки</t>
  </si>
  <si>
    <t xml:space="preserve">Міська програма розвитку фізичної культури і спорту у місті Вараш на 2017 рік       </t>
  </si>
  <si>
    <t>Програма "Безпечне місто Вараш на 2016-2017 роки"</t>
  </si>
  <si>
    <t>Програма земельної реформи у м.Вараш на 2017 рік</t>
  </si>
  <si>
    <t>Програма розвитку автомобільних доріг, дорожнього руху та його безпеки у місті Вараш на 2016-2020 роки</t>
  </si>
  <si>
    <t>Програма з енергозбереження м.Вараш на 2016-2020 роки</t>
  </si>
  <si>
    <t>Програма розвитку малого і середнього підприємництва в місті Вараш на 2015-2017 роки</t>
  </si>
  <si>
    <t>Програма розвитку та реалізації питань містобудування у м.Вараш на 2017 рік</t>
  </si>
  <si>
    <t>Програма реалізації природоохоронних заходів м.Вараш на 2017 рік</t>
  </si>
  <si>
    <t>Міська програма харчування учнів загальноосвітніх навчальних закладів міста Вараш на 2017 рік</t>
  </si>
  <si>
    <t>Програма соціальної допомоги в місті Вараш на 2017 рік</t>
  </si>
  <si>
    <t>Програма розвитку парку культури та відпочинку м.Вараш на 2015-2020 роки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</si>
  <si>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</si>
  <si>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</si>
  <si>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</si>
  <si>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</si>
  <si>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</si>
  <si>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3034</t>
  </si>
  <si>
    <t>1518800</t>
  </si>
  <si>
    <t>8800</t>
  </si>
  <si>
    <t>2416310</t>
  </si>
  <si>
    <t>1016310</t>
  </si>
  <si>
    <t>0318800</t>
  </si>
  <si>
    <t>4710000</t>
  </si>
  <si>
    <t>4700000</t>
  </si>
  <si>
    <t>Управління містобудування, архітектури та капітального будівництва виконавчого комітету Кузнецовської міської ради</t>
  </si>
  <si>
    <t>4710180</t>
  </si>
  <si>
    <t>0316052</t>
  </si>
  <si>
    <t>6052</t>
  </si>
  <si>
    <t>Фінансова підтримка об’єктів комунального господарства</t>
  </si>
  <si>
    <t>Забезпечення функціонування водопровідно-каналізаційного господарства</t>
  </si>
  <si>
    <t>6050</t>
  </si>
  <si>
    <t>0316050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</si>
  <si>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</si>
  <si>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0316130</t>
  </si>
  <si>
    <t>6130</t>
  </si>
  <si>
    <t>Міська програма "Питна вода міста Вараш" на 2006-2020 роки</t>
  </si>
  <si>
    <t>Субвенції з бюджету м.Вараш</t>
  </si>
  <si>
    <t>Обласний бюджет Рівненської області</t>
  </si>
  <si>
    <t>Зміни до фінансування  бюджету м.Вараш на 2017 рік</t>
  </si>
  <si>
    <t>Внески у статутний капітал комунального підприємства "Благоустрій" Кузнецовської міської ради</t>
  </si>
  <si>
    <t>Внески у статутний капітал комунального підприємства "Житлокомунсервіс" Кузнецовської міської ради</t>
  </si>
  <si>
    <t>Реконструкція ЗОШ №1 в м.Кузнецовськ (коригування)</t>
  </si>
  <si>
    <t xml:space="preserve">Виготовлення, придбання та встановлення памятника місцевого значення </t>
  </si>
  <si>
    <t>Керівництво і управління у відповідній сфері у містах, селищах, селах</t>
  </si>
  <si>
    <t>в т.ч. за рахунок субвенції з державного бюджету на надання державної підтримки особам з особливими освітніми потребами</t>
  </si>
  <si>
    <t xml:space="preserve">Субвенції загального фонду </t>
  </si>
  <si>
    <t xml:space="preserve">Субвенції спеціального фонду </t>
  </si>
  <si>
    <t>Інші субвенції (забезпечення послугами оздоровлення і відпочинку дітей, які потребують особливої соціальної уваги та підтримки, шляхом компенсації вартості путівки на оздоровлення дітей через співфінансування з міського бюджету)</t>
  </si>
  <si>
    <t>Інші субвенції (надання послуг з комплексної реабілітації інвалідів в комунальному закладі "Рівненський обласний центр комплексної реабілітації  інвалідів" в с.Олександрія)</t>
  </si>
  <si>
    <t>Інші субвенції (співфінансування проекту технічної допомоги Європейського Союзу "Центр надання адміністративних послуг як інноваційний інструмент взаємодії влади та громади")</t>
  </si>
</sst>
</file>

<file path=xl/styles.xml><?xml version="1.0" encoding="utf-8"?>
<styleSheet xmlns="http://schemas.openxmlformats.org/spreadsheetml/2006/main">
  <numFmts count="1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
    <numFmt numFmtId="166" formatCode="000000"/>
  </numFmts>
  <fonts count="129">
    <font>
      <sz val="10"/>
      <name val="Arial Cyr"/>
      <family val="0"/>
    </font>
    <font>
      <sz val="11"/>
      <color indexed="8"/>
      <name val="Calibri"/>
      <family val="2"/>
    </font>
    <font>
      <sz val="10"/>
      <name val="Times New Roman"/>
      <family val="1"/>
    </font>
    <font>
      <sz val="8"/>
      <name val="Arial Cyr"/>
      <family val="0"/>
    </font>
    <font>
      <u val="single"/>
      <sz val="10"/>
      <color indexed="12"/>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10"/>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b/>
      <sz val="11"/>
      <name val="Times New Roman"/>
      <family val="1"/>
    </font>
    <font>
      <b/>
      <sz val="12"/>
      <color indexed="8"/>
      <name val="Times New Roman Cyr"/>
      <family val="1"/>
    </font>
    <font>
      <sz val="10"/>
      <name val="Helv"/>
      <family val="0"/>
    </font>
    <font>
      <b/>
      <sz val="16"/>
      <name val="Times New Roman"/>
      <family val="1"/>
    </font>
    <font>
      <sz val="12"/>
      <name val="Arial Cyr"/>
      <family val="2"/>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sz val="18"/>
      <name val="Times New Roman"/>
      <family val="1"/>
    </font>
    <font>
      <sz val="18"/>
      <color indexed="8"/>
      <name val="Times New Roman"/>
      <family val="1"/>
    </font>
    <font>
      <i/>
      <sz val="9"/>
      <name val="Times New Roman"/>
      <family val="1"/>
    </font>
    <font>
      <b/>
      <sz val="14"/>
      <name val="Times New Roman"/>
      <family val="1"/>
    </font>
    <font>
      <i/>
      <sz val="11"/>
      <name val="Times New Roman"/>
      <family val="1"/>
    </font>
    <font>
      <sz val="10"/>
      <name val="Arial"/>
      <family val="2"/>
    </font>
    <font>
      <b/>
      <sz val="18"/>
      <name val="Times New Roman"/>
      <family val="1"/>
    </font>
    <font>
      <b/>
      <sz val="13"/>
      <name val="Times New Roman"/>
      <family val="1"/>
    </font>
    <font>
      <i/>
      <sz val="10"/>
      <name val="Arial"/>
      <family val="2"/>
    </font>
    <font>
      <b/>
      <sz val="12"/>
      <color indexed="8"/>
      <name val="Times New Roman"/>
      <family val="1"/>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10"/>
      <name val="Arial Cyr"/>
      <family val="0"/>
    </font>
    <font>
      <sz val="9"/>
      <name val="Arial Cyr"/>
      <family val="0"/>
    </font>
    <font>
      <b/>
      <sz val="7"/>
      <name val="Times New Roman"/>
      <family val="1"/>
    </font>
    <font>
      <sz val="13"/>
      <name val="Arial Cyr"/>
      <family val="0"/>
    </font>
    <font>
      <sz val="14"/>
      <color indexed="10"/>
      <name val="Times New Roman"/>
      <family val="1"/>
    </font>
    <font>
      <sz val="10"/>
      <color indexed="10"/>
      <name val="Arial Cyr"/>
      <family val="0"/>
    </font>
    <font>
      <b/>
      <sz val="14"/>
      <color indexed="10"/>
      <name val="Times New Roman"/>
      <family val="1"/>
    </font>
    <font>
      <b/>
      <sz val="11"/>
      <name val="Arial Cyr"/>
      <family val="2"/>
    </font>
    <font>
      <b/>
      <sz val="12"/>
      <name val="Arial Cyr"/>
      <family val="0"/>
    </font>
    <font>
      <sz val="16"/>
      <name val="Times New Roman"/>
      <family val="1"/>
    </font>
    <font>
      <b/>
      <sz val="8"/>
      <name val="Tahoma"/>
      <family val="2"/>
    </font>
    <font>
      <sz val="8"/>
      <name val="Tahoma"/>
      <family val="2"/>
    </font>
    <font>
      <i/>
      <sz val="9"/>
      <name val="Times New Roman CYR"/>
      <family val="1"/>
    </font>
    <font>
      <i/>
      <sz val="10"/>
      <color indexed="8"/>
      <name val="Times New Roman"/>
      <family val="1"/>
    </font>
    <font>
      <i/>
      <sz val="10"/>
      <name val="Times New Roman CYR"/>
      <family val="0"/>
    </font>
    <font>
      <i/>
      <sz val="10"/>
      <name val="Times New Roman Cyr"/>
      <family val="1"/>
    </font>
    <font>
      <b/>
      <i/>
      <sz val="12"/>
      <name val="Times New Roman CYR"/>
      <family val="1"/>
    </font>
    <font>
      <i/>
      <sz val="12"/>
      <name val="Times New Roman Cyr"/>
      <family val="1"/>
    </font>
    <font>
      <i/>
      <sz val="10"/>
      <name val="Arial Cyr"/>
      <family val="0"/>
    </font>
    <font>
      <b/>
      <i/>
      <sz val="10"/>
      <name val="Times New Roman Cyr"/>
      <family val="1"/>
    </font>
    <font>
      <i/>
      <sz val="9"/>
      <color indexed="8"/>
      <name val="Times New Roman"/>
      <family val="1"/>
    </font>
    <font>
      <sz val="10"/>
      <color indexed="10"/>
      <name val="Times New Roman"/>
      <family val="1"/>
    </font>
    <font>
      <i/>
      <sz val="10"/>
      <color indexed="10"/>
      <name val="Times New Roman Cyr"/>
      <family val="1"/>
    </font>
    <font>
      <i/>
      <sz val="10"/>
      <color indexed="10"/>
      <name val="Times New Roman"/>
      <family val="1"/>
    </font>
    <font>
      <b/>
      <i/>
      <sz val="12"/>
      <color indexed="10"/>
      <name val="Times New Roman CYR"/>
      <family val="1"/>
    </font>
    <font>
      <b/>
      <sz val="12"/>
      <color indexed="10"/>
      <name val="Times New Roman CYR"/>
      <family val="1"/>
    </font>
    <font>
      <b/>
      <i/>
      <sz val="10"/>
      <color indexed="10"/>
      <name val="Times New Roman"/>
      <family val="1"/>
    </font>
    <font>
      <b/>
      <sz val="14"/>
      <name val="Arial Cyr"/>
      <family val="0"/>
    </font>
    <font>
      <i/>
      <sz val="12"/>
      <name val="Times New Roman"/>
      <family val="1"/>
    </font>
    <font>
      <b/>
      <i/>
      <sz val="12"/>
      <name val="Times New Roman"/>
      <family val="1"/>
    </font>
    <font>
      <i/>
      <sz val="12"/>
      <name val="Arial Cyr"/>
      <family val="0"/>
    </font>
    <font>
      <i/>
      <sz val="12"/>
      <name val="Helv"/>
      <family val="0"/>
    </font>
    <font>
      <i/>
      <sz val="10"/>
      <name val="Helv"/>
      <family val="0"/>
    </font>
    <font>
      <i/>
      <sz val="14"/>
      <name val="Times New Roman"/>
      <family val="1"/>
    </font>
    <font>
      <sz val="10"/>
      <color indexed="10"/>
      <name val="Helv"/>
      <family val="0"/>
    </font>
    <font>
      <sz val="14"/>
      <color indexed="10"/>
      <name val="Times New Roman Cyr"/>
      <family val="1"/>
    </font>
    <font>
      <sz val="16"/>
      <color indexed="10"/>
      <name val="Times New Roman"/>
      <family val="1"/>
    </font>
    <font>
      <sz val="16"/>
      <color indexed="10"/>
      <name val="Arial Cyr"/>
      <family val="0"/>
    </font>
    <font>
      <i/>
      <sz val="14"/>
      <color indexed="8"/>
      <name val="Times New Roman"/>
      <family val="1"/>
    </font>
    <font>
      <i/>
      <sz val="14"/>
      <name val="Times New Roman Cyr"/>
      <family val="0"/>
    </font>
    <font>
      <b/>
      <sz val="14"/>
      <color indexed="10"/>
      <name val="Times New Roman Cyr"/>
      <family val="1"/>
    </font>
    <font>
      <i/>
      <sz val="14"/>
      <color indexed="10"/>
      <name val="Times New Roman"/>
      <family val="1"/>
    </font>
    <font>
      <i/>
      <sz val="12"/>
      <color indexed="10"/>
      <name val="Times New Roman Cyr"/>
      <family val="1"/>
    </font>
    <font>
      <i/>
      <sz val="12"/>
      <color indexed="10"/>
      <name val="Times New Roman"/>
      <family val="1"/>
    </font>
    <font>
      <i/>
      <sz val="14"/>
      <name val="Helv"/>
      <family val="0"/>
    </font>
    <font>
      <sz val="14"/>
      <name val="Times New Roman CYR"/>
      <family val="0"/>
    </font>
    <font>
      <i/>
      <sz val="14"/>
      <name val="Times New Roman CYR"/>
      <family val="1"/>
    </font>
    <font>
      <sz val="13"/>
      <name val="Times New Roman"/>
      <family val="1"/>
    </font>
    <font>
      <i/>
      <sz val="13"/>
      <name val="Times New Roman"/>
      <family val="1"/>
    </font>
    <font>
      <sz val="9"/>
      <color indexed="10"/>
      <name val="Times New Roman CYR"/>
      <family val="1"/>
    </font>
    <font>
      <b/>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0"/>
    </font>
    <font>
      <sz val="16"/>
      <color indexed="8"/>
      <name val="Times New Roman"/>
      <family val="0"/>
    </font>
    <font>
      <b/>
      <sz val="16"/>
      <color indexed="8"/>
      <name val="Times New Roman"/>
      <family val="0"/>
    </font>
    <font>
      <b/>
      <sz val="18"/>
      <color indexed="8"/>
      <name val="Times New Roman"/>
      <family val="0"/>
    </font>
    <font>
      <sz val="10"/>
      <color indexed="8"/>
      <name val="Arial Cyr"/>
      <family val="0"/>
    </font>
    <font>
      <b/>
      <sz val="14"/>
      <color indexed="8"/>
      <name val="Times New Roman"/>
      <family val="0"/>
    </font>
    <font>
      <sz val="20"/>
      <color indexed="8"/>
      <name val="Times New Roman"/>
      <family val="0"/>
    </font>
    <font>
      <sz val="14"/>
      <color indexed="8"/>
      <name val="Arial Cyr"/>
      <family val="0"/>
    </font>
    <font>
      <b/>
      <sz val="20"/>
      <color indexed="8"/>
      <name val="Times New Roman"/>
      <family val="0"/>
    </font>
    <font>
      <b/>
      <sz val="17"/>
      <color indexed="8"/>
      <name val="Times New Roman"/>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thin"/>
      <right style="thin"/>
      <top style="thin"/>
      <bottom/>
    </border>
    <border>
      <left style="thin"/>
      <right style="medium"/>
      <top/>
      <bottom/>
    </border>
    <border>
      <left style="thin"/>
      <right style="thin"/>
      <top/>
      <bottom style="thin"/>
    </border>
    <border>
      <left style="thin"/>
      <right style="thin"/>
      <top/>
      <bottom/>
    </border>
    <border>
      <left style="thin"/>
      <right/>
      <top style="thin"/>
      <bottom style="thin"/>
    </border>
    <border>
      <left style="thin"/>
      <right/>
      <top/>
      <bottom/>
    </border>
    <border>
      <left/>
      <right style="thin"/>
      <top/>
      <bottom style="thin"/>
    </border>
    <border>
      <left style="thin"/>
      <right style="medium"/>
      <top style="medium"/>
      <bottom/>
    </border>
    <border>
      <left/>
      <right style="thin"/>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7" fillId="12"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18" borderId="0" applyNumberFormat="0" applyBorder="0" applyAlignment="0" applyProtection="0"/>
    <xf numFmtId="0" fontId="117" fillId="13" borderId="0" applyNumberFormat="0" applyBorder="0" applyAlignment="0" applyProtection="0"/>
    <xf numFmtId="0" fontId="117" fillId="14" borderId="0" applyNumberFormat="0" applyBorder="0" applyAlignment="0" applyProtection="0"/>
    <xf numFmtId="0" fontId="117" fillId="19" borderId="0" applyNumberFormat="0" applyBorder="0" applyAlignment="0" applyProtection="0"/>
    <xf numFmtId="0" fontId="109" fillId="7" borderId="1" applyNumberFormat="0" applyAlignment="0" applyProtection="0"/>
    <xf numFmtId="0" fontId="110" fillId="20" borderId="2" applyNumberFormat="0" applyAlignment="0" applyProtection="0"/>
    <xf numFmtId="0" fontId="111"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16" fillId="0" borderId="6" applyNumberFormat="0" applyFill="0" applyAlignment="0" applyProtection="0"/>
    <xf numFmtId="0" fontId="113" fillId="21" borderId="7" applyNumberFormat="0" applyAlignment="0" applyProtection="0"/>
    <xf numFmtId="0" fontId="102" fillId="0" borderId="0" applyNumberFormat="0" applyFill="0" applyBorder="0" applyAlignment="0" applyProtection="0"/>
    <xf numFmtId="0" fontId="10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lignment/>
      <protection/>
    </xf>
    <xf numFmtId="0" fontId="0" fillId="0" borderId="0">
      <alignment/>
      <protection/>
    </xf>
    <xf numFmtId="0" fontId="20" fillId="0" borderId="0">
      <alignment/>
      <protection/>
    </xf>
    <xf numFmtId="0" fontId="107" fillId="3" borderId="0" applyNumberFormat="0" applyBorder="0" applyAlignment="0" applyProtection="0"/>
    <xf numFmtId="0" fontId="1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2" fillId="0" borderId="9" applyNumberFormat="0" applyFill="0" applyAlignment="0" applyProtection="0"/>
    <xf numFmtId="0" fontId="1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4" borderId="0" applyNumberFormat="0" applyBorder="0" applyAlignment="0" applyProtection="0"/>
  </cellStyleXfs>
  <cellXfs count="562">
    <xf numFmtId="0" fontId="0" fillId="0" borderId="0" xfId="0" applyAlignment="1">
      <alignment/>
    </xf>
    <xf numFmtId="0" fontId="0" fillId="0" borderId="0" xfId="0" applyFill="1" applyBorder="1" applyAlignment="1">
      <alignment/>
    </xf>
    <xf numFmtId="0" fontId="2" fillId="0" borderId="10" xfId="0" applyFont="1" applyBorder="1" applyAlignment="1">
      <alignment wrapText="1"/>
    </xf>
    <xf numFmtId="49" fontId="0" fillId="0" borderId="0" xfId="0" applyNumberFormat="1" applyBorder="1" applyAlignment="1" applyProtection="1">
      <alignment vertical="top"/>
      <protection locked="0"/>
    </xf>
    <xf numFmtId="0" fontId="5" fillId="0" borderId="0" xfId="0" applyFont="1" applyAlignment="1">
      <alignment/>
    </xf>
    <xf numFmtId="0" fontId="19" fillId="0" borderId="0" xfId="0" applyFont="1" applyAlignment="1">
      <alignment/>
    </xf>
    <xf numFmtId="0" fontId="19" fillId="0" borderId="0" xfId="0" applyFont="1" applyFill="1" applyAlignment="1">
      <alignment/>
    </xf>
    <xf numFmtId="0" fontId="19" fillId="0" borderId="0" xfId="0" applyFont="1" applyBorder="1" applyAlignment="1">
      <alignment/>
    </xf>
    <xf numFmtId="0" fontId="2" fillId="0" borderId="10" xfId="0" applyFont="1" applyBorder="1" applyAlignment="1">
      <alignment horizontal="left" wrapText="1"/>
    </xf>
    <xf numFmtId="49" fontId="0" fillId="0" borderId="0" xfId="0" applyNumberFormat="1" applyAlignment="1" applyProtection="1">
      <alignment vertical="top"/>
      <protection locked="0"/>
    </xf>
    <xf numFmtId="0" fontId="12"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6" fillId="0" borderId="0" xfId="0" applyFont="1" applyBorder="1" applyAlignment="1">
      <alignment horizontal="center"/>
    </xf>
    <xf numFmtId="49" fontId="2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49" fontId="2" fillId="0" borderId="0" xfId="0" applyNumberFormat="1" applyFont="1" applyBorder="1" applyAlignment="1">
      <alignment/>
    </xf>
    <xf numFmtId="0" fontId="5" fillId="0" borderId="0" xfId="0" applyFont="1" applyAlignment="1">
      <alignment/>
    </xf>
    <xf numFmtId="0" fontId="5" fillId="0" borderId="0" xfId="0" applyFont="1" applyBorder="1" applyAlignment="1">
      <alignment horizontal="center"/>
    </xf>
    <xf numFmtId="166" fontId="2" fillId="0" borderId="10" xfId="0" applyNumberFormat="1" applyFont="1" applyBorder="1" applyAlignment="1">
      <alignment wrapText="1"/>
    </xf>
    <xf numFmtId="49" fontId="2" fillId="0" borderId="0" xfId="0" applyNumberFormat="1" applyFont="1" applyAlignment="1">
      <alignment/>
    </xf>
    <xf numFmtId="0" fontId="28" fillId="0" borderId="0" xfId="0" applyFont="1" applyAlignment="1">
      <alignment/>
    </xf>
    <xf numFmtId="0" fontId="13" fillId="0" borderId="0" xfId="57" applyFont="1">
      <alignment/>
      <protection/>
    </xf>
    <xf numFmtId="0" fontId="30" fillId="0" borderId="0" xfId="57" applyFont="1">
      <alignment/>
      <protection/>
    </xf>
    <xf numFmtId="0" fontId="21" fillId="0" borderId="0" xfId="57" applyFont="1">
      <alignment/>
      <protection/>
    </xf>
    <xf numFmtId="0" fontId="30" fillId="0" borderId="0" xfId="57" applyFont="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1" xfId="57" applyFont="1" applyBorder="1" applyAlignment="1">
      <alignment horizontal="center" vertical="center" wrapText="1"/>
      <protection/>
    </xf>
    <xf numFmtId="49" fontId="21" fillId="0" borderId="10" xfId="57" applyNumberFormat="1" applyFont="1" applyBorder="1" applyAlignment="1">
      <alignment horizontal="center" vertical="center" wrapText="1"/>
      <protection/>
    </xf>
    <xf numFmtId="49" fontId="31" fillId="20" borderId="10" xfId="57" applyNumberFormat="1" applyFont="1" applyFill="1" applyBorder="1" applyAlignment="1">
      <alignment horizontal="center" vertical="center" wrapText="1"/>
      <protection/>
    </xf>
    <xf numFmtId="49" fontId="21" fillId="0" borderId="0" xfId="57" applyNumberFormat="1" applyFont="1">
      <alignment/>
      <protection/>
    </xf>
    <xf numFmtId="0" fontId="34" fillId="0" borderId="0" xfId="57" applyFont="1">
      <alignment/>
      <protection/>
    </xf>
    <xf numFmtId="49" fontId="30" fillId="0" borderId="0" xfId="57" applyNumberFormat="1" applyFont="1">
      <alignment/>
      <protection/>
    </xf>
    <xf numFmtId="0" fontId="35" fillId="0" borderId="0" xfId="57" applyFont="1">
      <alignment/>
      <protection/>
    </xf>
    <xf numFmtId="49" fontId="18" fillId="0" borderId="0" xfId="57" applyNumberFormat="1" applyFont="1" applyFill="1" applyBorder="1" applyAlignment="1">
      <alignment horizontal="center" vertical="center" wrapText="1"/>
      <protection/>
    </xf>
    <xf numFmtId="49" fontId="19" fillId="0" borderId="0" xfId="57" applyNumberFormat="1" applyFont="1" applyFill="1" applyBorder="1" applyAlignment="1" applyProtection="1">
      <alignment vertical="top" wrapText="1"/>
      <protection locked="0"/>
    </xf>
    <xf numFmtId="0" fontId="30" fillId="0" borderId="0" xfId="57" applyFont="1" applyBorder="1">
      <alignment/>
      <protection/>
    </xf>
    <xf numFmtId="49" fontId="18" fillId="0" borderId="0" xfId="57" applyNumberFormat="1" applyFont="1" applyFill="1" applyBorder="1" applyAlignment="1" applyProtection="1">
      <alignment vertical="top" wrapText="1"/>
      <protection locked="0"/>
    </xf>
    <xf numFmtId="0" fontId="2" fillId="0" borderId="10" xfId="0" applyFont="1" applyBorder="1" applyAlignment="1">
      <alignment wrapText="1"/>
    </xf>
    <xf numFmtId="49" fontId="16" fillId="0" borderId="10" xfId="0" applyNumberFormat="1" applyFont="1" applyFill="1" applyBorder="1" applyAlignment="1">
      <alignment horizontal="center" wrapText="1"/>
    </xf>
    <xf numFmtId="49" fontId="15" fillId="0" borderId="10" xfId="0" applyNumberFormat="1" applyFont="1" applyFill="1" applyBorder="1" applyAlignment="1">
      <alignment wrapText="1"/>
    </xf>
    <xf numFmtId="166" fontId="11" fillId="0" borderId="10" xfId="0" applyNumberFormat="1" applyFont="1" applyBorder="1" applyAlignment="1">
      <alignment horizontal="center"/>
    </xf>
    <xf numFmtId="0" fontId="11" fillId="0" borderId="10" xfId="0" applyFont="1" applyBorder="1" applyAlignment="1">
      <alignment horizontal="left" wrapText="1"/>
    </xf>
    <xf numFmtId="49" fontId="16" fillId="0" borderId="10" xfId="0" applyNumberFormat="1" applyFont="1" applyBorder="1" applyAlignment="1">
      <alignment horizontal="center" wrapText="1"/>
    </xf>
    <xf numFmtId="49" fontId="14" fillId="0" borderId="10" xfId="0" applyNumberFormat="1" applyFont="1" applyFill="1" applyBorder="1" applyAlignment="1">
      <alignment horizontal="center" wrapText="1"/>
    </xf>
    <xf numFmtId="49" fontId="17" fillId="0" borderId="10" xfId="0" applyNumberFormat="1" applyFont="1" applyFill="1" applyBorder="1" applyAlignment="1" applyProtection="1">
      <alignment wrapText="1"/>
      <protection locked="0"/>
    </xf>
    <xf numFmtId="49" fontId="15" fillId="0" borderId="10" xfId="0" applyNumberFormat="1" applyFont="1" applyBorder="1" applyAlignment="1" applyProtection="1">
      <alignment wrapText="1"/>
      <protection locked="0"/>
    </xf>
    <xf numFmtId="49" fontId="11" fillId="0" borderId="10" xfId="0" applyNumberFormat="1" applyFont="1" applyFill="1" applyBorder="1" applyAlignment="1">
      <alignment horizontal="center" wrapText="1"/>
    </xf>
    <xf numFmtId="49" fontId="2" fillId="0" borderId="10" xfId="0" applyNumberFormat="1" applyFont="1" applyBorder="1" applyAlignment="1" applyProtection="1">
      <alignment horizontal="left" wrapText="1"/>
      <protection locked="0"/>
    </xf>
    <xf numFmtId="49" fontId="14" fillId="24" borderId="10" xfId="0" applyNumberFormat="1" applyFont="1" applyFill="1" applyBorder="1" applyAlignment="1">
      <alignment horizontal="center" wrapText="1"/>
    </xf>
    <xf numFmtId="49" fontId="15" fillId="0" borderId="10" xfId="53" applyNumberFormat="1" applyFont="1" applyFill="1" applyBorder="1" applyAlignment="1">
      <alignment wrapText="1"/>
      <protection/>
    </xf>
    <xf numFmtId="49" fontId="15" fillId="0" borderId="10" xfId="54" applyNumberFormat="1" applyFont="1" applyFill="1" applyBorder="1" applyAlignment="1">
      <alignment horizontal="left" wrapText="1"/>
      <protection/>
    </xf>
    <xf numFmtId="49" fontId="14" fillId="0" borderId="10" xfId="53" applyNumberFormat="1" applyFont="1" applyFill="1" applyBorder="1" applyAlignment="1">
      <alignment horizontal="center" wrapText="1"/>
      <protection/>
    </xf>
    <xf numFmtId="49" fontId="15" fillId="0" borderId="10" xfId="0" applyNumberFormat="1" applyFont="1" applyFill="1" applyBorder="1" applyAlignment="1">
      <alignment horizontal="left" wrapText="1"/>
    </xf>
    <xf numFmtId="49" fontId="24" fillId="20" borderId="10" xfId="0" applyNumberFormat="1" applyFont="1" applyFill="1" applyBorder="1" applyAlignment="1">
      <alignment horizontal="center" wrapText="1"/>
    </xf>
    <xf numFmtId="49" fontId="19" fillId="20" borderId="10" xfId="42" applyNumberFormat="1" applyFont="1" applyFill="1" applyBorder="1" applyAlignment="1" applyProtection="1">
      <alignment wrapText="1"/>
      <protection locked="0"/>
    </xf>
    <xf numFmtId="49" fontId="24" fillId="0" borderId="10" xfId="0" applyNumberFormat="1" applyFont="1" applyFill="1" applyBorder="1" applyAlignment="1">
      <alignment horizontal="center" wrapText="1"/>
    </xf>
    <xf numFmtId="49" fontId="19" fillId="0" borderId="10" xfId="0" applyNumberFormat="1" applyFont="1" applyFill="1" applyBorder="1" applyAlignment="1" applyProtection="1">
      <alignment wrapText="1"/>
      <protection locked="0"/>
    </xf>
    <xf numFmtId="49" fontId="17" fillId="0" borderId="10" xfId="0" applyNumberFormat="1" applyFont="1" applyFill="1" applyBorder="1" applyAlignment="1" applyProtection="1">
      <alignment horizontal="left" wrapText="1"/>
      <protection locked="0"/>
    </xf>
    <xf numFmtId="3" fontId="2" fillId="0" borderId="10" xfId="0" applyNumberFormat="1" applyFont="1" applyBorder="1" applyAlignment="1">
      <alignment horizontal="left" wrapText="1"/>
    </xf>
    <xf numFmtId="49" fontId="15" fillId="24" borderId="10" xfId="0" applyNumberFormat="1" applyFont="1" applyFill="1" applyBorder="1" applyAlignment="1">
      <alignment horizontal="left" wrapText="1"/>
    </xf>
    <xf numFmtId="49" fontId="11" fillId="0" borderId="10" xfId="53" applyNumberFormat="1" applyFont="1" applyFill="1" applyBorder="1" applyAlignment="1">
      <alignment horizontal="center" wrapText="1"/>
      <protection/>
    </xf>
    <xf numFmtId="49" fontId="19" fillId="20" borderId="10" xfId="0" applyNumberFormat="1" applyFont="1" applyFill="1" applyBorder="1" applyAlignment="1" applyProtection="1">
      <alignment wrapText="1"/>
      <protection locked="0"/>
    </xf>
    <xf numFmtId="49" fontId="18" fillId="0" borderId="10" xfId="0" applyNumberFormat="1" applyFont="1" applyFill="1" applyBorder="1" applyAlignment="1" applyProtection="1">
      <alignment wrapText="1"/>
      <protection locked="0"/>
    </xf>
    <xf numFmtId="49" fontId="2" fillId="0" borderId="10" xfId="0" applyNumberFormat="1" applyFont="1" applyBorder="1" applyAlignment="1" applyProtection="1">
      <alignment wrapText="1"/>
      <protection locked="0"/>
    </xf>
    <xf numFmtId="166" fontId="11" fillId="0" borderId="10" xfId="0" applyNumberFormat="1" applyFont="1" applyBorder="1" applyAlignment="1">
      <alignment horizontal="center"/>
    </xf>
    <xf numFmtId="0" fontId="2" fillId="0" borderId="12" xfId="0" applyFont="1" applyBorder="1" applyAlignment="1">
      <alignment horizontal="left" wrapText="1"/>
    </xf>
    <xf numFmtId="49" fontId="27" fillId="20" borderId="10" xfId="0" applyNumberFormat="1" applyFont="1" applyFill="1" applyBorder="1" applyAlignment="1" applyProtection="1">
      <alignment wrapText="1"/>
      <protection locked="0"/>
    </xf>
    <xf numFmtId="49" fontId="19" fillId="20" borderId="10" xfId="0" applyNumberFormat="1" applyFont="1" applyFill="1" applyBorder="1" applyAlignment="1" applyProtection="1">
      <alignment horizontal="left" wrapText="1"/>
      <protection locked="0"/>
    </xf>
    <xf numFmtId="49" fontId="16" fillId="20" borderId="10" xfId="0" applyNumberFormat="1" applyFont="1" applyFill="1" applyBorder="1" applyAlignment="1" applyProtection="1">
      <alignment horizontal="center" wrapText="1"/>
      <protection locked="0"/>
    </xf>
    <xf numFmtId="0" fontId="21" fillId="20" borderId="10" xfId="57" applyFont="1" applyFill="1" applyBorder="1" applyAlignment="1">
      <alignment horizontal="center" wrapText="1"/>
      <protection/>
    </xf>
    <xf numFmtId="49" fontId="21" fillId="0" borderId="10" xfId="57" applyNumberFormat="1" applyFont="1" applyBorder="1" applyAlignment="1">
      <alignment horizontal="center" wrapText="1"/>
      <protection/>
    </xf>
    <xf numFmtId="49" fontId="31" fillId="20" borderId="10" xfId="57" applyNumberFormat="1" applyFont="1" applyFill="1" applyBorder="1" applyAlignment="1">
      <alignment horizontal="center" wrapText="1"/>
      <protection/>
    </xf>
    <xf numFmtId="49" fontId="31" fillId="20" borderId="10" xfId="57" applyNumberFormat="1" applyFont="1" applyFill="1" applyBorder="1" applyAlignment="1" applyProtection="1">
      <alignment horizontal="center" wrapText="1"/>
      <protection locked="0"/>
    </xf>
    <xf numFmtId="49" fontId="31" fillId="20" borderId="10" xfId="57" applyNumberFormat="1" applyFont="1" applyFill="1" applyBorder="1" applyAlignment="1" applyProtection="1">
      <alignment horizontal="left" wrapText="1"/>
      <protection locked="0"/>
    </xf>
    <xf numFmtId="3" fontId="39" fillId="20" borderId="10" xfId="57" applyNumberFormat="1" applyFont="1" applyFill="1" applyBorder="1" applyAlignment="1">
      <alignment horizontal="center" wrapText="1"/>
      <protection/>
    </xf>
    <xf numFmtId="3" fontId="21" fillId="20" borderId="11" xfId="57" applyNumberFormat="1" applyFont="1" applyFill="1" applyBorder="1" applyAlignment="1">
      <alignment horizontal="center" vertical="center" wrapText="1"/>
      <protection/>
    </xf>
    <xf numFmtId="0" fontId="34" fillId="0" borderId="0" xfId="57" applyFont="1" applyAlignment="1">
      <alignment horizontal="center" vertical="center" wrapText="1"/>
      <protection/>
    </xf>
    <xf numFmtId="0" fontId="21" fillId="0" borderId="10" xfId="57" applyFont="1" applyBorder="1" applyAlignment="1">
      <alignment wrapText="1"/>
      <protection/>
    </xf>
    <xf numFmtId="3" fontId="21" fillId="0" borderId="10" xfId="57" applyNumberFormat="1" applyFont="1" applyBorder="1" applyAlignment="1">
      <alignment horizontal="center" wrapText="1"/>
      <protection/>
    </xf>
    <xf numFmtId="4" fontId="21" fillId="0" borderId="10" xfId="57" applyNumberFormat="1" applyFont="1" applyBorder="1" applyAlignment="1">
      <alignment horizontal="center" wrapText="1"/>
      <protection/>
    </xf>
    <xf numFmtId="49" fontId="32" fillId="0" borderId="10" xfId="0" applyNumberFormat="1" applyFont="1" applyFill="1" applyBorder="1" applyAlignment="1">
      <alignment horizontal="center" wrapText="1"/>
    </xf>
    <xf numFmtId="3" fontId="21" fillId="0" borderId="13" xfId="57" applyNumberFormat="1" applyFont="1" applyBorder="1" applyAlignment="1">
      <alignment wrapText="1"/>
      <protection/>
    </xf>
    <xf numFmtId="0" fontId="34" fillId="0" borderId="0" xfId="57" applyFont="1" applyAlignment="1">
      <alignment wrapText="1"/>
      <protection/>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40" fillId="0" borderId="0" xfId="55" applyFont="1" applyAlignment="1">
      <alignment/>
      <protection/>
    </xf>
    <xf numFmtId="0" fontId="41" fillId="0" borderId="0" xfId="55" applyFont="1" applyFill="1" applyBorder="1">
      <alignment/>
      <protection/>
    </xf>
    <xf numFmtId="0" fontId="5" fillId="0" borderId="0" xfId="55" applyFont="1" applyFill="1" applyBorder="1">
      <alignment/>
      <protection/>
    </xf>
    <xf numFmtId="0" fontId="6" fillId="0" borderId="0" xfId="55" applyFont="1" applyFill="1" applyBorder="1" applyAlignment="1">
      <alignment horizontal="center"/>
      <protection/>
    </xf>
    <xf numFmtId="0" fontId="43" fillId="0" borderId="10" xfId="55" applyFont="1" applyFill="1" applyBorder="1" applyAlignment="1">
      <alignment horizontal="center" vertical="center" wrapText="1"/>
      <protection/>
    </xf>
    <xf numFmtId="0" fontId="43" fillId="0" borderId="10" xfId="55" applyFont="1" applyFill="1" applyBorder="1" applyAlignment="1">
      <alignment horizontal="center" vertical="center"/>
      <protection/>
    </xf>
    <xf numFmtId="49" fontId="10" fillId="0" borderId="10" xfId="55" applyNumberFormat="1" applyFont="1" applyFill="1" applyBorder="1" applyAlignment="1">
      <alignment horizontal="center" vertical="top" wrapText="1"/>
      <protection/>
    </xf>
    <xf numFmtId="0" fontId="10" fillId="0" borderId="10" xfId="55" applyFont="1" applyFill="1" applyBorder="1" applyAlignment="1">
      <alignment horizontal="center" vertical="center" wrapText="1"/>
      <protection/>
    </xf>
    <xf numFmtId="0" fontId="44" fillId="0" borderId="0" xfId="55" applyFont="1" applyFill="1" applyBorder="1">
      <alignment/>
      <protection/>
    </xf>
    <xf numFmtId="49" fontId="45" fillId="0" borderId="10" xfId="55" applyNumberFormat="1" applyFont="1" applyFill="1" applyBorder="1" applyAlignment="1">
      <alignment wrapText="1"/>
      <protection/>
    </xf>
    <xf numFmtId="0" fontId="46" fillId="24" borderId="0" xfId="55" applyFont="1" applyFill="1" applyBorder="1">
      <alignment/>
      <protection/>
    </xf>
    <xf numFmtId="0" fontId="46" fillId="0" borderId="0" xfId="55" applyFont="1" applyFill="1" applyBorder="1">
      <alignment/>
      <protection/>
    </xf>
    <xf numFmtId="49" fontId="47" fillId="0" borderId="10" xfId="55" applyNumberFormat="1" applyFont="1" applyFill="1" applyBorder="1" applyAlignment="1">
      <alignment horizontal="left" wrapText="1"/>
      <protection/>
    </xf>
    <xf numFmtId="2" fontId="46" fillId="0" borderId="0" xfId="55" applyNumberFormat="1" applyFont="1" applyFill="1" applyBorder="1">
      <alignment/>
      <protection/>
    </xf>
    <xf numFmtId="49" fontId="47" fillId="0" borderId="10" xfId="55" applyNumberFormat="1" applyFont="1" applyFill="1" applyBorder="1" applyAlignment="1">
      <alignment vertical="justify" wrapText="1"/>
      <protection/>
    </xf>
    <xf numFmtId="0" fontId="41" fillId="24" borderId="0" xfId="55" applyFont="1" applyFill="1" applyBorder="1">
      <alignment/>
      <protection/>
    </xf>
    <xf numFmtId="49" fontId="45" fillId="0" borderId="10" xfId="55" applyNumberFormat="1" applyFont="1" applyFill="1" applyBorder="1" applyAlignment="1">
      <alignment horizontal="left" wrapText="1"/>
      <protection/>
    </xf>
    <xf numFmtId="49" fontId="47" fillId="0" borderId="10" xfId="55" applyNumberFormat="1" applyFont="1" applyFill="1" applyBorder="1" applyAlignment="1">
      <alignment wrapText="1"/>
      <protection/>
    </xf>
    <xf numFmtId="49" fontId="41" fillId="0" borderId="0" xfId="55" applyNumberFormat="1" applyFont="1" applyFill="1" applyBorder="1" applyAlignment="1">
      <alignment vertical="top" wrapText="1"/>
      <protection/>
    </xf>
    <xf numFmtId="0" fontId="48" fillId="0" borderId="0" xfId="55" applyFont="1" applyFill="1" applyBorder="1">
      <alignment/>
      <protection/>
    </xf>
    <xf numFmtId="0" fontId="49" fillId="0" borderId="0" xfId="55" applyFont="1" applyFill="1" applyBorder="1">
      <alignment/>
      <protection/>
    </xf>
    <xf numFmtId="0" fontId="36" fillId="0" borderId="0" xfId="55" applyFont="1" applyFill="1" applyBorder="1" applyAlignment="1">
      <alignment vertical="top"/>
      <protection/>
    </xf>
    <xf numFmtId="0" fontId="46" fillId="0" borderId="0" xfId="58" applyFont="1" applyFill="1" applyBorder="1" applyAlignment="1" applyProtection="1">
      <alignment vertical="center" wrapText="1"/>
      <protection/>
    </xf>
    <xf numFmtId="164" fontId="48" fillId="0" borderId="0" xfId="55" applyNumberFormat="1" applyFont="1" applyFill="1" applyBorder="1">
      <alignment/>
      <protection/>
    </xf>
    <xf numFmtId="3" fontId="48" fillId="0" borderId="0" xfId="55" applyNumberFormat="1" applyFont="1" applyFill="1" applyBorder="1">
      <alignment/>
      <protection/>
    </xf>
    <xf numFmtId="1" fontId="41" fillId="0" borderId="0" xfId="55" applyNumberFormat="1" applyFont="1" applyFill="1" applyBorder="1" applyAlignment="1">
      <alignment vertical="top" wrapText="1"/>
      <protection/>
    </xf>
    <xf numFmtId="0" fontId="39" fillId="0" borderId="0" xfId="0" applyFont="1" applyAlignment="1">
      <alignment horizontal="left"/>
    </xf>
    <xf numFmtId="0" fontId="39" fillId="0" borderId="0" xfId="0" applyFont="1" applyAlignment="1">
      <alignment/>
    </xf>
    <xf numFmtId="0" fontId="51" fillId="0" borderId="0" xfId="0" applyFont="1" applyAlignment="1">
      <alignment/>
    </xf>
    <xf numFmtId="0" fontId="52" fillId="0" borderId="0" xfId="0" applyFont="1" applyAlignment="1">
      <alignment horizontal="center"/>
    </xf>
    <xf numFmtId="0" fontId="53" fillId="0" borderId="10" xfId="0" applyFont="1" applyBorder="1" applyAlignment="1">
      <alignment horizontal="center" wrapText="1"/>
    </xf>
    <xf numFmtId="0" fontId="53" fillId="0" borderId="10" xfId="0" applyFont="1" applyBorder="1" applyAlignment="1">
      <alignment horizontal="center"/>
    </xf>
    <xf numFmtId="0" fontId="54" fillId="0" borderId="0" xfId="0" applyFont="1" applyAlignment="1">
      <alignment/>
    </xf>
    <xf numFmtId="0" fontId="55" fillId="0" borderId="0" xfId="0" applyFont="1" applyAlignment="1">
      <alignment/>
    </xf>
    <xf numFmtId="0" fontId="21" fillId="0" borderId="0" xfId="0" applyFont="1" applyAlignment="1">
      <alignment/>
    </xf>
    <xf numFmtId="0" fontId="56" fillId="0" borderId="0" xfId="0" applyFont="1" applyAlignment="1">
      <alignment/>
    </xf>
    <xf numFmtId="165" fontId="58" fillId="0" borderId="0" xfId="0" applyNumberFormat="1" applyFont="1" applyBorder="1" applyAlignment="1">
      <alignment vertical="center"/>
    </xf>
    <xf numFmtId="2" fontId="58" fillId="0" borderId="0" xfId="0" applyNumberFormat="1" applyFont="1" applyBorder="1" applyAlignment="1">
      <alignment vertical="center"/>
    </xf>
    <xf numFmtId="0" fontId="28" fillId="0" borderId="0" xfId="0" applyFont="1" applyAlignment="1">
      <alignment horizontal="center"/>
    </xf>
    <xf numFmtId="0" fontId="28" fillId="0" borderId="10" xfId="0" applyFont="1" applyBorder="1" applyAlignment="1">
      <alignment/>
    </xf>
    <xf numFmtId="0" fontId="26" fillId="0" borderId="10" xfId="0" applyFont="1" applyBorder="1" applyAlignment="1">
      <alignment horizontal="center" vertical="center" wrapText="1"/>
    </xf>
    <xf numFmtId="0" fontId="5" fillId="0" borderId="10" xfId="0" applyFont="1" applyBorder="1" applyAlignment="1">
      <alignment horizontal="center" wrapText="1"/>
    </xf>
    <xf numFmtId="3" fontId="5" fillId="0" borderId="10" xfId="0" applyNumberFormat="1" applyFont="1" applyBorder="1" applyAlignment="1">
      <alignment horizontal="center" wrapText="1"/>
    </xf>
    <xf numFmtId="3" fontId="26" fillId="0" borderId="10" xfId="0" applyNumberFormat="1" applyFont="1" applyBorder="1" applyAlignment="1">
      <alignment horizontal="center" wrapText="1"/>
    </xf>
    <xf numFmtId="0" fontId="8" fillId="0" borderId="10" xfId="0" applyFont="1" applyBorder="1" applyAlignment="1">
      <alignment horizontal="justify" wrapText="1"/>
    </xf>
    <xf numFmtId="0" fontId="60" fillId="0" borderId="0" xfId="0" applyFont="1" applyAlignment="1">
      <alignment/>
    </xf>
    <xf numFmtId="3" fontId="19" fillId="20" borderId="10" xfId="0" applyNumberFormat="1" applyFont="1" applyFill="1" applyBorder="1" applyAlignment="1">
      <alignment horizontal="center" wrapText="1"/>
    </xf>
    <xf numFmtId="3" fontId="18" fillId="0" borderId="10"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2" fillId="0" borderId="10" xfId="0" applyNumberFormat="1" applyFont="1" applyFill="1" applyBorder="1" applyAlignment="1">
      <alignment horizontal="center" wrapText="1"/>
    </xf>
    <xf numFmtId="3" fontId="25" fillId="0" borderId="10" xfId="0" applyNumberFormat="1" applyFont="1" applyFill="1" applyBorder="1" applyAlignment="1">
      <alignment horizontal="center" wrapText="1"/>
    </xf>
    <xf numFmtId="3" fontId="17" fillId="0" borderId="10" xfId="0" applyNumberFormat="1" applyFont="1" applyFill="1" applyBorder="1" applyAlignment="1">
      <alignment horizontal="center" wrapText="1"/>
    </xf>
    <xf numFmtId="3" fontId="19" fillId="0" borderId="10" xfId="0" applyNumberFormat="1" applyFont="1" applyFill="1" applyBorder="1" applyAlignment="1">
      <alignment horizontal="center" wrapText="1"/>
    </xf>
    <xf numFmtId="3" fontId="2" fillId="0" borderId="10" xfId="0" applyNumberFormat="1" applyFont="1" applyBorder="1" applyAlignment="1">
      <alignment horizontal="center" wrapText="1"/>
    </xf>
    <xf numFmtId="3" fontId="20" fillId="0" borderId="10" xfId="0" applyNumberFormat="1" applyFont="1" applyFill="1" applyBorder="1" applyAlignment="1">
      <alignment horizontal="center" wrapText="1"/>
    </xf>
    <xf numFmtId="3" fontId="2" fillId="0" borderId="10" xfId="0" applyNumberFormat="1" applyFont="1" applyBorder="1" applyAlignment="1">
      <alignment horizontal="center" wrapText="1"/>
    </xf>
    <xf numFmtId="3" fontId="2" fillId="0" borderId="10" xfId="0" applyNumberFormat="1" applyFont="1" applyFill="1" applyBorder="1" applyAlignment="1" applyProtection="1">
      <alignment horizontal="center" wrapText="1"/>
      <protection locked="0"/>
    </xf>
    <xf numFmtId="3" fontId="5" fillId="0" borderId="10" xfId="0" applyNumberFormat="1" applyFont="1" applyFill="1" applyBorder="1" applyAlignment="1">
      <alignment horizontal="center" wrapText="1"/>
    </xf>
    <xf numFmtId="3" fontId="2" fillId="0" borderId="10" xfId="0" applyNumberFormat="1" applyFont="1" applyFill="1" applyBorder="1" applyAlignment="1" applyProtection="1">
      <alignment horizontal="center"/>
      <protection locked="0"/>
    </xf>
    <xf numFmtId="3" fontId="6" fillId="0" borderId="10" xfId="0" applyNumberFormat="1" applyFont="1" applyFill="1" applyBorder="1" applyAlignment="1">
      <alignment horizontal="center" wrapText="1"/>
    </xf>
    <xf numFmtId="3" fontId="2" fillId="0" borderId="10" xfId="0" applyNumberFormat="1" applyFont="1" applyFill="1" applyBorder="1" applyAlignment="1">
      <alignment horizontal="center"/>
    </xf>
    <xf numFmtId="3" fontId="26" fillId="0" borderId="10" xfId="0" applyNumberFormat="1" applyFont="1" applyFill="1" applyBorder="1" applyAlignment="1">
      <alignment horizontal="center" wrapText="1"/>
    </xf>
    <xf numFmtId="3" fontId="2" fillId="0" borderId="10" xfId="0" applyNumberFormat="1" applyFont="1" applyFill="1" applyBorder="1" applyAlignment="1" applyProtection="1">
      <alignment horizontal="center"/>
      <protection locked="0"/>
    </xf>
    <xf numFmtId="3" fontId="26" fillId="20" borderId="10" xfId="0" applyNumberFormat="1" applyFont="1" applyFill="1" applyBorder="1" applyAlignment="1">
      <alignment horizontal="center" wrapText="1"/>
    </xf>
    <xf numFmtId="3" fontId="5" fillId="0" borderId="10" xfId="0" applyNumberFormat="1" applyFont="1" applyBorder="1" applyAlignment="1">
      <alignment horizontal="center" wrapText="1"/>
    </xf>
    <xf numFmtId="3" fontId="5" fillId="0" borderId="10" xfId="0" applyNumberFormat="1" applyFont="1" applyFill="1" applyBorder="1" applyAlignment="1" applyProtection="1">
      <alignment horizontal="center" wrapText="1"/>
      <protection locked="0"/>
    </xf>
    <xf numFmtId="3" fontId="2" fillId="0" borderId="10" xfId="0" applyNumberFormat="1" applyFont="1" applyFill="1" applyBorder="1" applyAlignment="1">
      <alignment horizontal="center" wrapText="1"/>
    </xf>
    <xf numFmtId="3" fontId="8" fillId="20" borderId="10" xfId="0" applyNumberFormat="1" applyFont="1" applyFill="1" applyBorder="1" applyAlignment="1">
      <alignment horizontal="center" wrapText="1"/>
    </xf>
    <xf numFmtId="3" fontId="10" fillId="0" borderId="10" xfId="0" applyNumberFormat="1" applyFont="1" applyBorder="1" applyAlignment="1">
      <alignment horizontal="center" wrapText="1"/>
    </xf>
    <xf numFmtId="3" fontId="8" fillId="0" borderId="10" xfId="0" applyNumberFormat="1" applyFont="1" applyBorder="1" applyAlignment="1">
      <alignment horizontal="center" wrapText="1"/>
    </xf>
    <xf numFmtId="3" fontId="39" fillId="0" borderId="10" xfId="0" applyNumberFormat="1" applyFont="1" applyBorder="1" applyAlignment="1">
      <alignment horizontal="center" wrapText="1"/>
    </xf>
    <xf numFmtId="3" fontId="39" fillId="0" borderId="10" xfId="0" applyNumberFormat="1" applyFont="1" applyBorder="1" applyAlignment="1">
      <alignment horizontal="center"/>
    </xf>
    <xf numFmtId="3" fontId="21" fillId="0" borderId="10" xfId="0" applyNumberFormat="1" applyFont="1" applyBorder="1" applyAlignment="1">
      <alignment horizontal="center"/>
    </xf>
    <xf numFmtId="3" fontId="21" fillId="0" borderId="10" xfId="0" applyNumberFormat="1" applyFont="1" applyBorder="1" applyAlignment="1">
      <alignment horizontal="center"/>
    </xf>
    <xf numFmtId="3" fontId="39" fillId="0" borderId="10" xfId="0" applyNumberFormat="1" applyFont="1" applyBorder="1" applyAlignment="1">
      <alignment horizontal="center"/>
    </xf>
    <xf numFmtId="3" fontId="55" fillId="0" borderId="10" xfId="0" applyNumberFormat="1" applyFont="1" applyBorder="1" applyAlignment="1">
      <alignment horizontal="center"/>
    </xf>
    <xf numFmtId="3" fontId="8" fillId="0" borderId="10" xfId="55" applyNumberFormat="1" applyFont="1" applyFill="1" applyBorder="1" applyAlignment="1">
      <alignment horizontal="center" wrapText="1"/>
      <protection/>
    </xf>
    <xf numFmtId="3" fontId="47" fillId="0" borderId="10" xfId="55" applyNumberFormat="1" applyFont="1" applyFill="1" applyBorder="1" applyAlignment="1">
      <alignment horizontal="center" wrapText="1"/>
      <protection/>
    </xf>
    <xf numFmtId="3" fontId="13" fillId="0" borderId="10" xfId="55" applyNumberFormat="1" applyFont="1" applyFill="1" applyBorder="1" applyAlignment="1">
      <alignment horizontal="center" wrapText="1"/>
      <protection/>
    </xf>
    <xf numFmtId="3" fontId="13" fillId="0" borderId="10" xfId="55" applyNumberFormat="1" applyFont="1" applyFill="1" applyBorder="1" applyAlignment="1">
      <alignment horizontal="center"/>
      <protection/>
    </xf>
    <xf numFmtId="3" fontId="45" fillId="0" borderId="10" xfId="55" applyNumberFormat="1" applyFont="1" applyFill="1" applyBorder="1" applyAlignment="1">
      <alignment horizontal="center" wrapText="1"/>
      <protection/>
    </xf>
    <xf numFmtId="3" fontId="32" fillId="0" borderId="10" xfId="57" applyNumberFormat="1" applyFont="1" applyBorder="1" applyAlignment="1">
      <alignment horizontal="center" vertical="center" wrapText="1"/>
      <protection/>
    </xf>
    <xf numFmtId="3" fontId="31" fillId="20" borderId="10" xfId="57" applyNumberFormat="1" applyFont="1" applyFill="1" applyBorder="1" applyAlignment="1" applyProtection="1">
      <alignment horizontal="center" wrapText="1"/>
      <protection locked="0"/>
    </xf>
    <xf numFmtId="3" fontId="32" fillId="0" borderId="10" xfId="57" applyNumberFormat="1" applyFont="1" applyFill="1" applyBorder="1" applyAlignment="1">
      <alignment horizontal="center" wrapText="1"/>
      <protection/>
    </xf>
    <xf numFmtId="166" fontId="11" fillId="0" borderId="12" xfId="0" applyNumberFormat="1" applyFont="1" applyBorder="1" applyAlignment="1">
      <alignment horizontal="center"/>
    </xf>
    <xf numFmtId="3" fontId="5" fillId="0" borderId="12" xfId="0" applyNumberFormat="1" applyFont="1" applyBorder="1" applyAlignment="1">
      <alignment horizontal="center" wrapText="1"/>
    </xf>
    <xf numFmtId="49" fontId="16" fillId="0" borderId="12" xfId="0" applyNumberFormat="1" applyFont="1" applyBorder="1" applyAlignment="1">
      <alignment horizontal="center" wrapText="1"/>
    </xf>
    <xf numFmtId="49" fontId="72" fillId="0" borderId="10" xfId="54" applyNumberFormat="1" applyFont="1" applyFill="1" applyBorder="1" applyAlignment="1">
      <alignment horizontal="left" wrapText="1"/>
      <protection/>
    </xf>
    <xf numFmtId="2" fontId="72" fillId="0" borderId="10" xfId="54" applyNumberFormat="1" applyFont="1" applyFill="1" applyBorder="1" applyAlignment="1">
      <alignment horizontal="left" wrapText="1"/>
      <protection/>
    </xf>
    <xf numFmtId="0" fontId="2" fillId="0" borderId="0" xfId="0" applyFont="1" applyAlignment="1">
      <alignment wrapText="1"/>
    </xf>
    <xf numFmtId="0" fontId="2" fillId="0" borderId="0" xfId="0" applyFont="1" applyAlignment="1">
      <alignment/>
    </xf>
    <xf numFmtId="49" fontId="63" fillId="0" borderId="10" xfId="0" applyNumberFormat="1" applyFont="1" applyFill="1" applyBorder="1" applyAlignment="1">
      <alignment horizontal="center" wrapText="1"/>
    </xf>
    <xf numFmtId="49" fontId="64" fillId="0" borderId="10" xfId="0" applyNumberFormat="1" applyFont="1" applyFill="1" applyBorder="1" applyAlignment="1">
      <alignment wrapText="1"/>
    </xf>
    <xf numFmtId="3" fontId="12" fillId="0" borderId="10" xfId="0" applyNumberFormat="1" applyFont="1" applyFill="1" applyBorder="1" applyAlignment="1">
      <alignment horizontal="center" wrapText="1"/>
    </xf>
    <xf numFmtId="3" fontId="10" fillId="0" borderId="10" xfId="0" applyNumberFormat="1" applyFont="1" applyFill="1" applyBorder="1" applyAlignment="1">
      <alignment horizontal="center" wrapText="1"/>
    </xf>
    <xf numFmtId="3" fontId="65" fillId="0" borderId="10" xfId="0" applyNumberFormat="1" applyFont="1" applyFill="1" applyBorder="1" applyAlignment="1">
      <alignment horizontal="center" wrapText="1"/>
    </xf>
    <xf numFmtId="3" fontId="12" fillId="0" borderId="10" xfId="0" applyNumberFormat="1" applyFont="1" applyBorder="1" applyAlignment="1">
      <alignment horizontal="center" wrapText="1"/>
    </xf>
    <xf numFmtId="3" fontId="66" fillId="0" borderId="10" xfId="0" applyNumberFormat="1" applyFont="1" applyFill="1" applyBorder="1" applyAlignment="1">
      <alignment horizontal="center" wrapText="1"/>
    </xf>
    <xf numFmtId="0" fontId="67" fillId="0" borderId="0" xfId="0" applyFont="1" applyAlignment="1">
      <alignment/>
    </xf>
    <xf numFmtId="0" fontId="67" fillId="0" borderId="0" xfId="0" applyFont="1" applyFill="1" applyAlignment="1">
      <alignment/>
    </xf>
    <xf numFmtId="4" fontId="16" fillId="0" borderId="10" xfId="0" applyNumberFormat="1" applyFont="1" applyFill="1" applyBorder="1" applyAlignment="1">
      <alignment horizontal="center" wrapText="1"/>
    </xf>
    <xf numFmtId="49" fontId="63" fillId="0" borderId="10" xfId="0" applyNumberFormat="1" applyFont="1" applyBorder="1" applyAlignment="1">
      <alignment horizontal="center" wrapText="1"/>
    </xf>
    <xf numFmtId="49" fontId="64" fillId="0" borderId="10" xfId="0" applyNumberFormat="1" applyFont="1" applyFill="1" applyBorder="1" applyAlignment="1">
      <alignment horizontal="left" wrapText="1"/>
    </xf>
    <xf numFmtId="3" fontId="10" fillId="0" borderId="10" xfId="0" applyNumberFormat="1" applyFont="1" applyBorder="1" applyAlignment="1">
      <alignment horizontal="center" wrapText="1"/>
    </xf>
    <xf numFmtId="3" fontId="16" fillId="0" borderId="10" xfId="0" applyNumberFormat="1" applyFont="1" applyFill="1" applyBorder="1" applyAlignment="1">
      <alignment horizontal="center" wrapText="1"/>
    </xf>
    <xf numFmtId="49" fontId="17" fillId="0" borderId="10" xfId="0" applyNumberFormat="1" applyFont="1" applyFill="1" applyBorder="1" applyAlignment="1">
      <alignment horizontal="center" wrapText="1"/>
    </xf>
    <xf numFmtId="0" fontId="25" fillId="0" borderId="10" xfId="0" applyFont="1" applyBorder="1" applyAlignment="1">
      <alignment/>
    </xf>
    <xf numFmtId="0" fontId="17" fillId="0" borderId="0" xfId="0" applyFont="1" applyAlignment="1">
      <alignment/>
    </xf>
    <xf numFmtId="0" fontId="17" fillId="0" borderId="0" xfId="0" applyFont="1" applyFill="1" applyAlignment="1">
      <alignment/>
    </xf>
    <xf numFmtId="0" fontId="17" fillId="0" borderId="10" xfId="0" applyFont="1" applyBorder="1" applyAlignment="1">
      <alignment horizontal="center"/>
    </xf>
    <xf numFmtId="49" fontId="66" fillId="0" borderId="10" xfId="0" applyNumberFormat="1" applyFont="1" applyFill="1" applyBorder="1" applyAlignment="1" applyProtection="1">
      <alignment horizontal="left" wrapText="1"/>
      <protection locked="0"/>
    </xf>
    <xf numFmtId="3" fontId="10" fillId="0" borderId="10" xfId="0" applyNumberFormat="1" applyFont="1" applyFill="1" applyBorder="1" applyAlignment="1" applyProtection="1">
      <alignment horizontal="center" wrapText="1"/>
      <protection locked="0"/>
    </xf>
    <xf numFmtId="3" fontId="68" fillId="0" borderId="10" xfId="0" applyNumberFormat="1" applyFont="1" applyFill="1" applyBorder="1" applyAlignment="1">
      <alignment horizontal="center" wrapText="1"/>
    </xf>
    <xf numFmtId="0" fontId="2" fillId="0" borderId="10" xfId="0" applyFont="1" applyBorder="1" applyAlignment="1">
      <alignment/>
    </xf>
    <xf numFmtId="3" fontId="73" fillId="0" borderId="10" xfId="0" applyNumberFormat="1" applyFont="1" applyFill="1" applyBorder="1" applyAlignment="1">
      <alignment horizontal="center" wrapText="1"/>
    </xf>
    <xf numFmtId="3" fontId="74" fillId="0" borderId="10" xfId="0" applyNumberFormat="1" applyFont="1" applyBorder="1" applyAlignment="1">
      <alignment horizontal="center" wrapText="1"/>
    </xf>
    <xf numFmtId="0" fontId="75" fillId="0" borderId="0" xfId="0" applyFont="1" applyAlignment="1">
      <alignment/>
    </xf>
    <xf numFmtId="166" fontId="11" fillId="0" borderId="12" xfId="0" applyNumberFormat="1" applyFont="1" applyBorder="1" applyAlignment="1">
      <alignment horizontal="center"/>
    </xf>
    <xf numFmtId="3" fontId="2" fillId="0" borderId="12" xfId="0" applyNumberFormat="1" applyFont="1" applyBorder="1" applyAlignment="1">
      <alignment horizontal="center" wrapText="1"/>
    </xf>
    <xf numFmtId="3" fontId="17" fillId="0" borderId="12" xfId="0" applyNumberFormat="1" applyFont="1" applyFill="1" applyBorder="1" applyAlignment="1">
      <alignment horizontal="center" wrapText="1"/>
    </xf>
    <xf numFmtId="3" fontId="5" fillId="0" borderId="12" xfId="0" applyNumberFormat="1" applyFont="1" applyBorder="1" applyAlignment="1">
      <alignment horizontal="center" wrapText="1"/>
    </xf>
    <xf numFmtId="3" fontId="5" fillId="0" borderId="14" xfId="0" applyNumberFormat="1" applyFont="1" applyBorder="1" applyAlignment="1">
      <alignment horizontal="center" wrapText="1"/>
    </xf>
    <xf numFmtId="3" fontId="18" fillId="0" borderId="12" xfId="0" applyNumberFormat="1" applyFont="1" applyFill="1" applyBorder="1" applyAlignment="1">
      <alignment horizontal="center" wrapText="1"/>
    </xf>
    <xf numFmtId="3" fontId="19" fillId="0" borderId="12" xfId="0" applyNumberFormat="1" applyFont="1" applyFill="1" applyBorder="1" applyAlignment="1">
      <alignment horizontal="center" wrapText="1"/>
    </xf>
    <xf numFmtId="0" fontId="76" fillId="0" borderId="0" xfId="0" applyFont="1" applyAlignment="1">
      <alignment/>
    </xf>
    <xf numFmtId="0" fontId="76" fillId="0" borderId="0" xfId="0" applyFont="1" applyBorder="1" applyAlignment="1">
      <alignment/>
    </xf>
    <xf numFmtId="0" fontId="19" fillId="0" borderId="10" xfId="0" applyFont="1" applyBorder="1" applyAlignment="1">
      <alignment/>
    </xf>
    <xf numFmtId="166" fontId="38" fillId="0" borderId="10" xfId="0" applyNumberFormat="1" applyFont="1" applyBorder="1" applyAlignment="1">
      <alignment horizontal="center"/>
    </xf>
    <xf numFmtId="0" fontId="10" fillId="0" borderId="0" xfId="0" applyFont="1" applyAlignment="1">
      <alignment/>
    </xf>
    <xf numFmtId="3" fontId="12" fillId="0" borderId="10" xfId="0" applyNumberFormat="1" applyFont="1" applyBorder="1" applyAlignment="1">
      <alignment horizontal="center" wrapText="1"/>
    </xf>
    <xf numFmtId="3" fontId="70" fillId="0" borderId="10" xfId="0" applyNumberFormat="1" applyFont="1" applyFill="1" applyBorder="1" applyAlignment="1">
      <alignment horizontal="center" wrapText="1"/>
    </xf>
    <xf numFmtId="3" fontId="67" fillId="0" borderId="10" xfId="0" applyNumberFormat="1" applyFont="1" applyFill="1" applyBorder="1" applyAlignment="1">
      <alignment horizontal="center" wrapText="1"/>
    </xf>
    <xf numFmtId="0" fontId="67" fillId="0" borderId="0" xfId="0" applyFont="1" applyBorder="1" applyAlignment="1">
      <alignment/>
    </xf>
    <xf numFmtId="0" fontId="10" fillId="0" borderId="10" xfId="0" applyFont="1" applyBorder="1" applyAlignment="1">
      <alignment wrapText="1"/>
    </xf>
    <xf numFmtId="166" fontId="38" fillId="0" borderId="10" xfId="0" applyNumberFormat="1" applyFont="1" applyBorder="1" applyAlignment="1">
      <alignment horizontal="center"/>
    </xf>
    <xf numFmtId="3" fontId="12" fillId="0" borderId="10" xfId="0" applyNumberFormat="1" applyFont="1" applyFill="1" applyBorder="1" applyAlignment="1" applyProtection="1">
      <alignment horizontal="center" wrapText="1"/>
      <protection locked="0"/>
    </xf>
    <xf numFmtId="3" fontId="12" fillId="0" borderId="10" xfId="0" applyNumberFormat="1" applyFont="1" applyFill="1" applyBorder="1" applyAlignment="1">
      <alignment horizontal="center" wrapText="1"/>
    </xf>
    <xf numFmtId="0" fontId="64" fillId="0" borderId="10" xfId="0" applyFont="1" applyBorder="1" applyAlignment="1">
      <alignment/>
    </xf>
    <xf numFmtId="0" fontId="65" fillId="0" borderId="10" xfId="0" applyFont="1" applyBorder="1" applyAlignment="1">
      <alignment horizontal="center"/>
    </xf>
    <xf numFmtId="49" fontId="17" fillId="0" borderId="10" xfId="0" applyNumberFormat="1" applyFont="1" applyBorder="1" applyAlignment="1">
      <alignment horizontal="center" wrapText="1"/>
    </xf>
    <xf numFmtId="49" fontId="71" fillId="24" borderId="10" xfId="0" applyNumberFormat="1" applyFont="1" applyFill="1" applyBorder="1" applyAlignment="1">
      <alignment horizontal="center" wrapText="1"/>
    </xf>
    <xf numFmtId="49" fontId="64" fillId="24" borderId="10" xfId="0" applyNumberFormat="1" applyFont="1" applyFill="1" applyBorder="1" applyAlignment="1">
      <alignment wrapText="1"/>
    </xf>
    <xf numFmtId="0" fontId="69" fillId="0" borderId="0" xfId="0" applyFont="1" applyAlignment="1">
      <alignment/>
    </xf>
    <xf numFmtId="0" fontId="10" fillId="0" borderId="10" xfId="0" applyFont="1" applyBorder="1" applyAlignment="1">
      <alignment horizontal="left" wrapText="1"/>
    </xf>
    <xf numFmtId="0" fontId="19" fillId="0" borderId="12" xfId="0" applyFont="1" applyBorder="1" applyAlignment="1">
      <alignment/>
    </xf>
    <xf numFmtId="3" fontId="5" fillId="0" borderId="15" xfId="0" applyNumberFormat="1" applyFont="1" applyBorder="1" applyAlignment="1">
      <alignment horizontal="center" wrapText="1"/>
    </xf>
    <xf numFmtId="0" fontId="19" fillId="0" borderId="12" xfId="0" applyFont="1" applyBorder="1" applyAlignment="1">
      <alignment/>
    </xf>
    <xf numFmtId="3" fontId="5" fillId="0" borderId="16" xfId="0" applyNumberFormat="1" applyFont="1" applyBorder="1" applyAlignment="1">
      <alignment horizontal="center" wrapText="1"/>
    </xf>
    <xf numFmtId="3" fontId="5" fillId="0" borderId="16" xfId="0" applyNumberFormat="1" applyFont="1" applyFill="1" applyBorder="1" applyAlignment="1">
      <alignment horizontal="center" wrapText="1"/>
    </xf>
    <xf numFmtId="49" fontId="16" fillId="0" borderId="12" xfId="0" applyNumberFormat="1" applyFont="1" applyFill="1" applyBorder="1" applyAlignment="1">
      <alignment horizontal="center" wrapText="1"/>
    </xf>
    <xf numFmtId="3" fontId="5" fillId="0" borderId="17" xfId="0" applyNumberFormat="1" applyFont="1" applyBorder="1" applyAlignment="1">
      <alignment horizontal="center" wrapText="1"/>
    </xf>
    <xf numFmtId="0" fontId="10" fillId="0" borderId="10" xfId="0" applyFont="1" applyBorder="1" applyAlignment="1">
      <alignment wrapText="1"/>
    </xf>
    <xf numFmtId="0" fontId="75" fillId="0" borderId="0" xfId="0" applyFont="1" applyBorder="1" applyAlignment="1">
      <alignment/>
    </xf>
    <xf numFmtId="0" fontId="67" fillId="0" borderId="12" xfId="0" applyFont="1" applyBorder="1" applyAlignment="1">
      <alignment/>
    </xf>
    <xf numFmtId="49" fontId="63" fillId="0" borderId="17" xfId="0" applyNumberFormat="1" applyFont="1" applyFill="1" applyBorder="1" applyAlignment="1">
      <alignment horizontal="center" wrapText="1"/>
    </xf>
    <xf numFmtId="3" fontId="77" fillId="0" borderId="0" xfId="0" applyNumberFormat="1" applyFont="1" applyBorder="1" applyAlignment="1">
      <alignment horizontal="center" wrapText="1"/>
    </xf>
    <xf numFmtId="3" fontId="10" fillId="0" borderId="12" xfId="0" applyNumberFormat="1" applyFont="1" applyBorder="1" applyAlignment="1">
      <alignment horizontal="center" wrapText="1"/>
    </xf>
    <xf numFmtId="3" fontId="66" fillId="0" borderId="17" xfId="0" applyNumberFormat="1" applyFont="1" applyFill="1" applyBorder="1" applyAlignment="1">
      <alignment horizontal="center" wrapText="1"/>
    </xf>
    <xf numFmtId="3" fontId="66" fillId="0" borderId="15" xfId="0" applyNumberFormat="1" applyFont="1" applyFill="1" applyBorder="1" applyAlignment="1">
      <alignment horizontal="center" wrapText="1"/>
    </xf>
    <xf numFmtId="3" fontId="66" fillId="0" borderId="0" xfId="0" applyNumberFormat="1" applyFont="1" applyFill="1" applyBorder="1" applyAlignment="1">
      <alignment horizontal="center" wrapText="1"/>
    </xf>
    <xf numFmtId="0" fontId="67" fillId="0" borderId="17" xfId="0" applyFont="1" applyBorder="1" applyAlignment="1">
      <alignment/>
    </xf>
    <xf numFmtId="49" fontId="63" fillId="0" borderId="14" xfId="0" applyNumberFormat="1" applyFont="1" applyFill="1" applyBorder="1" applyAlignment="1">
      <alignment horizontal="center" wrapText="1"/>
    </xf>
    <xf numFmtId="0" fontId="10" fillId="0" borderId="14" xfId="0" applyFont="1" applyBorder="1" applyAlignment="1">
      <alignment wrapText="1"/>
    </xf>
    <xf numFmtId="3" fontId="12" fillId="0" borderId="15" xfId="0" applyNumberFormat="1" applyFont="1" applyBorder="1" applyAlignment="1">
      <alignment horizontal="center" wrapText="1"/>
    </xf>
    <xf numFmtId="3" fontId="10" fillId="0" borderId="14" xfId="0" applyNumberFormat="1" applyFont="1" applyBorder="1" applyAlignment="1">
      <alignment horizontal="center" wrapText="1"/>
    </xf>
    <xf numFmtId="3" fontId="66" fillId="0" borderId="14" xfId="0" applyNumberFormat="1" applyFont="1" applyFill="1" applyBorder="1" applyAlignment="1">
      <alignment horizontal="center" wrapText="1"/>
    </xf>
    <xf numFmtId="0" fontId="67" fillId="0" borderId="14" xfId="0" applyFont="1" applyBorder="1" applyAlignment="1">
      <alignment/>
    </xf>
    <xf numFmtId="3" fontId="70" fillId="0" borderId="14" xfId="0" applyNumberFormat="1" applyFont="1" applyFill="1" applyBorder="1" applyAlignment="1">
      <alignment horizontal="center" wrapText="1"/>
    </xf>
    <xf numFmtId="3" fontId="67" fillId="0" borderId="14" xfId="0" applyNumberFormat="1" applyFont="1" applyFill="1" applyBorder="1" applyAlignment="1">
      <alignment horizontal="center" wrapText="1"/>
    </xf>
    <xf numFmtId="49" fontId="10" fillId="0" borderId="10" xfId="0" applyNumberFormat="1" applyFont="1" applyFill="1" applyBorder="1" applyAlignment="1">
      <alignment wrapText="1"/>
    </xf>
    <xf numFmtId="49" fontId="71" fillId="0" borderId="10" xfId="0" applyNumberFormat="1" applyFont="1" applyFill="1" applyBorder="1" applyAlignment="1">
      <alignment horizontal="center" wrapText="1"/>
    </xf>
    <xf numFmtId="0" fontId="10" fillId="0" borderId="0" xfId="0" applyFont="1" applyAlignment="1">
      <alignment wrapText="1"/>
    </xf>
    <xf numFmtId="0" fontId="65" fillId="0" borderId="10" xfId="0" applyFont="1" applyBorder="1" applyAlignment="1">
      <alignment wrapText="1"/>
    </xf>
    <xf numFmtId="0" fontId="67" fillId="0" borderId="18" xfId="0" applyFont="1" applyBorder="1" applyAlignment="1">
      <alignment/>
    </xf>
    <xf numFmtId="3" fontId="66" fillId="0" borderId="12" xfId="0" applyNumberFormat="1" applyFont="1" applyFill="1" applyBorder="1" applyAlignment="1">
      <alignment horizontal="center" wrapText="1"/>
    </xf>
    <xf numFmtId="0" fontId="6" fillId="0" borderId="19" xfId="57" applyFont="1" applyBorder="1" applyAlignment="1">
      <alignment horizontal="center" vertical="center" wrapText="1"/>
      <protection/>
    </xf>
    <xf numFmtId="49" fontId="10" fillId="0" borderId="10" xfId="0" applyNumberFormat="1" applyFont="1" applyFill="1" applyBorder="1" applyAlignment="1">
      <alignment horizontal="left" wrapText="1"/>
    </xf>
    <xf numFmtId="0" fontId="10" fillId="0" borderId="12" xfId="0" applyFont="1" applyBorder="1" applyAlignment="1">
      <alignment wrapText="1"/>
    </xf>
    <xf numFmtId="49" fontId="2" fillId="0" borderId="10" xfId="0" applyNumberFormat="1" applyFont="1" applyFill="1" applyBorder="1" applyAlignment="1">
      <alignment wrapText="1"/>
    </xf>
    <xf numFmtId="0" fontId="0" fillId="0" borderId="0" xfId="0" applyFont="1" applyAlignment="1">
      <alignment/>
    </xf>
    <xf numFmtId="3" fontId="13" fillId="0" borderId="10" xfId="0" applyNumberFormat="1" applyFont="1" applyBorder="1" applyAlignment="1">
      <alignment horizontal="center" wrapText="1"/>
    </xf>
    <xf numFmtId="49" fontId="33" fillId="0" borderId="10" xfId="0" applyNumberFormat="1" applyFont="1" applyFill="1" applyBorder="1" applyAlignment="1">
      <alignment horizontal="center" wrapText="1"/>
    </xf>
    <xf numFmtId="49" fontId="33" fillId="24" borderId="10" xfId="0" applyNumberFormat="1" applyFont="1" applyFill="1" applyBorder="1" applyAlignment="1">
      <alignment horizontal="center" wrapText="1"/>
    </xf>
    <xf numFmtId="49" fontId="33" fillId="24" borderId="10" xfId="0" applyNumberFormat="1" applyFont="1" applyFill="1" applyBorder="1" applyAlignment="1">
      <alignment horizontal="left" wrapText="1"/>
    </xf>
    <xf numFmtId="49" fontId="45" fillId="0" borderId="10" xfId="55" applyNumberFormat="1" applyFont="1" applyFill="1" applyBorder="1" applyAlignment="1">
      <alignment horizontal="center" wrapText="1"/>
      <protection/>
    </xf>
    <xf numFmtId="49" fontId="47" fillId="0" borderId="10" xfId="55" applyNumberFormat="1" applyFont="1" applyFill="1" applyBorder="1" applyAlignment="1">
      <alignment horizontal="center" wrapText="1"/>
      <protection/>
    </xf>
    <xf numFmtId="3" fontId="8" fillId="0" borderId="10" xfId="55" applyNumberFormat="1" applyFont="1" applyFill="1" applyBorder="1" applyAlignment="1">
      <alignment horizontal="left" wrapText="1"/>
      <protection/>
    </xf>
    <xf numFmtId="0" fontId="0" fillId="0" borderId="0" xfId="0" applyFont="1" applyAlignment="1">
      <alignment/>
    </xf>
    <xf numFmtId="49" fontId="39" fillId="20" borderId="10" xfId="0" applyNumberFormat="1" applyFont="1" applyFill="1" applyBorder="1" applyAlignment="1">
      <alignment horizontal="center"/>
    </xf>
    <xf numFmtId="0" fontId="39" fillId="20" borderId="10" xfId="0" applyFont="1" applyFill="1" applyBorder="1" applyAlignment="1">
      <alignment wrapText="1"/>
    </xf>
    <xf numFmtId="0" fontId="57" fillId="20" borderId="10" xfId="0" applyFont="1" applyFill="1" applyBorder="1" applyAlignment="1">
      <alignment/>
    </xf>
    <xf numFmtId="3" fontId="39" fillId="20" borderId="10" xfId="0" applyNumberFormat="1" applyFont="1" applyFill="1" applyBorder="1" applyAlignment="1">
      <alignment horizontal="center"/>
    </xf>
    <xf numFmtId="3" fontId="78" fillId="0" borderId="0" xfId="0" applyNumberFormat="1" applyFont="1" applyAlignment="1">
      <alignment/>
    </xf>
    <xf numFmtId="3" fontId="21" fillId="0" borderId="10" xfId="0" applyNumberFormat="1" applyFont="1" applyFill="1" applyBorder="1" applyAlignment="1">
      <alignment horizontal="center" wrapText="1"/>
    </xf>
    <xf numFmtId="3" fontId="79" fillId="0" borderId="10" xfId="0" applyNumberFormat="1" applyFont="1" applyFill="1" applyBorder="1" applyAlignment="1">
      <alignment horizontal="center" wrapText="1"/>
    </xf>
    <xf numFmtId="3" fontId="80" fillId="0" borderId="10" xfId="0" applyNumberFormat="1" applyFont="1" applyBorder="1" applyAlignment="1">
      <alignment horizontal="center"/>
    </xf>
    <xf numFmtId="3" fontId="79" fillId="0" borderId="10" xfId="0" applyNumberFormat="1" applyFont="1" applyBorder="1" applyAlignment="1">
      <alignment horizontal="center"/>
    </xf>
    <xf numFmtId="0" fontId="81" fillId="0" borderId="0" xfId="0" applyFont="1" applyAlignment="1">
      <alignment/>
    </xf>
    <xf numFmtId="0" fontId="82" fillId="0" borderId="0" xfId="0" applyFont="1" applyAlignment="1">
      <alignment/>
    </xf>
    <xf numFmtId="3" fontId="21" fillId="0" borderId="10" xfId="0" applyNumberFormat="1" applyFont="1" applyBorder="1" applyAlignment="1">
      <alignment horizontal="center" wrapText="1"/>
    </xf>
    <xf numFmtId="3" fontId="79" fillId="0" borderId="10" xfId="0" applyNumberFormat="1" applyFont="1" applyBorder="1" applyAlignment="1">
      <alignment horizontal="center" wrapText="1"/>
    </xf>
    <xf numFmtId="0" fontId="83" fillId="0" borderId="0" xfId="0" applyFont="1" applyAlignment="1">
      <alignment/>
    </xf>
    <xf numFmtId="3" fontId="84" fillId="0" borderId="10" xfId="0" applyNumberFormat="1" applyFont="1" applyBorder="1" applyAlignment="1">
      <alignment horizontal="center" wrapText="1"/>
    </xf>
    <xf numFmtId="3" fontId="79" fillId="0" borderId="10" xfId="0" applyNumberFormat="1" applyFont="1" applyBorder="1" applyAlignment="1">
      <alignment horizontal="center"/>
    </xf>
    <xf numFmtId="0" fontId="21" fillId="0" borderId="0" xfId="0" applyFont="1" applyAlignment="1">
      <alignment/>
    </xf>
    <xf numFmtId="3" fontId="39" fillId="20" borderId="10" xfId="0" applyNumberFormat="1" applyFont="1" applyFill="1" applyBorder="1" applyAlignment="1">
      <alignment horizontal="center"/>
    </xf>
    <xf numFmtId="0" fontId="56" fillId="0" borderId="0" xfId="0" applyFont="1" applyAlignment="1">
      <alignment/>
    </xf>
    <xf numFmtId="3" fontId="55" fillId="0" borderId="10" xfId="0" applyNumberFormat="1" applyFont="1" applyBorder="1" applyAlignment="1">
      <alignment horizontal="center"/>
    </xf>
    <xf numFmtId="0" fontId="85" fillId="0" borderId="0" xfId="0" applyFont="1" applyAlignment="1">
      <alignment/>
    </xf>
    <xf numFmtId="3" fontId="57" fillId="0" borderId="10" xfId="0" applyNumberFormat="1" applyFont="1" applyBorder="1" applyAlignment="1">
      <alignment horizontal="center"/>
    </xf>
    <xf numFmtId="49" fontId="86" fillId="0" borderId="10" xfId="0" applyNumberFormat="1" applyFont="1" applyFill="1" applyBorder="1" applyAlignment="1">
      <alignment horizontal="center" wrapText="1"/>
    </xf>
    <xf numFmtId="49" fontId="86" fillId="0" borderId="10" xfId="0" applyNumberFormat="1" applyFont="1" applyFill="1" applyBorder="1" applyAlignment="1" applyProtection="1">
      <alignment wrapText="1"/>
      <protection locked="0"/>
    </xf>
    <xf numFmtId="0" fontId="55" fillId="0" borderId="10" xfId="0" applyFont="1" applyBorder="1" applyAlignment="1">
      <alignment wrapText="1"/>
    </xf>
    <xf numFmtId="0" fontId="29" fillId="20" borderId="10" xfId="0" applyFont="1" applyFill="1" applyBorder="1" applyAlignment="1">
      <alignment wrapText="1"/>
    </xf>
    <xf numFmtId="3" fontId="29" fillId="20" borderId="10" xfId="0" applyNumberFormat="1" applyFont="1" applyFill="1" applyBorder="1" applyAlignment="1">
      <alignment horizontal="center"/>
    </xf>
    <xf numFmtId="49" fontId="87" fillId="20" borderId="10" xfId="0" applyNumberFormat="1" applyFont="1" applyFill="1" applyBorder="1" applyAlignment="1">
      <alignment horizontal="center"/>
    </xf>
    <xf numFmtId="0" fontId="88" fillId="20" borderId="10" xfId="0" applyFont="1" applyFill="1" applyBorder="1" applyAlignment="1">
      <alignment/>
    </xf>
    <xf numFmtId="1" fontId="31" fillId="20" borderId="10" xfId="57" applyNumberFormat="1" applyFont="1" applyFill="1" applyBorder="1" applyAlignment="1" applyProtection="1">
      <alignment horizontal="center" wrapText="1"/>
      <protection locked="0"/>
    </xf>
    <xf numFmtId="3" fontId="59" fillId="0" borderId="0" xfId="0" applyNumberFormat="1" applyFont="1" applyAlignment="1">
      <alignment/>
    </xf>
    <xf numFmtId="49" fontId="31" fillId="20" borderId="10" xfId="57" applyNumberFormat="1" applyFont="1" applyFill="1" applyBorder="1" applyAlignment="1" applyProtection="1">
      <alignment horizontal="left" wrapText="1"/>
      <protection locked="0"/>
    </xf>
    <xf numFmtId="0" fontId="21" fillId="20" borderId="10" xfId="57" applyFont="1" applyFill="1" applyBorder="1" applyAlignment="1">
      <alignment horizontal="center" wrapText="1"/>
      <protection/>
    </xf>
    <xf numFmtId="3" fontId="39" fillId="20" borderId="10" xfId="57" applyNumberFormat="1" applyFont="1" applyFill="1" applyBorder="1" applyAlignment="1">
      <alignment horizontal="center" wrapText="1"/>
      <protection/>
    </xf>
    <xf numFmtId="49" fontId="89" fillId="0" borderId="10" xfId="0" applyNumberFormat="1" applyFont="1" applyFill="1" applyBorder="1" applyAlignment="1">
      <alignment horizontal="center" wrapText="1"/>
    </xf>
    <xf numFmtId="49" fontId="89" fillId="24" borderId="10" xfId="0" applyNumberFormat="1" applyFont="1" applyFill="1" applyBorder="1" applyAlignment="1">
      <alignment horizontal="center" wrapText="1"/>
    </xf>
    <xf numFmtId="49" fontId="89" fillId="24" borderId="10" xfId="0" applyNumberFormat="1" applyFont="1" applyFill="1" applyBorder="1" applyAlignment="1">
      <alignment horizontal="left" wrapText="1"/>
    </xf>
    <xf numFmtId="0" fontId="84" fillId="0" borderId="10" xfId="57" applyFont="1" applyBorder="1" applyAlignment="1">
      <alignment wrapText="1"/>
      <protection/>
    </xf>
    <xf numFmtId="3" fontId="84" fillId="0" borderId="10" xfId="57" applyNumberFormat="1" applyFont="1" applyBorder="1" applyAlignment="1">
      <alignment horizontal="center" wrapText="1"/>
      <protection/>
    </xf>
    <xf numFmtId="4" fontId="84" fillId="0" borderId="10" xfId="57" applyNumberFormat="1" applyFont="1" applyBorder="1" applyAlignment="1">
      <alignment horizontal="center" wrapText="1"/>
      <protection/>
    </xf>
    <xf numFmtId="49" fontId="31" fillId="20" borderId="10" xfId="57" applyNumberFormat="1" applyFont="1" applyFill="1" applyBorder="1" applyAlignment="1">
      <alignment horizontal="center" vertical="center" wrapText="1"/>
      <protection/>
    </xf>
    <xf numFmtId="49" fontId="31" fillId="20" borderId="10" xfId="57" applyNumberFormat="1" applyFont="1" applyFill="1" applyBorder="1" applyAlignment="1">
      <alignment horizontal="center" wrapText="1"/>
      <protection/>
    </xf>
    <xf numFmtId="3" fontId="21" fillId="20" borderId="13" xfId="57" applyNumberFormat="1" applyFont="1" applyFill="1" applyBorder="1" applyAlignment="1">
      <alignment horizontal="center" vertical="center" wrapText="1"/>
      <protection/>
    </xf>
    <xf numFmtId="49" fontId="31" fillId="20" borderId="10" xfId="57" applyNumberFormat="1" applyFont="1" applyFill="1" applyBorder="1" applyAlignment="1" applyProtection="1">
      <alignment horizontal="center" wrapText="1"/>
      <protection locked="0"/>
    </xf>
    <xf numFmtId="3" fontId="31" fillId="20" borderId="10" xfId="57" applyNumberFormat="1" applyFont="1" applyFill="1" applyBorder="1" applyAlignment="1" applyProtection="1">
      <alignment horizontal="center" wrapText="1"/>
      <protection locked="0"/>
    </xf>
    <xf numFmtId="0" fontId="30" fillId="0" borderId="0" xfId="0" applyFont="1" applyAlignment="1">
      <alignment horizontal="center"/>
    </xf>
    <xf numFmtId="0" fontId="22" fillId="0" borderId="12" xfId="0" applyFont="1" applyBorder="1" applyAlignment="1">
      <alignment horizontal="center" vertical="center" wrapText="1"/>
    </xf>
    <xf numFmtId="3" fontId="90" fillId="0" borderId="10" xfId="57" applyNumberFormat="1" applyFont="1" applyFill="1" applyBorder="1" applyAlignment="1">
      <alignment horizontal="center" wrapText="1"/>
      <protection/>
    </xf>
    <xf numFmtId="0" fontId="6" fillId="0" borderId="10" xfId="57" applyFont="1" applyBorder="1" applyAlignment="1">
      <alignment horizontal="center" vertical="center" wrapText="1"/>
      <protection/>
    </xf>
    <xf numFmtId="3" fontId="21" fillId="0" borderId="10" xfId="57" applyNumberFormat="1" applyFont="1" applyFill="1" applyBorder="1" applyAlignment="1" applyProtection="1">
      <alignment horizontal="center" wrapText="1"/>
      <protection locked="0"/>
    </xf>
    <xf numFmtId="49" fontId="32" fillId="0" borderId="10" xfId="57" applyNumberFormat="1" applyFont="1" applyBorder="1" applyAlignment="1">
      <alignment horizontal="center" vertical="center" wrapText="1"/>
      <protection/>
    </xf>
    <xf numFmtId="49" fontId="31" fillId="20" borderId="10" xfId="57" applyNumberFormat="1" applyFont="1" applyFill="1" applyBorder="1" applyAlignment="1">
      <alignment horizontal="center" vertical="top" wrapText="1"/>
      <protection/>
    </xf>
    <xf numFmtId="49" fontId="11" fillId="0" borderId="10" xfId="0" applyNumberFormat="1" applyFont="1" applyBorder="1" applyAlignment="1">
      <alignment horizontal="center"/>
    </xf>
    <xf numFmtId="49" fontId="38" fillId="0" borderId="10" xfId="0" applyNumberFormat="1" applyFont="1" applyBorder="1" applyAlignment="1">
      <alignment horizontal="center"/>
    </xf>
    <xf numFmtId="49" fontId="67" fillId="0" borderId="17" xfId="0" applyNumberFormat="1" applyFont="1" applyBorder="1" applyAlignment="1">
      <alignment/>
    </xf>
    <xf numFmtId="49" fontId="38" fillId="0" borderId="10" xfId="0" applyNumberFormat="1" applyFont="1" applyBorder="1" applyAlignment="1">
      <alignment horizontal="center"/>
    </xf>
    <xf numFmtId="49" fontId="11" fillId="0" borderId="12" xfId="0" applyNumberFormat="1" applyFont="1" applyBorder="1" applyAlignment="1">
      <alignment horizontal="center"/>
    </xf>
    <xf numFmtId="49" fontId="11" fillId="0" borderId="12" xfId="0" applyNumberFormat="1" applyFont="1" applyBorder="1" applyAlignment="1">
      <alignment horizontal="center"/>
    </xf>
    <xf numFmtId="49" fontId="19" fillId="0" borderId="0" xfId="0" applyNumberFormat="1" applyFont="1" applyAlignment="1">
      <alignment/>
    </xf>
    <xf numFmtId="49" fontId="11" fillId="0" borderId="10" xfId="0" applyNumberFormat="1" applyFont="1" applyBorder="1" applyAlignment="1">
      <alignment horizontal="center"/>
    </xf>
    <xf numFmtId="0" fontId="63" fillId="0" borderId="10" xfId="0" applyFont="1" applyBorder="1" applyAlignment="1">
      <alignment horizontal="center"/>
    </xf>
    <xf numFmtId="166" fontId="11" fillId="0" borderId="10" xfId="0" applyNumberFormat="1" applyFont="1" applyBorder="1" applyAlignment="1">
      <alignment horizontal="center" wrapText="1"/>
    </xf>
    <xf numFmtId="49" fontId="63" fillId="0" borderId="10" xfId="0" applyNumberFormat="1" applyFont="1" applyBorder="1" applyAlignment="1">
      <alignment horizontal="center"/>
    </xf>
    <xf numFmtId="49" fontId="11" fillId="0" borderId="10" xfId="0" applyNumberFormat="1" applyFont="1" applyBorder="1" applyAlignment="1">
      <alignment horizontal="center" wrapText="1"/>
    </xf>
    <xf numFmtId="49" fontId="55" fillId="24" borderId="10" xfId="0" applyNumberFormat="1" applyFont="1" applyFill="1" applyBorder="1" applyAlignment="1">
      <alignment horizontal="center" wrapText="1"/>
    </xf>
    <xf numFmtId="49" fontId="55" fillId="24" borderId="10" xfId="0" applyNumberFormat="1" applyFont="1" applyFill="1" applyBorder="1" applyAlignment="1">
      <alignment horizontal="left" wrapText="1"/>
    </xf>
    <xf numFmtId="49" fontId="91" fillId="20" borderId="10" xfId="57" applyNumberFormat="1" applyFont="1" applyFill="1" applyBorder="1" applyAlignment="1">
      <alignment horizontal="center" wrapText="1"/>
      <protection/>
    </xf>
    <xf numFmtId="49" fontId="91" fillId="20" borderId="10" xfId="57" applyNumberFormat="1" applyFont="1" applyFill="1" applyBorder="1" applyAlignment="1" applyProtection="1">
      <alignment horizontal="left" wrapText="1"/>
      <protection locked="0"/>
    </xf>
    <xf numFmtId="0" fontId="22" fillId="0" borderId="12" xfId="0" applyFont="1" applyBorder="1" applyAlignment="1">
      <alignment horizontal="center" vertical="center" wrapText="1"/>
    </xf>
    <xf numFmtId="49" fontId="92" fillId="24" borderId="10" xfId="0" applyNumberFormat="1" applyFont="1" applyFill="1" applyBorder="1" applyAlignment="1">
      <alignment horizontal="center" wrapText="1"/>
    </xf>
    <xf numFmtId="49" fontId="92" fillId="24" borderId="10" xfId="0" applyNumberFormat="1" applyFont="1" applyFill="1" applyBorder="1" applyAlignment="1">
      <alignment horizontal="left" wrapText="1"/>
    </xf>
    <xf numFmtId="49" fontId="55" fillId="0" borderId="10" xfId="0" applyNumberFormat="1" applyFont="1" applyFill="1" applyBorder="1" applyAlignment="1">
      <alignment horizontal="left" wrapText="1"/>
    </xf>
    <xf numFmtId="0" fontId="55" fillId="0" borderId="10" xfId="57" applyFont="1" applyBorder="1" applyAlignment="1">
      <alignment wrapText="1"/>
      <protection/>
    </xf>
    <xf numFmtId="0" fontId="55" fillId="0" borderId="10" xfId="0" applyFont="1" applyBorder="1" applyAlignment="1">
      <alignment wrapText="1"/>
    </xf>
    <xf numFmtId="0" fontId="55" fillId="0" borderId="0" xfId="0" applyFont="1" applyAlignment="1">
      <alignment wrapText="1"/>
    </xf>
    <xf numFmtId="49" fontId="93" fillId="0" borderId="10" xfId="0" applyNumberFormat="1" applyFont="1" applyFill="1" applyBorder="1" applyAlignment="1">
      <alignment horizontal="center" wrapText="1"/>
    </xf>
    <xf numFmtId="49" fontId="94" fillId="0" borderId="10" xfId="0" applyNumberFormat="1" applyFont="1" applyFill="1" applyBorder="1" applyAlignment="1">
      <alignment wrapText="1"/>
    </xf>
    <xf numFmtId="0" fontId="94" fillId="0" borderId="10" xfId="0" applyFont="1" applyBorder="1" applyAlignment="1">
      <alignment wrapText="1"/>
    </xf>
    <xf numFmtId="49" fontId="86" fillId="0" borderId="10" xfId="0" applyNumberFormat="1" applyFont="1" applyFill="1" applyBorder="1" applyAlignment="1" applyProtection="1">
      <alignment horizontal="left" wrapText="1"/>
      <protection locked="0"/>
    </xf>
    <xf numFmtId="0" fontId="55" fillId="0" borderId="10" xfId="0" applyFont="1" applyFill="1" applyBorder="1" applyAlignment="1">
      <alignment wrapText="1"/>
    </xf>
    <xf numFmtId="49" fontId="93" fillId="0" borderId="10" xfId="0" applyNumberFormat="1" applyFont="1" applyFill="1" applyBorder="1" applyAlignment="1" applyProtection="1">
      <alignment horizontal="left" wrapText="1"/>
      <protection locked="0"/>
    </xf>
    <xf numFmtId="0" fontId="94" fillId="0" borderId="10" xfId="0" applyFont="1" applyFill="1" applyBorder="1" applyAlignment="1">
      <alignment wrapText="1"/>
    </xf>
    <xf numFmtId="49" fontId="93" fillId="0" borderId="10" xfId="0" applyNumberFormat="1" applyFont="1" applyBorder="1" applyAlignment="1">
      <alignment horizontal="center" wrapText="1"/>
    </xf>
    <xf numFmtId="49" fontId="94" fillId="0" borderId="10" xfId="0" applyNumberFormat="1" applyFont="1" applyFill="1" applyBorder="1" applyAlignment="1">
      <alignment horizontal="left" wrapText="1"/>
    </xf>
    <xf numFmtId="0" fontId="94" fillId="0" borderId="10" xfId="0" applyFont="1" applyFill="1" applyBorder="1" applyAlignment="1">
      <alignment wrapText="1"/>
    </xf>
    <xf numFmtId="0" fontId="86" fillId="0" borderId="10" xfId="0" applyFont="1" applyBorder="1" applyAlignment="1">
      <alignment horizontal="center"/>
    </xf>
    <xf numFmtId="0" fontId="86" fillId="0" borderId="10" xfId="0" applyFont="1" applyBorder="1" applyAlignment="1">
      <alignment/>
    </xf>
    <xf numFmtId="49" fontId="55" fillId="0" borderId="10" xfId="0" applyNumberFormat="1" applyFont="1" applyFill="1" applyBorder="1" applyAlignment="1">
      <alignment horizontal="center" wrapText="1"/>
    </xf>
    <xf numFmtId="0" fontId="55" fillId="0" borderId="10" xfId="56" applyFont="1" applyFill="1" applyBorder="1" applyAlignment="1">
      <alignment horizontal="justify" wrapText="1"/>
      <protection/>
    </xf>
    <xf numFmtId="3" fontId="55" fillId="0" borderId="10" xfId="0" applyNumberFormat="1" applyFont="1" applyBorder="1" applyAlignment="1">
      <alignment horizontal="left" wrapText="1"/>
    </xf>
    <xf numFmtId="0" fontId="94" fillId="0" borderId="10" xfId="0" applyFont="1" applyBorder="1" applyAlignment="1">
      <alignment wrapText="1"/>
    </xf>
    <xf numFmtId="49" fontId="55" fillId="0" borderId="10" xfId="0" applyNumberFormat="1" applyFont="1" applyFill="1" applyBorder="1" applyAlignment="1">
      <alignment wrapText="1"/>
    </xf>
    <xf numFmtId="49" fontId="55" fillId="0" borderId="10" xfId="53" applyNumberFormat="1" applyFont="1" applyFill="1" applyBorder="1" applyAlignment="1">
      <alignment wrapText="1"/>
      <protection/>
    </xf>
    <xf numFmtId="49" fontId="55" fillId="0" borderId="10" xfId="54" applyNumberFormat="1" applyFont="1" applyFill="1" applyBorder="1" applyAlignment="1">
      <alignment horizontal="left" wrapText="1"/>
      <protection/>
    </xf>
    <xf numFmtId="49" fontId="55" fillId="0" borderId="10" xfId="53" applyNumberFormat="1" applyFont="1" applyFill="1" applyBorder="1" applyAlignment="1">
      <alignment horizontal="center" wrapText="1"/>
      <protection/>
    </xf>
    <xf numFmtId="0" fontId="55" fillId="0" borderId="10" xfId="0" applyFont="1" applyBorder="1" applyAlignment="1">
      <alignment horizontal="justify" wrapText="1"/>
    </xf>
    <xf numFmtId="166" fontId="38" fillId="0" borderId="12" xfId="0" applyNumberFormat="1" applyFont="1" applyBorder="1" applyAlignment="1">
      <alignment horizontal="center"/>
    </xf>
    <xf numFmtId="49" fontId="38" fillId="0" borderId="12" xfId="0" applyNumberFormat="1" applyFont="1" applyBorder="1" applyAlignment="1">
      <alignment horizontal="center"/>
    </xf>
    <xf numFmtId="49" fontId="63" fillId="0" borderId="12" xfId="0" applyNumberFormat="1" applyFont="1" applyBorder="1" applyAlignment="1">
      <alignment horizontal="center" wrapText="1"/>
    </xf>
    <xf numFmtId="3" fontId="12" fillId="0" borderId="12" xfId="0" applyNumberFormat="1" applyFont="1" applyBorder="1" applyAlignment="1">
      <alignment horizontal="center" wrapText="1"/>
    </xf>
    <xf numFmtId="0" fontId="0" fillId="0" borderId="10" xfId="0" applyFill="1" applyBorder="1" applyAlignment="1">
      <alignment/>
    </xf>
    <xf numFmtId="0" fontId="2" fillId="0" borderId="10" xfId="0" applyFont="1" applyFill="1" applyBorder="1" applyAlignment="1">
      <alignment horizontal="center"/>
    </xf>
    <xf numFmtId="3" fontId="2" fillId="0" borderId="10" xfId="0" applyNumberFormat="1" applyFont="1" applyFill="1" applyBorder="1" applyAlignment="1" applyProtection="1">
      <alignment horizontal="center" wrapText="1"/>
      <protection locked="0"/>
    </xf>
    <xf numFmtId="0" fontId="7" fillId="0" borderId="10" xfId="0" applyFont="1" applyBorder="1" applyAlignment="1">
      <alignment horizontal="center" vertical="center" wrapText="1"/>
    </xf>
    <xf numFmtId="3" fontId="19" fillId="0" borderId="0" xfId="0" applyNumberFormat="1" applyFont="1" applyFill="1" applyAlignment="1">
      <alignment/>
    </xf>
    <xf numFmtId="49" fontId="16" fillId="0" borderId="0" xfId="0" applyNumberFormat="1" applyFont="1" applyFill="1" applyBorder="1" applyAlignment="1" applyProtection="1">
      <alignment horizontal="center" wrapText="1"/>
      <protection locked="0"/>
    </xf>
    <xf numFmtId="49" fontId="19" fillId="0" borderId="0" xfId="42" applyNumberFormat="1" applyFont="1" applyFill="1" applyBorder="1" applyAlignment="1" applyProtection="1">
      <alignment wrapText="1"/>
      <protection locked="0"/>
    </xf>
    <xf numFmtId="3" fontId="19" fillId="0" borderId="0" xfId="0" applyNumberFormat="1" applyFont="1" applyFill="1" applyBorder="1" applyAlignment="1">
      <alignment horizontal="center" wrapText="1"/>
    </xf>
    <xf numFmtId="0" fontId="0" fillId="0" borderId="0" xfId="0" applyFill="1" applyAlignment="1">
      <alignment/>
    </xf>
    <xf numFmtId="49" fontId="2" fillId="0" borderId="0" xfId="0" applyNumberFormat="1" applyFont="1" applyFill="1" applyAlignment="1">
      <alignment horizontal="center" vertical="center"/>
    </xf>
    <xf numFmtId="49" fontId="0" fillId="0" borderId="0" xfId="0" applyNumberFormat="1" applyFill="1" applyAlignment="1" applyProtection="1">
      <alignment vertical="top"/>
      <protection locked="0"/>
    </xf>
    <xf numFmtId="0" fontId="5"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xf>
    <xf numFmtId="49" fontId="2" fillId="0" borderId="0" xfId="0" applyNumberFormat="1" applyFont="1" applyFill="1" applyAlignment="1">
      <alignment/>
    </xf>
    <xf numFmtId="49" fontId="21" fillId="0" borderId="10" xfId="0" applyNumberFormat="1" applyFont="1" applyFill="1" applyBorder="1" applyAlignment="1">
      <alignment horizontal="left" wrapText="1"/>
    </xf>
    <xf numFmtId="0" fontId="21" fillId="0" borderId="10" xfId="0" applyFont="1" applyBorder="1" applyAlignment="1">
      <alignment wrapText="1"/>
    </xf>
    <xf numFmtId="49" fontId="21" fillId="0" borderId="10" xfId="0" applyNumberFormat="1" applyFont="1" applyFill="1" applyBorder="1" applyAlignment="1">
      <alignment horizontal="center" wrapText="1"/>
    </xf>
    <xf numFmtId="0" fontId="21" fillId="0" borderId="10" xfId="56" applyFont="1" applyFill="1" applyBorder="1" applyAlignment="1">
      <alignment horizontal="justify" wrapText="1"/>
      <protection/>
    </xf>
    <xf numFmtId="49" fontId="20" fillId="0" borderId="10" xfId="0" applyNumberFormat="1" applyFont="1" applyFill="1" applyBorder="1" applyAlignment="1">
      <alignment horizontal="center" wrapText="1"/>
    </xf>
    <xf numFmtId="49" fontId="32" fillId="0" borderId="10" xfId="0" applyNumberFormat="1" applyFont="1" applyFill="1" applyBorder="1" applyAlignment="1" applyProtection="1">
      <alignment horizontal="left" wrapText="1"/>
      <protection locked="0"/>
    </xf>
    <xf numFmtId="3" fontId="84" fillId="0" borderId="10" xfId="0" applyNumberFormat="1" applyFont="1" applyBorder="1" applyAlignment="1">
      <alignment horizontal="center"/>
    </xf>
    <xf numFmtId="49" fontId="68" fillId="0" borderId="10" xfId="0" applyNumberFormat="1" applyFont="1" applyFill="1" applyBorder="1" applyAlignment="1">
      <alignment horizontal="center" wrapText="1"/>
    </xf>
    <xf numFmtId="49" fontId="68" fillId="0" borderId="10" xfId="0" applyNumberFormat="1" applyFont="1" applyFill="1" applyBorder="1" applyAlignment="1" applyProtection="1">
      <alignment horizontal="left" wrapText="1"/>
      <protection locked="0"/>
    </xf>
    <xf numFmtId="0" fontId="82" fillId="0" borderId="10" xfId="0" applyFont="1" applyBorder="1" applyAlignment="1">
      <alignment/>
    </xf>
    <xf numFmtId="0" fontId="79" fillId="0" borderId="10" xfId="0" applyFont="1" applyFill="1" applyBorder="1" applyAlignment="1">
      <alignment wrapText="1"/>
    </xf>
    <xf numFmtId="0" fontId="95" fillId="0" borderId="10" xfId="0" applyFont="1" applyBorder="1" applyAlignment="1">
      <alignment/>
    </xf>
    <xf numFmtId="0" fontId="21" fillId="0" borderId="10" xfId="0" applyFont="1" applyFill="1" applyBorder="1" applyAlignment="1">
      <alignment wrapText="1"/>
    </xf>
    <xf numFmtId="3" fontId="21" fillId="0" borderId="10" xfId="0" applyNumberFormat="1" applyFont="1" applyBorder="1" applyAlignment="1">
      <alignment horizontal="left" wrapText="1"/>
    </xf>
    <xf numFmtId="0" fontId="21" fillId="0" borderId="10" xfId="0" applyFont="1" applyFill="1" applyBorder="1" applyAlignment="1">
      <alignment wrapText="1"/>
    </xf>
    <xf numFmtId="3" fontId="21" fillId="0" borderId="12" xfId="0" applyNumberFormat="1" applyFont="1" applyBorder="1" applyAlignment="1">
      <alignment horizontal="center"/>
    </xf>
    <xf numFmtId="49" fontId="33" fillId="0" borderId="10" xfId="53" applyNumberFormat="1" applyFont="1" applyFill="1" applyBorder="1" applyAlignment="1">
      <alignment horizontal="center" wrapText="1"/>
      <protection/>
    </xf>
    <xf numFmtId="49" fontId="33" fillId="0" borderId="10" xfId="53" applyNumberFormat="1" applyFont="1" applyFill="1" applyBorder="1" applyAlignment="1">
      <alignment wrapText="1"/>
      <protection/>
    </xf>
    <xf numFmtId="49" fontId="55" fillId="0" borderId="14" xfId="54" applyNumberFormat="1" applyFont="1" applyFill="1" applyBorder="1" applyAlignment="1">
      <alignment horizontal="left" vertical="center" wrapText="1"/>
      <protection/>
    </xf>
    <xf numFmtId="3" fontId="21" fillId="0" borderId="14" xfId="0" applyNumberFormat="1" applyFont="1" applyBorder="1" applyAlignment="1">
      <alignment horizontal="center"/>
    </xf>
    <xf numFmtId="0" fontId="21" fillId="0" borderId="10" xfId="0" applyFont="1" applyBorder="1" applyAlignment="1">
      <alignment wrapText="1"/>
    </xf>
    <xf numFmtId="0" fontId="96" fillId="0" borderId="10" xfId="0" applyFont="1" applyBorder="1" applyAlignment="1">
      <alignment/>
    </xf>
    <xf numFmtId="49" fontId="39" fillId="20" borderId="10" xfId="0" applyNumberFormat="1" applyFont="1" applyFill="1" applyBorder="1" applyAlignment="1">
      <alignment horizontal="center"/>
    </xf>
    <xf numFmtId="49" fontId="31" fillId="20" borderId="10" xfId="0" applyNumberFormat="1" applyFont="1" applyFill="1" applyBorder="1" applyAlignment="1" applyProtection="1">
      <alignment wrapText="1"/>
      <protection locked="0"/>
    </xf>
    <xf numFmtId="0" fontId="39" fillId="20" borderId="10" xfId="0" applyFont="1" applyFill="1" applyBorder="1" applyAlignment="1">
      <alignment horizontal="justify" wrapText="1"/>
    </xf>
    <xf numFmtId="49" fontId="32" fillId="0" borderId="10" xfId="0" applyNumberFormat="1" applyFont="1" applyBorder="1" applyAlignment="1">
      <alignment horizontal="center" wrapText="1"/>
    </xf>
    <xf numFmtId="49" fontId="21" fillId="0" borderId="10" xfId="0" applyNumberFormat="1" applyFont="1" applyBorder="1" applyAlignment="1" applyProtection="1">
      <alignment wrapText="1"/>
      <protection locked="0"/>
    </xf>
    <xf numFmtId="49" fontId="31" fillId="20" borderId="10" xfId="0" applyNumberFormat="1" applyFont="1" applyFill="1" applyBorder="1" applyAlignment="1">
      <alignment horizontal="center" vertical="center" wrapText="1"/>
    </xf>
    <xf numFmtId="0" fontId="78" fillId="20" borderId="10" xfId="0" applyFont="1" applyFill="1" applyBorder="1" applyAlignment="1">
      <alignment/>
    </xf>
    <xf numFmtId="49" fontId="21" fillId="0" borderId="10" xfId="0" applyNumberFormat="1" applyFont="1" applyFill="1" applyBorder="1" applyAlignment="1">
      <alignment wrapText="1"/>
    </xf>
    <xf numFmtId="0" fontId="0" fillId="20" borderId="0" xfId="0" applyFont="1" applyFill="1" applyAlignment="1">
      <alignment/>
    </xf>
    <xf numFmtId="2" fontId="8" fillId="0" borderId="10" xfId="0" applyNumberFormat="1" applyFont="1" applyBorder="1" applyAlignment="1">
      <alignment horizontal="center" vertical="center" wrapText="1"/>
    </xf>
    <xf numFmtId="2" fontId="59" fillId="0" borderId="10" xfId="0" applyNumberFormat="1" applyFont="1" applyBorder="1" applyAlignment="1">
      <alignment wrapText="1"/>
    </xf>
    <xf numFmtId="3" fontId="38" fillId="0" borderId="10" xfId="0" applyNumberFormat="1" applyFont="1" applyFill="1" applyBorder="1" applyAlignment="1" applyProtection="1">
      <alignment horizontal="center" wrapText="1"/>
      <protection locked="0"/>
    </xf>
    <xf numFmtId="49" fontId="33" fillId="0" borderId="10" xfId="0" applyNumberFormat="1" applyFont="1" applyFill="1" applyBorder="1" applyAlignment="1">
      <alignment horizontal="left" wrapText="1"/>
    </xf>
    <xf numFmtId="49" fontId="33" fillId="0" borderId="10" xfId="0" applyNumberFormat="1" applyFont="1" applyFill="1" applyBorder="1" applyAlignment="1">
      <alignment horizontal="center" wrapText="1"/>
    </xf>
    <xf numFmtId="49" fontId="33" fillId="24" borderId="10" xfId="0" applyNumberFormat="1" applyFont="1" applyFill="1" applyBorder="1" applyAlignment="1">
      <alignment horizontal="center" wrapText="1"/>
    </xf>
    <xf numFmtId="49" fontId="33" fillId="24" borderId="10" xfId="0" applyNumberFormat="1" applyFont="1" applyFill="1" applyBorder="1" applyAlignment="1">
      <alignment horizontal="left" wrapText="1"/>
    </xf>
    <xf numFmtId="0" fontId="21" fillId="0" borderId="10" xfId="57" applyFont="1" applyBorder="1" applyAlignment="1">
      <alignment wrapText="1"/>
      <protection/>
    </xf>
    <xf numFmtId="49" fontId="21" fillId="0" borderId="10" xfId="0" applyNumberFormat="1" applyFont="1" applyFill="1" applyBorder="1" applyAlignment="1">
      <alignment horizontal="center" wrapText="1"/>
    </xf>
    <xf numFmtId="49" fontId="33" fillId="0" borderId="10" xfId="0" applyNumberFormat="1" applyFont="1" applyFill="1" applyBorder="1" applyAlignment="1">
      <alignment horizontal="left" wrapText="1"/>
    </xf>
    <xf numFmtId="49" fontId="84" fillId="0" borderId="10" xfId="0" applyNumberFormat="1" applyFont="1" applyFill="1" applyBorder="1" applyAlignment="1">
      <alignment horizontal="center" wrapText="1"/>
    </xf>
    <xf numFmtId="49" fontId="84" fillId="0" borderId="10" xfId="0" applyNumberFormat="1" applyFont="1" applyFill="1" applyBorder="1" applyAlignment="1" applyProtection="1">
      <alignment horizontal="left" wrapText="1"/>
      <protection locked="0"/>
    </xf>
    <xf numFmtId="49" fontId="21" fillId="0" borderId="10" xfId="0" applyNumberFormat="1" applyFont="1" applyFill="1" applyBorder="1" applyAlignment="1" applyProtection="1">
      <alignment horizontal="left" wrapText="1"/>
      <protection locked="0"/>
    </xf>
    <xf numFmtId="0" fontId="21" fillId="0" borderId="10" xfId="0" applyFont="1" applyBorder="1" applyAlignment="1">
      <alignment/>
    </xf>
    <xf numFmtId="49" fontId="33" fillId="0" borderId="10" xfId="53" applyNumberFormat="1" applyFont="1" applyFill="1" applyBorder="1" applyAlignment="1">
      <alignment horizontal="center" wrapText="1"/>
      <protection/>
    </xf>
    <xf numFmtId="49" fontId="33" fillId="0" borderId="10" xfId="53" applyNumberFormat="1" applyFont="1" applyFill="1" applyBorder="1" applyAlignment="1">
      <alignment wrapText="1"/>
      <protection/>
    </xf>
    <xf numFmtId="3" fontId="21" fillId="0" borderId="10" xfId="57" applyNumberFormat="1" applyFont="1" applyBorder="1" applyAlignment="1">
      <alignment horizontal="center" wrapText="1"/>
      <protection/>
    </xf>
    <xf numFmtId="49" fontId="21" fillId="24" borderId="10" xfId="0" applyNumberFormat="1" applyFont="1" applyFill="1" applyBorder="1" applyAlignment="1">
      <alignment horizontal="center" wrapText="1"/>
    </xf>
    <xf numFmtId="49" fontId="21" fillId="24" borderId="10" xfId="0" applyNumberFormat="1" applyFont="1" applyFill="1" applyBorder="1" applyAlignment="1">
      <alignment horizontal="left" wrapText="1"/>
    </xf>
    <xf numFmtId="49" fontId="32" fillId="0" borderId="10" xfId="57" applyNumberFormat="1" applyFont="1" applyBorder="1" applyAlignment="1">
      <alignment horizontal="center" wrapText="1"/>
      <protection/>
    </xf>
    <xf numFmtId="49" fontId="32" fillId="0" borderId="10" xfId="57" applyNumberFormat="1" applyFont="1" applyFill="1" applyBorder="1" applyAlignment="1" applyProtection="1">
      <alignment wrapText="1"/>
      <protection locked="0"/>
    </xf>
    <xf numFmtId="49" fontId="31" fillId="20" borderId="10" xfId="0" applyNumberFormat="1" applyFont="1" applyFill="1" applyBorder="1" applyAlignment="1">
      <alignment horizontal="center" wrapText="1"/>
    </xf>
    <xf numFmtId="49" fontId="31" fillId="20" borderId="10" xfId="0" applyNumberFormat="1" applyFont="1" applyFill="1" applyBorder="1" applyAlignment="1">
      <alignment horizontal="center" wrapText="1"/>
    </xf>
    <xf numFmtId="49" fontId="31" fillId="20" borderId="10" xfId="42" applyNumberFormat="1" applyFont="1" applyFill="1" applyBorder="1" applyAlignment="1" applyProtection="1">
      <alignment wrapText="1"/>
      <protection locked="0"/>
    </xf>
    <xf numFmtId="0" fontId="21" fillId="20" borderId="10" xfId="57" applyFont="1" applyFill="1" applyBorder="1" applyAlignment="1">
      <alignment wrapText="1"/>
      <protection/>
    </xf>
    <xf numFmtId="3" fontId="21" fillId="20" borderId="10" xfId="57" applyNumberFormat="1" applyFont="1" applyFill="1" applyBorder="1" applyAlignment="1">
      <alignment horizontal="center" wrapText="1"/>
      <protection/>
    </xf>
    <xf numFmtId="4" fontId="21" fillId="20" borderId="10" xfId="57" applyNumberFormat="1" applyFont="1" applyFill="1" applyBorder="1" applyAlignment="1">
      <alignment horizontal="center" wrapText="1"/>
      <protection/>
    </xf>
    <xf numFmtId="49" fontId="31" fillId="21" borderId="10" xfId="0" applyNumberFormat="1" applyFont="1" applyFill="1" applyBorder="1" applyAlignment="1">
      <alignment horizontal="center" wrapText="1"/>
    </xf>
    <xf numFmtId="49" fontId="31" fillId="21" borderId="10" xfId="42" applyNumberFormat="1" applyFont="1" applyFill="1" applyBorder="1" applyAlignment="1" applyProtection="1">
      <alignment wrapText="1"/>
      <protection locked="0"/>
    </xf>
    <xf numFmtId="0" fontId="21" fillId="21" borderId="10" xfId="57" applyFont="1" applyFill="1" applyBorder="1" applyAlignment="1">
      <alignment wrapText="1"/>
      <protection/>
    </xf>
    <xf numFmtId="3" fontId="21" fillId="21" borderId="10" xfId="57" applyNumberFormat="1" applyFont="1" applyFill="1" applyBorder="1" applyAlignment="1">
      <alignment horizontal="center" wrapText="1"/>
      <protection/>
    </xf>
    <xf numFmtId="4" fontId="21" fillId="21" borderId="10" xfId="57" applyNumberFormat="1" applyFont="1" applyFill="1" applyBorder="1" applyAlignment="1">
      <alignment horizontal="center" wrapText="1"/>
      <protection/>
    </xf>
    <xf numFmtId="3" fontId="31" fillId="21" borderId="10" xfId="57" applyNumberFormat="1" applyFont="1" applyFill="1" applyBorder="1" applyAlignment="1">
      <alignment horizontal="center" wrapText="1"/>
      <protection/>
    </xf>
    <xf numFmtId="3" fontId="31" fillId="20" borderId="10" xfId="57" applyNumberFormat="1" applyFont="1" applyFill="1" applyBorder="1" applyAlignment="1">
      <alignment horizontal="center" wrapText="1"/>
      <protection/>
    </xf>
    <xf numFmtId="0" fontId="39" fillId="20" borderId="10" xfId="0" applyFont="1" applyFill="1" applyBorder="1" applyAlignment="1">
      <alignment wrapText="1"/>
    </xf>
    <xf numFmtId="166" fontId="21" fillId="0" borderId="12" xfId="0" applyNumberFormat="1" applyFont="1" applyBorder="1" applyAlignment="1">
      <alignment horizontal="center"/>
    </xf>
    <xf numFmtId="49" fontId="21" fillId="0" borderId="12" xfId="0" applyNumberFormat="1" applyFont="1" applyBorder="1" applyAlignment="1">
      <alignment horizontal="center"/>
    </xf>
    <xf numFmtId="49" fontId="32" fillId="0" borderId="12" xfId="0" applyNumberFormat="1" applyFont="1" applyBorder="1" applyAlignment="1">
      <alignment horizontal="center" wrapText="1"/>
    </xf>
    <xf numFmtId="166" fontId="84" fillId="0" borderId="10" xfId="0" applyNumberFormat="1" applyFont="1" applyBorder="1" applyAlignment="1">
      <alignment horizontal="center"/>
    </xf>
    <xf numFmtId="49" fontId="84" fillId="0" borderId="10" xfId="0" applyNumberFormat="1" applyFont="1" applyBorder="1" applyAlignment="1">
      <alignment horizontal="center"/>
    </xf>
    <xf numFmtId="49" fontId="97" fillId="0" borderId="10" xfId="0" applyNumberFormat="1" applyFont="1" applyBorder="1" applyAlignment="1">
      <alignment horizontal="center" wrapText="1"/>
    </xf>
    <xf numFmtId="0" fontId="84" fillId="0" borderId="10" xfId="0" applyFont="1" applyBorder="1" applyAlignment="1">
      <alignment horizontal="left" wrapText="1"/>
    </xf>
    <xf numFmtId="166" fontId="84" fillId="0" borderId="12" xfId="0" applyNumberFormat="1" applyFont="1" applyBorder="1" applyAlignment="1">
      <alignment horizontal="center"/>
    </xf>
    <xf numFmtId="49" fontId="84" fillId="0" borderId="12" xfId="0" applyNumberFormat="1" applyFont="1" applyBorder="1" applyAlignment="1">
      <alignment horizontal="center"/>
    </xf>
    <xf numFmtId="49" fontId="97" fillId="0" borderId="12" xfId="0" applyNumberFormat="1" applyFont="1" applyBorder="1" applyAlignment="1">
      <alignment horizontal="center" wrapText="1"/>
    </xf>
    <xf numFmtId="0" fontId="84" fillId="0" borderId="12" xfId="0" applyFont="1" applyBorder="1" applyAlignment="1">
      <alignment horizontal="left" wrapText="1"/>
    </xf>
    <xf numFmtId="0" fontId="84" fillId="0" borderId="10" xfId="0" applyFont="1" applyBorder="1" applyAlignment="1">
      <alignment horizontal="left" wrapText="1"/>
    </xf>
    <xf numFmtId="0" fontId="98" fillId="0" borderId="12" xfId="0" applyFont="1" applyBorder="1" applyAlignment="1">
      <alignment horizontal="left" wrapText="1"/>
    </xf>
    <xf numFmtId="0" fontId="99" fillId="0" borderId="10" xfId="0" applyFont="1" applyBorder="1" applyAlignment="1">
      <alignment horizontal="left" wrapText="1"/>
    </xf>
    <xf numFmtId="0" fontId="21" fillId="0" borderId="10" xfId="0" applyFont="1" applyBorder="1" applyAlignment="1">
      <alignment horizontal="left" wrapText="1"/>
    </xf>
    <xf numFmtId="3" fontId="101" fillId="0" borderId="10" xfId="0" applyNumberFormat="1" applyFont="1" applyBorder="1" applyAlignment="1">
      <alignment horizontal="center" wrapText="1"/>
    </xf>
    <xf numFmtId="49" fontId="100" fillId="0" borderId="10" xfId="0" applyNumberFormat="1" applyFont="1" applyBorder="1" applyAlignment="1">
      <alignment horizontal="center" wrapText="1"/>
    </xf>
    <xf numFmtId="49" fontId="72" fillId="0" borderId="10" xfId="0" applyNumberFormat="1" applyFont="1" applyBorder="1" applyAlignment="1" applyProtection="1">
      <alignment wrapText="1"/>
      <protection locked="0"/>
    </xf>
    <xf numFmtId="3" fontId="101" fillId="0" borderId="10" xfId="0" applyNumberFormat="1" applyFont="1" applyBorder="1" applyAlignment="1">
      <alignment horizontal="center" wrapText="1"/>
    </xf>
    <xf numFmtId="3" fontId="72" fillId="0" borderId="10" xfId="0" applyNumberFormat="1" applyFont="1" applyBorder="1" applyAlignment="1">
      <alignment horizontal="center" wrapText="1"/>
    </xf>
    <xf numFmtId="3" fontId="72" fillId="0" borderId="10" xfId="0" applyNumberFormat="1" applyFont="1" applyBorder="1" applyAlignment="1">
      <alignment horizontal="center" wrapText="1"/>
    </xf>
    <xf numFmtId="0" fontId="38" fillId="0" borderId="10" xfId="0" applyFont="1" applyBorder="1" applyAlignment="1">
      <alignment horizontal="left" wrapText="1"/>
    </xf>
    <xf numFmtId="0" fontId="38" fillId="0" borderId="12" xfId="0" applyFont="1" applyBorder="1" applyAlignment="1">
      <alignment horizontal="left" wrapText="1"/>
    </xf>
    <xf numFmtId="3" fontId="21" fillId="0" borderId="0" xfId="0" applyNumberFormat="1" applyFont="1" applyFill="1" applyBorder="1" applyAlignment="1">
      <alignment horizontal="center" wrapText="1"/>
    </xf>
    <xf numFmtId="49" fontId="21" fillId="0" borderId="10" xfId="53" applyNumberFormat="1" applyFont="1" applyFill="1" applyBorder="1" applyAlignment="1">
      <alignment horizontal="center" wrapText="1"/>
      <protection/>
    </xf>
    <xf numFmtId="49" fontId="21" fillId="0" borderId="10" xfId="53" applyNumberFormat="1" applyFont="1" applyFill="1" applyBorder="1" applyAlignment="1">
      <alignment wrapText="1"/>
      <protection/>
    </xf>
    <xf numFmtId="49" fontId="2" fillId="0" borderId="10" xfId="53" applyNumberFormat="1" applyFont="1" applyFill="1" applyBorder="1" applyAlignment="1">
      <alignment wrapText="1"/>
      <protection/>
    </xf>
    <xf numFmtId="3" fontId="2" fillId="0" borderId="10" xfId="0" applyNumberFormat="1" applyFont="1" applyFill="1" applyBorder="1" applyAlignment="1" applyProtection="1">
      <alignment horizontal="center"/>
      <protection locked="0"/>
    </xf>
    <xf numFmtId="0" fontId="0" fillId="0" borderId="0" xfId="0" applyFont="1" applyFill="1" applyBorder="1" applyAlignment="1">
      <alignment/>
    </xf>
    <xf numFmtId="49" fontId="2" fillId="0" borderId="10" xfId="0" applyNumberFormat="1" applyFont="1" applyFill="1" applyBorder="1" applyAlignment="1">
      <alignment horizontal="left" wrapText="1"/>
    </xf>
    <xf numFmtId="3" fontId="21" fillId="0" borderId="10" xfId="57" applyNumberFormat="1" applyFont="1" applyFill="1" applyBorder="1" applyAlignment="1">
      <alignment horizontal="center" wrapText="1"/>
      <protection/>
    </xf>
    <xf numFmtId="0" fontId="28" fillId="0" borderId="0" xfId="0" applyFont="1" applyFill="1" applyAlignment="1">
      <alignment/>
    </xf>
    <xf numFmtId="0" fontId="13" fillId="0" borderId="10" xfId="0" applyFont="1" applyFill="1" applyBorder="1" applyAlignment="1">
      <alignment horizontal="center" vertical="center" wrapText="1"/>
    </xf>
    <xf numFmtId="2" fontId="13" fillId="0" borderId="10" xfId="0" applyNumberFormat="1" applyFont="1" applyBorder="1" applyAlignment="1">
      <alignment horizontal="center" vertical="center" wrapText="1"/>
    </xf>
    <xf numFmtId="49" fontId="11" fillId="24" borderId="10" xfId="0" applyNumberFormat="1" applyFont="1" applyFill="1" applyBorder="1" applyAlignment="1">
      <alignment horizontal="center" wrapText="1"/>
    </xf>
    <xf numFmtId="49" fontId="2" fillId="24" borderId="10" xfId="0" applyNumberFormat="1" applyFont="1" applyFill="1" applyBorder="1" applyAlignment="1">
      <alignment horizontal="left" wrapText="1"/>
    </xf>
    <xf numFmtId="0" fontId="0" fillId="0" borderId="0" xfId="0" applyFont="1" applyFill="1" applyBorder="1" applyAlignment="1">
      <alignment/>
    </xf>
    <xf numFmtId="3" fontId="18" fillId="20" borderId="10" xfId="0" applyNumberFormat="1" applyFont="1" applyFill="1" applyBorder="1" applyAlignment="1">
      <alignment horizontal="center" wrapText="1"/>
    </xf>
    <xf numFmtId="3" fontId="5" fillId="20" borderId="10" xfId="0" applyNumberFormat="1" applyFont="1" applyFill="1" applyBorder="1" applyAlignment="1">
      <alignment horizontal="center" wrapText="1"/>
    </xf>
    <xf numFmtId="3" fontId="13" fillId="0" borderId="20" xfId="0" applyNumberFormat="1" applyFont="1" applyBorder="1" applyAlignment="1">
      <alignment horizontal="center" wrapText="1"/>
    </xf>
    <xf numFmtId="3" fontId="96" fillId="0" borderId="10" xfId="57" applyNumberFormat="1" applyFont="1" applyFill="1" applyBorder="1" applyAlignment="1">
      <alignment horizontal="center" wrapText="1"/>
      <protection/>
    </xf>
    <xf numFmtId="0" fontId="20" fillId="0" borderId="0" xfId="0" applyFont="1" applyAlignment="1">
      <alignment/>
    </xf>
    <xf numFmtId="166" fontId="84" fillId="0" borderId="10" xfId="0" applyNumberFormat="1" applyFont="1" applyBorder="1" applyAlignment="1">
      <alignment horizontal="center"/>
    </xf>
    <xf numFmtId="49" fontId="84" fillId="0" borderId="10" xfId="0" applyNumberFormat="1" applyFont="1" applyBorder="1" applyAlignment="1">
      <alignment horizont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22"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49" fontId="5" fillId="0" borderId="12" xfId="0" applyNumberFormat="1" applyFont="1" applyBorder="1" applyAlignment="1">
      <alignment horizontal="center" vertical="center" wrapText="1"/>
    </xf>
    <xf numFmtId="49" fontId="37" fillId="0" borderId="0" xfId="55" applyNumberFormat="1" applyFont="1" applyFill="1" applyBorder="1" applyAlignment="1" applyProtection="1">
      <alignment horizontal="left" vertical="top" wrapText="1"/>
      <protection locked="0"/>
    </xf>
    <xf numFmtId="0" fontId="8" fillId="0" borderId="10" xfId="55" applyFont="1" applyFill="1" applyBorder="1" applyAlignment="1">
      <alignment horizontal="center" vertical="center" wrapText="1"/>
      <protection/>
    </xf>
    <xf numFmtId="49" fontId="43" fillId="0" borderId="10" xfId="55" applyNumberFormat="1" applyFont="1" applyFill="1" applyBorder="1" applyAlignment="1">
      <alignment horizontal="center" vertical="center" wrapText="1"/>
      <protection/>
    </xf>
    <xf numFmtId="0" fontId="43" fillId="0" borderId="10" xfId="55" applyFont="1" applyFill="1" applyBorder="1" applyAlignment="1">
      <alignment horizontal="center" vertical="center"/>
      <protection/>
    </xf>
    <xf numFmtId="0" fontId="43" fillId="0" borderId="10" xfId="55" applyFont="1" applyFill="1" applyBorder="1" applyAlignment="1">
      <alignment horizontal="center" vertical="center" wrapText="1"/>
      <protection/>
    </xf>
    <xf numFmtId="0" fontId="21" fillId="0" borderId="0" xfId="55" applyFont="1" applyAlignment="1">
      <alignment/>
      <protection/>
    </xf>
    <xf numFmtId="0" fontId="21" fillId="0" borderId="0" xfId="55" applyFont="1" applyAlignment="1">
      <alignment horizontal="right"/>
      <protection/>
    </xf>
    <xf numFmtId="1" fontId="42" fillId="0" borderId="0" xfId="55" applyNumberFormat="1" applyFont="1" applyFill="1" applyBorder="1" applyAlignment="1">
      <alignment horizontal="center" vertical="top" wrapText="1"/>
      <protection/>
    </xf>
    <xf numFmtId="49" fontId="50" fillId="0" borderId="0" xfId="55" applyNumberFormat="1" applyFont="1" applyFill="1" applyBorder="1" applyAlignment="1" applyProtection="1">
      <alignment horizontal="left" vertical="top" wrapText="1"/>
      <protection locked="0"/>
    </xf>
    <xf numFmtId="0" fontId="3" fillId="0" borderId="15" xfId="0" applyFont="1" applyBorder="1" applyAlignment="1">
      <alignment horizontal="center" wrapText="1"/>
    </xf>
    <xf numFmtId="0" fontId="3" fillId="0" borderId="14" xfId="0" applyFont="1" applyBorder="1" applyAlignment="1">
      <alignment horizontal="center" wrapText="1"/>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0" fillId="0" borderId="20" xfId="0" applyBorder="1" applyAlignment="1">
      <alignment horizontal="center"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5" xfId="0" applyBorder="1" applyAlignment="1">
      <alignment horizontal="center" wrapText="1"/>
    </xf>
    <xf numFmtId="0" fontId="8" fillId="0" borderId="1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7"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28" fillId="0" borderId="10" xfId="0" applyFont="1" applyBorder="1" applyAlignment="1">
      <alignment wrapText="1"/>
    </xf>
    <xf numFmtId="0" fontId="5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wrapText="1"/>
    </xf>
    <xf numFmtId="0" fontId="13" fillId="0" borderId="16" xfId="0" applyFont="1" applyBorder="1" applyAlignment="1">
      <alignment horizontal="left" wrapText="1"/>
    </xf>
    <xf numFmtId="0" fontId="13" fillId="0" borderId="20" xfId="0" applyFont="1" applyBorder="1" applyAlignment="1">
      <alignment horizontal="left" wrapText="1"/>
    </xf>
    <xf numFmtId="0" fontId="5" fillId="0" borderId="10" xfId="0" applyFont="1" applyBorder="1" applyAlignment="1">
      <alignment horizontal="justify" wrapText="1"/>
    </xf>
    <xf numFmtId="2" fontId="8" fillId="0" borderId="16"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xf>
    <xf numFmtId="0" fontId="39" fillId="0" borderId="10" xfId="0" applyFont="1" applyBorder="1" applyAlignment="1">
      <alignment horizontal="justify" wrapText="1"/>
    </xf>
    <xf numFmtId="0" fontId="0" fillId="0" borderId="21" xfId="0" applyBorder="1" applyAlignment="1">
      <alignment horizontal="center" vertical="center" wrapText="1"/>
    </xf>
    <xf numFmtId="0" fontId="29" fillId="0" borderId="0" xfId="57" applyFont="1" applyAlignment="1">
      <alignment horizontal="center"/>
      <protection/>
    </xf>
    <xf numFmtId="0" fontId="39" fillId="0" borderId="0" xfId="0" applyFont="1" applyAlignment="1">
      <alignment horizontal="center"/>
    </xf>
    <xf numFmtId="0" fontId="39" fillId="0" borderId="0" xfId="0" applyFont="1" applyAlignment="1">
      <alignment horizontal="left"/>
    </xf>
    <xf numFmtId="0" fontId="52"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1" fillId="0" borderId="14" xfId="0"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1">
    <dxf>
      <font>
        <b/>
        <i/>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742950</xdr:colOff>
      <xdr:row>0</xdr:row>
      <xdr:rowOff>171450</xdr:rowOff>
    </xdr:from>
    <xdr:ext cx="3324225" cy="914400"/>
    <xdr:sp>
      <xdr:nvSpPr>
        <xdr:cNvPr id="1" name="Text Box 1"/>
        <xdr:cNvSpPr txBox="1">
          <a:spLocks noChangeArrowheads="1"/>
        </xdr:cNvSpPr>
      </xdr:nvSpPr>
      <xdr:spPr>
        <a:xfrm>
          <a:off x="5372100" y="171450"/>
          <a:ext cx="3324225" cy="914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1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__</a:t>
          </a:r>
          <a:r>
            <a:rPr lang="en-US" cap="none" sz="1400" b="0" i="0" u="none" baseline="0">
              <a:solidFill>
                <a:srgbClr val="000000"/>
              </a:solidFill>
              <a:latin typeface="Times New Roman"/>
              <a:ea typeface="Times New Roman"/>
              <a:cs typeface="Times New Roman"/>
            </a:rPr>
            <a:t>_________2017 року №_____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161925</xdr:colOff>
      <xdr:row>0</xdr:row>
      <xdr:rowOff>0</xdr:rowOff>
    </xdr:from>
    <xdr:ext cx="3352800" cy="790575"/>
    <xdr:sp>
      <xdr:nvSpPr>
        <xdr:cNvPr id="1" name="Text Box 1"/>
        <xdr:cNvSpPr txBox="1">
          <a:spLocks noChangeArrowheads="1"/>
        </xdr:cNvSpPr>
      </xdr:nvSpPr>
      <xdr:spPr>
        <a:xfrm>
          <a:off x="14678025" y="0"/>
          <a:ext cx="3352800"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2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_____________2017 року  №_____</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3</xdr:col>
      <xdr:colOff>933450</xdr:colOff>
      <xdr:row>0</xdr:row>
      <xdr:rowOff>0</xdr:rowOff>
    </xdr:from>
    <xdr:to>
      <xdr:col>12</xdr:col>
      <xdr:colOff>314325</xdr:colOff>
      <xdr:row>0</xdr:row>
      <xdr:rowOff>0</xdr:rowOff>
    </xdr:to>
    <xdr:sp>
      <xdr:nvSpPr>
        <xdr:cNvPr id="2" name="Text Box 2"/>
        <xdr:cNvSpPr txBox="1">
          <a:spLocks noChangeArrowheads="1"/>
        </xdr:cNvSpPr>
      </xdr:nvSpPr>
      <xdr:spPr>
        <a:xfrm>
          <a:off x="3200400" y="0"/>
          <a:ext cx="1163002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3</xdr:col>
      <xdr:colOff>333375</xdr:colOff>
      <xdr:row>2</xdr:row>
      <xdr:rowOff>9525</xdr:rowOff>
    </xdr:from>
    <xdr:to>
      <xdr:col>11</xdr:col>
      <xdr:colOff>47625</xdr:colOff>
      <xdr:row>3</xdr:row>
      <xdr:rowOff>390525</xdr:rowOff>
    </xdr:to>
    <xdr:sp>
      <xdr:nvSpPr>
        <xdr:cNvPr id="3" name="Text Box 3"/>
        <xdr:cNvSpPr txBox="1">
          <a:spLocks noChangeArrowheads="1"/>
        </xdr:cNvSpPr>
      </xdr:nvSpPr>
      <xdr:spPr>
        <a:xfrm>
          <a:off x="2600325" y="333375"/>
          <a:ext cx="11106150"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2017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3</xdr:col>
      <xdr:colOff>1514475</xdr:colOff>
      <xdr:row>160</xdr:row>
      <xdr:rowOff>409575</xdr:rowOff>
    </xdr:from>
    <xdr:to>
      <xdr:col>11</xdr:col>
      <xdr:colOff>714375</xdr:colOff>
      <xdr:row>161</xdr:row>
      <xdr:rowOff>352425</xdr:rowOff>
    </xdr:to>
    <xdr:sp>
      <xdr:nvSpPr>
        <xdr:cNvPr id="4" name="Rectangle 4"/>
        <xdr:cNvSpPr>
          <a:spLocks/>
        </xdr:cNvSpPr>
      </xdr:nvSpPr>
      <xdr:spPr>
        <a:xfrm>
          <a:off x="3781425" y="23040975"/>
          <a:ext cx="10591800" cy="3810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Секретар міської ради                                                            І.Шумра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47625</xdr:rowOff>
    </xdr:from>
    <xdr:to>
      <xdr:col>9</xdr:col>
      <xdr:colOff>0</xdr:colOff>
      <xdr:row>4</xdr:row>
      <xdr:rowOff>123825</xdr:rowOff>
    </xdr:to>
    <xdr:sp>
      <xdr:nvSpPr>
        <xdr:cNvPr id="1" name="Rectangle 1"/>
        <xdr:cNvSpPr>
          <a:spLocks/>
        </xdr:cNvSpPr>
      </xdr:nvSpPr>
      <xdr:spPr>
        <a:xfrm flipV="1">
          <a:off x="7429500" y="47625"/>
          <a:ext cx="3343275" cy="752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rPr>
            <a:t>             Додаток 3 
</a:t>
          </a:r>
          <a:r>
            <a:rPr lang="en-US" cap="none" sz="1400" b="0" i="0" u="none" baseline="0">
              <a:solidFill>
                <a:srgbClr val="000000"/>
              </a:solidFill>
            </a:rPr>
            <a:t>    до рішення міської ради
</a:t>
          </a:r>
          <a:r>
            <a:rPr lang="en-US" cap="none" sz="1400" b="0" i="0" u="none" baseline="0">
              <a:solidFill>
                <a:srgbClr val="000000"/>
              </a:solidFill>
            </a:rPr>
            <a:t>  ______________ 2017 року №_____
</a:t>
          </a:r>
        </a:p>
      </xdr:txBody>
    </xdr:sp>
    <xdr:clientData/>
  </xdr:twoCellAnchor>
  <xdr:twoCellAnchor>
    <xdr:from>
      <xdr:col>0</xdr:col>
      <xdr:colOff>28575</xdr:colOff>
      <xdr:row>5</xdr:row>
      <xdr:rowOff>609600</xdr:rowOff>
    </xdr:from>
    <xdr:to>
      <xdr:col>8</xdr:col>
      <xdr:colOff>676275</xdr:colOff>
      <xdr:row>9</xdr:row>
      <xdr:rowOff>323850</xdr:rowOff>
    </xdr:to>
    <xdr:sp>
      <xdr:nvSpPr>
        <xdr:cNvPr id="2" name="Rectangle 2"/>
        <xdr:cNvSpPr>
          <a:spLocks/>
        </xdr:cNvSpPr>
      </xdr:nvSpPr>
      <xdr:spPr>
        <a:xfrm>
          <a:off x="28575" y="1447800"/>
          <a:ext cx="101346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4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Зміни до міжбюджетних трансфертів 
</a:t>
          </a:r>
          <a:r>
            <a:rPr lang="en-US" cap="none" sz="1600" b="1" i="0" u="none" baseline="0">
              <a:solidFill>
                <a:srgbClr val="000000"/>
              </a:solidFill>
            </a:rPr>
            <a:t>                                           з бюджету м. Вараш місцевим/державному                                                                                                                                                                                                                                                                                                                                                                                                                                          
</a:t>
          </a:r>
          <a:r>
            <a:rPr lang="en-US" cap="none" sz="1600" b="1" i="0" u="none" baseline="0">
              <a:solidFill>
                <a:srgbClr val="000000"/>
              </a:solidFill>
            </a:rPr>
            <a:t>                                                         бюджетам на 2017 рік </a:t>
          </a:r>
        </a:p>
      </xdr:txBody>
    </xdr:sp>
    <xdr:clientData/>
  </xdr:twoCellAnchor>
  <xdr:twoCellAnchor>
    <xdr:from>
      <xdr:col>0</xdr:col>
      <xdr:colOff>1009650</xdr:colOff>
      <xdr:row>23</xdr:row>
      <xdr:rowOff>28575</xdr:rowOff>
    </xdr:from>
    <xdr:to>
      <xdr:col>8</xdr:col>
      <xdr:colOff>1114425</xdr:colOff>
      <xdr:row>24</xdr:row>
      <xdr:rowOff>152400</xdr:rowOff>
    </xdr:to>
    <xdr:sp>
      <xdr:nvSpPr>
        <xdr:cNvPr id="3" name="Rectangle 3"/>
        <xdr:cNvSpPr>
          <a:spLocks/>
        </xdr:cNvSpPr>
      </xdr:nvSpPr>
      <xdr:spPr>
        <a:xfrm>
          <a:off x="1009650" y="8686800"/>
          <a:ext cx="9591675" cy="381000"/>
        </a:xfrm>
        <a:prstGeom prst="rect">
          <a:avLst/>
        </a:prstGeom>
        <a:solidFill>
          <a:srgbClr val="FFFFFF"/>
        </a:solidFill>
        <a:ln w="9525" cmpd="sng">
          <a:noFill/>
        </a:ln>
      </xdr:spPr>
      <xdr:txBody>
        <a:bodyPr vertOverflow="clip" wrap="square" lIns="36576" tIns="32004" rIns="0" bIns="0"/>
        <a:p>
          <a:pPr algn="l">
            <a:defRPr/>
          </a:pPr>
          <a:r>
            <a:rPr lang="en-US" cap="none" sz="1600" b="0" i="0" u="none" baseline="0">
              <a:solidFill>
                <a:srgbClr val="000000"/>
              </a:solidFill>
            </a:rPr>
            <a:t>  </a:t>
          </a:r>
          <a:r>
            <a:rPr lang="en-US" cap="none" sz="2000" b="0" i="0" u="none" baseline="0">
              <a:solidFill>
                <a:srgbClr val="000000"/>
              </a:solidFill>
            </a:rPr>
            <a:t>Секретар міської ради                                                І.Шумра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904875</xdr:colOff>
      <xdr:row>0</xdr:row>
      <xdr:rowOff>38100</xdr:rowOff>
    </xdr:from>
    <xdr:to>
      <xdr:col>10</xdr:col>
      <xdr:colOff>171450</xdr:colOff>
      <xdr:row>6</xdr:row>
      <xdr:rowOff>0</xdr:rowOff>
    </xdr:to>
    <xdr:sp>
      <xdr:nvSpPr>
        <xdr:cNvPr id="1" name="Rectangle 1"/>
        <xdr:cNvSpPr>
          <a:spLocks/>
        </xdr:cNvSpPr>
      </xdr:nvSpPr>
      <xdr:spPr>
        <a:xfrm>
          <a:off x="17926050" y="38100"/>
          <a:ext cx="4276725" cy="12001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600" b="0" i="0" u="none" baseline="0">
              <a:solidFill>
                <a:srgbClr val="000000"/>
              </a:solidFill>
            </a:rPr>
            <a:t>Додаток 4
</a:t>
          </a:r>
          <a:r>
            <a:rPr lang="en-US" cap="none" sz="1600" b="0" i="0" u="none" baseline="0">
              <a:solidFill>
                <a:srgbClr val="000000"/>
              </a:solidFill>
            </a:rPr>
            <a:t>      до рішення міської ради
</a:t>
          </a:r>
          <a:r>
            <a:rPr lang="en-US" cap="none" sz="1600" b="0" i="0" u="none" baseline="0">
              <a:solidFill>
                <a:srgbClr val="000000"/>
              </a:solidFill>
            </a:rPr>
            <a:t>  _______________2017 року  №______</a:t>
          </a:r>
        </a:p>
      </xdr:txBody>
    </xdr:sp>
    <xdr:clientData/>
  </xdr:twoCellAnchor>
  <xdr:twoCellAnchor>
    <xdr:from>
      <xdr:col>0</xdr:col>
      <xdr:colOff>876300</xdr:colOff>
      <xdr:row>2</xdr:row>
      <xdr:rowOff>66675</xdr:rowOff>
    </xdr:from>
    <xdr:to>
      <xdr:col>5</xdr:col>
      <xdr:colOff>542925</xdr:colOff>
      <xdr:row>5</xdr:row>
      <xdr:rowOff>57150</xdr:rowOff>
    </xdr:to>
    <xdr:sp>
      <xdr:nvSpPr>
        <xdr:cNvPr id="2" name="Rectangle 2"/>
        <xdr:cNvSpPr>
          <a:spLocks/>
        </xdr:cNvSpPr>
      </xdr:nvSpPr>
      <xdr:spPr>
        <a:xfrm>
          <a:off x="876300" y="466725"/>
          <a:ext cx="16687800" cy="676275"/>
        </a:xfrm>
        <a:prstGeom prst="rect">
          <a:avLst/>
        </a:prstGeom>
        <a:solidFill>
          <a:srgbClr val="FFFFFF"/>
        </a:solidFill>
        <a:ln w="9525" cmpd="sng">
          <a:noFill/>
        </a:ln>
      </xdr:spPr>
      <xdr:txBody>
        <a:bodyPr vertOverflow="clip" wrap="square" lIns="36576" tIns="32004" rIns="36576" bIns="0"/>
        <a:p>
          <a:pPr algn="ctr">
            <a:defRPr/>
          </a:pPr>
          <a:r>
            <a:rPr lang="en-US" cap="none" sz="1800" b="1" i="0" u="none" baseline="0">
              <a:solidFill>
                <a:srgbClr val="000000"/>
              </a:solidFill>
            </a:rPr>
            <a:t>Зміни до переліку об'єктів, видатки на які у 2017 році будуть проводитися за рахунок коштів бюджету розвитку</a:t>
          </a:r>
        </a:p>
      </xdr:txBody>
    </xdr:sp>
    <xdr:clientData/>
  </xdr:twoCellAnchor>
  <xdr:twoCellAnchor>
    <xdr:from>
      <xdr:col>3</xdr:col>
      <xdr:colOff>304800</xdr:colOff>
      <xdr:row>73</xdr:row>
      <xdr:rowOff>0</xdr:rowOff>
    </xdr:from>
    <xdr:to>
      <xdr:col>6</xdr:col>
      <xdr:colOff>523875</xdr:colOff>
      <xdr:row>74</xdr:row>
      <xdr:rowOff>295275</xdr:rowOff>
    </xdr:to>
    <xdr:sp>
      <xdr:nvSpPr>
        <xdr:cNvPr id="3" name="Rectangle 3"/>
        <xdr:cNvSpPr>
          <a:spLocks/>
        </xdr:cNvSpPr>
      </xdr:nvSpPr>
      <xdr:spPr>
        <a:xfrm>
          <a:off x="4943475" y="13296900"/>
          <a:ext cx="13725525" cy="647700"/>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2000" b="1" i="0" u="none" baseline="0">
              <a:solidFill>
                <a:srgbClr val="000000"/>
              </a:solidFill>
            </a:rPr>
            <a:t>                                Секретар міської ради                                                            І.Шумра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3048000</xdr:colOff>
      <xdr:row>0</xdr:row>
      <xdr:rowOff>0</xdr:rowOff>
    </xdr:from>
    <xdr:to>
      <xdr:col>8</xdr:col>
      <xdr:colOff>9525</xdr:colOff>
      <xdr:row>4</xdr:row>
      <xdr:rowOff>0</xdr:rowOff>
    </xdr:to>
    <xdr:sp>
      <xdr:nvSpPr>
        <xdr:cNvPr id="1" name="Rectangle 1"/>
        <xdr:cNvSpPr>
          <a:spLocks/>
        </xdr:cNvSpPr>
      </xdr:nvSpPr>
      <xdr:spPr>
        <a:xfrm>
          <a:off x="9058275" y="0"/>
          <a:ext cx="3705225" cy="885825"/>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a:t>
          </a:r>
        </a:p>
      </xdr:txBody>
    </xdr:sp>
    <xdr:clientData/>
  </xdr:twoCellAnchor>
  <xdr:twoCellAnchor>
    <xdr:from>
      <xdr:col>0</xdr:col>
      <xdr:colOff>638175</xdr:colOff>
      <xdr:row>4</xdr:row>
      <xdr:rowOff>38100</xdr:rowOff>
    </xdr:from>
    <xdr:to>
      <xdr:col>6</xdr:col>
      <xdr:colOff>314325</xdr:colOff>
      <xdr:row>7</xdr:row>
      <xdr:rowOff>219075</xdr:rowOff>
    </xdr:to>
    <xdr:sp>
      <xdr:nvSpPr>
        <xdr:cNvPr id="2" name="Rectangle 2"/>
        <xdr:cNvSpPr>
          <a:spLocks/>
        </xdr:cNvSpPr>
      </xdr:nvSpPr>
      <xdr:spPr>
        <a:xfrm>
          <a:off x="638175" y="923925"/>
          <a:ext cx="9991725" cy="96202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a:t>
          </a:r>
          <a:r>
            <a:rPr lang="en-US" cap="none" sz="1700" b="1" i="0" u="none" baseline="0">
              <a:solidFill>
                <a:srgbClr val="000000"/>
              </a:solidFill>
            </a:rPr>
            <a:t>    місцевих (регіональних) програм, які фінансуватимуться за рахунок коштів бюджету  м.Кузнецовськ у 2015 році</a:t>
          </a:r>
        </a:p>
      </xdr:txBody>
    </xdr:sp>
    <xdr:clientData/>
  </xdr:twoCellAnchor>
  <xdr:twoCellAnchor>
    <xdr:from>
      <xdr:col>5</xdr:col>
      <xdr:colOff>28575</xdr:colOff>
      <xdr:row>0</xdr:row>
      <xdr:rowOff>0</xdr:rowOff>
    </xdr:from>
    <xdr:to>
      <xdr:col>8</xdr:col>
      <xdr:colOff>0</xdr:colOff>
      <xdr:row>3</xdr:row>
      <xdr:rowOff>400050</xdr:rowOff>
    </xdr:to>
    <xdr:sp>
      <xdr:nvSpPr>
        <xdr:cNvPr id="3" name="Rectangle 1"/>
        <xdr:cNvSpPr>
          <a:spLocks/>
        </xdr:cNvSpPr>
      </xdr:nvSpPr>
      <xdr:spPr>
        <a:xfrm>
          <a:off x="9105900" y="0"/>
          <a:ext cx="3648075" cy="885825"/>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5
</a:t>
          </a:r>
          <a:r>
            <a:rPr lang="en-US" cap="none" sz="1600" b="0" i="0" u="none" baseline="0">
              <a:solidFill>
                <a:srgbClr val="000000"/>
              </a:solidFill>
            </a:rPr>
            <a:t>      до  рішення  міської ради                                          
</a:t>
          </a:r>
          <a:r>
            <a:rPr lang="en-US" cap="none" sz="1600" b="0" i="0" u="none" baseline="0">
              <a:solidFill>
                <a:srgbClr val="000000"/>
              </a:solidFill>
            </a:rPr>
            <a:t>    ___________2017 року  №___</a:t>
          </a:r>
        </a:p>
      </xdr:txBody>
    </xdr:sp>
    <xdr:clientData/>
  </xdr:twoCellAnchor>
  <xdr:twoCellAnchor>
    <xdr:from>
      <xdr:col>0</xdr:col>
      <xdr:colOff>638175</xdr:colOff>
      <xdr:row>4</xdr:row>
      <xdr:rowOff>38100</xdr:rowOff>
    </xdr:from>
    <xdr:to>
      <xdr:col>6</xdr:col>
      <xdr:colOff>314325</xdr:colOff>
      <xdr:row>7</xdr:row>
      <xdr:rowOff>219075</xdr:rowOff>
    </xdr:to>
    <xdr:sp>
      <xdr:nvSpPr>
        <xdr:cNvPr id="4" name="Rectangle 2"/>
        <xdr:cNvSpPr>
          <a:spLocks/>
        </xdr:cNvSpPr>
      </xdr:nvSpPr>
      <xdr:spPr>
        <a:xfrm>
          <a:off x="638175" y="923925"/>
          <a:ext cx="9991725" cy="96202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a:t>
          </a:r>
          <a:r>
            <a:rPr lang="en-US" cap="none" sz="1700" b="1" i="0" u="none" baseline="0">
              <a:solidFill>
                <a:srgbClr val="000000"/>
              </a:solidFill>
            </a:rPr>
            <a:t>    місцевих (регіональних) програм, які фінансуватимуться за рахунок коштів міського бюджету  у 2017  році</a:t>
          </a:r>
        </a:p>
      </xdr:txBody>
    </xdr:sp>
    <xdr:clientData/>
  </xdr:twoCellAnchor>
  <xdr:twoCellAnchor>
    <xdr:from>
      <xdr:col>0</xdr:col>
      <xdr:colOff>695325</xdr:colOff>
      <xdr:row>76</xdr:row>
      <xdr:rowOff>466725</xdr:rowOff>
    </xdr:from>
    <xdr:to>
      <xdr:col>7</xdr:col>
      <xdr:colOff>371475</xdr:colOff>
      <xdr:row>77</xdr:row>
      <xdr:rowOff>76200</xdr:rowOff>
    </xdr:to>
    <xdr:sp>
      <xdr:nvSpPr>
        <xdr:cNvPr id="5" name="Rectangle 3"/>
        <xdr:cNvSpPr>
          <a:spLocks/>
        </xdr:cNvSpPr>
      </xdr:nvSpPr>
      <xdr:spPr>
        <a:xfrm>
          <a:off x="695325" y="33318450"/>
          <a:ext cx="11201400" cy="647700"/>
        </a:xfrm>
        <a:prstGeom prst="rect">
          <a:avLst/>
        </a:prstGeom>
        <a:solidFill>
          <a:srgbClr val="FFFFFF"/>
        </a:solidFill>
        <a:ln w="9525" cmpd="sng">
          <a:noFill/>
        </a:ln>
      </xdr:spPr>
      <xdr:txBody>
        <a:bodyPr vertOverflow="clip" wrap="square" lIns="27432" tIns="27432" rIns="0" bIns="0"/>
        <a:p>
          <a:pPr algn="l">
            <a:defRPr/>
          </a:pPr>
          <a:r>
            <a:rPr lang="en-US" cap="none" sz="1600" b="0" i="0" u="none" baseline="0">
              <a:solidFill>
                <a:srgbClr val="000000"/>
              </a:solidFill>
            </a:rPr>
            <a:t>                  </a:t>
          </a:r>
          <a:r>
            <a:rPr lang="en-US" cap="none" sz="1600" b="1" i="0" u="none" baseline="0">
              <a:solidFill>
                <a:srgbClr val="000000"/>
              </a:solidFill>
            </a:rPr>
            <a:t>Секретар міської ради                                                            І.Шумра</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4"/>
  <sheetViews>
    <sheetView zoomScalePageLayoutView="0" workbookViewId="0" topLeftCell="A1">
      <selection activeCell="D13" sqref="D13"/>
    </sheetView>
  </sheetViews>
  <sheetFormatPr defaultColWidth="8.00390625" defaultRowHeight="12.75"/>
  <cols>
    <col min="1" max="1" width="10.625" style="116" customWidth="1"/>
    <col min="2" max="2" width="29.125" style="109" customWidth="1"/>
    <col min="3" max="3" width="21.00390625" style="109" customWidth="1"/>
    <col min="4" max="4" width="20.75390625" style="110" customWidth="1"/>
    <col min="5" max="5" width="17.25390625" style="110" customWidth="1"/>
    <col min="6" max="6" width="17.00390625" style="92" customWidth="1"/>
    <col min="7" max="8" width="8.00390625" style="92" customWidth="1"/>
    <col min="9" max="9" width="12.125" style="92" bestFit="1" customWidth="1"/>
    <col min="10" max="16384" width="8.00390625" style="92" customWidth="1"/>
  </cols>
  <sheetData>
    <row r="1" spans="1:6" ht="16.5" customHeight="1">
      <c r="A1" s="89"/>
      <c r="B1" s="90"/>
      <c r="C1" s="90"/>
      <c r="D1" s="91"/>
      <c r="E1" s="517"/>
      <c r="F1" s="517"/>
    </row>
    <row r="2" spans="1:6" ht="17.25" customHeight="1">
      <c r="A2" s="89"/>
      <c r="B2" s="90"/>
      <c r="C2" s="90"/>
      <c r="D2" s="91"/>
      <c r="E2" s="518"/>
      <c r="F2" s="518"/>
    </row>
    <row r="3" spans="1:6" ht="18" customHeight="1">
      <c r="A3" s="89"/>
      <c r="B3" s="90"/>
      <c r="C3" s="90"/>
      <c r="D3" s="91"/>
      <c r="E3" s="518"/>
      <c r="F3" s="518"/>
    </row>
    <row r="4" spans="1:6" ht="72" customHeight="1">
      <c r="A4" s="89"/>
      <c r="B4" s="90"/>
      <c r="C4" s="90"/>
      <c r="D4" s="91"/>
      <c r="E4" s="91"/>
      <c r="F4" s="91"/>
    </row>
    <row r="5" spans="1:6" ht="30.75" customHeight="1">
      <c r="A5" s="519" t="s">
        <v>420</v>
      </c>
      <c r="B5" s="519"/>
      <c r="C5" s="519"/>
      <c r="D5" s="519"/>
      <c r="E5" s="519"/>
      <c r="F5" s="519"/>
    </row>
    <row r="6" spans="1:6" ht="51" customHeight="1">
      <c r="A6" s="89"/>
      <c r="B6" s="90"/>
      <c r="C6" s="90"/>
      <c r="D6" s="93"/>
      <c r="E6" s="93"/>
      <c r="F6" s="94" t="s">
        <v>4</v>
      </c>
    </row>
    <row r="7" spans="1:6" ht="39" customHeight="1">
      <c r="A7" s="513" t="s">
        <v>175</v>
      </c>
      <c r="B7" s="514" t="s">
        <v>176</v>
      </c>
      <c r="C7" s="515" t="s">
        <v>177</v>
      </c>
      <c r="D7" s="516" t="s">
        <v>235</v>
      </c>
      <c r="E7" s="515" t="s">
        <v>236</v>
      </c>
      <c r="F7" s="515"/>
    </row>
    <row r="8" spans="1:6" ht="62.25" customHeight="1">
      <c r="A8" s="513"/>
      <c r="B8" s="514"/>
      <c r="C8" s="515"/>
      <c r="D8" s="516"/>
      <c r="E8" s="96" t="s">
        <v>178</v>
      </c>
      <c r="F8" s="95" t="s">
        <v>179</v>
      </c>
    </row>
    <row r="9" spans="1:6" s="99" customFormat="1" ht="16.5" customHeight="1">
      <c r="A9" s="97">
        <v>1</v>
      </c>
      <c r="B9" s="97">
        <v>2</v>
      </c>
      <c r="C9" s="98">
        <v>6</v>
      </c>
      <c r="D9" s="98">
        <v>3</v>
      </c>
      <c r="E9" s="98">
        <v>4</v>
      </c>
      <c r="F9" s="98">
        <v>5</v>
      </c>
    </row>
    <row r="10" spans="1:7" s="102" customFormat="1" ht="39.75" customHeight="1">
      <c r="A10" s="275" t="s">
        <v>180</v>
      </c>
      <c r="B10" s="100" t="s">
        <v>181</v>
      </c>
      <c r="C10" s="167">
        <f aca="true" t="shared" si="0" ref="C10:C25">SUM(D10:E10)</f>
        <v>36194007</v>
      </c>
      <c r="D10" s="167">
        <f>D11</f>
        <v>12875373</v>
      </c>
      <c r="E10" s="167">
        <f>E11</f>
        <v>23318634</v>
      </c>
      <c r="F10" s="167">
        <f>F11</f>
        <v>23318634</v>
      </c>
      <c r="G10" s="101"/>
    </row>
    <row r="11" spans="1:7" s="102" customFormat="1" ht="54.75" customHeight="1">
      <c r="A11" s="275">
        <v>208000</v>
      </c>
      <c r="B11" s="100" t="s">
        <v>182</v>
      </c>
      <c r="C11" s="167">
        <f t="shared" si="0"/>
        <v>36194007</v>
      </c>
      <c r="D11" s="167">
        <f>D12+D13</f>
        <v>12875373</v>
      </c>
      <c r="E11" s="167">
        <f>E12+E13</f>
        <v>23318634</v>
      </c>
      <c r="F11" s="167">
        <f>F12+F13</f>
        <v>23318634</v>
      </c>
      <c r="G11" s="101"/>
    </row>
    <row r="12" spans="1:9" s="102" customFormat="1" ht="26.25" customHeight="1">
      <c r="A12" s="276">
        <v>208100</v>
      </c>
      <c r="B12" s="103" t="s">
        <v>183</v>
      </c>
      <c r="C12" s="169">
        <f t="shared" si="0"/>
        <v>36194007</v>
      </c>
      <c r="D12" s="168">
        <v>36194007</v>
      </c>
      <c r="E12" s="169">
        <v>0</v>
      </c>
      <c r="F12" s="169">
        <v>0</v>
      </c>
      <c r="G12" s="101"/>
      <c r="I12" s="104"/>
    </row>
    <row r="13" spans="1:7" ht="69" customHeight="1">
      <c r="A13" s="276" t="s">
        <v>184</v>
      </c>
      <c r="B13" s="105" t="s">
        <v>185</v>
      </c>
      <c r="C13" s="169">
        <f t="shared" si="0"/>
        <v>0</v>
      </c>
      <c r="D13" s="170">
        <v>-23318634</v>
      </c>
      <c r="E13" s="170">
        <v>23318634</v>
      </c>
      <c r="F13" s="170">
        <v>23318634</v>
      </c>
      <c r="G13" s="106"/>
    </row>
    <row r="14" spans="1:7" ht="24.75" customHeight="1" hidden="1">
      <c r="A14" s="275" t="s">
        <v>6</v>
      </c>
      <c r="B14" s="100" t="s">
        <v>7</v>
      </c>
      <c r="C14" s="167">
        <f>SUM(D14:E14)</f>
        <v>0</v>
      </c>
      <c r="D14" s="167">
        <f aca="true" t="shared" si="1" ref="D14:F15">D15</f>
        <v>0</v>
      </c>
      <c r="E14" s="167">
        <f t="shared" si="1"/>
        <v>0</v>
      </c>
      <c r="F14" s="167">
        <f t="shared" si="1"/>
        <v>0</v>
      </c>
      <c r="G14" s="106"/>
    </row>
    <row r="15" spans="1:7" ht="50.25" customHeight="1" hidden="1">
      <c r="A15" s="275">
        <v>301000</v>
      </c>
      <c r="B15" s="100" t="s">
        <v>8</v>
      </c>
      <c r="C15" s="167">
        <f>SUM(D15:E15)</f>
        <v>0</v>
      </c>
      <c r="D15" s="167">
        <f t="shared" si="1"/>
        <v>0</v>
      </c>
      <c r="E15" s="167">
        <f t="shared" si="1"/>
        <v>0</v>
      </c>
      <c r="F15" s="167">
        <f t="shared" si="1"/>
        <v>0</v>
      </c>
      <c r="G15" s="106"/>
    </row>
    <row r="16" spans="1:7" ht="30" customHeight="1" hidden="1">
      <c r="A16" s="276">
        <v>301100</v>
      </c>
      <c r="B16" s="103" t="s">
        <v>9</v>
      </c>
      <c r="C16" s="169">
        <f>SUM(D16:E16)</f>
        <v>0</v>
      </c>
      <c r="D16" s="168">
        <v>0</v>
      </c>
      <c r="E16" s="169"/>
      <c r="F16" s="169"/>
      <c r="G16" s="106"/>
    </row>
    <row r="17" spans="1:7" ht="28.5" customHeight="1" hidden="1">
      <c r="A17" s="275"/>
      <c r="B17" s="107" t="s">
        <v>186</v>
      </c>
      <c r="C17" s="167">
        <f t="shared" si="0"/>
        <v>36194007</v>
      </c>
      <c r="D17" s="171">
        <f>SUM(D10,D14)</f>
        <v>12875373</v>
      </c>
      <c r="E17" s="171">
        <f>SUM(E10,E14)</f>
        <v>23318634</v>
      </c>
      <c r="F17" s="171">
        <f>SUM(F10,F14)</f>
        <v>23318634</v>
      </c>
      <c r="G17" s="106"/>
    </row>
    <row r="18" spans="1:7" ht="35.25" customHeight="1" hidden="1">
      <c r="A18" s="275" t="s">
        <v>10</v>
      </c>
      <c r="B18" s="100" t="s">
        <v>11</v>
      </c>
      <c r="C18" s="167">
        <f>SUM(D18:E18)</f>
        <v>0</v>
      </c>
      <c r="D18" s="167">
        <f>D19</f>
        <v>0</v>
      </c>
      <c r="E18" s="167">
        <f>E19</f>
        <v>0</v>
      </c>
      <c r="F18" s="167">
        <f>F19</f>
        <v>0</v>
      </c>
      <c r="G18" s="106"/>
    </row>
    <row r="19" spans="1:7" ht="28.5" customHeight="1" hidden="1">
      <c r="A19" s="275" t="s">
        <v>12</v>
      </c>
      <c r="B19" s="100" t="s">
        <v>13</v>
      </c>
      <c r="C19" s="167">
        <f>SUM(D19:E19)</f>
        <v>0</v>
      </c>
      <c r="D19" s="167">
        <f>D20+D21</f>
        <v>0</v>
      </c>
      <c r="E19" s="167">
        <f>E20</f>
        <v>0</v>
      </c>
      <c r="F19" s="167">
        <f>F20</f>
        <v>0</v>
      </c>
      <c r="G19" s="106"/>
    </row>
    <row r="20" spans="1:7" ht="28.5" customHeight="1" hidden="1">
      <c r="A20" s="276" t="s">
        <v>14</v>
      </c>
      <c r="B20" s="103" t="s">
        <v>15</v>
      </c>
      <c r="C20" s="169">
        <f>SUM(D20:E20)</f>
        <v>0</v>
      </c>
      <c r="D20" s="168">
        <f>D16</f>
        <v>0</v>
      </c>
      <c r="E20" s="169">
        <f>E16</f>
        <v>0</v>
      </c>
      <c r="F20" s="169">
        <f>F16</f>
        <v>0</v>
      </c>
      <c r="G20" s="106"/>
    </row>
    <row r="21" spans="1:7" ht="39" customHeight="1" hidden="1">
      <c r="A21" s="276" t="s">
        <v>16</v>
      </c>
      <c r="B21" s="105" t="s">
        <v>17</v>
      </c>
      <c r="C21" s="169">
        <f>SUM(D21:E21)</f>
        <v>0</v>
      </c>
      <c r="D21" s="170">
        <v>0</v>
      </c>
      <c r="E21" s="170"/>
      <c r="F21" s="170"/>
      <c r="G21" s="106"/>
    </row>
    <row r="22" spans="1:7" ht="43.5" customHeight="1">
      <c r="A22" s="275" t="s">
        <v>187</v>
      </c>
      <c r="B22" s="100" t="s">
        <v>188</v>
      </c>
      <c r="C22" s="167">
        <f t="shared" si="0"/>
        <v>36194007</v>
      </c>
      <c r="D22" s="167">
        <f>D23</f>
        <v>12875373</v>
      </c>
      <c r="E22" s="167">
        <f>E23</f>
        <v>23318634</v>
      </c>
      <c r="F22" s="167">
        <f>F23</f>
        <v>23318634</v>
      </c>
      <c r="G22" s="106"/>
    </row>
    <row r="23" spans="1:7" ht="33.75" customHeight="1">
      <c r="A23" s="275" t="s">
        <v>189</v>
      </c>
      <c r="B23" s="100" t="s">
        <v>190</v>
      </c>
      <c r="C23" s="167">
        <f t="shared" si="0"/>
        <v>36194007</v>
      </c>
      <c r="D23" s="167">
        <f>D24+D25</f>
        <v>12875373</v>
      </c>
      <c r="E23" s="167">
        <f>E24+E25</f>
        <v>23318634</v>
      </c>
      <c r="F23" s="167">
        <f>F24+F25</f>
        <v>23318634</v>
      </c>
      <c r="G23" s="106"/>
    </row>
    <row r="24" spans="1:6" ht="27.75" customHeight="1">
      <c r="A24" s="276" t="s">
        <v>191</v>
      </c>
      <c r="B24" s="108" t="s">
        <v>192</v>
      </c>
      <c r="C24" s="169">
        <f t="shared" si="0"/>
        <v>36194007</v>
      </c>
      <c r="D24" s="169">
        <f aca="true" t="shared" si="2" ref="D24:F25">D12</f>
        <v>36194007</v>
      </c>
      <c r="E24" s="169">
        <f t="shared" si="2"/>
        <v>0</v>
      </c>
      <c r="F24" s="169">
        <f t="shared" si="2"/>
        <v>0</v>
      </c>
    </row>
    <row r="25" spans="1:6" ht="48.75" customHeight="1">
      <c r="A25" s="276" t="s">
        <v>193</v>
      </c>
      <c r="B25" s="105" t="s">
        <v>185</v>
      </c>
      <c r="C25" s="169">
        <f t="shared" si="0"/>
        <v>0</v>
      </c>
      <c r="D25" s="170">
        <f t="shared" si="2"/>
        <v>-23318634</v>
      </c>
      <c r="E25" s="170">
        <f t="shared" si="2"/>
        <v>23318634</v>
      </c>
      <c r="F25" s="170">
        <f t="shared" si="2"/>
        <v>23318634</v>
      </c>
    </row>
    <row r="26" spans="1:8" ht="31.5" customHeight="1">
      <c r="A26" s="167"/>
      <c r="B26" s="277" t="s">
        <v>194</v>
      </c>
      <c r="C26" s="167">
        <f>SUM(C18,C22)</f>
        <v>36194007</v>
      </c>
      <c r="D26" s="167">
        <f>SUM(D18,D22)</f>
        <v>12875373</v>
      </c>
      <c r="E26" s="167">
        <f>SUM(E18,E22)</f>
        <v>23318634</v>
      </c>
      <c r="F26" s="167">
        <f>SUM(F18,F22)</f>
        <v>23318634</v>
      </c>
      <c r="G26" s="520"/>
      <c r="H26" s="520"/>
    </row>
    <row r="27" ht="12.75">
      <c r="A27" s="109"/>
    </row>
    <row r="28" spans="1:6" ht="15.75">
      <c r="A28" s="109"/>
      <c r="D28" s="111"/>
      <c r="E28" s="111"/>
      <c r="F28" s="102"/>
    </row>
    <row r="29" spans="1:6" ht="23.25">
      <c r="A29" s="512" t="s">
        <v>265</v>
      </c>
      <c r="B29" s="512"/>
      <c r="C29" s="512"/>
      <c r="D29" s="512"/>
      <c r="E29" s="512"/>
      <c r="F29" s="112"/>
    </row>
    <row r="30" spans="1:6" ht="15.75">
      <c r="A30" s="109"/>
      <c r="D30" s="111"/>
      <c r="E30" s="111"/>
      <c r="F30" s="102"/>
    </row>
    <row r="31" spans="1:4" ht="15">
      <c r="A31" s="109"/>
      <c r="B31" s="113"/>
      <c r="C31" s="113"/>
      <c r="D31" s="114"/>
    </row>
    <row r="32" spans="1:4" ht="15">
      <c r="A32" s="109"/>
      <c r="B32" s="113"/>
      <c r="C32" s="113"/>
      <c r="D32" s="114"/>
    </row>
    <row r="33" spans="1:4" ht="15">
      <c r="A33" s="109"/>
      <c r="B33" s="113"/>
      <c r="C33" s="113"/>
      <c r="D33" s="114"/>
    </row>
    <row r="34" spans="1:4" ht="15">
      <c r="A34" s="109"/>
      <c r="B34" s="113"/>
      <c r="C34" s="113"/>
      <c r="D34" s="114"/>
    </row>
    <row r="35" spans="1:4" ht="15">
      <c r="A35" s="109"/>
      <c r="B35" s="113"/>
      <c r="C35" s="113"/>
      <c r="D35" s="114"/>
    </row>
    <row r="36" ht="12.75">
      <c r="A36" s="109"/>
    </row>
    <row r="37" spans="1:5" ht="12.75">
      <c r="A37" s="109"/>
      <c r="D37" s="114"/>
      <c r="E37" s="114"/>
    </row>
    <row r="38" spans="1:4" ht="12.75">
      <c r="A38" s="109"/>
      <c r="D38" s="115"/>
    </row>
    <row r="39" ht="12.75">
      <c r="A39" s="109"/>
    </row>
    <row r="40" spans="1:5" ht="12.75">
      <c r="A40" s="109"/>
      <c r="E40" s="114"/>
    </row>
    <row r="44" ht="12.75">
      <c r="D44" s="114"/>
    </row>
  </sheetData>
  <sheetProtection/>
  <mergeCells count="11">
    <mergeCell ref="G26:H26"/>
    <mergeCell ref="E1:F1"/>
    <mergeCell ref="E2:F2"/>
    <mergeCell ref="E3:F3"/>
    <mergeCell ref="A5:F5"/>
    <mergeCell ref="A29:E29"/>
    <mergeCell ref="A7:A8"/>
    <mergeCell ref="B7:B8"/>
    <mergeCell ref="C7:C8"/>
    <mergeCell ref="D7:D8"/>
    <mergeCell ref="E7:F7"/>
  </mergeCells>
  <printOptions/>
  <pageMargins left="0.9448818897637796" right="0" top="0.3937007874015748" bottom="0.1968503937007874" header="0" footer="0"/>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dimension ref="A1:IV304"/>
  <sheetViews>
    <sheetView zoomScale="89" zoomScaleNormal="89" zoomScaleSheetLayoutView="118" zoomScalePageLayoutView="0" workbookViewId="0" topLeftCell="A1">
      <selection activeCell="R167" sqref="R167"/>
    </sheetView>
  </sheetViews>
  <sheetFormatPr defaultColWidth="9.00390625" defaultRowHeight="12.75"/>
  <cols>
    <col min="1" max="1" width="12.625" style="0" customWidth="1"/>
    <col min="2" max="2" width="8.25390625" style="0" customWidth="1"/>
    <col min="3" max="3" width="8.875" style="24" customWidth="1"/>
    <col min="4" max="4" width="58.25390625" style="9" customWidth="1"/>
    <col min="5" max="5" width="14.125" style="4" customWidth="1"/>
    <col min="6" max="6" width="14.00390625" style="4" customWidth="1"/>
    <col min="7" max="7" width="13.00390625" style="0" customWidth="1"/>
    <col min="8" max="8" width="11.625" style="0" customWidth="1"/>
    <col min="9" max="9" width="9.25390625" style="0" customWidth="1"/>
    <col min="10" max="10" width="14.625" style="21" customWidth="1"/>
    <col min="11" max="11" width="14.625" style="0" customWidth="1"/>
    <col min="12" max="12" width="11.25390625" style="0" customWidth="1"/>
    <col min="13" max="13" width="11.375" style="0" customWidth="1"/>
    <col min="14" max="14" width="12.375" style="0" customWidth="1"/>
    <col min="15" max="15" width="12.25390625" style="0" customWidth="1"/>
    <col min="16" max="16" width="13.75390625" style="0" hidden="1" customWidth="1"/>
    <col min="17" max="17" width="15.125" style="4" customWidth="1"/>
    <col min="19" max="19" width="12.00390625" style="0" bestFit="1" customWidth="1"/>
  </cols>
  <sheetData>
    <row r="1" spans="3:4" ht="12.75">
      <c r="C1" s="20"/>
      <c r="D1" s="3"/>
    </row>
    <row r="2" spans="3:4" ht="12.75">
      <c r="C2" s="20"/>
      <c r="D2" s="3"/>
    </row>
    <row r="3" spans="3:4" ht="21" customHeight="1">
      <c r="C3" s="20"/>
      <c r="D3" s="3"/>
    </row>
    <row r="4" spans="3:17" ht="71.25" customHeight="1">
      <c r="C4" s="20"/>
      <c r="D4" s="13"/>
      <c r="E4" s="14"/>
      <c r="F4" s="14"/>
      <c r="G4" s="15"/>
      <c r="H4" s="15"/>
      <c r="I4" s="15"/>
      <c r="J4" s="22"/>
      <c r="K4" s="15"/>
      <c r="L4" s="15"/>
      <c r="M4" s="16"/>
      <c r="N4" s="16"/>
      <c r="O4" s="16"/>
      <c r="P4" s="16"/>
      <c r="Q4" s="17" t="s">
        <v>4</v>
      </c>
    </row>
    <row r="5" spans="1:17" ht="23.25" customHeight="1">
      <c r="A5" s="508" t="s">
        <v>74</v>
      </c>
      <c r="B5" s="325"/>
      <c r="C5" s="347" t="s">
        <v>153</v>
      </c>
      <c r="D5" s="511" t="s">
        <v>152</v>
      </c>
      <c r="E5" s="523" t="s">
        <v>235</v>
      </c>
      <c r="F5" s="524"/>
      <c r="G5" s="524"/>
      <c r="H5" s="524"/>
      <c r="I5" s="525"/>
      <c r="J5" s="523" t="s">
        <v>236</v>
      </c>
      <c r="K5" s="524"/>
      <c r="L5" s="524"/>
      <c r="M5" s="524"/>
      <c r="N5" s="524"/>
      <c r="O5" s="524"/>
      <c r="P5" s="535"/>
      <c r="Q5" s="529" t="s">
        <v>247</v>
      </c>
    </row>
    <row r="6" spans="1:17" ht="19.5" customHeight="1">
      <c r="A6" s="509"/>
      <c r="B6" s="347" t="s">
        <v>298</v>
      </c>
      <c r="C6" s="521"/>
      <c r="D6" s="506"/>
      <c r="E6" s="532" t="s">
        <v>248</v>
      </c>
      <c r="F6" s="536" t="s">
        <v>253</v>
      </c>
      <c r="G6" s="523" t="s">
        <v>249</v>
      </c>
      <c r="H6" s="535"/>
      <c r="I6" s="536" t="s">
        <v>254</v>
      </c>
      <c r="J6" s="532" t="s">
        <v>248</v>
      </c>
      <c r="K6" s="536" t="s">
        <v>253</v>
      </c>
      <c r="L6" s="523" t="s">
        <v>249</v>
      </c>
      <c r="M6" s="535"/>
      <c r="N6" s="536" t="s">
        <v>254</v>
      </c>
      <c r="O6" s="541" t="s">
        <v>249</v>
      </c>
      <c r="P6" s="542"/>
      <c r="Q6" s="530"/>
    </row>
    <row r="7" spans="1:17" ht="12.75" customHeight="1">
      <c r="A7" s="510"/>
      <c r="B7" s="528"/>
      <c r="C7" s="521"/>
      <c r="D7" s="506"/>
      <c r="E7" s="533"/>
      <c r="F7" s="537"/>
      <c r="G7" s="526" t="s">
        <v>167</v>
      </c>
      <c r="H7" s="526" t="s">
        <v>168</v>
      </c>
      <c r="I7" s="538"/>
      <c r="J7" s="533"/>
      <c r="K7" s="537"/>
      <c r="L7" s="526" t="s">
        <v>169</v>
      </c>
      <c r="M7" s="526" t="s">
        <v>170</v>
      </c>
      <c r="N7" s="538"/>
      <c r="O7" s="539" t="s">
        <v>250</v>
      </c>
      <c r="P7" s="12" t="s">
        <v>249</v>
      </c>
      <c r="Q7" s="530"/>
    </row>
    <row r="8" spans="1:17" ht="77.25" customHeight="1">
      <c r="A8" s="510"/>
      <c r="B8" s="528"/>
      <c r="C8" s="522"/>
      <c r="D8" s="507"/>
      <c r="E8" s="534"/>
      <c r="F8" s="537"/>
      <c r="G8" s="527"/>
      <c r="H8" s="527"/>
      <c r="I8" s="538"/>
      <c r="J8" s="534"/>
      <c r="K8" s="537"/>
      <c r="L8" s="527"/>
      <c r="M8" s="527"/>
      <c r="N8" s="538"/>
      <c r="O8" s="540"/>
      <c r="P8" s="11" t="s">
        <v>251</v>
      </c>
      <c r="Q8" s="531"/>
    </row>
    <row r="9" spans="1:17" ht="15.75" customHeight="1">
      <c r="A9" s="18">
        <v>1</v>
      </c>
      <c r="B9" s="18" t="s">
        <v>234</v>
      </c>
      <c r="C9" s="19">
        <v>3</v>
      </c>
      <c r="D9" s="19">
        <v>4</v>
      </c>
      <c r="E9" s="19">
        <v>5</v>
      </c>
      <c r="F9" s="10">
        <v>6</v>
      </c>
      <c r="G9" s="10">
        <v>7</v>
      </c>
      <c r="H9" s="10">
        <v>8</v>
      </c>
      <c r="I9" s="19">
        <v>9</v>
      </c>
      <c r="J9" s="10">
        <v>10</v>
      </c>
      <c r="K9" s="10">
        <v>11</v>
      </c>
      <c r="L9" s="10">
        <v>12</v>
      </c>
      <c r="M9" s="10">
        <v>13</v>
      </c>
      <c r="N9" s="10">
        <v>14</v>
      </c>
      <c r="O9" s="10">
        <v>15</v>
      </c>
      <c r="P9" s="10">
        <v>15</v>
      </c>
      <c r="Q9" s="19" t="s">
        <v>299</v>
      </c>
    </row>
    <row r="10" spans="1:17" ht="29.25" customHeight="1">
      <c r="A10" s="59" t="s">
        <v>154</v>
      </c>
      <c r="B10" s="59"/>
      <c r="C10" s="59"/>
      <c r="D10" s="60" t="s">
        <v>171</v>
      </c>
      <c r="E10" s="137">
        <f>SUM(E11)</f>
        <v>6755508</v>
      </c>
      <c r="F10" s="137">
        <f aca="true" t="shared" si="0" ref="F10:Q10">SUM(F11)</f>
        <v>6755508</v>
      </c>
      <c r="G10" s="137">
        <f t="shared" si="0"/>
        <v>0</v>
      </c>
      <c r="H10" s="137">
        <f t="shared" si="0"/>
        <v>0</v>
      </c>
      <c r="I10" s="137">
        <f t="shared" si="0"/>
        <v>0</v>
      </c>
      <c r="J10" s="137">
        <f t="shared" si="0"/>
        <v>18265004</v>
      </c>
      <c r="K10" s="137">
        <f t="shared" si="0"/>
        <v>0</v>
      </c>
      <c r="L10" s="137">
        <f t="shared" si="0"/>
        <v>0</v>
      </c>
      <c r="M10" s="137">
        <f t="shared" si="0"/>
        <v>0</v>
      </c>
      <c r="N10" s="137">
        <f t="shared" si="0"/>
        <v>18265004</v>
      </c>
      <c r="O10" s="137">
        <f t="shared" si="0"/>
        <v>18265004</v>
      </c>
      <c r="P10" s="137">
        <f t="shared" si="0"/>
        <v>0</v>
      </c>
      <c r="Q10" s="137">
        <f t="shared" si="0"/>
        <v>25020512</v>
      </c>
    </row>
    <row r="11" spans="1:19" s="5" customFormat="1" ht="30.75" customHeight="1">
      <c r="A11" s="59" t="s">
        <v>155</v>
      </c>
      <c r="B11" s="59"/>
      <c r="C11" s="59"/>
      <c r="D11" s="60" t="s">
        <v>171</v>
      </c>
      <c r="E11" s="137">
        <f>SUM(E54,E53,E52,E51,E50,E49,E48,E47,E46,E45,E44,E43,E42,E41,E40,E38,E37,E36,E34,E32,E31,E30,E27,E24,E22,E21,E14,E13,E12)</f>
        <v>6755508</v>
      </c>
      <c r="F11" s="137">
        <f aca="true" t="shared" si="1" ref="F11:Q11">SUM(F54,F53,F52,F51,F50,F49,F48,F47,F46,F45,F44,F43,F42,F41,F40,F38,F37,F36,F34,F32,F31,F30,F27,F24,F22,F21,F14,F13,F12)</f>
        <v>6755508</v>
      </c>
      <c r="G11" s="137">
        <f t="shared" si="1"/>
        <v>0</v>
      </c>
      <c r="H11" s="137">
        <f t="shared" si="1"/>
        <v>0</v>
      </c>
      <c r="I11" s="137">
        <f t="shared" si="1"/>
        <v>0</v>
      </c>
      <c r="J11" s="137">
        <f t="shared" si="1"/>
        <v>18265004</v>
      </c>
      <c r="K11" s="137">
        <f t="shared" si="1"/>
        <v>0</v>
      </c>
      <c r="L11" s="137">
        <f t="shared" si="1"/>
        <v>0</v>
      </c>
      <c r="M11" s="137">
        <f t="shared" si="1"/>
        <v>0</v>
      </c>
      <c r="N11" s="137">
        <f t="shared" si="1"/>
        <v>18265004</v>
      </c>
      <c r="O11" s="137">
        <f t="shared" si="1"/>
        <v>18265004</v>
      </c>
      <c r="P11" s="137">
        <f t="shared" si="1"/>
        <v>0</v>
      </c>
      <c r="Q11" s="137">
        <f t="shared" si="1"/>
        <v>25020512</v>
      </c>
      <c r="S11" s="383"/>
    </row>
    <row r="12" spans="1:19" s="5" customFormat="1" ht="54.75" customHeight="1">
      <c r="A12" s="191" t="s">
        <v>20</v>
      </c>
      <c r="B12" s="44" t="s">
        <v>301</v>
      </c>
      <c r="C12" s="44" t="s">
        <v>199</v>
      </c>
      <c r="D12" s="50" t="s">
        <v>18</v>
      </c>
      <c r="E12" s="139">
        <f aca="true" t="shared" si="2" ref="E12:E22">SUM(F12,I12)</f>
        <v>234215</v>
      </c>
      <c r="F12" s="141">
        <v>234215</v>
      </c>
      <c r="G12" s="141"/>
      <c r="H12" s="141"/>
      <c r="I12" s="138"/>
      <c r="J12" s="133">
        <f aca="true" t="shared" si="3" ref="J12:J29">SUM(K12,N12)</f>
        <v>0</v>
      </c>
      <c r="K12" s="138"/>
      <c r="L12" s="138"/>
      <c r="M12" s="138"/>
      <c r="N12" s="141"/>
      <c r="O12" s="141"/>
      <c r="P12" s="141"/>
      <c r="Q12" s="133">
        <f aca="true" t="shared" si="4" ref="Q12:Q28">SUM(E12,J12)</f>
        <v>234215</v>
      </c>
      <c r="S12" s="6"/>
    </row>
    <row r="13" spans="1:19" s="5" customFormat="1" ht="24" customHeight="1" hidden="1">
      <c r="A13" s="44" t="s">
        <v>21</v>
      </c>
      <c r="B13" s="44" t="s">
        <v>215</v>
      </c>
      <c r="C13" s="44" t="s">
        <v>199</v>
      </c>
      <c r="D13" s="180" t="s">
        <v>425</v>
      </c>
      <c r="E13" s="139">
        <f t="shared" si="2"/>
        <v>0</v>
      </c>
      <c r="F13" s="140"/>
      <c r="G13" s="141"/>
      <c r="H13" s="141"/>
      <c r="I13" s="141"/>
      <c r="J13" s="133">
        <f t="shared" si="3"/>
        <v>0</v>
      </c>
      <c r="K13" s="142"/>
      <c r="L13" s="143"/>
      <c r="M13" s="143"/>
      <c r="N13" s="141"/>
      <c r="O13" s="141"/>
      <c r="P13" s="141"/>
      <c r="Q13" s="133">
        <f t="shared" si="4"/>
        <v>0</v>
      </c>
      <c r="S13" s="6"/>
    </row>
    <row r="14" spans="1:19" s="5" customFormat="1" ht="21" customHeight="1">
      <c r="A14" s="44" t="s">
        <v>23</v>
      </c>
      <c r="B14" s="44" t="s">
        <v>300</v>
      </c>
      <c r="C14" s="44" t="s">
        <v>198</v>
      </c>
      <c r="D14" s="58" t="s">
        <v>22</v>
      </c>
      <c r="E14" s="139">
        <f t="shared" si="2"/>
        <v>170000</v>
      </c>
      <c r="F14" s="140">
        <v>170000</v>
      </c>
      <c r="G14" s="140"/>
      <c r="H14" s="140"/>
      <c r="I14" s="141"/>
      <c r="J14" s="133">
        <f t="shared" si="3"/>
        <v>4133000</v>
      </c>
      <c r="K14" s="142"/>
      <c r="L14" s="142"/>
      <c r="M14" s="142"/>
      <c r="N14" s="141">
        <v>4133000</v>
      </c>
      <c r="O14" s="141">
        <v>4133000</v>
      </c>
      <c r="P14" s="141"/>
      <c r="Q14" s="133">
        <f t="shared" si="4"/>
        <v>4303000</v>
      </c>
      <c r="S14" s="6"/>
    </row>
    <row r="15" spans="1:19" s="5" customFormat="1" ht="21" customHeight="1" hidden="1">
      <c r="A15" s="44"/>
      <c r="B15" s="44"/>
      <c r="C15" s="44"/>
      <c r="D15" s="58" t="s">
        <v>5</v>
      </c>
      <c r="E15" s="139">
        <f t="shared" si="2"/>
        <v>0</v>
      </c>
      <c r="F15" s="140"/>
      <c r="G15" s="140"/>
      <c r="H15" s="140"/>
      <c r="I15" s="141"/>
      <c r="J15" s="133">
        <f t="shared" si="3"/>
        <v>0</v>
      </c>
      <c r="K15" s="142"/>
      <c r="L15" s="142"/>
      <c r="M15" s="142"/>
      <c r="N15" s="141"/>
      <c r="O15" s="141"/>
      <c r="P15" s="141"/>
      <c r="Q15" s="133">
        <f t="shared" si="4"/>
        <v>0</v>
      </c>
      <c r="S15" s="6"/>
    </row>
    <row r="16" spans="1:19" s="5" customFormat="1" ht="21" customHeight="1" hidden="1">
      <c r="A16" s="44" t="s">
        <v>26</v>
      </c>
      <c r="B16" s="44">
        <v>2220</v>
      </c>
      <c r="C16" s="44" t="s">
        <v>256</v>
      </c>
      <c r="D16" s="181" t="s">
        <v>24</v>
      </c>
      <c r="E16" s="139">
        <f t="shared" si="2"/>
        <v>0</v>
      </c>
      <c r="F16" s="142"/>
      <c r="G16" s="142"/>
      <c r="H16" s="142"/>
      <c r="I16" s="142"/>
      <c r="J16" s="133">
        <f t="shared" si="3"/>
        <v>0</v>
      </c>
      <c r="K16" s="195"/>
      <c r="L16" s="195"/>
      <c r="M16" s="195"/>
      <c r="N16" s="195"/>
      <c r="O16" s="195"/>
      <c r="P16" s="195"/>
      <c r="Q16" s="133">
        <f t="shared" si="4"/>
        <v>0</v>
      </c>
      <c r="S16" s="6"/>
    </row>
    <row r="17" spans="1:19" s="5" customFormat="1" ht="21" customHeight="1" hidden="1">
      <c r="A17" s="44" t="s">
        <v>79</v>
      </c>
      <c r="B17" s="44" t="s">
        <v>302</v>
      </c>
      <c r="C17" s="44"/>
      <c r="D17" s="204" t="s">
        <v>25</v>
      </c>
      <c r="E17" s="139">
        <f>SUM(E18:E20)</f>
        <v>0</v>
      </c>
      <c r="F17" s="140"/>
      <c r="G17" s="142"/>
      <c r="H17" s="142"/>
      <c r="I17" s="142"/>
      <c r="J17" s="133">
        <f t="shared" si="3"/>
        <v>0</v>
      </c>
      <c r="K17" s="195"/>
      <c r="L17" s="195"/>
      <c r="M17" s="195"/>
      <c r="N17" s="195"/>
      <c r="O17" s="195"/>
      <c r="P17" s="195"/>
      <c r="Q17" s="133">
        <f t="shared" si="4"/>
        <v>0</v>
      </c>
      <c r="S17" s="6"/>
    </row>
    <row r="18" spans="1:19" s="189" customFormat="1" ht="21" customHeight="1" hidden="1">
      <c r="A18" s="182" t="s">
        <v>27</v>
      </c>
      <c r="B18" s="44" t="s">
        <v>303</v>
      </c>
      <c r="C18" s="182" t="s">
        <v>256</v>
      </c>
      <c r="D18" s="183" t="s">
        <v>283</v>
      </c>
      <c r="E18" s="184">
        <f t="shared" si="2"/>
        <v>0</v>
      </c>
      <c r="F18" s="185"/>
      <c r="G18" s="185"/>
      <c r="H18" s="185"/>
      <c r="I18" s="186"/>
      <c r="J18" s="133">
        <f t="shared" si="3"/>
        <v>0</v>
      </c>
      <c r="K18" s="188"/>
      <c r="L18" s="188"/>
      <c r="M18" s="188"/>
      <c r="N18" s="186"/>
      <c r="O18" s="186"/>
      <c r="P18" s="186"/>
      <c r="Q18" s="187">
        <f t="shared" si="4"/>
        <v>0</v>
      </c>
      <c r="S18" s="190"/>
    </row>
    <row r="19" spans="1:19" s="189" customFormat="1" ht="33" customHeight="1" hidden="1">
      <c r="A19" s="182" t="s">
        <v>28</v>
      </c>
      <c r="B19" s="44" t="s">
        <v>304</v>
      </c>
      <c r="C19" s="182" t="s">
        <v>256</v>
      </c>
      <c r="D19" s="183" t="s">
        <v>30</v>
      </c>
      <c r="E19" s="184">
        <f t="shared" si="2"/>
        <v>0</v>
      </c>
      <c r="F19" s="185"/>
      <c r="G19" s="185"/>
      <c r="H19" s="185"/>
      <c r="I19" s="186"/>
      <c r="J19" s="133">
        <f t="shared" si="3"/>
        <v>0</v>
      </c>
      <c r="K19" s="188"/>
      <c r="L19" s="188"/>
      <c r="M19" s="188"/>
      <c r="N19" s="186"/>
      <c r="O19" s="186"/>
      <c r="P19" s="186"/>
      <c r="Q19" s="187">
        <f t="shared" si="4"/>
        <v>0</v>
      </c>
      <c r="S19" s="190"/>
    </row>
    <row r="20" spans="1:19" s="189" customFormat="1" ht="21" customHeight="1" hidden="1">
      <c r="A20" s="182" t="s">
        <v>29</v>
      </c>
      <c r="B20" s="44" t="s">
        <v>305</v>
      </c>
      <c r="C20" s="182" t="s">
        <v>256</v>
      </c>
      <c r="D20" s="183" t="s">
        <v>31</v>
      </c>
      <c r="E20" s="184">
        <f t="shared" si="2"/>
        <v>0</v>
      </c>
      <c r="F20" s="185"/>
      <c r="G20" s="185"/>
      <c r="H20" s="185"/>
      <c r="I20" s="186"/>
      <c r="J20" s="133">
        <f t="shared" si="3"/>
        <v>0</v>
      </c>
      <c r="K20" s="188"/>
      <c r="L20" s="188"/>
      <c r="M20" s="188"/>
      <c r="N20" s="186"/>
      <c r="O20" s="186"/>
      <c r="P20" s="186"/>
      <c r="Q20" s="187">
        <f t="shared" si="4"/>
        <v>0</v>
      </c>
      <c r="S20" s="190"/>
    </row>
    <row r="21" spans="1:17" s="1" customFormat="1" ht="21" customHeight="1" hidden="1">
      <c r="A21" s="44" t="s">
        <v>32</v>
      </c>
      <c r="B21" s="44" t="s">
        <v>306</v>
      </c>
      <c r="C21" s="44" t="s">
        <v>208</v>
      </c>
      <c r="D21" s="63" t="s">
        <v>33</v>
      </c>
      <c r="E21" s="139">
        <f t="shared" si="2"/>
        <v>0</v>
      </c>
      <c r="F21" s="144"/>
      <c r="G21" s="142"/>
      <c r="H21" s="142"/>
      <c r="I21" s="142"/>
      <c r="J21" s="133">
        <f t="shared" si="3"/>
        <v>0</v>
      </c>
      <c r="K21" s="142"/>
      <c r="L21" s="145"/>
      <c r="M21" s="145"/>
      <c r="N21" s="145"/>
      <c r="O21" s="145"/>
      <c r="P21" s="145"/>
      <c r="Q21" s="133">
        <f t="shared" si="4"/>
        <v>0</v>
      </c>
    </row>
    <row r="22" spans="1:17" s="1" customFormat="1" ht="21" customHeight="1" hidden="1">
      <c r="A22" s="44" t="s">
        <v>284</v>
      </c>
      <c r="B22" s="44" t="s">
        <v>307</v>
      </c>
      <c r="C22" s="44"/>
      <c r="D22" s="63" t="s">
        <v>285</v>
      </c>
      <c r="E22" s="139">
        <f t="shared" si="2"/>
        <v>0</v>
      </c>
      <c r="F22" s="144"/>
      <c r="G22" s="142"/>
      <c r="H22" s="142"/>
      <c r="I22" s="142"/>
      <c r="J22" s="133">
        <f t="shared" si="3"/>
        <v>0</v>
      </c>
      <c r="K22" s="142"/>
      <c r="L22" s="145"/>
      <c r="M22" s="145"/>
      <c r="N22" s="145"/>
      <c r="O22" s="145"/>
      <c r="P22" s="145"/>
      <c r="Q22" s="133">
        <f t="shared" si="4"/>
        <v>0</v>
      </c>
    </row>
    <row r="23" spans="1:19" s="189" customFormat="1" ht="27" customHeight="1" hidden="1">
      <c r="A23" s="182" t="s">
        <v>35</v>
      </c>
      <c r="B23" s="44" t="s">
        <v>308</v>
      </c>
      <c r="C23" s="182" t="s">
        <v>209</v>
      </c>
      <c r="D23" s="201" t="s">
        <v>34</v>
      </c>
      <c r="E23" s="184">
        <f aca="true" t="shared" si="5" ref="E23:E64">SUM(F23,I23)</f>
        <v>0</v>
      </c>
      <c r="F23" s="194"/>
      <c r="G23" s="188"/>
      <c r="H23" s="188"/>
      <c r="I23" s="188"/>
      <c r="J23" s="187">
        <f t="shared" si="3"/>
        <v>0</v>
      </c>
      <c r="K23" s="188"/>
      <c r="L23" s="203"/>
      <c r="M23" s="203"/>
      <c r="N23" s="203"/>
      <c r="O23" s="203"/>
      <c r="P23" s="203"/>
      <c r="Q23" s="187">
        <f t="shared" si="4"/>
        <v>0</v>
      </c>
      <c r="S23" s="190"/>
    </row>
    <row r="24" spans="1:19" s="5" customFormat="1" ht="21" customHeight="1" hidden="1">
      <c r="A24" s="44" t="s">
        <v>37</v>
      </c>
      <c r="B24" s="44" t="s">
        <v>309</v>
      </c>
      <c r="C24" s="44"/>
      <c r="D24" s="63" t="s">
        <v>36</v>
      </c>
      <c r="E24" s="155">
        <f>SUM(E25:E26)</f>
        <v>0</v>
      </c>
      <c r="F24" s="144"/>
      <c r="G24" s="144"/>
      <c r="H24" s="144"/>
      <c r="I24" s="144"/>
      <c r="J24" s="155">
        <f aca="true" t="shared" si="6" ref="J24:Q24">SUM(J25:J26)</f>
        <v>0</v>
      </c>
      <c r="K24" s="144">
        <f t="shared" si="6"/>
        <v>0</v>
      </c>
      <c r="L24" s="144">
        <f t="shared" si="6"/>
        <v>0</v>
      </c>
      <c r="M24" s="144">
        <f t="shared" si="6"/>
        <v>0</v>
      </c>
      <c r="N24" s="144">
        <f t="shared" si="6"/>
        <v>0</v>
      </c>
      <c r="O24" s="144">
        <f t="shared" si="6"/>
        <v>0</v>
      </c>
      <c r="P24" s="155"/>
      <c r="Q24" s="155">
        <f t="shared" si="6"/>
        <v>0</v>
      </c>
      <c r="S24" s="6"/>
    </row>
    <row r="25" spans="1:19" s="189" customFormat="1" ht="21" customHeight="1" hidden="1">
      <c r="A25" s="192" t="s">
        <v>40</v>
      </c>
      <c r="B25" s="44" t="s">
        <v>310</v>
      </c>
      <c r="C25" s="192" t="s">
        <v>209</v>
      </c>
      <c r="D25" s="267" t="s">
        <v>38</v>
      </c>
      <c r="E25" s="184">
        <f t="shared" si="5"/>
        <v>0</v>
      </c>
      <c r="F25" s="194"/>
      <c r="G25" s="188"/>
      <c r="H25" s="159"/>
      <c r="I25" s="159"/>
      <c r="J25" s="194">
        <f t="shared" si="3"/>
        <v>0</v>
      </c>
      <c r="K25" s="159"/>
      <c r="L25" s="159"/>
      <c r="M25" s="159"/>
      <c r="N25" s="159"/>
      <c r="O25" s="159"/>
      <c r="P25" s="159"/>
      <c r="Q25" s="187">
        <f t="shared" si="4"/>
        <v>0</v>
      </c>
      <c r="S25" s="190"/>
    </row>
    <row r="26" spans="1:19" s="189" customFormat="1" ht="30" customHeight="1" hidden="1">
      <c r="A26" s="192" t="s">
        <v>41</v>
      </c>
      <c r="B26" s="44" t="s">
        <v>311</v>
      </c>
      <c r="C26" s="192" t="s">
        <v>209</v>
      </c>
      <c r="D26" s="193" t="s">
        <v>39</v>
      </c>
      <c r="E26" s="184">
        <f t="shared" si="5"/>
        <v>0</v>
      </c>
      <c r="F26" s="194"/>
      <c r="G26" s="159"/>
      <c r="H26" s="159"/>
      <c r="I26" s="159"/>
      <c r="J26" s="187">
        <f t="shared" si="3"/>
        <v>0</v>
      </c>
      <c r="K26" s="159"/>
      <c r="L26" s="159"/>
      <c r="M26" s="159"/>
      <c r="N26" s="159"/>
      <c r="O26" s="159"/>
      <c r="P26" s="159"/>
      <c r="Q26" s="187">
        <f t="shared" si="4"/>
        <v>0</v>
      </c>
      <c r="S26" s="190"/>
    </row>
    <row r="27" spans="1:19" s="189" customFormat="1" ht="24.75" customHeight="1" hidden="1">
      <c r="A27" s="44" t="s">
        <v>43</v>
      </c>
      <c r="B27" s="44" t="s">
        <v>312</v>
      </c>
      <c r="C27" s="44"/>
      <c r="D27" s="63" t="s">
        <v>292</v>
      </c>
      <c r="E27" s="155">
        <f>SUM(E28:E29)</f>
        <v>0</v>
      </c>
      <c r="F27" s="144"/>
      <c r="G27" s="144"/>
      <c r="H27" s="144"/>
      <c r="I27" s="144"/>
      <c r="J27" s="155">
        <f aca="true" t="shared" si="7" ref="J27:Q27">SUM(J28:J29)</f>
        <v>0</v>
      </c>
      <c r="K27" s="144">
        <f t="shared" si="7"/>
        <v>0</v>
      </c>
      <c r="L27" s="144">
        <f t="shared" si="7"/>
        <v>0</v>
      </c>
      <c r="M27" s="144">
        <f t="shared" si="7"/>
        <v>0</v>
      </c>
      <c r="N27" s="144">
        <f t="shared" si="7"/>
        <v>0</v>
      </c>
      <c r="O27" s="144">
        <f t="shared" si="7"/>
        <v>0</v>
      </c>
      <c r="P27" s="155"/>
      <c r="Q27" s="155">
        <f t="shared" si="7"/>
        <v>0</v>
      </c>
      <c r="S27" s="190"/>
    </row>
    <row r="28" spans="1:19" s="5" customFormat="1" ht="21" customHeight="1" hidden="1">
      <c r="A28" s="192" t="s">
        <v>290</v>
      </c>
      <c r="B28" s="44" t="s">
        <v>313</v>
      </c>
      <c r="C28" s="192" t="s">
        <v>209</v>
      </c>
      <c r="D28" s="193" t="s">
        <v>293</v>
      </c>
      <c r="E28" s="184">
        <f t="shared" si="5"/>
        <v>0</v>
      </c>
      <c r="F28" s="194"/>
      <c r="G28" s="188"/>
      <c r="H28" s="159"/>
      <c r="I28" s="159"/>
      <c r="J28" s="194">
        <f t="shared" si="3"/>
        <v>0</v>
      </c>
      <c r="K28" s="142"/>
      <c r="L28" s="145"/>
      <c r="M28" s="145"/>
      <c r="N28" s="145"/>
      <c r="O28" s="145"/>
      <c r="P28" s="145"/>
      <c r="Q28" s="133">
        <f t="shared" si="4"/>
        <v>0</v>
      </c>
      <c r="S28" s="6"/>
    </row>
    <row r="29" spans="1:19" s="5" customFormat="1" ht="21" customHeight="1" hidden="1">
      <c r="A29" s="192" t="s">
        <v>291</v>
      </c>
      <c r="B29" s="44" t="s">
        <v>314</v>
      </c>
      <c r="C29" s="192" t="s">
        <v>209</v>
      </c>
      <c r="D29" s="193" t="s">
        <v>255</v>
      </c>
      <c r="E29" s="184">
        <f t="shared" si="5"/>
        <v>0</v>
      </c>
      <c r="F29" s="194"/>
      <c r="G29" s="159"/>
      <c r="H29" s="159"/>
      <c r="I29" s="159"/>
      <c r="J29" s="187">
        <f t="shared" si="3"/>
        <v>0</v>
      </c>
      <c r="K29" s="142"/>
      <c r="L29" s="145"/>
      <c r="M29" s="145"/>
      <c r="N29" s="145"/>
      <c r="O29" s="145"/>
      <c r="P29" s="145"/>
      <c r="Q29" s="148">
        <f>SUM(J29,E29)</f>
        <v>0</v>
      </c>
      <c r="S29" s="6"/>
    </row>
    <row r="30" spans="1:19" s="198" customFormat="1" ht="21" customHeight="1" hidden="1">
      <c r="A30" s="196" t="s">
        <v>46</v>
      </c>
      <c r="B30" s="44" t="s">
        <v>315</v>
      </c>
      <c r="C30" s="200">
        <v>1040</v>
      </c>
      <c r="D30" s="197" t="s">
        <v>262</v>
      </c>
      <c r="E30" s="139">
        <f t="shared" si="5"/>
        <v>0</v>
      </c>
      <c r="F30" s="140"/>
      <c r="G30" s="147"/>
      <c r="H30" s="147"/>
      <c r="I30" s="147"/>
      <c r="J30" s="157">
        <f aca="true" t="shared" si="8" ref="J30:J38">SUM(K30,N30)</f>
        <v>0</v>
      </c>
      <c r="K30" s="147"/>
      <c r="L30" s="147"/>
      <c r="M30" s="147"/>
      <c r="N30" s="147"/>
      <c r="O30" s="147"/>
      <c r="P30" s="147"/>
      <c r="Q30" s="148">
        <f>SUM(J30,E30)</f>
        <v>0</v>
      </c>
      <c r="S30" s="199"/>
    </row>
    <row r="31" spans="1:19" s="5" customFormat="1" ht="42" customHeight="1">
      <c r="A31" s="52" t="s">
        <v>44</v>
      </c>
      <c r="B31" s="44" t="s">
        <v>316</v>
      </c>
      <c r="C31" s="52" t="s">
        <v>209</v>
      </c>
      <c r="D31" s="491" t="s">
        <v>45</v>
      </c>
      <c r="E31" s="139">
        <f t="shared" si="5"/>
        <v>-48705</v>
      </c>
      <c r="F31" s="140">
        <v>-48705</v>
      </c>
      <c r="G31" s="147"/>
      <c r="H31" s="147"/>
      <c r="I31" s="147"/>
      <c r="J31" s="148">
        <f t="shared" si="8"/>
        <v>0</v>
      </c>
      <c r="K31" s="147"/>
      <c r="L31" s="147"/>
      <c r="M31" s="147"/>
      <c r="N31" s="147"/>
      <c r="O31" s="147"/>
      <c r="P31" s="147"/>
      <c r="Q31" s="148">
        <f>SUM(J31,E31)</f>
        <v>-48705</v>
      </c>
      <c r="S31" s="6"/>
    </row>
    <row r="32" spans="1:19" s="5" customFormat="1" ht="32.25" customHeight="1" hidden="1">
      <c r="A32" s="49" t="s">
        <v>48</v>
      </c>
      <c r="B32" s="44" t="s">
        <v>317</v>
      </c>
      <c r="C32" s="52" t="s">
        <v>210</v>
      </c>
      <c r="D32" s="58" t="s">
        <v>47</v>
      </c>
      <c r="E32" s="139">
        <f>SUM(F32,I32)</f>
        <v>0</v>
      </c>
      <c r="F32" s="140"/>
      <c r="G32" s="147"/>
      <c r="H32" s="147"/>
      <c r="I32" s="147"/>
      <c r="J32" s="148">
        <f t="shared" si="8"/>
        <v>0</v>
      </c>
      <c r="K32" s="147"/>
      <c r="L32" s="147"/>
      <c r="M32" s="147"/>
      <c r="N32" s="147"/>
      <c r="O32" s="147"/>
      <c r="P32" s="147"/>
      <c r="Q32" s="148">
        <f>SUM(J32,E32)</f>
        <v>0</v>
      </c>
      <c r="S32" s="6"/>
    </row>
    <row r="33" spans="1:19" s="5" customFormat="1" ht="21" customHeight="1">
      <c r="A33" s="49" t="s">
        <v>51</v>
      </c>
      <c r="B33" s="44" t="s">
        <v>318</v>
      </c>
      <c r="C33" s="49"/>
      <c r="D33" s="58" t="s">
        <v>49</v>
      </c>
      <c r="E33" s="139"/>
      <c r="F33" s="139"/>
      <c r="G33" s="147"/>
      <c r="H33" s="147"/>
      <c r="I33" s="147"/>
      <c r="J33" s="148">
        <f>SUM(J34)</f>
        <v>2851031</v>
      </c>
      <c r="K33" s="147"/>
      <c r="L33" s="147"/>
      <c r="M33" s="147"/>
      <c r="N33" s="140">
        <f>SUM(N34)</f>
        <v>2851031</v>
      </c>
      <c r="O33" s="140">
        <f>SUM(O34)</f>
        <v>2851031</v>
      </c>
      <c r="P33" s="147"/>
      <c r="Q33" s="148">
        <f>SUM(J33,E33)</f>
        <v>2851031</v>
      </c>
      <c r="S33" s="6"/>
    </row>
    <row r="34" spans="1:19" s="189" customFormat="1" ht="21" customHeight="1">
      <c r="A34" s="182" t="s">
        <v>52</v>
      </c>
      <c r="B34" s="44" t="s">
        <v>319</v>
      </c>
      <c r="C34" s="182" t="s">
        <v>210</v>
      </c>
      <c r="D34" s="201" t="s">
        <v>50</v>
      </c>
      <c r="E34" s="184"/>
      <c r="F34" s="194"/>
      <c r="G34" s="188"/>
      <c r="H34" s="188"/>
      <c r="I34" s="188"/>
      <c r="J34" s="148">
        <f t="shared" si="8"/>
        <v>2851031</v>
      </c>
      <c r="K34" s="202"/>
      <c r="L34" s="202"/>
      <c r="M34" s="202"/>
      <c r="N34" s="429">
        <v>2851031</v>
      </c>
      <c r="O34" s="429">
        <v>2851031</v>
      </c>
      <c r="P34" s="202"/>
      <c r="Q34" s="187">
        <f aca="true" t="shared" si="9" ref="Q34:Q59">SUM(E34,J34)</f>
        <v>2851031</v>
      </c>
      <c r="S34" s="190"/>
    </row>
    <row r="35" spans="1:19" s="5" customFormat="1" ht="21" customHeight="1">
      <c r="A35" s="44" t="s">
        <v>413</v>
      </c>
      <c r="B35" s="44" t="s">
        <v>412</v>
      </c>
      <c r="C35" s="44"/>
      <c r="D35" s="63" t="s">
        <v>410</v>
      </c>
      <c r="E35" s="184"/>
      <c r="F35" s="144"/>
      <c r="G35" s="142"/>
      <c r="H35" s="142"/>
      <c r="I35" s="142"/>
      <c r="J35" s="148">
        <f t="shared" si="8"/>
        <v>935020</v>
      </c>
      <c r="K35" s="381"/>
      <c r="L35" s="381"/>
      <c r="M35" s="381"/>
      <c r="N35" s="381">
        <v>935020</v>
      </c>
      <c r="O35" s="381">
        <v>935020</v>
      </c>
      <c r="P35" s="381"/>
      <c r="Q35" s="155">
        <f t="shared" si="9"/>
        <v>935020</v>
      </c>
      <c r="S35" s="6"/>
    </row>
    <row r="36" spans="1:19" s="189" customFormat="1" ht="29.25" customHeight="1">
      <c r="A36" s="182" t="s">
        <v>408</v>
      </c>
      <c r="B36" s="44" t="s">
        <v>409</v>
      </c>
      <c r="C36" s="182"/>
      <c r="D36" s="201" t="s">
        <v>411</v>
      </c>
      <c r="E36" s="184"/>
      <c r="F36" s="194"/>
      <c r="G36" s="188"/>
      <c r="H36" s="188"/>
      <c r="I36" s="188"/>
      <c r="J36" s="184">
        <f t="shared" si="8"/>
        <v>935020</v>
      </c>
      <c r="K36" s="202"/>
      <c r="L36" s="202"/>
      <c r="M36" s="202"/>
      <c r="N36" s="202">
        <v>935020</v>
      </c>
      <c r="O36" s="202">
        <v>935020</v>
      </c>
      <c r="P36" s="202"/>
      <c r="Q36" s="187">
        <f t="shared" si="9"/>
        <v>935020</v>
      </c>
      <c r="S36" s="190"/>
    </row>
    <row r="37" spans="1:19" s="5" customFormat="1" ht="21" customHeight="1">
      <c r="A37" s="44" t="s">
        <v>53</v>
      </c>
      <c r="B37" s="44" t="s">
        <v>320</v>
      </c>
      <c r="C37" s="44" t="s">
        <v>211</v>
      </c>
      <c r="D37" s="64" t="s">
        <v>244</v>
      </c>
      <c r="E37" s="139">
        <f t="shared" si="5"/>
        <v>163800</v>
      </c>
      <c r="F37" s="140">
        <v>163800</v>
      </c>
      <c r="G37" s="142"/>
      <c r="H37" s="142"/>
      <c r="I37" s="142"/>
      <c r="J37" s="148">
        <f t="shared" si="8"/>
        <v>730000</v>
      </c>
      <c r="K37" s="142"/>
      <c r="L37" s="145"/>
      <c r="M37" s="145"/>
      <c r="N37" s="142">
        <v>730000</v>
      </c>
      <c r="O37" s="142">
        <v>730000</v>
      </c>
      <c r="P37" s="145"/>
      <c r="Q37" s="133">
        <f t="shared" si="9"/>
        <v>893800</v>
      </c>
      <c r="S37" s="6"/>
    </row>
    <row r="38" spans="1:19" s="5" customFormat="1" ht="31.5" customHeight="1" hidden="1">
      <c r="A38" s="44" t="s">
        <v>55</v>
      </c>
      <c r="B38" s="44" t="s">
        <v>321</v>
      </c>
      <c r="C38" s="44" t="s">
        <v>211</v>
      </c>
      <c r="D38" s="64" t="s">
        <v>54</v>
      </c>
      <c r="E38" s="139">
        <f>SUM(F38,I38)</f>
        <v>0</v>
      </c>
      <c r="F38" s="144"/>
      <c r="G38" s="142"/>
      <c r="H38" s="142"/>
      <c r="I38" s="142"/>
      <c r="J38" s="148">
        <f t="shared" si="8"/>
        <v>0</v>
      </c>
      <c r="K38" s="142"/>
      <c r="L38" s="145"/>
      <c r="M38" s="145"/>
      <c r="N38" s="145"/>
      <c r="O38" s="145"/>
      <c r="P38" s="145"/>
      <c r="Q38" s="133">
        <f>SUM(E38,J38)</f>
        <v>0</v>
      </c>
      <c r="S38" s="6"/>
    </row>
    <row r="39" spans="1:19" s="5" customFormat="1" ht="21" customHeight="1" hidden="1">
      <c r="A39" s="44" t="s">
        <v>57</v>
      </c>
      <c r="B39" s="44" t="s">
        <v>322</v>
      </c>
      <c r="C39" s="44"/>
      <c r="D39" s="64" t="s">
        <v>56</v>
      </c>
      <c r="E39" s="139">
        <f>SUM(E40:E41)</f>
        <v>0</v>
      </c>
      <c r="F39" s="140"/>
      <c r="G39" s="140"/>
      <c r="H39" s="140"/>
      <c r="I39" s="140"/>
      <c r="J39" s="139">
        <f aca="true" t="shared" si="10" ref="J39:Q39">SUM(J40:J41)</f>
        <v>0</v>
      </c>
      <c r="K39" s="140">
        <f t="shared" si="10"/>
        <v>0</v>
      </c>
      <c r="L39" s="140">
        <f t="shared" si="10"/>
        <v>0</v>
      </c>
      <c r="M39" s="140">
        <f t="shared" si="10"/>
        <v>0</v>
      </c>
      <c r="N39" s="140">
        <f t="shared" si="10"/>
        <v>0</v>
      </c>
      <c r="O39" s="140">
        <f t="shared" si="10"/>
        <v>0</v>
      </c>
      <c r="P39" s="139"/>
      <c r="Q39" s="139">
        <f t="shared" si="10"/>
        <v>0</v>
      </c>
      <c r="S39" s="6"/>
    </row>
    <row r="40" spans="1:19" s="189" customFormat="1" ht="29.25" customHeight="1" hidden="1">
      <c r="A40" s="182" t="s">
        <v>58</v>
      </c>
      <c r="B40" s="44" t="s">
        <v>323</v>
      </c>
      <c r="C40" s="182" t="s">
        <v>207</v>
      </c>
      <c r="D40" s="201" t="s">
        <v>61</v>
      </c>
      <c r="E40" s="184">
        <f t="shared" si="5"/>
        <v>0</v>
      </c>
      <c r="F40" s="194"/>
      <c r="G40" s="188"/>
      <c r="H40" s="188"/>
      <c r="I40" s="188"/>
      <c r="J40" s="187">
        <f aca="true" t="shared" si="11" ref="J40:J59">SUM(K40,N40)</f>
        <v>0</v>
      </c>
      <c r="K40" s="188"/>
      <c r="L40" s="203"/>
      <c r="M40" s="203"/>
      <c r="N40" s="188"/>
      <c r="O40" s="188"/>
      <c r="P40" s="188"/>
      <c r="Q40" s="187">
        <f t="shared" si="9"/>
        <v>0</v>
      </c>
      <c r="S40" s="190"/>
    </row>
    <row r="41" spans="1:19" s="189" customFormat="1" ht="30.75" customHeight="1" hidden="1">
      <c r="A41" s="182" t="s">
        <v>59</v>
      </c>
      <c r="B41" s="44" t="s">
        <v>324</v>
      </c>
      <c r="C41" s="182" t="s">
        <v>207</v>
      </c>
      <c r="D41" s="201" t="s">
        <v>60</v>
      </c>
      <c r="E41" s="184">
        <f t="shared" si="5"/>
        <v>0</v>
      </c>
      <c r="F41" s="194"/>
      <c r="G41" s="188"/>
      <c r="H41" s="188"/>
      <c r="I41" s="188"/>
      <c r="J41" s="148">
        <f t="shared" si="11"/>
        <v>0</v>
      </c>
      <c r="K41" s="188"/>
      <c r="L41" s="203"/>
      <c r="M41" s="203"/>
      <c r="N41" s="188"/>
      <c r="O41" s="188"/>
      <c r="P41" s="188"/>
      <c r="Q41" s="187">
        <f t="shared" si="9"/>
        <v>0</v>
      </c>
      <c r="S41" s="190"/>
    </row>
    <row r="42" spans="1:19" s="5" customFormat="1" ht="41.25" customHeight="1">
      <c r="A42" s="44" t="s">
        <v>415</v>
      </c>
      <c r="B42" s="44" t="s">
        <v>416</v>
      </c>
      <c r="C42" s="44" t="s">
        <v>211</v>
      </c>
      <c r="D42" s="63" t="s">
        <v>414</v>
      </c>
      <c r="E42" s="139">
        <f>SUM(F42,I42)</f>
        <v>492695</v>
      </c>
      <c r="F42" s="144">
        <v>492695</v>
      </c>
      <c r="G42" s="142"/>
      <c r="H42" s="142"/>
      <c r="I42" s="142"/>
      <c r="J42" s="148">
        <f>SUM(K42,N42)</f>
        <v>0</v>
      </c>
      <c r="K42" s="142"/>
      <c r="L42" s="145"/>
      <c r="M42" s="145"/>
      <c r="N42" s="142"/>
      <c r="O42" s="142"/>
      <c r="P42" s="142"/>
      <c r="Q42" s="155">
        <f t="shared" si="9"/>
        <v>492695</v>
      </c>
      <c r="S42" s="6"/>
    </row>
    <row r="43" spans="1:17" s="270" customFormat="1" ht="21" customHeight="1" hidden="1">
      <c r="A43" s="52" t="s">
        <v>63</v>
      </c>
      <c r="B43" s="44" t="s">
        <v>325</v>
      </c>
      <c r="C43" s="496" t="s">
        <v>217</v>
      </c>
      <c r="D43" s="497" t="s">
        <v>62</v>
      </c>
      <c r="E43" s="139">
        <f t="shared" si="5"/>
        <v>0</v>
      </c>
      <c r="F43" s="140"/>
      <c r="G43" s="489"/>
      <c r="H43" s="489"/>
      <c r="I43" s="489"/>
      <c r="J43" s="133">
        <f t="shared" si="11"/>
        <v>0</v>
      </c>
      <c r="K43" s="489"/>
      <c r="L43" s="489"/>
      <c r="M43" s="489"/>
      <c r="N43" s="489"/>
      <c r="O43" s="489"/>
      <c r="P43" s="489"/>
      <c r="Q43" s="133">
        <f t="shared" si="9"/>
        <v>0</v>
      </c>
    </row>
    <row r="44" spans="1:17" s="270" customFormat="1" ht="21" customHeight="1" hidden="1">
      <c r="A44" s="496" t="s">
        <v>65</v>
      </c>
      <c r="B44" s="44" t="s">
        <v>326</v>
      </c>
      <c r="C44" s="496" t="s">
        <v>213</v>
      </c>
      <c r="D44" s="497" t="s">
        <v>64</v>
      </c>
      <c r="E44" s="139">
        <f t="shared" si="5"/>
        <v>0</v>
      </c>
      <c r="F44" s="140"/>
      <c r="G44" s="489"/>
      <c r="H44" s="489"/>
      <c r="I44" s="489"/>
      <c r="J44" s="133">
        <f t="shared" si="11"/>
        <v>0</v>
      </c>
      <c r="K44" s="489"/>
      <c r="L44" s="489"/>
      <c r="M44" s="489"/>
      <c r="N44" s="489"/>
      <c r="O44" s="489"/>
      <c r="P44" s="489"/>
      <c r="Q44" s="133">
        <f t="shared" si="9"/>
        <v>0</v>
      </c>
    </row>
    <row r="45" spans="1:17" s="270" customFormat="1" ht="21" customHeight="1">
      <c r="A45" s="44" t="s">
        <v>67</v>
      </c>
      <c r="B45" s="44" t="s">
        <v>327</v>
      </c>
      <c r="C45" s="44" t="s">
        <v>214</v>
      </c>
      <c r="D45" s="63" t="s">
        <v>66</v>
      </c>
      <c r="E45" s="139">
        <f t="shared" si="5"/>
        <v>5673503</v>
      </c>
      <c r="F45" s="140">
        <v>5673503</v>
      </c>
      <c r="G45" s="489"/>
      <c r="H45" s="489"/>
      <c r="I45" s="489"/>
      <c r="J45" s="133">
        <f t="shared" si="11"/>
        <v>199594</v>
      </c>
      <c r="K45" s="489"/>
      <c r="L45" s="489"/>
      <c r="M45" s="489"/>
      <c r="N45" s="489">
        <v>199594</v>
      </c>
      <c r="O45" s="489">
        <v>199594</v>
      </c>
      <c r="P45" s="489"/>
      <c r="Q45" s="133">
        <f t="shared" si="9"/>
        <v>5873097</v>
      </c>
    </row>
    <row r="46" spans="1:19" s="5" customFormat="1" ht="21" customHeight="1">
      <c r="A46" s="52" t="s">
        <v>68</v>
      </c>
      <c r="B46" s="44" t="s">
        <v>328</v>
      </c>
      <c r="C46" s="52" t="s">
        <v>228</v>
      </c>
      <c r="D46" s="197" t="s">
        <v>69</v>
      </c>
      <c r="E46" s="139"/>
      <c r="F46" s="144"/>
      <c r="G46" s="142"/>
      <c r="H46" s="142"/>
      <c r="I46" s="142"/>
      <c r="J46" s="133">
        <f t="shared" si="11"/>
        <v>134019</v>
      </c>
      <c r="K46" s="142"/>
      <c r="L46" s="145"/>
      <c r="M46" s="145"/>
      <c r="N46" s="142">
        <v>134019</v>
      </c>
      <c r="O46" s="142">
        <v>134019</v>
      </c>
      <c r="P46" s="142"/>
      <c r="Q46" s="133">
        <f t="shared" si="9"/>
        <v>134019</v>
      </c>
      <c r="S46" s="6"/>
    </row>
    <row r="47" spans="1:17" s="498" customFormat="1" ht="21" customHeight="1" hidden="1">
      <c r="A47" s="52" t="s">
        <v>71</v>
      </c>
      <c r="B47" s="44" t="s">
        <v>329</v>
      </c>
      <c r="C47" s="52" t="s">
        <v>230</v>
      </c>
      <c r="D47" s="269" t="s">
        <v>70</v>
      </c>
      <c r="E47" s="139"/>
      <c r="F47" s="140"/>
      <c r="G47" s="489"/>
      <c r="H47" s="489"/>
      <c r="I47" s="489"/>
      <c r="J47" s="148">
        <f>SUM(K47,N47)</f>
        <v>0</v>
      </c>
      <c r="K47" s="489"/>
      <c r="L47" s="489"/>
      <c r="M47" s="489"/>
      <c r="N47" s="489"/>
      <c r="O47" s="489"/>
      <c r="P47" s="489"/>
      <c r="Q47" s="133">
        <f t="shared" si="9"/>
        <v>0</v>
      </c>
    </row>
    <row r="48" spans="1:17" s="498" customFormat="1" ht="21" customHeight="1">
      <c r="A48" s="66" t="s">
        <v>287</v>
      </c>
      <c r="B48" s="44" t="s">
        <v>330</v>
      </c>
      <c r="C48" s="66" t="s">
        <v>217</v>
      </c>
      <c r="D48" s="488" t="s">
        <v>286</v>
      </c>
      <c r="E48" s="139"/>
      <c r="F48" s="140"/>
      <c r="G48" s="489"/>
      <c r="H48" s="489"/>
      <c r="I48" s="489"/>
      <c r="J48" s="148">
        <f>SUM(K48,N48)</f>
        <v>8220340</v>
      </c>
      <c r="K48" s="489"/>
      <c r="L48" s="489"/>
      <c r="M48" s="489"/>
      <c r="N48" s="489">
        <v>8220340</v>
      </c>
      <c r="O48" s="489">
        <v>8220340</v>
      </c>
      <c r="P48" s="489"/>
      <c r="Q48" s="133">
        <f>SUM(E48,J48)</f>
        <v>8220340</v>
      </c>
    </row>
    <row r="49" spans="1:17" s="1" customFormat="1" ht="21" customHeight="1" hidden="1">
      <c r="A49" s="49" t="s">
        <v>73</v>
      </c>
      <c r="B49" s="44" t="s">
        <v>331</v>
      </c>
      <c r="C49" s="52" t="s">
        <v>230</v>
      </c>
      <c r="D49" s="45" t="s">
        <v>72</v>
      </c>
      <c r="E49" s="139"/>
      <c r="F49" s="140"/>
      <c r="G49" s="489"/>
      <c r="H49" s="489"/>
      <c r="I49" s="489"/>
      <c r="J49" s="148">
        <f>SUM(K49,N49)</f>
        <v>0</v>
      </c>
      <c r="K49" s="149"/>
      <c r="L49" s="149"/>
      <c r="M49" s="149"/>
      <c r="N49" s="149"/>
      <c r="O49" s="149"/>
      <c r="P49" s="149"/>
      <c r="Q49" s="133">
        <f t="shared" si="9"/>
        <v>0</v>
      </c>
    </row>
    <row r="50" spans="1:17" s="1" customFormat="1" ht="21" customHeight="1" hidden="1">
      <c r="A50" s="49" t="s">
        <v>75</v>
      </c>
      <c r="B50" s="44" t="s">
        <v>332</v>
      </c>
      <c r="C50" s="52" t="s">
        <v>225</v>
      </c>
      <c r="D50" s="55" t="s">
        <v>224</v>
      </c>
      <c r="E50" s="139"/>
      <c r="F50" s="140"/>
      <c r="G50" s="489"/>
      <c r="H50" s="489"/>
      <c r="I50" s="489"/>
      <c r="J50" s="148">
        <f>SUM(K50,N50)</f>
        <v>0</v>
      </c>
      <c r="K50" s="149"/>
      <c r="L50" s="149"/>
      <c r="M50" s="149"/>
      <c r="N50" s="149"/>
      <c r="O50" s="149"/>
      <c r="P50" s="149"/>
      <c r="Q50" s="133">
        <f t="shared" si="9"/>
        <v>0</v>
      </c>
    </row>
    <row r="51" spans="1:17" ht="21" customHeight="1" hidden="1">
      <c r="A51" s="49" t="s">
        <v>76</v>
      </c>
      <c r="B51" s="44" t="s">
        <v>333</v>
      </c>
      <c r="C51" s="49" t="s">
        <v>231</v>
      </c>
      <c r="D51" s="56" t="s">
        <v>1</v>
      </c>
      <c r="E51" s="139"/>
      <c r="F51" s="140"/>
      <c r="G51" s="157"/>
      <c r="H51" s="157"/>
      <c r="I51" s="140"/>
      <c r="J51" s="148">
        <f>SUM(N51,K51)</f>
        <v>0</v>
      </c>
      <c r="K51" s="157"/>
      <c r="L51" s="150"/>
      <c r="M51" s="150"/>
      <c r="N51" s="150"/>
      <c r="O51" s="150"/>
      <c r="P51" s="150"/>
      <c r="Q51" s="133">
        <f>SUM(E51,J51)</f>
        <v>0</v>
      </c>
    </row>
    <row r="52" spans="1:17" s="1" customFormat="1" ht="27" customHeight="1" hidden="1">
      <c r="A52" s="57" t="s">
        <v>77</v>
      </c>
      <c r="B52" s="44" t="s">
        <v>334</v>
      </c>
      <c r="C52" s="66" t="s">
        <v>229</v>
      </c>
      <c r="D52" s="55" t="s">
        <v>2</v>
      </c>
      <c r="E52" s="139"/>
      <c r="F52" s="140"/>
      <c r="G52" s="489"/>
      <c r="H52" s="489"/>
      <c r="I52" s="489"/>
      <c r="J52" s="148">
        <f>SUM(K52,N52)</f>
        <v>0</v>
      </c>
      <c r="K52" s="149"/>
      <c r="L52" s="149"/>
      <c r="M52" s="149"/>
      <c r="N52" s="149"/>
      <c r="O52" s="149"/>
      <c r="P52" s="149"/>
      <c r="Q52" s="133">
        <f>SUM(E52,J52)</f>
        <v>0</v>
      </c>
    </row>
    <row r="53" spans="1:17" s="1" customFormat="1" ht="21" customHeight="1" hidden="1">
      <c r="A53" s="57" t="s">
        <v>78</v>
      </c>
      <c r="B53" s="44" t="s">
        <v>335</v>
      </c>
      <c r="C53" s="57" t="s">
        <v>216</v>
      </c>
      <c r="D53" s="55" t="s">
        <v>262</v>
      </c>
      <c r="E53" s="139"/>
      <c r="F53" s="140"/>
      <c r="G53" s="489"/>
      <c r="H53" s="489"/>
      <c r="I53" s="489"/>
      <c r="J53" s="148">
        <f>SUM(K53,N53)</f>
        <v>0</v>
      </c>
      <c r="K53" s="149"/>
      <c r="L53" s="149"/>
      <c r="M53" s="149"/>
      <c r="N53" s="149"/>
      <c r="O53" s="149"/>
      <c r="P53" s="149"/>
      <c r="Q53" s="133">
        <f>SUM(E53,J53)</f>
        <v>0</v>
      </c>
    </row>
    <row r="54" spans="1:17" s="490" customFormat="1" ht="21" customHeight="1">
      <c r="A54" s="66" t="s">
        <v>403</v>
      </c>
      <c r="B54" s="66" t="s">
        <v>400</v>
      </c>
      <c r="C54" s="66" t="s">
        <v>215</v>
      </c>
      <c r="D54" s="488" t="s">
        <v>3</v>
      </c>
      <c r="E54" s="139">
        <f t="shared" si="5"/>
        <v>70000</v>
      </c>
      <c r="F54" s="140">
        <v>70000</v>
      </c>
      <c r="G54" s="489"/>
      <c r="H54" s="489"/>
      <c r="I54" s="489"/>
      <c r="J54" s="148">
        <f>SUM(K54,N54)</f>
        <v>1062000</v>
      </c>
      <c r="K54" s="489"/>
      <c r="L54" s="489"/>
      <c r="M54" s="489"/>
      <c r="N54" s="489">
        <v>1062000</v>
      </c>
      <c r="O54" s="489">
        <v>1062000</v>
      </c>
      <c r="P54" s="489"/>
      <c r="Q54" s="133">
        <f>SUM(E54,J54)</f>
        <v>1132000</v>
      </c>
    </row>
    <row r="55" spans="1:17" s="1" customFormat="1" ht="27" customHeight="1" hidden="1">
      <c r="A55" s="57"/>
      <c r="B55" s="57"/>
      <c r="C55" s="57"/>
      <c r="D55" s="55"/>
      <c r="E55" s="139">
        <f t="shared" si="5"/>
        <v>0</v>
      </c>
      <c r="F55" s="140"/>
      <c r="G55" s="489"/>
      <c r="H55" s="489"/>
      <c r="I55" s="489"/>
      <c r="J55" s="148">
        <f t="shared" si="11"/>
        <v>0</v>
      </c>
      <c r="K55" s="149"/>
      <c r="L55" s="149"/>
      <c r="M55" s="149"/>
      <c r="N55" s="149"/>
      <c r="O55" s="149"/>
      <c r="P55" s="149"/>
      <c r="Q55" s="133">
        <f t="shared" si="9"/>
        <v>0</v>
      </c>
    </row>
    <row r="56" spans="1:17" ht="20.25" customHeight="1" hidden="1">
      <c r="A56" s="49"/>
      <c r="B56" s="49"/>
      <c r="C56" s="49"/>
      <c r="D56" s="45"/>
      <c r="E56" s="139">
        <f t="shared" si="5"/>
        <v>0</v>
      </c>
      <c r="F56" s="140"/>
      <c r="G56" s="489"/>
      <c r="H56" s="489"/>
      <c r="I56" s="489"/>
      <c r="J56" s="148">
        <f t="shared" si="11"/>
        <v>0</v>
      </c>
      <c r="K56" s="151"/>
      <c r="L56" s="151"/>
      <c r="M56" s="151"/>
      <c r="N56" s="151"/>
      <c r="O56" s="151"/>
      <c r="P56" s="149"/>
      <c r="Q56" s="133">
        <f t="shared" si="9"/>
        <v>0</v>
      </c>
    </row>
    <row r="57" spans="1:17" ht="30" customHeight="1" hidden="1">
      <c r="A57" s="49"/>
      <c r="B57" s="49"/>
      <c r="C57" s="49"/>
      <c r="D57" s="45"/>
      <c r="E57" s="139">
        <f t="shared" si="5"/>
        <v>0</v>
      </c>
      <c r="F57" s="140"/>
      <c r="G57" s="489"/>
      <c r="H57" s="489"/>
      <c r="I57" s="489"/>
      <c r="J57" s="148">
        <f t="shared" si="11"/>
        <v>0</v>
      </c>
      <c r="K57" s="151"/>
      <c r="L57" s="151"/>
      <c r="M57" s="151"/>
      <c r="N57" s="151"/>
      <c r="O57" s="151"/>
      <c r="P57" s="149"/>
      <c r="Q57" s="148">
        <f>SUM(J57,E57)</f>
        <v>0</v>
      </c>
    </row>
    <row r="58" spans="1:17" ht="41.25" customHeight="1" hidden="1">
      <c r="A58" s="49"/>
      <c r="B58" s="49"/>
      <c r="C58" s="44"/>
      <c r="D58" s="51"/>
      <c r="E58" s="139">
        <f t="shared" si="5"/>
        <v>0</v>
      </c>
      <c r="F58" s="140"/>
      <c r="G58" s="489"/>
      <c r="H58" s="489"/>
      <c r="I58" s="489"/>
      <c r="J58" s="148">
        <f t="shared" si="11"/>
        <v>0</v>
      </c>
      <c r="K58" s="151"/>
      <c r="L58" s="151"/>
      <c r="M58" s="151"/>
      <c r="N58" s="151"/>
      <c r="O58" s="151"/>
      <c r="P58" s="149"/>
      <c r="Q58" s="133">
        <f t="shared" si="9"/>
        <v>0</v>
      </c>
    </row>
    <row r="59" spans="1:17" ht="31.5" customHeight="1" hidden="1">
      <c r="A59" s="49"/>
      <c r="B59" s="49"/>
      <c r="C59" s="49"/>
      <c r="D59" s="45"/>
      <c r="E59" s="139">
        <f t="shared" si="5"/>
        <v>0</v>
      </c>
      <c r="F59" s="140"/>
      <c r="G59" s="489"/>
      <c r="H59" s="489"/>
      <c r="I59" s="489"/>
      <c r="J59" s="148">
        <f t="shared" si="11"/>
        <v>0</v>
      </c>
      <c r="K59" s="151"/>
      <c r="L59" s="151"/>
      <c r="M59" s="151"/>
      <c r="N59" s="151"/>
      <c r="O59" s="151"/>
      <c r="P59" s="149"/>
      <c r="Q59" s="133">
        <f t="shared" si="9"/>
        <v>0</v>
      </c>
    </row>
    <row r="60" spans="1:17" ht="42.75" customHeight="1" hidden="1">
      <c r="A60" s="49"/>
      <c r="B60" s="49"/>
      <c r="C60" s="49"/>
      <c r="D60" s="178"/>
      <c r="E60" s="139">
        <f t="shared" si="5"/>
        <v>0</v>
      </c>
      <c r="F60" s="140"/>
      <c r="G60" s="157"/>
      <c r="H60" s="157"/>
      <c r="I60" s="157"/>
      <c r="J60" s="152">
        <f>SUM(K60,N60)</f>
        <v>0</v>
      </c>
      <c r="K60" s="150"/>
      <c r="L60" s="150"/>
      <c r="M60" s="150"/>
      <c r="N60" s="150"/>
      <c r="O60" s="150"/>
      <c r="P60" s="150"/>
      <c r="Q60" s="148">
        <f>SUM(J60,E60)</f>
        <v>0</v>
      </c>
    </row>
    <row r="61" spans="1:17" ht="45" customHeight="1" hidden="1">
      <c r="A61" s="49"/>
      <c r="B61" s="49"/>
      <c r="C61" s="49"/>
      <c r="D61" s="178"/>
      <c r="E61" s="139">
        <f t="shared" si="5"/>
        <v>0</v>
      </c>
      <c r="F61" s="140"/>
      <c r="G61" s="157"/>
      <c r="H61" s="157"/>
      <c r="I61" s="157"/>
      <c r="J61" s="148">
        <f>SUM(N61,K61)</f>
        <v>0</v>
      </c>
      <c r="K61" s="150"/>
      <c r="L61" s="150"/>
      <c r="M61" s="150"/>
      <c r="N61" s="150"/>
      <c r="O61" s="150"/>
      <c r="P61" s="150"/>
      <c r="Q61" s="133">
        <f>SUM(E61,J61)</f>
        <v>0</v>
      </c>
    </row>
    <row r="62" spans="1:17" ht="40.5" customHeight="1" hidden="1">
      <c r="A62" s="49"/>
      <c r="B62" s="49"/>
      <c r="C62" s="49"/>
      <c r="D62" s="178"/>
      <c r="E62" s="139">
        <f t="shared" si="5"/>
        <v>0</v>
      </c>
      <c r="F62" s="140"/>
      <c r="G62" s="157"/>
      <c r="H62" s="157"/>
      <c r="I62" s="140"/>
      <c r="J62" s="148">
        <f>SUM(N62,K62)</f>
        <v>0</v>
      </c>
      <c r="K62" s="150"/>
      <c r="L62" s="150"/>
      <c r="M62" s="150"/>
      <c r="N62" s="150"/>
      <c r="O62" s="150"/>
      <c r="P62" s="150"/>
      <c r="Q62" s="133">
        <f>SUM(E62,J62)</f>
        <v>0</v>
      </c>
    </row>
    <row r="63" spans="1:17" ht="45" customHeight="1" hidden="1">
      <c r="A63" s="49"/>
      <c r="B63" s="49"/>
      <c r="C63" s="49"/>
      <c r="D63" s="178"/>
      <c r="E63" s="139">
        <f>SUM(F63,I63)</f>
        <v>0</v>
      </c>
      <c r="F63" s="140"/>
      <c r="G63" s="157"/>
      <c r="H63" s="157"/>
      <c r="I63" s="157"/>
      <c r="J63" s="148">
        <f>SUM(N63,K63)</f>
        <v>0</v>
      </c>
      <c r="K63" s="150"/>
      <c r="L63" s="150"/>
      <c r="M63" s="150"/>
      <c r="N63" s="150"/>
      <c r="O63" s="150"/>
      <c r="P63" s="150"/>
      <c r="Q63" s="133">
        <f>SUM(E63,J63)</f>
        <v>0</v>
      </c>
    </row>
    <row r="64" spans="1:17" ht="42" customHeight="1" hidden="1">
      <c r="A64" s="49"/>
      <c r="B64" s="49"/>
      <c r="C64" s="49"/>
      <c r="D64" s="179"/>
      <c r="E64" s="139">
        <f t="shared" si="5"/>
        <v>0</v>
      </c>
      <c r="F64" s="140"/>
      <c r="G64" s="157"/>
      <c r="H64" s="157"/>
      <c r="I64" s="157"/>
      <c r="J64" s="148">
        <f>SUM(N64,K64)</f>
        <v>0</v>
      </c>
      <c r="K64" s="150"/>
      <c r="L64" s="150"/>
      <c r="M64" s="150"/>
      <c r="N64" s="150"/>
      <c r="O64" s="150"/>
      <c r="P64" s="150"/>
      <c r="Q64" s="133">
        <f>SUM(E64,J64)</f>
        <v>0</v>
      </c>
    </row>
    <row r="65" spans="1:17" ht="52.5" customHeight="1">
      <c r="A65" s="59" t="s">
        <v>405</v>
      </c>
      <c r="B65" s="59"/>
      <c r="C65" s="59"/>
      <c r="D65" s="60" t="s">
        <v>406</v>
      </c>
      <c r="E65" s="137">
        <f>SUM(E66)</f>
        <v>951448</v>
      </c>
      <c r="F65" s="499">
        <f aca="true" t="shared" si="12" ref="F65:Q66">SUM(F66)</f>
        <v>951448</v>
      </c>
      <c r="G65" s="499">
        <f t="shared" si="12"/>
        <v>688410</v>
      </c>
      <c r="H65" s="499">
        <f t="shared" si="12"/>
        <v>4660</v>
      </c>
      <c r="I65" s="499">
        <f t="shared" si="12"/>
        <v>0</v>
      </c>
      <c r="J65" s="137">
        <f t="shared" si="12"/>
        <v>134118</v>
      </c>
      <c r="K65" s="137">
        <f t="shared" si="12"/>
        <v>0</v>
      </c>
      <c r="L65" s="137">
        <f t="shared" si="12"/>
        <v>0</v>
      </c>
      <c r="M65" s="137">
        <f t="shared" si="12"/>
        <v>0</v>
      </c>
      <c r="N65" s="137">
        <f t="shared" si="12"/>
        <v>134118</v>
      </c>
      <c r="O65" s="137">
        <f t="shared" si="12"/>
        <v>134118</v>
      </c>
      <c r="P65" s="137">
        <f t="shared" si="12"/>
        <v>0</v>
      </c>
      <c r="Q65" s="137">
        <f t="shared" si="12"/>
        <v>1085566</v>
      </c>
    </row>
    <row r="66" spans="1:19" ht="54.75" customHeight="1">
      <c r="A66" s="59" t="s">
        <v>404</v>
      </c>
      <c r="B66" s="59"/>
      <c r="C66" s="59"/>
      <c r="D66" s="60" t="s">
        <v>406</v>
      </c>
      <c r="E66" s="137">
        <f>SUM(E67)</f>
        <v>951448</v>
      </c>
      <c r="F66" s="499">
        <f t="shared" si="12"/>
        <v>951448</v>
      </c>
      <c r="G66" s="499">
        <f t="shared" si="12"/>
        <v>688410</v>
      </c>
      <c r="H66" s="499">
        <f t="shared" si="12"/>
        <v>4660</v>
      </c>
      <c r="I66" s="499">
        <f t="shared" si="12"/>
        <v>0</v>
      </c>
      <c r="J66" s="137">
        <f t="shared" si="12"/>
        <v>134118</v>
      </c>
      <c r="K66" s="137">
        <f t="shared" si="12"/>
        <v>0</v>
      </c>
      <c r="L66" s="137">
        <f t="shared" si="12"/>
        <v>0</v>
      </c>
      <c r="M66" s="137">
        <f t="shared" si="12"/>
        <v>0</v>
      </c>
      <c r="N66" s="137">
        <f t="shared" si="12"/>
        <v>134118</v>
      </c>
      <c r="O66" s="137">
        <f t="shared" si="12"/>
        <v>134118</v>
      </c>
      <c r="P66" s="137">
        <f t="shared" si="12"/>
        <v>0</v>
      </c>
      <c r="Q66" s="137">
        <f t="shared" si="12"/>
        <v>1085566</v>
      </c>
      <c r="S66" s="383"/>
    </row>
    <row r="67" spans="1:17" ht="23.25" customHeight="1">
      <c r="A67" s="44" t="s">
        <v>407</v>
      </c>
      <c r="B67" s="44" t="s">
        <v>215</v>
      </c>
      <c r="C67" s="44" t="s">
        <v>199</v>
      </c>
      <c r="D67" s="43" t="s">
        <v>425</v>
      </c>
      <c r="E67" s="139">
        <f>SUM(F67,I67)</f>
        <v>951448</v>
      </c>
      <c r="F67" s="140">
        <v>951448</v>
      </c>
      <c r="G67" s="157">
        <v>688410</v>
      </c>
      <c r="H67" s="157">
        <v>4660</v>
      </c>
      <c r="I67" s="157"/>
      <c r="J67" s="148">
        <f>SUM(N67,K67)</f>
        <v>134118</v>
      </c>
      <c r="K67" s="153"/>
      <c r="L67" s="153"/>
      <c r="M67" s="153"/>
      <c r="N67" s="153">
        <v>134118</v>
      </c>
      <c r="O67" s="153">
        <v>134118</v>
      </c>
      <c r="P67" s="153"/>
      <c r="Q67" s="133">
        <f>SUM(E67,J67)</f>
        <v>1085566</v>
      </c>
    </row>
    <row r="68" spans="1:17" ht="33.75" customHeight="1">
      <c r="A68" s="59" t="s">
        <v>156</v>
      </c>
      <c r="B68" s="59"/>
      <c r="C68" s="59"/>
      <c r="D68" s="67" t="s">
        <v>173</v>
      </c>
      <c r="E68" s="154">
        <f>SUM(E69)</f>
        <v>3428412</v>
      </c>
      <c r="F68" s="500">
        <f aca="true" t="shared" si="13" ref="F68:Q68">SUM(F69)</f>
        <v>3428412</v>
      </c>
      <c r="G68" s="500">
        <f t="shared" si="13"/>
        <v>2415287</v>
      </c>
      <c r="H68" s="500">
        <f t="shared" si="13"/>
        <v>0</v>
      </c>
      <c r="I68" s="500">
        <f t="shared" si="13"/>
        <v>0</v>
      </c>
      <c r="J68" s="154">
        <f t="shared" si="13"/>
        <v>5252492</v>
      </c>
      <c r="K68" s="154">
        <f t="shared" si="13"/>
        <v>0</v>
      </c>
      <c r="L68" s="154">
        <f t="shared" si="13"/>
        <v>0</v>
      </c>
      <c r="M68" s="154">
        <f t="shared" si="13"/>
        <v>0</v>
      </c>
      <c r="N68" s="154">
        <f t="shared" si="13"/>
        <v>5252492</v>
      </c>
      <c r="O68" s="154">
        <f t="shared" si="13"/>
        <v>5252492</v>
      </c>
      <c r="P68" s="154">
        <f t="shared" si="13"/>
        <v>0</v>
      </c>
      <c r="Q68" s="154">
        <f t="shared" si="13"/>
        <v>8680904</v>
      </c>
    </row>
    <row r="69" spans="1:19" s="5" customFormat="1" ht="32.25" customHeight="1">
      <c r="A69" s="59" t="s">
        <v>157</v>
      </c>
      <c r="B69" s="59"/>
      <c r="C69" s="59"/>
      <c r="D69" s="67" t="s">
        <v>173</v>
      </c>
      <c r="E69" s="154">
        <f>SUM(E70,E72,E73,E75,E77,E78,E79,E80,E81,E82,E84,E86:E88)</f>
        <v>3428412</v>
      </c>
      <c r="F69" s="500">
        <f>SUM(F70,F72,F73,F75,F77,F78,F79,F80,F81,F82,F84,F86:F88)</f>
        <v>3428412</v>
      </c>
      <c r="G69" s="500">
        <f>SUM(G70,G72,G73,G75,G77,G78,G79,G80,G81,G82,G84,G86:G88)</f>
        <v>2415287</v>
      </c>
      <c r="H69" s="500">
        <f aca="true" t="shared" si="14" ref="H69:Q69">SUM(H70,H72,H73,H75,H77,H78,H79,H80,H81,H82,H84,H86:H88)</f>
        <v>0</v>
      </c>
      <c r="I69" s="500">
        <f t="shared" si="14"/>
        <v>0</v>
      </c>
      <c r="J69" s="154">
        <f t="shared" si="14"/>
        <v>5252492</v>
      </c>
      <c r="K69" s="154">
        <f t="shared" si="14"/>
        <v>0</v>
      </c>
      <c r="L69" s="154">
        <f t="shared" si="14"/>
        <v>0</v>
      </c>
      <c r="M69" s="154">
        <f t="shared" si="14"/>
        <v>0</v>
      </c>
      <c r="N69" s="154">
        <f t="shared" si="14"/>
        <v>5252492</v>
      </c>
      <c r="O69" s="154">
        <f t="shared" si="14"/>
        <v>5252492</v>
      </c>
      <c r="P69" s="154">
        <f t="shared" si="14"/>
        <v>0</v>
      </c>
      <c r="Q69" s="154">
        <f t="shared" si="14"/>
        <v>8680904</v>
      </c>
      <c r="S69" s="383"/>
    </row>
    <row r="70" spans="1:17" s="5" customFormat="1" ht="40.5" customHeight="1" hidden="1">
      <c r="A70" s="44" t="s">
        <v>166</v>
      </c>
      <c r="B70" s="44" t="s">
        <v>215</v>
      </c>
      <c r="C70" s="44" t="s">
        <v>199</v>
      </c>
      <c r="D70" s="180" t="s">
        <v>19</v>
      </c>
      <c r="E70" s="155">
        <f>SUM(F70,I70)</f>
        <v>0</v>
      </c>
      <c r="F70" s="144"/>
      <c r="G70" s="144"/>
      <c r="H70" s="142"/>
      <c r="I70" s="142"/>
      <c r="J70" s="133">
        <f aca="true" t="shared" si="15" ref="J70:J84">SUM(K70,N70)</f>
        <v>0</v>
      </c>
      <c r="K70" s="142"/>
      <c r="L70" s="143"/>
      <c r="M70" s="143"/>
      <c r="N70" s="146"/>
      <c r="O70" s="146"/>
      <c r="P70" s="146"/>
      <c r="Q70" s="133">
        <f>SUM(E70,J70)</f>
        <v>0</v>
      </c>
    </row>
    <row r="71" spans="1:17" s="5" customFormat="1" ht="21.75" customHeight="1" hidden="1">
      <c r="A71" s="61"/>
      <c r="B71" s="61"/>
      <c r="C71" s="61"/>
      <c r="D71" s="68"/>
      <c r="E71" s="133">
        <f>SUM(E72:E84)</f>
        <v>3399409</v>
      </c>
      <c r="F71" s="155"/>
      <c r="G71" s="155"/>
      <c r="H71" s="133"/>
      <c r="I71" s="133">
        <f>SUM(I72:I84)</f>
        <v>0</v>
      </c>
      <c r="J71" s="133"/>
      <c r="K71" s="133"/>
      <c r="L71" s="133"/>
      <c r="M71" s="133"/>
      <c r="N71" s="133"/>
      <c r="O71" s="133"/>
      <c r="P71" s="133"/>
      <c r="Q71" s="133"/>
    </row>
    <row r="72" spans="1:17" ht="24.75" customHeight="1">
      <c r="A72" s="48" t="s">
        <v>127</v>
      </c>
      <c r="B72" s="48" t="s">
        <v>219</v>
      </c>
      <c r="C72" s="48" t="s">
        <v>200</v>
      </c>
      <c r="D72" s="69" t="s">
        <v>126</v>
      </c>
      <c r="E72" s="155">
        <f aca="true" t="shared" si="16" ref="E72:E84">SUM(F72,I72)</f>
        <v>2216670</v>
      </c>
      <c r="F72" s="144">
        <v>2216670</v>
      </c>
      <c r="G72" s="144">
        <v>1798322</v>
      </c>
      <c r="H72" s="146"/>
      <c r="I72" s="146"/>
      <c r="J72" s="133">
        <f t="shared" si="15"/>
        <v>2132875</v>
      </c>
      <c r="K72" s="146"/>
      <c r="L72" s="146"/>
      <c r="M72" s="146"/>
      <c r="N72" s="146">
        <v>2132875</v>
      </c>
      <c r="O72" s="146">
        <v>2132875</v>
      </c>
      <c r="P72" s="146"/>
      <c r="Q72" s="133">
        <f aca="true" t="shared" si="17" ref="Q72:Q84">SUM(E72,J72)</f>
        <v>4349545</v>
      </c>
    </row>
    <row r="73" spans="1:17" s="270" customFormat="1" ht="41.25" customHeight="1">
      <c r="A73" s="48" t="s">
        <v>125</v>
      </c>
      <c r="B73" s="48" t="s">
        <v>220</v>
      </c>
      <c r="C73" s="48" t="s">
        <v>201</v>
      </c>
      <c r="D73" s="69" t="s">
        <v>124</v>
      </c>
      <c r="E73" s="155">
        <f t="shared" si="16"/>
        <v>678210</v>
      </c>
      <c r="F73" s="144">
        <v>678210</v>
      </c>
      <c r="G73" s="144">
        <v>207149</v>
      </c>
      <c r="H73" s="146"/>
      <c r="I73" s="146"/>
      <c r="J73" s="133">
        <f t="shared" si="15"/>
        <v>682473</v>
      </c>
      <c r="K73" s="146"/>
      <c r="L73" s="146"/>
      <c r="M73" s="146"/>
      <c r="N73" s="146">
        <v>682473</v>
      </c>
      <c r="O73" s="146">
        <v>682473</v>
      </c>
      <c r="P73" s="146"/>
      <c r="Q73" s="133">
        <f t="shared" si="17"/>
        <v>1360683</v>
      </c>
    </row>
    <row r="74" spans="1:17" s="297" customFormat="1" ht="27" customHeight="1" hidden="1">
      <c r="A74" s="478"/>
      <c r="B74" s="478"/>
      <c r="C74" s="478"/>
      <c r="D74" s="479" t="s">
        <v>426</v>
      </c>
      <c r="E74" s="480">
        <f t="shared" si="16"/>
        <v>0</v>
      </c>
      <c r="F74" s="481"/>
      <c r="G74" s="481"/>
      <c r="H74" s="482"/>
      <c r="I74" s="482"/>
      <c r="J74" s="477">
        <f t="shared" si="15"/>
        <v>0</v>
      </c>
      <c r="K74" s="482"/>
      <c r="L74" s="482"/>
      <c r="M74" s="482"/>
      <c r="N74" s="482"/>
      <c r="O74" s="482"/>
      <c r="P74" s="482"/>
      <c r="Q74" s="477">
        <f t="shared" si="17"/>
        <v>0</v>
      </c>
    </row>
    <row r="75" spans="1:17" s="297" customFormat="1" ht="41.25" customHeight="1" hidden="1">
      <c r="A75" s="478" t="s">
        <v>131</v>
      </c>
      <c r="B75" s="478" t="s">
        <v>218</v>
      </c>
      <c r="C75" s="478" t="s">
        <v>202</v>
      </c>
      <c r="D75" s="479" t="s">
        <v>128</v>
      </c>
      <c r="E75" s="480">
        <f t="shared" si="16"/>
        <v>0</v>
      </c>
      <c r="F75" s="481"/>
      <c r="G75" s="481"/>
      <c r="H75" s="482"/>
      <c r="I75" s="482"/>
      <c r="J75" s="477">
        <f t="shared" si="15"/>
        <v>0</v>
      </c>
      <c r="K75" s="482"/>
      <c r="L75" s="482"/>
      <c r="M75" s="482"/>
      <c r="N75" s="482"/>
      <c r="O75" s="482"/>
      <c r="P75" s="482"/>
      <c r="Q75" s="477">
        <f t="shared" si="17"/>
        <v>0</v>
      </c>
    </row>
    <row r="76" spans="1:17" s="297" customFormat="1" ht="27.75" customHeight="1" hidden="1">
      <c r="A76" s="478"/>
      <c r="B76" s="478"/>
      <c r="C76" s="478"/>
      <c r="D76" s="479" t="s">
        <v>426</v>
      </c>
      <c r="E76" s="480">
        <f t="shared" si="16"/>
        <v>0</v>
      </c>
      <c r="F76" s="481"/>
      <c r="G76" s="481"/>
      <c r="H76" s="482"/>
      <c r="I76" s="482"/>
      <c r="J76" s="477">
        <f t="shared" si="15"/>
        <v>0</v>
      </c>
      <c r="K76" s="482"/>
      <c r="L76" s="482"/>
      <c r="M76" s="482"/>
      <c r="N76" s="482"/>
      <c r="O76" s="482"/>
      <c r="P76" s="482"/>
      <c r="Q76" s="477">
        <f t="shared" si="17"/>
        <v>0</v>
      </c>
    </row>
    <row r="77" spans="1:17" ht="27.75" customHeight="1">
      <c r="A77" s="48" t="s">
        <v>130</v>
      </c>
      <c r="B77" s="48" t="s">
        <v>208</v>
      </c>
      <c r="C77" s="48" t="s">
        <v>203</v>
      </c>
      <c r="D77" s="69" t="s">
        <v>129</v>
      </c>
      <c r="E77" s="155">
        <f t="shared" si="16"/>
        <v>251977</v>
      </c>
      <c r="F77" s="144">
        <v>251977</v>
      </c>
      <c r="G77" s="144">
        <v>202807</v>
      </c>
      <c r="H77" s="146"/>
      <c r="I77" s="146"/>
      <c r="J77" s="133">
        <f t="shared" si="15"/>
        <v>0</v>
      </c>
      <c r="K77" s="146"/>
      <c r="L77" s="146"/>
      <c r="M77" s="146"/>
      <c r="N77" s="146"/>
      <c r="O77" s="146"/>
      <c r="P77" s="146"/>
      <c r="Q77" s="133">
        <f t="shared" si="17"/>
        <v>251977</v>
      </c>
    </row>
    <row r="78" spans="1:17" ht="28.5" customHeight="1" hidden="1">
      <c r="A78" s="48" t="s">
        <v>133</v>
      </c>
      <c r="B78" s="48" t="s">
        <v>336</v>
      </c>
      <c r="C78" s="48" t="s">
        <v>204</v>
      </c>
      <c r="D78" s="69" t="s">
        <v>132</v>
      </c>
      <c r="E78" s="155">
        <f t="shared" si="16"/>
        <v>0</v>
      </c>
      <c r="F78" s="144"/>
      <c r="G78" s="144"/>
      <c r="H78" s="146"/>
      <c r="I78" s="146"/>
      <c r="J78" s="133">
        <f t="shared" si="15"/>
        <v>0</v>
      </c>
      <c r="K78" s="146"/>
      <c r="L78" s="146"/>
      <c r="M78" s="146"/>
      <c r="N78" s="146"/>
      <c r="O78" s="146"/>
      <c r="P78" s="146"/>
      <c r="Q78" s="133">
        <f t="shared" si="17"/>
        <v>0</v>
      </c>
    </row>
    <row r="79" spans="1:17" ht="20.25" customHeight="1" hidden="1">
      <c r="A79" s="48" t="s">
        <v>135</v>
      </c>
      <c r="B79" s="48" t="s">
        <v>337</v>
      </c>
      <c r="C79" s="48" t="s">
        <v>205</v>
      </c>
      <c r="D79" s="69" t="s">
        <v>134</v>
      </c>
      <c r="E79" s="155">
        <f t="shared" si="16"/>
        <v>0</v>
      </c>
      <c r="F79" s="144"/>
      <c r="G79" s="144"/>
      <c r="H79" s="146"/>
      <c r="I79" s="146"/>
      <c r="J79" s="133">
        <f t="shared" si="15"/>
        <v>0</v>
      </c>
      <c r="K79" s="146"/>
      <c r="L79" s="146"/>
      <c r="M79" s="146"/>
      <c r="N79" s="146"/>
      <c r="O79" s="146"/>
      <c r="P79" s="146"/>
      <c r="Q79" s="133">
        <f t="shared" si="17"/>
        <v>0</v>
      </c>
    </row>
    <row r="80" spans="1:17" ht="25.5" customHeight="1">
      <c r="A80" s="48" t="s">
        <v>137</v>
      </c>
      <c r="B80" s="48" t="s">
        <v>338</v>
      </c>
      <c r="C80" s="48" t="s">
        <v>206</v>
      </c>
      <c r="D80" s="69" t="s">
        <v>136</v>
      </c>
      <c r="E80" s="155">
        <f t="shared" si="16"/>
        <v>131370</v>
      </c>
      <c r="F80" s="144">
        <v>131370</v>
      </c>
      <c r="G80" s="144">
        <v>107680</v>
      </c>
      <c r="H80" s="146"/>
      <c r="I80" s="146"/>
      <c r="J80" s="133">
        <f t="shared" si="15"/>
        <v>0</v>
      </c>
      <c r="K80" s="146"/>
      <c r="L80" s="146"/>
      <c r="M80" s="146"/>
      <c r="N80" s="146"/>
      <c r="O80" s="146"/>
      <c r="P80" s="146"/>
      <c r="Q80" s="133">
        <f t="shared" si="17"/>
        <v>131370</v>
      </c>
    </row>
    <row r="81" spans="1:17" ht="23.25" customHeight="1">
      <c r="A81" s="48" t="s">
        <v>139</v>
      </c>
      <c r="B81" s="48" t="s">
        <v>339</v>
      </c>
      <c r="C81" s="48" t="s">
        <v>206</v>
      </c>
      <c r="D81" s="69" t="s">
        <v>138</v>
      </c>
      <c r="E81" s="155">
        <f>SUM(F81,I81)</f>
        <v>61204</v>
      </c>
      <c r="F81" s="144">
        <v>61204</v>
      </c>
      <c r="G81" s="144">
        <v>50167</v>
      </c>
      <c r="H81" s="146"/>
      <c r="I81" s="146"/>
      <c r="J81" s="133">
        <f t="shared" si="15"/>
        <v>0</v>
      </c>
      <c r="K81" s="146"/>
      <c r="L81" s="146"/>
      <c r="M81" s="146"/>
      <c r="N81" s="146"/>
      <c r="O81" s="146"/>
      <c r="P81" s="146"/>
      <c r="Q81" s="133">
        <f t="shared" si="17"/>
        <v>61204</v>
      </c>
    </row>
    <row r="82" spans="1:17" ht="24" customHeight="1">
      <c r="A82" s="48" t="s">
        <v>143</v>
      </c>
      <c r="B82" s="48" t="s">
        <v>340</v>
      </c>
      <c r="C82" s="48" t="s">
        <v>206</v>
      </c>
      <c r="D82" s="69" t="s">
        <v>140</v>
      </c>
      <c r="E82" s="155">
        <f>SUM(F82,I82)</f>
        <v>59978</v>
      </c>
      <c r="F82" s="144">
        <v>59978</v>
      </c>
      <c r="G82" s="144">
        <v>49162</v>
      </c>
      <c r="H82" s="146"/>
      <c r="I82" s="146"/>
      <c r="J82" s="133">
        <f t="shared" si="15"/>
        <v>0</v>
      </c>
      <c r="K82" s="146"/>
      <c r="L82" s="146"/>
      <c r="M82" s="146"/>
      <c r="N82" s="146"/>
      <c r="O82" s="146"/>
      <c r="P82" s="146"/>
      <c r="Q82" s="133">
        <f t="shared" si="17"/>
        <v>59978</v>
      </c>
    </row>
    <row r="83" spans="1:17" ht="18" customHeight="1" hidden="1">
      <c r="A83" s="48"/>
      <c r="B83" s="48"/>
      <c r="C83" s="48"/>
      <c r="D83" s="69"/>
      <c r="E83" s="155">
        <f t="shared" si="16"/>
        <v>0</v>
      </c>
      <c r="F83" s="144"/>
      <c r="G83" s="144"/>
      <c r="H83" s="146"/>
      <c r="I83" s="146"/>
      <c r="J83" s="133"/>
      <c r="K83" s="146"/>
      <c r="L83" s="146"/>
      <c r="M83" s="146"/>
      <c r="N83" s="146"/>
      <c r="O83" s="146"/>
      <c r="P83" s="146"/>
      <c r="Q83" s="133">
        <f t="shared" si="17"/>
        <v>0</v>
      </c>
    </row>
    <row r="84" spans="1:17" ht="28.5" customHeight="1" hidden="1">
      <c r="A84" s="48" t="s">
        <v>142</v>
      </c>
      <c r="B84" s="48" t="s">
        <v>341</v>
      </c>
      <c r="C84" s="48" t="s">
        <v>206</v>
      </c>
      <c r="D84" s="69" t="s">
        <v>141</v>
      </c>
      <c r="E84" s="155">
        <f t="shared" si="16"/>
        <v>0</v>
      </c>
      <c r="F84" s="144"/>
      <c r="G84" s="144"/>
      <c r="H84" s="146"/>
      <c r="I84" s="146"/>
      <c r="J84" s="133">
        <f t="shared" si="15"/>
        <v>0</v>
      </c>
      <c r="K84" s="146"/>
      <c r="L84" s="146"/>
      <c r="M84" s="146"/>
      <c r="N84" s="146"/>
      <c r="O84" s="146"/>
      <c r="P84" s="146"/>
      <c r="Q84" s="133">
        <f t="shared" si="17"/>
        <v>0</v>
      </c>
    </row>
    <row r="85" spans="1:17" ht="21" customHeight="1">
      <c r="A85" s="48" t="s">
        <v>294</v>
      </c>
      <c r="B85" s="48" t="s">
        <v>342</v>
      </c>
      <c r="C85" s="48"/>
      <c r="D85" s="53" t="s">
        <v>295</v>
      </c>
      <c r="E85" s="155">
        <f>SUM(E86)</f>
        <v>29003</v>
      </c>
      <c r="F85" s="144">
        <f>SUM(F86)</f>
        <v>29003</v>
      </c>
      <c r="G85" s="144"/>
      <c r="H85" s="144"/>
      <c r="I85" s="144"/>
      <c r="J85" s="155">
        <f>SUM(J86)</f>
        <v>0</v>
      </c>
      <c r="K85" s="144"/>
      <c r="L85" s="144"/>
      <c r="M85" s="144"/>
      <c r="N85" s="144"/>
      <c r="O85" s="144"/>
      <c r="P85" s="155">
        <f>SUM(P86)</f>
        <v>0</v>
      </c>
      <c r="Q85" s="155">
        <f>SUM(Q86)</f>
        <v>29003</v>
      </c>
    </row>
    <row r="86" spans="1:17" s="233" customFormat="1" ht="29.25" customHeight="1">
      <c r="A86" s="231" t="s">
        <v>296</v>
      </c>
      <c r="B86" s="231" t="s">
        <v>343</v>
      </c>
      <c r="C86" s="231" t="s">
        <v>207</v>
      </c>
      <c r="D86" s="232" t="s">
        <v>144</v>
      </c>
      <c r="E86" s="220">
        <f>SUM(F86,I86)</f>
        <v>29003</v>
      </c>
      <c r="F86" s="194">
        <v>29003</v>
      </c>
      <c r="G86" s="194"/>
      <c r="H86" s="159"/>
      <c r="I86" s="159"/>
      <c r="J86" s="187">
        <f>SUM(K86,N86)</f>
        <v>0</v>
      </c>
      <c r="K86" s="159"/>
      <c r="L86" s="159"/>
      <c r="M86" s="159"/>
      <c r="N86" s="159"/>
      <c r="O86" s="159"/>
      <c r="P86" s="159"/>
      <c r="Q86" s="187">
        <f>SUM(E86,J86)</f>
        <v>29003</v>
      </c>
    </row>
    <row r="87" spans="1:17" ht="21.75" customHeight="1">
      <c r="A87" s="49" t="s">
        <v>145</v>
      </c>
      <c r="B87" s="49" t="s">
        <v>328</v>
      </c>
      <c r="C87" s="52" t="s">
        <v>228</v>
      </c>
      <c r="D87" s="197" t="s">
        <v>69</v>
      </c>
      <c r="E87" s="155"/>
      <c r="F87" s="144"/>
      <c r="G87" s="144"/>
      <c r="H87" s="146"/>
      <c r="I87" s="146"/>
      <c r="J87" s="133">
        <f>SUM(K87,N87)</f>
        <v>1022451</v>
      </c>
      <c r="K87" s="146"/>
      <c r="L87" s="146"/>
      <c r="M87" s="146"/>
      <c r="N87" s="146">
        <v>1022451</v>
      </c>
      <c r="O87" s="146">
        <v>1022451</v>
      </c>
      <c r="P87" s="146"/>
      <c r="Q87" s="155">
        <f>SUM(E87,J87)</f>
        <v>1022451</v>
      </c>
    </row>
    <row r="88" spans="1:17" ht="23.25" customHeight="1">
      <c r="A88" s="49" t="s">
        <v>402</v>
      </c>
      <c r="B88" s="44" t="s">
        <v>325</v>
      </c>
      <c r="C88" s="54" t="s">
        <v>217</v>
      </c>
      <c r="D88" s="65" t="s">
        <v>62</v>
      </c>
      <c r="E88" s="155"/>
      <c r="F88" s="144"/>
      <c r="G88" s="144"/>
      <c r="H88" s="146"/>
      <c r="I88" s="146"/>
      <c r="J88" s="133">
        <f>SUM(K88,N88)</f>
        <v>1414693</v>
      </c>
      <c r="K88" s="146"/>
      <c r="L88" s="146"/>
      <c r="M88" s="146"/>
      <c r="N88" s="146">
        <v>1414693</v>
      </c>
      <c r="O88" s="146">
        <v>1414693</v>
      </c>
      <c r="P88" s="146"/>
      <c r="Q88" s="155">
        <f>SUM(E88,J88)</f>
        <v>1414693</v>
      </c>
    </row>
    <row r="89" spans="1:17" ht="39" customHeight="1">
      <c r="A89" s="59" t="s">
        <v>158</v>
      </c>
      <c r="B89" s="59"/>
      <c r="C89" s="59"/>
      <c r="D89" s="67" t="s">
        <v>174</v>
      </c>
      <c r="E89" s="154">
        <f>SUM(E90)</f>
        <v>1726075</v>
      </c>
      <c r="F89" s="154">
        <f aca="true" t="shared" si="18" ref="F89:Q89">SUM(F90)</f>
        <v>1726075</v>
      </c>
      <c r="G89" s="154">
        <f t="shared" si="18"/>
        <v>29243</v>
      </c>
      <c r="H89" s="154">
        <f t="shared" si="18"/>
        <v>0</v>
      </c>
      <c r="I89" s="154">
        <f t="shared" si="18"/>
        <v>0</v>
      </c>
      <c r="J89" s="154">
        <f t="shared" si="18"/>
        <v>0</v>
      </c>
      <c r="K89" s="154">
        <f t="shared" si="18"/>
        <v>0</v>
      </c>
      <c r="L89" s="154">
        <f t="shared" si="18"/>
        <v>0</v>
      </c>
      <c r="M89" s="154">
        <f t="shared" si="18"/>
        <v>0</v>
      </c>
      <c r="N89" s="154">
        <f t="shared" si="18"/>
        <v>0</v>
      </c>
      <c r="O89" s="154">
        <f t="shared" si="18"/>
        <v>0</v>
      </c>
      <c r="P89" s="154">
        <f t="shared" si="18"/>
        <v>0</v>
      </c>
      <c r="Q89" s="154">
        <f t="shared" si="18"/>
        <v>1726075</v>
      </c>
    </row>
    <row r="90" spans="1:34" s="5" customFormat="1" ht="31.5">
      <c r="A90" s="59" t="s">
        <v>159</v>
      </c>
      <c r="B90" s="59"/>
      <c r="C90" s="59"/>
      <c r="D90" s="67" t="s">
        <v>174</v>
      </c>
      <c r="E90" s="154">
        <f>SUM(E91,E92,E99,E103,E115,E125,E127,E130,E132,E135,E138)</f>
        <v>1726075</v>
      </c>
      <c r="F90" s="154">
        <f>SUM(F91,F92,F99,F103,F115,F125,F127,F130,F132,F135,F138)</f>
        <v>1726075</v>
      </c>
      <c r="G90" s="154">
        <f>SUM(G91,G92,G99,G103,G115,G125,G127,G130,G132,G135,G138)</f>
        <v>29243</v>
      </c>
      <c r="H90" s="154">
        <f aca="true" t="shared" si="19" ref="H90:Q90">SUM(H91,H92,H99,H103,H115,H125,H127,H130,H132,H135,H138)</f>
        <v>0</v>
      </c>
      <c r="I90" s="154">
        <f t="shared" si="19"/>
        <v>0</v>
      </c>
      <c r="J90" s="154">
        <f t="shared" si="19"/>
        <v>0</v>
      </c>
      <c r="K90" s="154">
        <f t="shared" si="19"/>
        <v>0</v>
      </c>
      <c r="L90" s="154">
        <f t="shared" si="19"/>
        <v>0</v>
      </c>
      <c r="M90" s="154">
        <f t="shared" si="19"/>
        <v>0</v>
      </c>
      <c r="N90" s="154">
        <f t="shared" si="19"/>
        <v>0</v>
      </c>
      <c r="O90" s="154">
        <f t="shared" si="19"/>
        <v>0</v>
      </c>
      <c r="P90" s="154">
        <f>SUM(P91,P92,P99,P103,P115,P125,P127,P130,P132,P135)</f>
        <v>0</v>
      </c>
      <c r="Q90" s="154">
        <f t="shared" si="19"/>
        <v>1726075</v>
      </c>
      <c r="S90" s="383"/>
      <c r="T90" s="7"/>
      <c r="U90" s="7"/>
      <c r="V90" s="7"/>
      <c r="W90" s="7"/>
      <c r="X90" s="7"/>
      <c r="Y90" s="7"/>
      <c r="Z90" s="7"/>
      <c r="AA90" s="7"/>
      <c r="AB90" s="7"/>
      <c r="AC90" s="7"/>
      <c r="AD90" s="7"/>
      <c r="AE90" s="7"/>
      <c r="AF90" s="7"/>
      <c r="AG90" s="7"/>
      <c r="AH90" s="7"/>
    </row>
    <row r="91" spans="1:34" s="5" customFormat="1" ht="39" customHeight="1" hidden="1">
      <c r="A91" s="240" t="s">
        <v>80</v>
      </c>
      <c r="B91" s="240" t="s">
        <v>215</v>
      </c>
      <c r="C91" s="240" t="s">
        <v>199</v>
      </c>
      <c r="D91" s="180" t="s">
        <v>19</v>
      </c>
      <c r="E91" s="176">
        <f aca="true" t="shared" si="20" ref="E91:E138">SUM(F91,I91)</f>
        <v>0</v>
      </c>
      <c r="F91" s="209"/>
      <c r="G91" s="210"/>
      <c r="H91" s="210"/>
      <c r="I91" s="210"/>
      <c r="J91" s="211">
        <f>SUM(K91,N91)</f>
        <v>0</v>
      </c>
      <c r="K91" s="210"/>
      <c r="L91" s="210"/>
      <c r="M91" s="210"/>
      <c r="N91" s="210"/>
      <c r="O91" s="210"/>
      <c r="P91" s="210"/>
      <c r="Q91" s="211">
        <f>SUM(E91,J91)</f>
        <v>0</v>
      </c>
      <c r="S91" s="7"/>
      <c r="T91" s="7"/>
      <c r="U91" s="7"/>
      <c r="V91" s="7"/>
      <c r="W91" s="7"/>
      <c r="X91" s="7"/>
      <c r="Y91" s="7"/>
      <c r="Z91" s="7"/>
      <c r="AA91" s="7"/>
      <c r="AB91" s="7"/>
      <c r="AC91" s="7"/>
      <c r="AD91" s="7"/>
      <c r="AE91" s="7"/>
      <c r="AF91" s="7"/>
      <c r="AG91" s="7"/>
      <c r="AH91" s="7"/>
    </row>
    <row r="92" spans="1:34" s="215" customFormat="1" ht="57.75" customHeight="1" hidden="1">
      <c r="A92" s="70">
        <v>1513010</v>
      </c>
      <c r="B92" s="331" t="s">
        <v>344</v>
      </c>
      <c r="C92" s="48"/>
      <c r="D92" s="71" t="s">
        <v>148</v>
      </c>
      <c r="E92" s="155">
        <f aca="true" t="shared" si="21" ref="E92:Q92">SUM(E93,E95,E96,E97,E98)</f>
        <v>0</v>
      </c>
      <c r="F92" s="155">
        <f t="shared" si="21"/>
        <v>0</v>
      </c>
      <c r="G92" s="155">
        <f t="shared" si="21"/>
        <v>0</v>
      </c>
      <c r="H92" s="155">
        <f t="shared" si="21"/>
        <v>0</v>
      </c>
      <c r="I92" s="155">
        <f t="shared" si="21"/>
        <v>0</v>
      </c>
      <c r="J92" s="211">
        <f aca="true" t="shared" si="22" ref="J92:J102">SUM(K92,N92)</f>
        <v>0</v>
      </c>
      <c r="K92" s="155">
        <f t="shared" si="21"/>
        <v>0</v>
      </c>
      <c r="L92" s="155">
        <f t="shared" si="21"/>
        <v>0</v>
      </c>
      <c r="M92" s="155">
        <f t="shared" si="21"/>
        <v>0</v>
      </c>
      <c r="N92" s="155">
        <f t="shared" si="21"/>
        <v>0</v>
      </c>
      <c r="O92" s="155">
        <f t="shared" si="21"/>
        <v>0</v>
      </c>
      <c r="P92" s="155">
        <f t="shared" si="21"/>
        <v>0</v>
      </c>
      <c r="Q92" s="155">
        <f t="shared" si="21"/>
        <v>0</v>
      </c>
      <c r="S92" s="216"/>
      <c r="T92" s="216"/>
      <c r="U92" s="216"/>
      <c r="V92" s="216"/>
      <c r="W92" s="216"/>
      <c r="X92" s="216"/>
      <c r="Y92" s="216"/>
      <c r="Z92" s="216"/>
      <c r="AA92" s="216"/>
      <c r="AB92" s="216"/>
      <c r="AC92" s="216"/>
      <c r="AD92" s="216"/>
      <c r="AE92" s="216"/>
      <c r="AF92" s="216"/>
      <c r="AG92" s="216"/>
      <c r="AH92" s="216"/>
    </row>
    <row r="93" spans="1:34" s="207" customFormat="1" ht="144.75" customHeight="1" hidden="1">
      <c r="A93" s="218">
        <v>1513011</v>
      </c>
      <c r="B93" s="332" t="s">
        <v>345</v>
      </c>
      <c r="C93" s="192">
        <v>1030</v>
      </c>
      <c r="D93" s="242" t="s">
        <v>81</v>
      </c>
      <c r="E93" s="220">
        <f t="shared" si="20"/>
        <v>0</v>
      </c>
      <c r="F93" s="194"/>
      <c r="G93" s="205"/>
      <c r="H93" s="205"/>
      <c r="I93" s="205"/>
      <c r="J93" s="133">
        <f t="shared" si="22"/>
        <v>0</v>
      </c>
      <c r="K93" s="205"/>
      <c r="L93" s="205"/>
      <c r="M93" s="205"/>
      <c r="N93" s="188"/>
      <c r="O93" s="188"/>
      <c r="P93" s="205"/>
      <c r="Q93" s="133">
        <f aca="true" t="shared" si="23" ref="Q93:Q99">SUM(E93,J93)</f>
        <v>0</v>
      </c>
      <c r="S93" s="243"/>
      <c r="T93" s="243"/>
      <c r="U93" s="243"/>
      <c r="V93" s="243"/>
      <c r="W93" s="243"/>
      <c r="X93" s="243"/>
      <c r="Y93" s="243"/>
      <c r="Z93" s="243"/>
      <c r="AA93" s="243"/>
      <c r="AB93" s="243"/>
      <c r="AC93" s="243"/>
      <c r="AD93" s="243"/>
      <c r="AE93" s="243"/>
      <c r="AF93" s="243"/>
      <c r="AG93" s="243"/>
      <c r="AH93" s="243"/>
    </row>
    <row r="94" spans="1:18" s="223" customFormat="1" ht="146.25" customHeight="1" hidden="1">
      <c r="A94" s="244"/>
      <c r="B94" s="333"/>
      <c r="C94" s="245"/>
      <c r="D94" s="268" t="s">
        <v>288</v>
      </c>
      <c r="E94" s="246"/>
      <c r="F94" s="247"/>
      <c r="G94" s="248"/>
      <c r="H94" s="249"/>
      <c r="I94" s="248"/>
      <c r="J94" s="236"/>
      <c r="K94" s="265"/>
      <c r="L94" s="248"/>
      <c r="M94" s="248"/>
      <c r="N94" s="248"/>
      <c r="O94" s="248"/>
      <c r="P94" s="250"/>
      <c r="Q94" s="241"/>
      <c r="R94" s="251"/>
    </row>
    <row r="95" spans="1:74" s="257" customFormat="1" ht="261" customHeight="1" hidden="1">
      <c r="A95" s="252" t="s">
        <v>149</v>
      </c>
      <c r="B95" s="252" t="s">
        <v>346</v>
      </c>
      <c r="C95" s="252" t="s">
        <v>93</v>
      </c>
      <c r="D95" s="253" t="s">
        <v>289</v>
      </c>
      <c r="E95" s="254">
        <f t="shared" si="20"/>
        <v>0</v>
      </c>
      <c r="F95" s="255"/>
      <c r="G95" s="256"/>
      <c r="H95" s="256"/>
      <c r="I95" s="256"/>
      <c r="J95" s="236">
        <f t="shared" si="22"/>
        <v>0</v>
      </c>
      <c r="K95" s="256"/>
      <c r="L95" s="256"/>
      <c r="M95" s="256"/>
      <c r="N95" s="256"/>
      <c r="O95" s="256"/>
      <c r="P95" s="256"/>
      <c r="Q95" s="212">
        <f t="shared" si="23"/>
        <v>0</v>
      </c>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3"/>
      <c r="BR95" s="223"/>
      <c r="BS95" s="223"/>
      <c r="BT95" s="223"/>
      <c r="BU95" s="223"/>
      <c r="BV95" s="264"/>
    </row>
    <row r="96" spans="1:34" s="189" customFormat="1" ht="53.25" customHeight="1" hidden="1">
      <c r="A96" s="218">
        <v>1513013</v>
      </c>
      <c r="B96" s="332" t="s">
        <v>347</v>
      </c>
      <c r="C96" s="192" t="s">
        <v>218</v>
      </c>
      <c r="D96" s="234" t="s">
        <v>82</v>
      </c>
      <c r="E96" s="220">
        <f>SUM(F96,I110)</f>
        <v>0</v>
      </c>
      <c r="F96" s="194"/>
      <c r="G96" s="256"/>
      <c r="H96" s="256"/>
      <c r="I96" s="256"/>
      <c r="J96" s="211">
        <f t="shared" si="22"/>
        <v>0</v>
      </c>
      <c r="K96" s="258"/>
      <c r="L96" s="259"/>
      <c r="M96" s="259"/>
      <c r="N96" s="259"/>
      <c r="O96" s="259"/>
      <c r="P96" s="259"/>
      <c r="Q96" s="211">
        <f t="shared" si="23"/>
        <v>0</v>
      </c>
      <c r="S96" s="223"/>
      <c r="T96" s="223"/>
      <c r="U96" s="223"/>
      <c r="V96" s="223"/>
      <c r="W96" s="223"/>
      <c r="X96" s="223"/>
      <c r="Y96" s="223"/>
      <c r="Z96" s="223"/>
      <c r="AA96" s="223"/>
      <c r="AB96" s="223"/>
      <c r="AC96" s="223"/>
      <c r="AD96" s="223"/>
      <c r="AE96" s="223"/>
      <c r="AF96" s="223"/>
      <c r="AG96" s="223"/>
      <c r="AH96" s="223"/>
    </row>
    <row r="97" spans="1:34" s="189" customFormat="1" ht="20.25" customHeight="1" hidden="1">
      <c r="A97" s="218">
        <v>1513015</v>
      </c>
      <c r="B97" s="332" t="s">
        <v>348</v>
      </c>
      <c r="C97" s="192" t="s">
        <v>218</v>
      </c>
      <c r="D97" s="234" t="s">
        <v>83</v>
      </c>
      <c r="E97" s="220">
        <f>SUM(F97,I111)</f>
        <v>0</v>
      </c>
      <c r="F97" s="194"/>
      <c r="G97" s="256"/>
      <c r="H97" s="256"/>
      <c r="I97" s="256"/>
      <c r="J97" s="211">
        <f t="shared" si="22"/>
        <v>0</v>
      </c>
      <c r="K97" s="258"/>
      <c r="L97" s="259"/>
      <c r="M97" s="259"/>
      <c r="N97" s="259"/>
      <c r="O97" s="259"/>
      <c r="P97" s="259"/>
      <c r="Q97" s="211">
        <f t="shared" si="23"/>
        <v>0</v>
      </c>
      <c r="S97" s="223"/>
      <c r="T97" s="223"/>
      <c r="U97" s="223"/>
      <c r="V97" s="223"/>
      <c r="W97" s="223"/>
      <c r="X97" s="223"/>
      <c r="Y97" s="223"/>
      <c r="Z97" s="223"/>
      <c r="AA97" s="223"/>
      <c r="AB97" s="223"/>
      <c r="AC97" s="223"/>
      <c r="AD97" s="223"/>
      <c r="AE97" s="223"/>
      <c r="AF97" s="223"/>
      <c r="AG97" s="223"/>
      <c r="AH97" s="223"/>
    </row>
    <row r="98" spans="1:34" s="189" customFormat="1" ht="53.25" customHeight="1" hidden="1">
      <c r="A98" s="218">
        <v>1513016</v>
      </c>
      <c r="B98" s="332" t="s">
        <v>349</v>
      </c>
      <c r="C98" s="192" t="s">
        <v>212</v>
      </c>
      <c r="D98" s="242" t="s">
        <v>84</v>
      </c>
      <c r="E98" s="220">
        <f>SUM(F98,I112)</f>
        <v>0</v>
      </c>
      <c r="F98" s="194"/>
      <c r="G98" s="256"/>
      <c r="H98" s="256"/>
      <c r="I98" s="256"/>
      <c r="J98" s="211">
        <f t="shared" si="22"/>
        <v>0</v>
      </c>
      <c r="K98" s="258"/>
      <c r="L98" s="259"/>
      <c r="M98" s="259"/>
      <c r="N98" s="259"/>
      <c r="O98" s="259"/>
      <c r="P98" s="259"/>
      <c r="Q98" s="211">
        <f t="shared" si="23"/>
        <v>0</v>
      </c>
      <c r="S98" s="223"/>
      <c r="T98" s="223"/>
      <c r="U98" s="223"/>
      <c r="V98" s="223"/>
      <c r="W98" s="223"/>
      <c r="X98" s="223"/>
      <c r="Y98" s="223"/>
      <c r="Z98" s="223"/>
      <c r="AA98" s="223"/>
      <c r="AB98" s="223"/>
      <c r="AC98" s="223"/>
      <c r="AD98" s="223"/>
      <c r="AE98" s="223"/>
      <c r="AF98" s="223"/>
      <c r="AG98" s="223"/>
      <c r="AH98" s="223"/>
    </row>
    <row r="99" spans="1:34" s="5" customFormat="1" ht="29.25" customHeight="1" hidden="1">
      <c r="A99" s="70">
        <v>1513020</v>
      </c>
      <c r="B99" s="331" t="s">
        <v>350</v>
      </c>
      <c r="C99" s="48"/>
      <c r="D99" s="2" t="s">
        <v>95</v>
      </c>
      <c r="E99" s="155">
        <f>SUM(E100:E102)</f>
        <v>0</v>
      </c>
      <c r="F99" s="155">
        <f>SUM(F100:F102)</f>
        <v>0</v>
      </c>
      <c r="G99" s="155">
        <f>SUM(G100:G102)</f>
        <v>0</v>
      </c>
      <c r="H99" s="155">
        <f>SUM(H100:H102)</f>
        <v>0</v>
      </c>
      <c r="I99" s="155">
        <f>SUM(I100:I102)</f>
        <v>0</v>
      </c>
      <c r="J99" s="211">
        <f t="shared" si="22"/>
        <v>0</v>
      </c>
      <c r="K99" s="155">
        <f aca="true" t="shared" si="24" ref="K99:P99">SUM(K100:K102)</f>
        <v>0</v>
      </c>
      <c r="L99" s="155">
        <f t="shared" si="24"/>
        <v>0</v>
      </c>
      <c r="M99" s="155">
        <f t="shared" si="24"/>
        <v>0</v>
      </c>
      <c r="N99" s="155">
        <f t="shared" si="24"/>
        <v>0</v>
      </c>
      <c r="O99" s="155">
        <f t="shared" si="24"/>
        <v>0</v>
      </c>
      <c r="P99" s="155">
        <f t="shared" si="24"/>
        <v>0</v>
      </c>
      <c r="Q99" s="211">
        <f t="shared" si="23"/>
        <v>0</v>
      </c>
      <c r="S99" s="7"/>
      <c r="T99" s="7"/>
      <c r="U99" s="7"/>
      <c r="V99" s="7"/>
      <c r="W99" s="7"/>
      <c r="X99" s="7"/>
      <c r="Y99" s="7"/>
      <c r="Z99" s="7"/>
      <c r="AA99" s="7"/>
      <c r="AB99" s="7"/>
      <c r="AC99" s="7"/>
      <c r="AD99" s="7"/>
      <c r="AE99" s="7"/>
      <c r="AF99" s="7"/>
      <c r="AG99" s="7"/>
      <c r="AH99" s="7"/>
    </row>
    <row r="100" spans="1:34" s="189" customFormat="1" ht="117.75" customHeight="1" hidden="1">
      <c r="A100" s="225">
        <v>1513021</v>
      </c>
      <c r="B100" s="334" t="s">
        <v>351</v>
      </c>
      <c r="C100" s="192">
        <v>1030</v>
      </c>
      <c r="D100" s="234" t="s">
        <v>96</v>
      </c>
      <c r="E100" s="220">
        <f t="shared" si="20"/>
        <v>0</v>
      </c>
      <c r="F100" s="185"/>
      <c r="G100" s="226"/>
      <c r="H100" s="226"/>
      <c r="I100" s="226"/>
      <c r="J100" s="133">
        <f t="shared" si="22"/>
        <v>0</v>
      </c>
      <c r="K100" s="226"/>
      <c r="L100" s="226"/>
      <c r="M100" s="226"/>
      <c r="N100" s="226"/>
      <c r="O100" s="226"/>
      <c r="P100" s="226"/>
      <c r="Q100" s="227">
        <f>SUM(J100,E100)</f>
        <v>0</v>
      </c>
      <c r="S100" s="223"/>
      <c r="T100" s="223"/>
      <c r="U100" s="223"/>
      <c r="V100" s="223"/>
      <c r="W100" s="223"/>
      <c r="X100" s="223"/>
      <c r="Y100" s="223"/>
      <c r="Z100" s="223"/>
      <c r="AA100" s="223"/>
      <c r="AB100" s="223"/>
      <c r="AC100" s="223"/>
      <c r="AD100" s="223"/>
      <c r="AE100" s="223"/>
      <c r="AF100" s="223"/>
      <c r="AG100" s="223"/>
      <c r="AH100" s="223"/>
    </row>
    <row r="101" spans="1:34" s="189" customFormat="1" ht="57" customHeight="1" hidden="1">
      <c r="A101" s="225"/>
      <c r="B101" s="334"/>
      <c r="C101" s="192" t="s">
        <v>218</v>
      </c>
      <c r="D101" s="234" t="s">
        <v>97</v>
      </c>
      <c r="E101" s="220"/>
      <c r="F101" s="185"/>
      <c r="G101" s="226"/>
      <c r="H101" s="226"/>
      <c r="I101" s="226"/>
      <c r="J101" s="133">
        <f t="shared" si="22"/>
        <v>0</v>
      </c>
      <c r="K101" s="226"/>
      <c r="L101" s="226"/>
      <c r="M101" s="226"/>
      <c r="N101" s="226"/>
      <c r="O101" s="226"/>
      <c r="P101" s="226"/>
      <c r="Q101" s="227">
        <f>SUM(J101,E101)</f>
        <v>0</v>
      </c>
      <c r="S101" s="223"/>
      <c r="T101" s="223"/>
      <c r="U101" s="223"/>
      <c r="V101" s="223"/>
      <c r="W101" s="223"/>
      <c r="X101" s="223"/>
      <c r="Y101" s="223"/>
      <c r="Z101" s="223"/>
      <c r="AA101" s="223"/>
      <c r="AB101" s="223"/>
      <c r="AC101" s="223"/>
      <c r="AD101" s="223"/>
      <c r="AE101" s="223"/>
      <c r="AF101" s="223"/>
      <c r="AG101" s="223"/>
      <c r="AH101" s="223"/>
    </row>
    <row r="102" spans="1:34" s="189" customFormat="1" ht="33" customHeight="1" hidden="1">
      <c r="A102" s="225">
        <v>1513026</v>
      </c>
      <c r="B102" s="334" t="s">
        <v>352</v>
      </c>
      <c r="C102" s="192" t="s">
        <v>212</v>
      </c>
      <c r="D102" s="234" t="s">
        <v>98</v>
      </c>
      <c r="E102" s="220">
        <f t="shared" si="20"/>
        <v>0</v>
      </c>
      <c r="F102" s="185"/>
      <c r="G102" s="226"/>
      <c r="H102" s="226"/>
      <c r="I102" s="226"/>
      <c r="J102" s="133">
        <f t="shared" si="22"/>
        <v>0</v>
      </c>
      <c r="K102" s="226"/>
      <c r="L102" s="226"/>
      <c r="M102" s="226"/>
      <c r="N102" s="226"/>
      <c r="O102" s="226"/>
      <c r="P102" s="226"/>
      <c r="Q102" s="227">
        <f>SUM(J102,E102)</f>
        <v>0</v>
      </c>
      <c r="S102" s="223"/>
      <c r="T102" s="223"/>
      <c r="U102" s="223"/>
      <c r="V102" s="223"/>
      <c r="W102" s="223"/>
      <c r="X102" s="223"/>
      <c r="Y102" s="223"/>
      <c r="Z102" s="223"/>
      <c r="AA102" s="223"/>
      <c r="AB102" s="223"/>
      <c r="AC102" s="223"/>
      <c r="AD102" s="223"/>
      <c r="AE102" s="223"/>
      <c r="AF102" s="223"/>
      <c r="AG102" s="223"/>
      <c r="AH102" s="223"/>
    </row>
    <row r="103" spans="1:34" s="5" customFormat="1" ht="115.5" customHeight="1">
      <c r="A103" s="175">
        <v>1513030</v>
      </c>
      <c r="B103" s="335" t="s">
        <v>353</v>
      </c>
      <c r="C103" s="177" t="s">
        <v>93</v>
      </c>
      <c r="D103" s="71" t="s">
        <v>92</v>
      </c>
      <c r="E103" s="155">
        <f t="shared" si="20"/>
        <v>1425275</v>
      </c>
      <c r="F103" s="209">
        <f>SUM(F104:F107)</f>
        <v>1425275</v>
      </c>
      <c r="G103" s="209">
        <f aca="true" t="shared" si="25" ref="G103:Q103">SUM(G104:G107)</f>
        <v>0</v>
      </c>
      <c r="H103" s="209">
        <f t="shared" si="25"/>
        <v>0</v>
      </c>
      <c r="I103" s="209">
        <f t="shared" si="25"/>
        <v>0</v>
      </c>
      <c r="J103" s="209">
        <f t="shared" si="25"/>
        <v>0</v>
      </c>
      <c r="K103" s="209">
        <f t="shared" si="25"/>
        <v>0</v>
      </c>
      <c r="L103" s="209">
        <f t="shared" si="25"/>
        <v>0</v>
      </c>
      <c r="M103" s="209">
        <f t="shared" si="25"/>
        <v>0</v>
      </c>
      <c r="N103" s="209">
        <f t="shared" si="25"/>
        <v>0</v>
      </c>
      <c r="O103" s="209">
        <f t="shared" si="25"/>
        <v>0</v>
      </c>
      <c r="P103" s="209">
        <f t="shared" si="25"/>
        <v>0</v>
      </c>
      <c r="Q103" s="176">
        <f t="shared" si="25"/>
        <v>1425275</v>
      </c>
      <c r="S103" s="7"/>
      <c r="T103" s="7"/>
      <c r="U103" s="7"/>
      <c r="V103" s="7"/>
      <c r="W103" s="7"/>
      <c r="X103" s="7"/>
      <c r="Y103" s="7"/>
      <c r="Z103" s="7"/>
      <c r="AA103" s="7"/>
      <c r="AB103" s="7"/>
      <c r="AC103" s="7"/>
      <c r="AD103" s="7"/>
      <c r="AE103" s="7"/>
      <c r="AF103" s="7"/>
      <c r="AG103" s="7"/>
      <c r="AH103" s="7"/>
    </row>
    <row r="104" spans="1:34" s="189" customFormat="1" ht="114.75" customHeight="1">
      <c r="A104" s="225">
        <v>1513031</v>
      </c>
      <c r="B104" s="334" t="s">
        <v>394</v>
      </c>
      <c r="C104" s="192" t="s">
        <v>93</v>
      </c>
      <c r="D104" s="483" t="s">
        <v>393</v>
      </c>
      <c r="E104" s="220">
        <f t="shared" si="20"/>
        <v>35000</v>
      </c>
      <c r="F104" s="194">
        <v>35000</v>
      </c>
      <c r="G104" s="220"/>
      <c r="H104" s="220"/>
      <c r="I104" s="220"/>
      <c r="J104" s="187">
        <f>SUM(K104,N104)</f>
        <v>0</v>
      </c>
      <c r="K104" s="220"/>
      <c r="L104" s="220"/>
      <c r="M104" s="220"/>
      <c r="N104" s="220"/>
      <c r="O104" s="220"/>
      <c r="P104" s="220"/>
      <c r="Q104" s="227">
        <f>SUM(J104,E104)</f>
        <v>35000</v>
      </c>
      <c r="S104" s="223"/>
      <c r="T104" s="223"/>
      <c r="U104" s="223"/>
      <c r="V104" s="223"/>
      <c r="W104" s="223"/>
      <c r="X104" s="223"/>
      <c r="Y104" s="223"/>
      <c r="Z104" s="223"/>
      <c r="AA104" s="223"/>
      <c r="AB104" s="223"/>
      <c r="AC104" s="223"/>
      <c r="AD104" s="223"/>
      <c r="AE104" s="223"/>
      <c r="AF104" s="223"/>
      <c r="AG104" s="223"/>
      <c r="AH104" s="223"/>
    </row>
    <row r="105" spans="1:34" s="189" customFormat="1" ht="39" customHeight="1">
      <c r="A105" s="225">
        <v>1513033</v>
      </c>
      <c r="B105" s="334" t="s">
        <v>395</v>
      </c>
      <c r="C105" s="192" t="s">
        <v>218</v>
      </c>
      <c r="D105" s="483" t="s">
        <v>396</v>
      </c>
      <c r="E105" s="220">
        <f t="shared" si="20"/>
        <v>299970</v>
      </c>
      <c r="F105" s="194">
        <v>299970</v>
      </c>
      <c r="G105" s="220"/>
      <c r="H105" s="220"/>
      <c r="I105" s="220"/>
      <c r="J105" s="187">
        <f>SUM(K105,N105)</f>
        <v>0</v>
      </c>
      <c r="K105" s="220"/>
      <c r="L105" s="220"/>
      <c r="M105" s="220"/>
      <c r="N105" s="220"/>
      <c r="O105" s="220"/>
      <c r="P105" s="220"/>
      <c r="Q105" s="227">
        <f>SUM(J105,E105)</f>
        <v>299970</v>
      </c>
      <c r="S105" s="223"/>
      <c r="T105" s="223"/>
      <c r="U105" s="223"/>
      <c r="V105" s="223"/>
      <c r="W105" s="223"/>
      <c r="X105" s="223"/>
      <c r="Y105" s="223"/>
      <c r="Z105" s="223"/>
      <c r="AA105" s="223"/>
      <c r="AB105" s="223"/>
      <c r="AC105" s="223"/>
      <c r="AD105" s="223"/>
      <c r="AE105" s="223"/>
      <c r="AF105" s="223"/>
      <c r="AG105" s="223"/>
      <c r="AH105" s="223"/>
    </row>
    <row r="106" spans="1:34" s="189" customFormat="1" ht="21" customHeight="1">
      <c r="A106" s="375">
        <v>1513034</v>
      </c>
      <c r="B106" s="376" t="s">
        <v>398</v>
      </c>
      <c r="C106" s="377" t="s">
        <v>218</v>
      </c>
      <c r="D106" s="484" t="s">
        <v>397</v>
      </c>
      <c r="E106" s="220">
        <f t="shared" si="20"/>
        <v>275040</v>
      </c>
      <c r="F106" s="247">
        <v>275040</v>
      </c>
      <c r="G106" s="378"/>
      <c r="H106" s="378"/>
      <c r="I106" s="378"/>
      <c r="J106" s="187">
        <f>SUM(K106,N106)</f>
        <v>0</v>
      </c>
      <c r="K106" s="378"/>
      <c r="L106" s="378"/>
      <c r="M106" s="378"/>
      <c r="N106" s="378"/>
      <c r="O106" s="378"/>
      <c r="P106" s="378"/>
      <c r="Q106" s="227">
        <f>SUM(J106,E106)</f>
        <v>275040</v>
      </c>
      <c r="S106" s="223"/>
      <c r="T106" s="223"/>
      <c r="U106" s="223"/>
      <c r="V106" s="223"/>
      <c r="W106" s="223"/>
      <c r="X106" s="223"/>
      <c r="Y106" s="223"/>
      <c r="Z106" s="223"/>
      <c r="AA106" s="223"/>
      <c r="AB106" s="223"/>
      <c r="AC106" s="223"/>
      <c r="AD106" s="223"/>
      <c r="AE106" s="223"/>
      <c r="AF106" s="223"/>
      <c r="AG106" s="223"/>
      <c r="AH106" s="223"/>
    </row>
    <row r="107" spans="1:34" s="189" customFormat="1" ht="31.5" customHeight="1">
      <c r="A107" s="218">
        <v>1513035</v>
      </c>
      <c r="B107" s="332" t="s">
        <v>354</v>
      </c>
      <c r="C107" s="192" t="s">
        <v>218</v>
      </c>
      <c r="D107" s="234" t="s">
        <v>94</v>
      </c>
      <c r="E107" s="220">
        <f t="shared" si="20"/>
        <v>815265</v>
      </c>
      <c r="F107" s="194">
        <v>815265</v>
      </c>
      <c r="G107" s="188"/>
      <c r="H107" s="188"/>
      <c r="I107" s="188"/>
      <c r="J107" s="187">
        <f aca="true" t="shared" si="26" ref="J107:J135">SUM(K107,N107)</f>
        <v>0</v>
      </c>
      <c r="K107" s="221"/>
      <c r="L107" s="222"/>
      <c r="M107" s="222"/>
      <c r="N107" s="222"/>
      <c r="O107" s="222"/>
      <c r="P107" s="222"/>
      <c r="Q107" s="187">
        <f>SUM(E107,J107)</f>
        <v>815265</v>
      </c>
      <c r="S107" s="223"/>
      <c r="T107" s="223"/>
      <c r="U107" s="223"/>
      <c r="V107" s="223"/>
      <c r="W107" s="223"/>
      <c r="X107" s="223"/>
      <c r="Y107" s="223"/>
      <c r="Z107" s="223"/>
      <c r="AA107" s="223"/>
      <c r="AB107" s="223"/>
      <c r="AC107" s="223"/>
      <c r="AD107" s="223"/>
      <c r="AE107" s="223"/>
      <c r="AF107" s="223"/>
      <c r="AG107" s="223"/>
      <c r="AH107" s="223"/>
    </row>
    <row r="108" spans="1:123" s="217" customFormat="1" ht="17.25" customHeight="1" hidden="1">
      <c r="A108" s="208"/>
      <c r="B108" s="336"/>
      <c r="C108" s="177"/>
      <c r="D108" s="8"/>
      <c r="E108" s="220">
        <f t="shared" si="20"/>
        <v>0</v>
      </c>
      <c r="F108" s="209"/>
      <c r="G108" s="210"/>
      <c r="H108" s="210"/>
      <c r="I108" s="210"/>
      <c r="J108" s="211">
        <f t="shared" si="26"/>
        <v>0</v>
      </c>
      <c r="K108" s="213"/>
      <c r="L108" s="214"/>
      <c r="M108" s="214"/>
      <c r="N108" s="214"/>
      <c r="O108" s="214"/>
      <c r="P108" s="214"/>
      <c r="Q108" s="211">
        <f>SUM(E108,J108)</f>
        <v>0</v>
      </c>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5"/>
      <c r="DB108" s="235"/>
      <c r="DC108" s="235"/>
      <c r="DD108" s="235"/>
      <c r="DE108" s="235"/>
      <c r="DF108" s="235"/>
      <c r="DG108" s="235"/>
      <c r="DH108" s="235"/>
      <c r="DI108" s="235"/>
      <c r="DJ108" s="235"/>
      <c r="DK108" s="235"/>
      <c r="DL108" s="235"/>
      <c r="DM108" s="235"/>
      <c r="DN108" s="235"/>
      <c r="DO108" s="235"/>
      <c r="DP108" s="235"/>
      <c r="DQ108" s="235"/>
      <c r="DR108" s="235"/>
      <c r="DS108" s="235"/>
    </row>
    <row r="109" spans="1:123" s="5" customFormat="1" ht="17.25" customHeight="1" hidden="1">
      <c r="A109" s="70"/>
      <c r="B109" s="331"/>
      <c r="C109" s="48"/>
      <c r="D109" s="47"/>
      <c r="E109" s="220">
        <f t="shared" si="20"/>
        <v>0</v>
      </c>
      <c r="F109" s="144"/>
      <c r="G109" s="142"/>
      <c r="H109" s="142"/>
      <c r="I109" s="142"/>
      <c r="J109" s="133">
        <f t="shared" si="26"/>
        <v>0</v>
      </c>
      <c r="K109" s="138"/>
      <c r="L109" s="143"/>
      <c r="M109" s="143"/>
      <c r="N109" s="143"/>
      <c r="O109" s="143"/>
      <c r="P109" s="143"/>
      <c r="Q109" s="238">
        <f>SUM(E109,J109)</f>
        <v>0</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row>
    <row r="110" spans="2:123" s="5" customFormat="1" ht="17.25" customHeight="1" hidden="1">
      <c r="B110" s="337"/>
      <c r="E110" s="220">
        <f t="shared" si="20"/>
        <v>0</v>
      </c>
      <c r="F110" s="503"/>
      <c r="G110" s="142"/>
      <c r="H110" s="142"/>
      <c r="I110" s="142"/>
      <c r="J110" s="133">
        <f t="shared" si="26"/>
        <v>0</v>
      </c>
      <c r="K110" s="138"/>
      <c r="L110" s="143"/>
      <c r="M110" s="143"/>
      <c r="N110" s="143"/>
      <c r="O110" s="143"/>
      <c r="P110" s="143"/>
      <c r="Q110" s="238">
        <f>SUM(E96,J110)</f>
        <v>0</v>
      </c>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row>
    <row r="111" spans="1:123" s="5" customFormat="1" ht="17.25" customHeight="1" hidden="1">
      <c r="A111" s="46"/>
      <c r="B111" s="338"/>
      <c r="C111" s="48"/>
      <c r="D111" s="8"/>
      <c r="E111" s="220">
        <f t="shared" si="20"/>
        <v>0</v>
      </c>
      <c r="F111" s="140"/>
      <c r="G111" s="156"/>
      <c r="H111" s="156"/>
      <c r="I111" s="156"/>
      <c r="J111" s="148">
        <f>SUM(K111,N111)</f>
        <v>0</v>
      </c>
      <c r="K111" s="156"/>
      <c r="L111" s="156"/>
      <c r="M111" s="156"/>
      <c r="N111" s="156"/>
      <c r="O111" s="156"/>
      <c r="P111" s="156"/>
      <c r="Q111" s="239">
        <f>SUM(J111,E111)</f>
        <v>0</v>
      </c>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row>
    <row r="112" spans="1:123" s="5" customFormat="1" ht="17.25" customHeight="1" hidden="1">
      <c r="A112" s="70"/>
      <c r="B112" s="331"/>
      <c r="C112" s="48"/>
      <c r="D112" s="8"/>
      <c r="E112" s="220">
        <f t="shared" si="20"/>
        <v>0</v>
      </c>
      <c r="F112" s="144"/>
      <c r="G112" s="142"/>
      <c r="H112" s="142"/>
      <c r="I112" s="142"/>
      <c r="J112" s="133">
        <f t="shared" si="26"/>
        <v>0</v>
      </c>
      <c r="K112" s="138"/>
      <c r="L112" s="143"/>
      <c r="M112" s="143"/>
      <c r="N112" s="143"/>
      <c r="O112" s="143"/>
      <c r="P112" s="143"/>
      <c r="Q112" s="238">
        <f aca="true" t="shared" si="27" ref="Q112:Q120">SUM(E112,J112)</f>
        <v>0</v>
      </c>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row>
    <row r="113" spans="1:123" s="5" customFormat="1" ht="17.25" customHeight="1" hidden="1">
      <c r="A113" s="70"/>
      <c r="B113" s="331"/>
      <c r="C113" s="48"/>
      <c r="E113" s="220">
        <f t="shared" si="20"/>
        <v>0</v>
      </c>
      <c r="F113" s="144"/>
      <c r="G113" s="142"/>
      <c r="H113" s="142"/>
      <c r="I113" s="142"/>
      <c r="J113" s="133"/>
      <c r="K113" s="138"/>
      <c r="L113" s="143"/>
      <c r="M113" s="143"/>
      <c r="N113" s="143"/>
      <c r="O113" s="143"/>
      <c r="P113" s="143"/>
      <c r="Q113" s="238">
        <f t="shared" si="27"/>
        <v>0</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row>
    <row r="114" spans="1:17" s="1" customFormat="1" ht="17.25" customHeight="1" hidden="1">
      <c r="A114" s="70"/>
      <c r="B114" s="331"/>
      <c r="C114" s="48"/>
      <c r="D114" s="23"/>
      <c r="E114" s="155">
        <f t="shared" si="20"/>
        <v>0</v>
      </c>
      <c r="F114" s="144"/>
      <c r="G114" s="142"/>
      <c r="H114" s="142"/>
      <c r="I114" s="142"/>
      <c r="J114" s="133">
        <f t="shared" si="26"/>
        <v>0</v>
      </c>
      <c r="K114" s="138"/>
      <c r="L114" s="143"/>
      <c r="M114" s="143"/>
      <c r="N114" s="143"/>
      <c r="O114" s="143"/>
      <c r="P114" s="143"/>
      <c r="Q114" s="238">
        <f t="shared" si="27"/>
        <v>0</v>
      </c>
    </row>
    <row r="115" spans="1:123" s="5" customFormat="1" ht="28.5" customHeight="1" hidden="1">
      <c r="A115" s="70">
        <v>1513040</v>
      </c>
      <c r="B115" s="331" t="s">
        <v>355</v>
      </c>
      <c r="C115" s="48"/>
      <c r="D115" s="8" t="s">
        <v>99</v>
      </c>
      <c r="E115" s="155">
        <f>SUM(E116:E124)</f>
        <v>0</v>
      </c>
      <c r="F115" s="144">
        <f aca="true" t="shared" si="28" ref="F115:Q115">SUM(F116:F124)</f>
        <v>0</v>
      </c>
      <c r="G115" s="155">
        <f t="shared" si="28"/>
        <v>0</v>
      </c>
      <c r="H115" s="155">
        <f t="shared" si="28"/>
        <v>0</v>
      </c>
      <c r="I115" s="155">
        <f t="shared" si="28"/>
        <v>0</v>
      </c>
      <c r="J115" s="155">
        <f t="shared" si="28"/>
        <v>0</v>
      </c>
      <c r="K115" s="155">
        <f t="shared" si="28"/>
        <v>0</v>
      </c>
      <c r="L115" s="155">
        <f t="shared" si="28"/>
        <v>0</v>
      </c>
      <c r="M115" s="155">
        <f t="shared" si="28"/>
        <v>0</v>
      </c>
      <c r="N115" s="155">
        <f t="shared" si="28"/>
        <v>0</v>
      </c>
      <c r="O115" s="155">
        <f t="shared" si="28"/>
        <v>0</v>
      </c>
      <c r="P115" s="155">
        <f t="shared" si="28"/>
        <v>0</v>
      </c>
      <c r="Q115" s="155">
        <f t="shared" si="28"/>
        <v>0</v>
      </c>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row>
    <row r="116" spans="1:123" s="189" customFormat="1" ht="20.25" customHeight="1" hidden="1">
      <c r="A116" s="218">
        <v>1513041</v>
      </c>
      <c r="B116" s="332" t="s">
        <v>356</v>
      </c>
      <c r="C116" s="192" t="s">
        <v>209</v>
      </c>
      <c r="D116" s="219" t="s">
        <v>100</v>
      </c>
      <c r="E116" s="220">
        <f>SUM(F116,I116)</f>
        <v>0</v>
      </c>
      <c r="F116" s="194"/>
      <c r="G116" s="188"/>
      <c r="H116" s="188"/>
      <c r="I116" s="188"/>
      <c r="J116" s="187">
        <f t="shared" si="26"/>
        <v>0</v>
      </c>
      <c r="K116" s="221"/>
      <c r="L116" s="222"/>
      <c r="M116" s="222"/>
      <c r="N116" s="222"/>
      <c r="O116" s="222"/>
      <c r="P116" s="222"/>
      <c r="Q116" s="187">
        <f t="shared" si="27"/>
        <v>0</v>
      </c>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3"/>
      <c r="CA116" s="223"/>
      <c r="CB116" s="223"/>
      <c r="CC116" s="223"/>
      <c r="CD116" s="223"/>
      <c r="CE116" s="223"/>
      <c r="CF116" s="223"/>
      <c r="CG116" s="223"/>
      <c r="CH116" s="223"/>
      <c r="CI116" s="223"/>
      <c r="CJ116" s="223"/>
      <c r="CK116" s="223"/>
      <c r="CL116" s="223"/>
      <c r="CM116" s="223"/>
      <c r="CN116" s="223"/>
      <c r="CO116" s="223"/>
      <c r="CP116" s="223"/>
      <c r="CQ116" s="223"/>
      <c r="CR116" s="223"/>
      <c r="CS116" s="223"/>
      <c r="CT116" s="223"/>
      <c r="CU116" s="223"/>
      <c r="CV116" s="223"/>
      <c r="CW116" s="223"/>
      <c r="CX116" s="223"/>
      <c r="CY116" s="223"/>
      <c r="CZ116" s="223"/>
      <c r="DA116" s="223"/>
      <c r="DB116" s="223"/>
      <c r="DC116" s="223"/>
      <c r="DD116" s="223"/>
      <c r="DE116" s="223"/>
      <c r="DF116" s="223"/>
      <c r="DG116" s="223"/>
      <c r="DH116" s="223"/>
      <c r="DI116" s="223"/>
      <c r="DJ116" s="223"/>
      <c r="DK116" s="223"/>
      <c r="DL116" s="223"/>
      <c r="DM116" s="223"/>
      <c r="DN116" s="223"/>
      <c r="DO116" s="223"/>
      <c r="DP116" s="223"/>
      <c r="DQ116" s="223"/>
      <c r="DR116" s="223"/>
      <c r="DS116" s="223"/>
    </row>
    <row r="117" spans="1:123" s="189" customFormat="1" ht="22.5" customHeight="1" hidden="1">
      <c r="A117" s="218">
        <v>1513042</v>
      </c>
      <c r="B117" s="332" t="s">
        <v>357</v>
      </c>
      <c r="C117" s="192" t="s">
        <v>209</v>
      </c>
      <c r="D117" s="224" t="s">
        <v>101</v>
      </c>
      <c r="E117" s="220">
        <f t="shared" si="20"/>
        <v>0</v>
      </c>
      <c r="F117" s="194"/>
      <c r="G117" s="188"/>
      <c r="H117" s="188"/>
      <c r="I117" s="188"/>
      <c r="J117" s="187">
        <f t="shared" si="26"/>
        <v>0</v>
      </c>
      <c r="K117" s="221"/>
      <c r="L117" s="222"/>
      <c r="M117" s="222"/>
      <c r="N117" s="222"/>
      <c r="O117" s="222"/>
      <c r="P117" s="222"/>
      <c r="Q117" s="187">
        <f t="shared" si="27"/>
        <v>0</v>
      </c>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c r="CB117" s="223"/>
      <c r="CC117" s="223"/>
      <c r="CD117" s="223"/>
      <c r="CE117" s="223"/>
      <c r="CF117" s="223"/>
      <c r="CG117" s="223"/>
      <c r="CH117" s="223"/>
      <c r="CI117" s="223"/>
      <c r="CJ117" s="223"/>
      <c r="CK117" s="223"/>
      <c r="CL117" s="223"/>
      <c r="CM117" s="223"/>
      <c r="CN117" s="223"/>
      <c r="CO117" s="223"/>
      <c r="CP117" s="223"/>
      <c r="CQ117" s="223"/>
      <c r="CR117" s="223"/>
      <c r="CS117" s="223"/>
      <c r="CT117" s="223"/>
      <c r="CU117" s="223"/>
      <c r="CV117" s="223"/>
      <c r="CW117" s="223"/>
      <c r="CX117" s="223"/>
      <c r="CY117" s="223"/>
      <c r="CZ117" s="223"/>
      <c r="DA117" s="223"/>
      <c r="DB117" s="223"/>
      <c r="DC117" s="223"/>
      <c r="DD117" s="223"/>
      <c r="DE117" s="223"/>
      <c r="DF117" s="223"/>
      <c r="DG117" s="223"/>
      <c r="DH117" s="223"/>
      <c r="DI117" s="223"/>
      <c r="DJ117" s="223"/>
      <c r="DK117" s="223"/>
      <c r="DL117" s="223"/>
      <c r="DM117" s="223"/>
      <c r="DN117" s="223"/>
      <c r="DO117" s="223"/>
      <c r="DP117" s="223"/>
      <c r="DQ117" s="223"/>
      <c r="DR117" s="223"/>
      <c r="DS117" s="223"/>
    </row>
    <row r="118" spans="1:123" s="189" customFormat="1" ht="21.75" customHeight="1" hidden="1">
      <c r="A118" s="218">
        <v>1513043</v>
      </c>
      <c r="B118" s="332" t="s">
        <v>358</v>
      </c>
      <c r="C118" s="192" t="s">
        <v>209</v>
      </c>
      <c r="D118" s="224" t="s">
        <v>102</v>
      </c>
      <c r="E118" s="220">
        <f t="shared" si="20"/>
        <v>0</v>
      </c>
      <c r="F118" s="194"/>
      <c r="G118" s="188"/>
      <c r="H118" s="188"/>
      <c r="I118" s="188"/>
      <c r="J118" s="187">
        <f t="shared" si="26"/>
        <v>0</v>
      </c>
      <c r="K118" s="221"/>
      <c r="L118" s="222"/>
      <c r="M118" s="222"/>
      <c r="N118" s="222"/>
      <c r="O118" s="222"/>
      <c r="P118" s="222"/>
      <c r="Q118" s="187">
        <f t="shared" si="27"/>
        <v>0</v>
      </c>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c r="CP118" s="223"/>
      <c r="CQ118" s="223"/>
      <c r="CR118" s="223"/>
      <c r="CS118" s="223"/>
      <c r="CT118" s="223"/>
      <c r="CU118" s="223"/>
      <c r="CV118" s="223"/>
      <c r="CW118" s="223"/>
      <c r="CX118" s="223"/>
      <c r="CY118" s="223"/>
      <c r="CZ118" s="223"/>
      <c r="DA118" s="223"/>
      <c r="DB118" s="223"/>
      <c r="DC118" s="223"/>
      <c r="DD118" s="223"/>
      <c r="DE118" s="223"/>
      <c r="DF118" s="223"/>
      <c r="DG118" s="223"/>
      <c r="DH118" s="223"/>
      <c r="DI118" s="223"/>
      <c r="DJ118" s="223"/>
      <c r="DK118" s="223"/>
      <c r="DL118" s="223"/>
      <c r="DM118" s="223"/>
      <c r="DN118" s="223"/>
      <c r="DO118" s="223"/>
      <c r="DP118" s="223"/>
      <c r="DQ118" s="223"/>
      <c r="DR118" s="223"/>
      <c r="DS118" s="223"/>
    </row>
    <row r="119" spans="1:123" s="189" customFormat="1" ht="26.25" customHeight="1" hidden="1">
      <c r="A119" s="218">
        <v>1513044</v>
      </c>
      <c r="B119" s="332" t="s">
        <v>359</v>
      </c>
      <c r="C119" s="192" t="s">
        <v>209</v>
      </c>
      <c r="D119" s="224" t="s">
        <v>103</v>
      </c>
      <c r="E119" s="220">
        <f t="shared" si="20"/>
        <v>0</v>
      </c>
      <c r="F119" s="194"/>
      <c r="G119" s="188"/>
      <c r="H119" s="188"/>
      <c r="I119" s="188"/>
      <c r="J119" s="187">
        <f t="shared" si="26"/>
        <v>0</v>
      </c>
      <c r="K119" s="221"/>
      <c r="L119" s="222"/>
      <c r="M119" s="222"/>
      <c r="N119" s="222"/>
      <c r="O119" s="222"/>
      <c r="P119" s="222"/>
      <c r="Q119" s="187">
        <f t="shared" si="27"/>
        <v>0</v>
      </c>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3"/>
      <c r="DD119" s="223"/>
      <c r="DE119" s="223"/>
      <c r="DF119" s="223"/>
      <c r="DG119" s="223"/>
      <c r="DH119" s="223"/>
      <c r="DI119" s="223"/>
      <c r="DJ119" s="223"/>
      <c r="DK119" s="223"/>
      <c r="DL119" s="223"/>
      <c r="DM119" s="223"/>
      <c r="DN119" s="223"/>
      <c r="DO119" s="223"/>
      <c r="DP119" s="223"/>
      <c r="DQ119" s="223"/>
      <c r="DR119" s="223"/>
      <c r="DS119" s="223"/>
    </row>
    <row r="120" spans="1:123" s="189" customFormat="1" ht="20.25" customHeight="1" hidden="1">
      <c r="A120" s="218">
        <v>1513045</v>
      </c>
      <c r="B120" s="332" t="s">
        <v>360</v>
      </c>
      <c r="C120" s="192" t="s">
        <v>209</v>
      </c>
      <c r="D120" s="224" t="s">
        <v>104</v>
      </c>
      <c r="E120" s="220">
        <f t="shared" si="20"/>
        <v>0</v>
      </c>
      <c r="F120" s="194"/>
      <c r="G120" s="188"/>
      <c r="H120" s="188"/>
      <c r="I120" s="188"/>
      <c r="J120" s="187">
        <f t="shared" si="26"/>
        <v>0</v>
      </c>
      <c r="K120" s="221"/>
      <c r="L120" s="222"/>
      <c r="M120" s="222"/>
      <c r="N120" s="222"/>
      <c r="O120" s="222"/>
      <c r="P120" s="222"/>
      <c r="Q120" s="187">
        <f t="shared" si="27"/>
        <v>0</v>
      </c>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c r="CB120" s="223"/>
      <c r="CC120" s="223"/>
      <c r="CD120" s="223"/>
      <c r="CE120" s="223"/>
      <c r="CF120" s="223"/>
      <c r="CG120" s="223"/>
      <c r="CH120" s="223"/>
      <c r="CI120" s="223"/>
      <c r="CJ120" s="223"/>
      <c r="CK120" s="223"/>
      <c r="CL120" s="223"/>
      <c r="CM120" s="223"/>
      <c r="CN120" s="223"/>
      <c r="CO120" s="223"/>
      <c r="CP120" s="223"/>
      <c r="CQ120" s="223"/>
      <c r="CR120" s="223"/>
      <c r="CS120" s="223"/>
      <c r="CT120" s="223"/>
      <c r="CU120" s="223"/>
      <c r="CV120" s="223"/>
      <c r="CW120" s="223"/>
      <c r="CX120" s="223"/>
      <c r="CY120" s="223"/>
      <c r="CZ120" s="223"/>
      <c r="DA120" s="223"/>
      <c r="DB120" s="223"/>
      <c r="DC120" s="223"/>
      <c r="DD120" s="223"/>
      <c r="DE120" s="223"/>
      <c r="DF120" s="223"/>
      <c r="DG120" s="223"/>
      <c r="DH120" s="223"/>
      <c r="DI120" s="223"/>
      <c r="DJ120" s="223"/>
      <c r="DK120" s="223"/>
      <c r="DL120" s="223"/>
      <c r="DM120" s="223"/>
      <c r="DN120" s="223"/>
      <c r="DO120" s="223"/>
      <c r="DP120" s="223"/>
      <c r="DQ120" s="223"/>
      <c r="DR120" s="223"/>
      <c r="DS120" s="223"/>
    </row>
    <row r="121" spans="1:123" s="189" customFormat="1" ht="21" customHeight="1" hidden="1">
      <c r="A121" s="225">
        <v>1513046</v>
      </c>
      <c r="B121" s="334" t="s">
        <v>361</v>
      </c>
      <c r="C121" s="192">
        <v>1040</v>
      </c>
      <c r="D121" s="224" t="s">
        <v>105</v>
      </c>
      <c r="E121" s="220">
        <f t="shared" si="20"/>
        <v>0</v>
      </c>
      <c r="F121" s="185"/>
      <c r="G121" s="226"/>
      <c r="H121" s="226"/>
      <c r="I121" s="226"/>
      <c r="J121" s="227">
        <f t="shared" si="26"/>
        <v>0</v>
      </c>
      <c r="K121" s="226"/>
      <c r="L121" s="226"/>
      <c r="M121" s="226"/>
      <c r="N121" s="226"/>
      <c r="O121" s="226"/>
      <c r="P121" s="226"/>
      <c r="Q121" s="227">
        <f>SUM(J121,E121)</f>
        <v>0</v>
      </c>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c r="BB121" s="223"/>
      <c r="BC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c r="CB121" s="223"/>
      <c r="CC121" s="223"/>
      <c r="CD121" s="223"/>
      <c r="CE121" s="223"/>
      <c r="CF121" s="223"/>
      <c r="CG121" s="223"/>
      <c r="CH121" s="223"/>
      <c r="CI121" s="223"/>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3"/>
      <c r="DF121" s="223"/>
      <c r="DG121" s="223"/>
      <c r="DH121" s="223"/>
      <c r="DI121" s="223"/>
      <c r="DJ121" s="223"/>
      <c r="DK121" s="223"/>
      <c r="DL121" s="223"/>
      <c r="DM121" s="223"/>
      <c r="DN121" s="223"/>
      <c r="DO121" s="223"/>
      <c r="DP121" s="223"/>
      <c r="DQ121" s="223"/>
      <c r="DR121" s="223"/>
      <c r="DS121" s="223"/>
    </row>
    <row r="122" spans="1:123" s="189" customFormat="1" ht="19.5" customHeight="1" hidden="1">
      <c r="A122" s="225">
        <v>1513047</v>
      </c>
      <c r="B122" s="334" t="s">
        <v>362</v>
      </c>
      <c r="C122" s="192">
        <v>1040</v>
      </c>
      <c r="D122" s="228" t="s">
        <v>106</v>
      </c>
      <c r="E122" s="220">
        <f t="shared" si="20"/>
        <v>0</v>
      </c>
      <c r="F122" s="185"/>
      <c r="G122" s="226"/>
      <c r="H122" s="226"/>
      <c r="I122" s="226"/>
      <c r="J122" s="187">
        <f t="shared" si="26"/>
        <v>0</v>
      </c>
      <c r="K122" s="226"/>
      <c r="L122" s="226"/>
      <c r="M122" s="226"/>
      <c r="N122" s="226"/>
      <c r="O122" s="226"/>
      <c r="P122" s="226"/>
      <c r="Q122" s="227">
        <f>SUM(J122,E122)</f>
        <v>0</v>
      </c>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223"/>
      <c r="CC122" s="223"/>
      <c r="CD122" s="223"/>
      <c r="CE122" s="223"/>
      <c r="CF122" s="223"/>
      <c r="CG122" s="223"/>
      <c r="CH122" s="223"/>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3"/>
      <c r="DF122" s="223"/>
      <c r="DG122" s="223"/>
      <c r="DH122" s="223"/>
      <c r="DI122" s="223"/>
      <c r="DJ122" s="223"/>
      <c r="DK122" s="223"/>
      <c r="DL122" s="223"/>
      <c r="DM122" s="223"/>
      <c r="DN122" s="223"/>
      <c r="DO122" s="223"/>
      <c r="DP122" s="223"/>
      <c r="DQ122" s="223"/>
      <c r="DR122" s="223"/>
      <c r="DS122" s="223"/>
    </row>
    <row r="123" spans="1:123" s="189" customFormat="1" ht="21" customHeight="1" hidden="1">
      <c r="A123" s="218">
        <v>1513048</v>
      </c>
      <c r="B123" s="332" t="s">
        <v>363</v>
      </c>
      <c r="C123" s="192" t="s">
        <v>209</v>
      </c>
      <c r="D123" s="224" t="s">
        <v>107</v>
      </c>
      <c r="E123" s="220">
        <f t="shared" si="20"/>
        <v>0</v>
      </c>
      <c r="F123" s="194"/>
      <c r="G123" s="188"/>
      <c r="H123" s="188"/>
      <c r="I123" s="188"/>
      <c r="J123" s="187">
        <f t="shared" si="26"/>
        <v>0</v>
      </c>
      <c r="K123" s="221"/>
      <c r="L123" s="222"/>
      <c r="M123" s="222"/>
      <c r="N123" s="222"/>
      <c r="O123" s="222"/>
      <c r="P123" s="222"/>
      <c r="Q123" s="187">
        <f>SUM(E123,J123)</f>
        <v>0</v>
      </c>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c r="CB123" s="223"/>
      <c r="CC123" s="223"/>
      <c r="CD123" s="223"/>
      <c r="CE123" s="223"/>
      <c r="CF123" s="223"/>
      <c r="CG123" s="223"/>
      <c r="CH123" s="223"/>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3"/>
      <c r="DF123" s="223"/>
      <c r="DG123" s="223"/>
      <c r="DH123" s="223"/>
      <c r="DI123" s="223"/>
      <c r="DJ123" s="223"/>
      <c r="DK123" s="223"/>
      <c r="DL123" s="223"/>
      <c r="DM123" s="223"/>
      <c r="DN123" s="223"/>
      <c r="DO123" s="223"/>
      <c r="DP123" s="223"/>
      <c r="DQ123" s="223"/>
      <c r="DR123" s="223"/>
      <c r="DS123" s="223"/>
    </row>
    <row r="124" spans="1:123" s="189" customFormat="1" ht="30" customHeight="1" hidden="1">
      <c r="A124" s="339">
        <v>1513049</v>
      </c>
      <c r="B124" s="341" t="s">
        <v>364</v>
      </c>
      <c r="C124" s="229">
        <v>1010</v>
      </c>
      <c r="D124" s="263" t="s">
        <v>108</v>
      </c>
      <c r="E124" s="220">
        <f t="shared" si="20"/>
        <v>0</v>
      </c>
      <c r="F124" s="194"/>
      <c r="G124" s="188"/>
      <c r="H124" s="188"/>
      <c r="I124" s="188"/>
      <c r="J124" s="187">
        <f t="shared" si="26"/>
        <v>0</v>
      </c>
      <c r="K124" s="221"/>
      <c r="L124" s="222"/>
      <c r="M124" s="222"/>
      <c r="N124" s="222"/>
      <c r="O124" s="222"/>
      <c r="P124" s="222"/>
      <c r="Q124" s="187">
        <f>SUM(E124,J124)</f>
        <v>0</v>
      </c>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c r="DK124" s="223"/>
      <c r="DL124" s="223"/>
      <c r="DM124" s="223"/>
      <c r="DN124" s="223"/>
      <c r="DO124" s="223"/>
      <c r="DP124" s="223"/>
      <c r="DQ124" s="223"/>
      <c r="DR124" s="223"/>
      <c r="DS124" s="223"/>
    </row>
    <row r="125" spans="1:123" s="5" customFormat="1" ht="34.5" customHeight="1" hidden="1">
      <c r="A125" s="340">
        <v>1513050</v>
      </c>
      <c r="B125" s="342" t="s">
        <v>365</v>
      </c>
      <c r="C125" s="230" t="s">
        <v>218</v>
      </c>
      <c r="D125" s="180" t="s">
        <v>109</v>
      </c>
      <c r="E125" s="155">
        <f>SUM(F125,I125)</f>
        <v>0</v>
      </c>
      <c r="F125" s="144"/>
      <c r="G125" s="142"/>
      <c r="H125" s="142"/>
      <c r="I125" s="142"/>
      <c r="J125" s="133">
        <f>SUM(K125,N125)</f>
        <v>0</v>
      </c>
      <c r="K125" s="138"/>
      <c r="L125" s="143"/>
      <c r="M125" s="143"/>
      <c r="N125" s="143"/>
      <c r="O125" s="143"/>
      <c r="P125" s="143"/>
      <c r="Q125" s="133">
        <f>SUM(E125,J125)</f>
        <v>0</v>
      </c>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row>
    <row r="126" spans="2:123" s="5" customFormat="1" ht="23.25" customHeight="1" hidden="1">
      <c r="B126" s="337"/>
      <c r="F126" s="503"/>
      <c r="G126" s="142"/>
      <c r="H126" s="142"/>
      <c r="I126" s="142"/>
      <c r="J126" s="133">
        <f>SUM(K126,N126)</f>
        <v>0</v>
      </c>
      <c r="K126" s="138"/>
      <c r="L126" s="143"/>
      <c r="M126" s="143"/>
      <c r="N126" s="143"/>
      <c r="O126" s="143"/>
      <c r="P126" s="143"/>
      <c r="Q126" s="133"/>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row>
    <row r="127" spans="1:123" s="5" customFormat="1" ht="33.75" customHeight="1" hidden="1">
      <c r="A127" s="44" t="s">
        <v>146</v>
      </c>
      <c r="B127" s="44" t="s">
        <v>366</v>
      </c>
      <c r="C127" s="48" t="s">
        <v>219</v>
      </c>
      <c r="D127" s="50" t="s">
        <v>110</v>
      </c>
      <c r="E127" s="155">
        <f t="shared" si="20"/>
        <v>0</v>
      </c>
      <c r="F127" s="144"/>
      <c r="G127" s="142"/>
      <c r="H127" s="142"/>
      <c r="I127" s="142"/>
      <c r="J127" s="133"/>
      <c r="K127" s="138"/>
      <c r="L127" s="143"/>
      <c r="M127" s="143"/>
      <c r="N127" s="143"/>
      <c r="O127" s="143"/>
      <c r="P127" s="143"/>
      <c r="Q127" s="133">
        <f>SUM(E127,J127)</f>
        <v>0</v>
      </c>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row>
    <row r="128" spans="1:123" s="5" customFormat="1" ht="25.5" customHeight="1" hidden="1">
      <c r="A128" s="48"/>
      <c r="B128" s="48"/>
      <c r="C128" s="48"/>
      <c r="D128" s="51"/>
      <c r="E128" s="155">
        <f t="shared" si="20"/>
        <v>0</v>
      </c>
      <c r="F128" s="144"/>
      <c r="G128" s="142"/>
      <c r="H128" s="142"/>
      <c r="I128" s="142"/>
      <c r="J128" s="133">
        <f t="shared" si="26"/>
        <v>0</v>
      </c>
      <c r="K128" s="138"/>
      <c r="L128" s="143"/>
      <c r="M128" s="143"/>
      <c r="N128" s="143"/>
      <c r="O128" s="143"/>
      <c r="P128" s="143"/>
      <c r="Q128" s="238">
        <f>SUM(J128,E128)</f>
        <v>0</v>
      </c>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row>
    <row r="129" spans="1:123" s="5" customFormat="1" ht="21" customHeight="1" hidden="1">
      <c r="A129" s="48"/>
      <c r="B129" s="48"/>
      <c r="C129" s="48"/>
      <c r="D129" s="45"/>
      <c r="E129" s="155">
        <f t="shared" si="20"/>
        <v>0</v>
      </c>
      <c r="F129" s="144"/>
      <c r="G129" s="146"/>
      <c r="H129" s="146"/>
      <c r="I129" s="146"/>
      <c r="J129" s="133">
        <f>SUM(K129,N129)</f>
        <v>0</v>
      </c>
      <c r="K129" s="146"/>
      <c r="L129" s="146"/>
      <c r="M129" s="146"/>
      <c r="N129" s="146"/>
      <c r="O129" s="146"/>
      <c r="P129" s="146"/>
      <c r="Q129" s="238">
        <f aca="true" t="shared" si="29" ref="Q129:Q135">SUM(E129,J129)</f>
        <v>0</v>
      </c>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row>
    <row r="130" spans="1:123" s="5" customFormat="1" ht="56.25" customHeight="1" hidden="1">
      <c r="A130" s="49" t="s">
        <v>151</v>
      </c>
      <c r="B130" s="49" t="s">
        <v>367</v>
      </c>
      <c r="C130" s="48"/>
      <c r="D130" s="43" t="s">
        <v>85</v>
      </c>
      <c r="E130" s="155">
        <f>SUM(E131)</f>
        <v>0</v>
      </c>
      <c r="F130" s="144">
        <f aca="true" t="shared" si="30" ref="F130:Q130">SUM(F131)</f>
        <v>0</v>
      </c>
      <c r="G130" s="155">
        <f t="shared" si="30"/>
        <v>0</v>
      </c>
      <c r="H130" s="155">
        <f t="shared" si="30"/>
        <v>0</v>
      </c>
      <c r="I130" s="155">
        <f t="shared" si="30"/>
        <v>0</v>
      </c>
      <c r="J130" s="155">
        <f t="shared" si="30"/>
        <v>0</v>
      </c>
      <c r="K130" s="155">
        <f t="shared" si="30"/>
        <v>0</v>
      </c>
      <c r="L130" s="155">
        <f t="shared" si="30"/>
        <v>0</v>
      </c>
      <c r="M130" s="155">
        <f t="shared" si="30"/>
        <v>0</v>
      </c>
      <c r="N130" s="155">
        <f t="shared" si="30"/>
        <v>0</v>
      </c>
      <c r="O130" s="155">
        <f t="shared" si="30"/>
        <v>0</v>
      </c>
      <c r="P130" s="155">
        <f t="shared" si="30"/>
        <v>0</v>
      </c>
      <c r="Q130" s="155">
        <f t="shared" si="30"/>
        <v>0</v>
      </c>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row>
    <row r="131" spans="1:123" s="189" customFormat="1" ht="51.75" customHeight="1" hidden="1">
      <c r="A131" s="261" t="s">
        <v>87</v>
      </c>
      <c r="B131" s="261" t="s">
        <v>368</v>
      </c>
      <c r="C131" s="192" t="s">
        <v>219</v>
      </c>
      <c r="D131" s="262" t="s">
        <v>86</v>
      </c>
      <c r="E131" s="220">
        <f>SUM(F131,I131)</f>
        <v>0</v>
      </c>
      <c r="F131" s="194"/>
      <c r="G131" s="159"/>
      <c r="H131" s="159"/>
      <c r="I131" s="159"/>
      <c r="J131" s="187">
        <f>SUM(K131,N131)</f>
        <v>0</v>
      </c>
      <c r="K131" s="159"/>
      <c r="L131" s="159"/>
      <c r="M131" s="159"/>
      <c r="N131" s="159"/>
      <c r="O131" s="159"/>
      <c r="P131" s="159"/>
      <c r="Q131" s="187">
        <f t="shared" si="29"/>
        <v>0</v>
      </c>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c r="BB131" s="223"/>
      <c r="BC131" s="223"/>
      <c r="BD131" s="223"/>
      <c r="BE131" s="223"/>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223"/>
      <c r="DQ131" s="223"/>
      <c r="DR131" s="223"/>
      <c r="DS131" s="223"/>
    </row>
    <row r="132" spans="1:123" s="5" customFormat="1" ht="37.5" customHeight="1">
      <c r="A132" s="49" t="s">
        <v>150</v>
      </c>
      <c r="B132" s="49" t="s">
        <v>369</v>
      </c>
      <c r="C132" s="48"/>
      <c r="D132" s="43" t="s">
        <v>88</v>
      </c>
      <c r="E132" s="155">
        <f>SUM(E133:E134)</f>
        <v>50530</v>
      </c>
      <c r="F132" s="144">
        <f aca="true" t="shared" si="31" ref="F132:Q132">SUM(F133:F134)</f>
        <v>50530</v>
      </c>
      <c r="G132" s="144">
        <f t="shared" si="31"/>
        <v>29243</v>
      </c>
      <c r="H132" s="155">
        <f t="shared" si="31"/>
        <v>0</v>
      </c>
      <c r="I132" s="155">
        <f t="shared" si="31"/>
        <v>0</v>
      </c>
      <c r="J132" s="155">
        <f t="shared" si="31"/>
        <v>0</v>
      </c>
      <c r="K132" s="155">
        <f t="shared" si="31"/>
        <v>0</v>
      </c>
      <c r="L132" s="155">
        <f t="shared" si="31"/>
        <v>0</v>
      </c>
      <c r="M132" s="155">
        <f t="shared" si="31"/>
        <v>0</v>
      </c>
      <c r="N132" s="155">
        <f t="shared" si="31"/>
        <v>0</v>
      </c>
      <c r="O132" s="155">
        <f t="shared" si="31"/>
        <v>0</v>
      </c>
      <c r="P132" s="155">
        <f t="shared" si="31"/>
        <v>0</v>
      </c>
      <c r="Q132" s="155">
        <f t="shared" si="31"/>
        <v>50530</v>
      </c>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row>
    <row r="133" spans="1:123" s="207" customFormat="1" ht="42" customHeight="1" hidden="1">
      <c r="A133" s="192" t="s">
        <v>91</v>
      </c>
      <c r="B133" s="192" t="s">
        <v>370</v>
      </c>
      <c r="C133" s="192" t="s">
        <v>220</v>
      </c>
      <c r="D133" s="260" t="s">
        <v>89</v>
      </c>
      <c r="E133" s="220">
        <f>SUM(F133,I133)</f>
        <v>0</v>
      </c>
      <c r="F133" s="194"/>
      <c r="G133" s="194"/>
      <c r="H133" s="194"/>
      <c r="I133" s="206"/>
      <c r="J133" s="187">
        <f>SUM(K133,N133)</f>
        <v>0</v>
      </c>
      <c r="K133" s="159"/>
      <c r="L133" s="159"/>
      <c r="M133" s="159"/>
      <c r="N133" s="159"/>
      <c r="O133" s="159"/>
      <c r="P133" s="159"/>
      <c r="Q133" s="187">
        <f t="shared" si="29"/>
        <v>0</v>
      </c>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43"/>
      <c r="DQ133" s="243"/>
      <c r="DR133" s="243"/>
      <c r="DS133" s="243"/>
    </row>
    <row r="134" spans="1:123" s="207" customFormat="1" ht="21" customHeight="1">
      <c r="A134" s="218">
        <v>1513105</v>
      </c>
      <c r="B134" s="332" t="s">
        <v>371</v>
      </c>
      <c r="C134" s="192" t="s">
        <v>219</v>
      </c>
      <c r="D134" s="242" t="s">
        <v>90</v>
      </c>
      <c r="E134" s="220">
        <f>SUM(F134,I134)</f>
        <v>50530</v>
      </c>
      <c r="F134" s="194">
        <v>50530</v>
      </c>
      <c r="G134" s="188">
        <v>29243</v>
      </c>
      <c r="H134" s="188"/>
      <c r="I134" s="205"/>
      <c r="J134" s="187">
        <f>SUM(K134,N134)</f>
        <v>0</v>
      </c>
      <c r="K134" s="188"/>
      <c r="L134" s="188"/>
      <c r="M134" s="188"/>
      <c r="N134" s="188"/>
      <c r="O134" s="188"/>
      <c r="P134" s="188"/>
      <c r="Q134" s="220">
        <f t="shared" si="29"/>
        <v>50530</v>
      </c>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43"/>
      <c r="DQ134" s="243"/>
      <c r="DR134" s="243"/>
      <c r="DS134" s="243"/>
    </row>
    <row r="135" spans="1:123" s="5" customFormat="1" ht="21" customHeight="1">
      <c r="A135" s="44" t="s">
        <v>147</v>
      </c>
      <c r="B135" s="44" t="s">
        <v>306</v>
      </c>
      <c r="C135" s="48" t="s">
        <v>208</v>
      </c>
      <c r="D135" s="63" t="s">
        <v>33</v>
      </c>
      <c r="E135" s="155">
        <f>SUM(F135,I126)</f>
        <v>235100</v>
      </c>
      <c r="F135" s="144">
        <v>235100</v>
      </c>
      <c r="G135" s="142"/>
      <c r="H135" s="142"/>
      <c r="I135" s="142"/>
      <c r="J135" s="133">
        <f t="shared" si="26"/>
        <v>0</v>
      </c>
      <c r="K135" s="138"/>
      <c r="L135" s="143"/>
      <c r="M135" s="143"/>
      <c r="N135" s="143"/>
      <c r="O135" s="143"/>
      <c r="P135" s="143"/>
      <c r="Q135" s="133">
        <f t="shared" si="29"/>
        <v>235100</v>
      </c>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row>
    <row r="136" spans="1:123" s="5" customFormat="1" ht="21.75" customHeight="1" hidden="1">
      <c r="A136" s="48"/>
      <c r="B136" s="48"/>
      <c r="C136" s="48"/>
      <c r="D136" s="51"/>
      <c r="E136" s="155">
        <f t="shared" si="20"/>
        <v>0</v>
      </c>
      <c r="F136" s="140"/>
      <c r="G136" s="147"/>
      <c r="H136" s="147"/>
      <c r="I136" s="147"/>
      <c r="J136" s="148">
        <f>SUM(K136,N136)</f>
        <v>0</v>
      </c>
      <c r="K136" s="147"/>
      <c r="L136" s="147"/>
      <c r="M136" s="147"/>
      <c r="N136" s="147"/>
      <c r="O136" s="147"/>
      <c r="P136" s="147"/>
      <c r="Q136" s="148">
        <f>SUM(J136,E136)</f>
        <v>0</v>
      </c>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row>
    <row r="137" spans="1:123" ht="20.25" customHeight="1" hidden="1">
      <c r="A137" s="49"/>
      <c r="B137" s="49"/>
      <c r="C137" s="52"/>
      <c r="D137" s="197"/>
      <c r="E137" s="155">
        <f t="shared" si="20"/>
        <v>0</v>
      </c>
      <c r="F137" s="144"/>
      <c r="G137" s="144"/>
      <c r="H137" s="146"/>
      <c r="I137" s="146"/>
      <c r="J137" s="133">
        <f>SUM(K137,N137)</f>
        <v>0</v>
      </c>
      <c r="K137" s="146"/>
      <c r="L137" s="146"/>
      <c r="M137" s="146"/>
      <c r="N137" s="146"/>
      <c r="O137" s="146"/>
      <c r="P137" s="146"/>
      <c r="Q137" s="133">
        <f>SUM(E137,J137)</f>
        <v>0</v>
      </c>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row>
    <row r="138" spans="1:123" s="5" customFormat="1" ht="21" customHeight="1">
      <c r="A138" s="48" t="s">
        <v>399</v>
      </c>
      <c r="B138" s="48" t="s">
        <v>400</v>
      </c>
      <c r="C138" s="48" t="s">
        <v>215</v>
      </c>
      <c r="D138" s="51" t="s">
        <v>3</v>
      </c>
      <c r="E138" s="155">
        <f t="shared" si="20"/>
        <v>15170</v>
      </c>
      <c r="F138" s="157">
        <v>15170</v>
      </c>
      <c r="G138" s="147"/>
      <c r="H138" s="147"/>
      <c r="I138" s="147"/>
      <c r="J138" s="148">
        <f>SUM(K138,N138)</f>
        <v>0</v>
      </c>
      <c r="K138" s="147"/>
      <c r="L138" s="147"/>
      <c r="M138" s="147"/>
      <c r="N138" s="147"/>
      <c r="O138" s="147"/>
      <c r="P138" s="147"/>
      <c r="Q138" s="148">
        <f>SUM(J138,E138)</f>
        <v>15170</v>
      </c>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row>
    <row r="139" spans="1:123" s="5" customFormat="1" ht="36" customHeight="1">
      <c r="A139" s="59" t="s">
        <v>160</v>
      </c>
      <c r="B139" s="59"/>
      <c r="C139" s="59"/>
      <c r="D139" s="72" t="s">
        <v>195</v>
      </c>
      <c r="E139" s="158">
        <f>SUM(E140)</f>
        <v>13930</v>
      </c>
      <c r="F139" s="158">
        <f aca="true" t="shared" si="32" ref="F139:Q139">SUM(F140)</f>
        <v>13930</v>
      </c>
      <c r="G139" s="158">
        <f t="shared" si="32"/>
        <v>11420</v>
      </c>
      <c r="H139" s="158">
        <f t="shared" si="32"/>
        <v>0</v>
      </c>
      <c r="I139" s="158">
        <f t="shared" si="32"/>
        <v>0</v>
      </c>
      <c r="J139" s="158">
        <f t="shared" si="32"/>
        <v>-332980</v>
      </c>
      <c r="K139" s="158">
        <f t="shared" si="32"/>
        <v>0</v>
      </c>
      <c r="L139" s="158">
        <f t="shared" si="32"/>
        <v>0</v>
      </c>
      <c r="M139" s="158">
        <f t="shared" si="32"/>
        <v>0</v>
      </c>
      <c r="N139" s="158">
        <f t="shared" si="32"/>
        <v>-332980</v>
      </c>
      <c r="O139" s="158">
        <f t="shared" si="32"/>
        <v>-332980</v>
      </c>
      <c r="P139" s="158">
        <f t="shared" si="32"/>
        <v>0</v>
      </c>
      <c r="Q139" s="158">
        <f t="shared" si="32"/>
        <v>-319050</v>
      </c>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row>
    <row r="140" spans="1:19" s="5" customFormat="1" ht="32.25" customHeight="1">
      <c r="A140" s="59" t="s">
        <v>161</v>
      </c>
      <c r="B140" s="59"/>
      <c r="C140" s="59"/>
      <c r="D140" s="72" t="s">
        <v>195</v>
      </c>
      <c r="E140" s="158">
        <f>SUM(E142:E152)</f>
        <v>13930</v>
      </c>
      <c r="F140" s="158">
        <f aca="true" t="shared" si="33" ref="F140:Q140">SUM(F142:F152)</f>
        <v>13930</v>
      </c>
      <c r="G140" s="158">
        <f t="shared" si="33"/>
        <v>11420</v>
      </c>
      <c r="H140" s="158">
        <f t="shared" si="33"/>
        <v>0</v>
      </c>
      <c r="I140" s="158">
        <f t="shared" si="33"/>
        <v>0</v>
      </c>
      <c r="J140" s="158">
        <f t="shared" si="33"/>
        <v>-332980</v>
      </c>
      <c r="K140" s="158">
        <f t="shared" si="33"/>
        <v>0</v>
      </c>
      <c r="L140" s="158">
        <f t="shared" si="33"/>
        <v>0</v>
      </c>
      <c r="M140" s="158">
        <f t="shared" si="33"/>
        <v>0</v>
      </c>
      <c r="N140" s="158">
        <f t="shared" si="33"/>
        <v>-332980</v>
      </c>
      <c r="O140" s="158">
        <f t="shared" si="33"/>
        <v>-332980</v>
      </c>
      <c r="P140" s="158">
        <f t="shared" si="33"/>
        <v>0</v>
      </c>
      <c r="Q140" s="158">
        <f t="shared" si="33"/>
        <v>-319050</v>
      </c>
      <c r="S140" s="383"/>
    </row>
    <row r="141" spans="1:17" s="5" customFormat="1" ht="19.5" customHeight="1" hidden="1">
      <c r="A141" s="61"/>
      <c r="B141" s="61"/>
      <c r="C141" s="61"/>
      <c r="D141" s="62"/>
      <c r="E141" s="148">
        <f>SUM(E142)</f>
        <v>0</v>
      </c>
      <c r="F141" s="148"/>
      <c r="G141" s="138">
        <f aca="true" t="shared" si="34" ref="G141:Q141">SUM(G142)</f>
        <v>0</v>
      </c>
      <c r="H141" s="138">
        <f t="shared" si="34"/>
        <v>0</v>
      </c>
      <c r="I141" s="138"/>
      <c r="J141" s="138">
        <f t="shared" si="34"/>
        <v>0</v>
      </c>
      <c r="K141" s="138">
        <f t="shared" si="34"/>
        <v>0</v>
      </c>
      <c r="L141" s="138">
        <f t="shared" si="34"/>
        <v>0</v>
      </c>
      <c r="M141" s="138">
        <f t="shared" si="34"/>
        <v>0</v>
      </c>
      <c r="N141" s="138">
        <f t="shared" si="34"/>
        <v>0</v>
      </c>
      <c r="O141" s="138">
        <f t="shared" si="34"/>
        <v>0</v>
      </c>
      <c r="P141" s="138">
        <f t="shared" si="34"/>
        <v>0</v>
      </c>
      <c r="Q141" s="138">
        <f t="shared" si="34"/>
        <v>0</v>
      </c>
    </row>
    <row r="142" spans="1:17" s="5" customFormat="1" ht="32.25" customHeight="1" hidden="1">
      <c r="A142" s="44" t="s">
        <v>123</v>
      </c>
      <c r="B142" s="44" t="s">
        <v>215</v>
      </c>
      <c r="C142" s="44" t="s">
        <v>199</v>
      </c>
      <c r="D142" s="180" t="s">
        <v>19</v>
      </c>
      <c r="E142" s="155">
        <f aca="true" t="shared" si="35" ref="E142:E152">SUM(F142,I142)</f>
        <v>0</v>
      </c>
      <c r="F142" s="140"/>
      <c r="G142" s="142"/>
      <c r="H142" s="142"/>
      <c r="I142" s="142"/>
      <c r="J142" s="148">
        <f aca="true" t="shared" si="36" ref="J142:J152">SUM(K142,N142)</f>
        <v>0</v>
      </c>
      <c r="K142" s="138"/>
      <c r="L142" s="138"/>
      <c r="M142" s="138"/>
      <c r="N142" s="142"/>
      <c r="O142" s="142"/>
      <c r="P142" s="141"/>
      <c r="Q142" s="133">
        <f>SUM(J142,E142)</f>
        <v>0</v>
      </c>
    </row>
    <row r="143" spans="1:17" ht="25.5" customHeight="1" hidden="1">
      <c r="A143" s="48" t="s">
        <v>115</v>
      </c>
      <c r="B143" s="48" t="s">
        <v>372</v>
      </c>
      <c r="C143" s="48" t="s">
        <v>221</v>
      </c>
      <c r="D143" s="53" t="s">
        <v>257</v>
      </c>
      <c r="E143" s="155">
        <f t="shared" si="35"/>
        <v>0</v>
      </c>
      <c r="F143" s="140"/>
      <c r="G143" s="146"/>
      <c r="H143" s="146"/>
      <c r="I143" s="146"/>
      <c r="J143" s="148">
        <f t="shared" si="36"/>
        <v>0</v>
      </c>
      <c r="K143" s="146"/>
      <c r="L143" s="146"/>
      <c r="M143" s="146"/>
      <c r="N143" s="146"/>
      <c r="O143" s="146"/>
      <c r="P143" s="146"/>
      <c r="Q143" s="133">
        <f aca="true" t="shared" si="37" ref="Q143:Q152">SUM(J143,E143)</f>
        <v>0</v>
      </c>
    </row>
    <row r="144" spans="1:17" ht="21" customHeight="1" hidden="1">
      <c r="A144" s="48"/>
      <c r="B144" s="48"/>
      <c r="C144" s="48"/>
      <c r="D144" s="45"/>
      <c r="E144" s="155">
        <f t="shared" si="35"/>
        <v>0</v>
      </c>
      <c r="F144" s="140"/>
      <c r="G144" s="146"/>
      <c r="H144" s="146"/>
      <c r="I144" s="146"/>
      <c r="J144" s="148"/>
      <c r="K144" s="146"/>
      <c r="L144" s="146"/>
      <c r="M144" s="146"/>
      <c r="N144" s="146"/>
      <c r="O144" s="146"/>
      <c r="P144" s="146"/>
      <c r="Q144" s="133">
        <f t="shared" si="37"/>
        <v>0</v>
      </c>
    </row>
    <row r="145" spans="1:17" s="270" customFormat="1" ht="26.25" customHeight="1" hidden="1">
      <c r="A145" s="48" t="s">
        <v>117</v>
      </c>
      <c r="B145" s="48" t="s">
        <v>373</v>
      </c>
      <c r="C145" s="48" t="s">
        <v>222</v>
      </c>
      <c r="D145" s="269" t="s">
        <v>116</v>
      </c>
      <c r="E145" s="155">
        <f t="shared" si="35"/>
        <v>0</v>
      </c>
      <c r="F145" s="140"/>
      <c r="G145" s="146"/>
      <c r="H145" s="146"/>
      <c r="I145" s="146"/>
      <c r="J145" s="148">
        <f t="shared" si="36"/>
        <v>0</v>
      </c>
      <c r="K145" s="146"/>
      <c r="L145" s="146"/>
      <c r="M145" s="146"/>
      <c r="N145" s="146"/>
      <c r="O145" s="146"/>
      <c r="P145" s="146"/>
      <c r="Q145" s="133">
        <f t="shared" si="37"/>
        <v>0</v>
      </c>
    </row>
    <row r="146" spans="1:17" ht="21" customHeight="1" hidden="1">
      <c r="A146" s="48" t="s">
        <v>119</v>
      </c>
      <c r="B146" s="48" t="s">
        <v>374</v>
      </c>
      <c r="C146" s="48" t="s">
        <v>203</v>
      </c>
      <c r="D146" s="53" t="s">
        <v>118</v>
      </c>
      <c r="E146" s="155">
        <f t="shared" si="35"/>
        <v>0</v>
      </c>
      <c r="F146" s="140"/>
      <c r="G146" s="146"/>
      <c r="H146" s="146"/>
      <c r="I146" s="146"/>
      <c r="J146" s="148">
        <f t="shared" si="36"/>
        <v>0</v>
      </c>
      <c r="K146" s="146"/>
      <c r="L146" s="146"/>
      <c r="M146" s="146"/>
      <c r="N146" s="146"/>
      <c r="O146" s="146"/>
      <c r="P146" s="146"/>
      <c r="Q146" s="133">
        <f t="shared" si="37"/>
        <v>0</v>
      </c>
    </row>
    <row r="147" spans="1:17" ht="22.5" customHeight="1">
      <c r="A147" s="48" t="s">
        <v>121</v>
      </c>
      <c r="B147" s="48" t="s">
        <v>375</v>
      </c>
      <c r="C147" s="48" t="s">
        <v>223</v>
      </c>
      <c r="D147" s="53" t="s">
        <v>120</v>
      </c>
      <c r="E147" s="155">
        <f t="shared" si="35"/>
        <v>13930</v>
      </c>
      <c r="F147" s="140">
        <v>13930</v>
      </c>
      <c r="G147" s="146">
        <v>11420</v>
      </c>
      <c r="H147" s="146"/>
      <c r="I147" s="146"/>
      <c r="J147" s="148"/>
      <c r="K147" s="146"/>
      <c r="L147" s="146"/>
      <c r="M147" s="146"/>
      <c r="N147" s="146"/>
      <c r="O147" s="146"/>
      <c r="P147" s="146"/>
      <c r="Q147" s="155">
        <f>SUM(E147,J147)</f>
        <v>13930</v>
      </c>
    </row>
    <row r="148" spans="1:256" s="270" customFormat="1" ht="21.75" customHeight="1" hidden="1">
      <c r="A148" s="49" t="s">
        <v>401</v>
      </c>
      <c r="B148" s="44" t="s">
        <v>325</v>
      </c>
      <c r="C148" s="54" t="s">
        <v>217</v>
      </c>
      <c r="D148" s="65" t="s">
        <v>62</v>
      </c>
      <c r="E148" s="155"/>
      <c r="F148" s="379"/>
      <c r="G148" s="379"/>
      <c r="H148" s="379"/>
      <c r="I148" s="379"/>
      <c r="J148" s="148">
        <f t="shared" si="36"/>
        <v>0</v>
      </c>
      <c r="K148" s="379"/>
      <c r="L148" s="379"/>
      <c r="M148" s="379"/>
      <c r="N148" s="380"/>
      <c r="O148" s="380"/>
      <c r="P148" s="379"/>
      <c r="Q148" s="155">
        <f t="shared" si="37"/>
        <v>0</v>
      </c>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17" ht="23.25" customHeight="1">
      <c r="A149" s="49" t="s">
        <v>122</v>
      </c>
      <c r="B149" s="49" t="s">
        <v>328</v>
      </c>
      <c r="C149" s="52" t="s">
        <v>228</v>
      </c>
      <c r="D149" s="197" t="s">
        <v>69</v>
      </c>
      <c r="E149" s="155"/>
      <c r="F149" s="144"/>
      <c r="G149" s="144"/>
      <c r="H149" s="146"/>
      <c r="I149" s="146"/>
      <c r="J149" s="133">
        <f>SUM(K149,N149)</f>
        <v>-332980</v>
      </c>
      <c r="K149" s="146"/>
      <c r="L149" s="146"/>
      <c r="M149" s="146"/>
      <c r="N149" s="146">
        <v>-332980</v>
      </c>
      <c r="O149" s="146">
        <v>-332980</v>
      </c>
      <c r="P149" s="146"/>
      <c r="Q149" s="155">
        <f>SUM(E149,J149)</f>
        <v>-332980</v>
      </c>
    </row>
    <row r="150" spans="1:256" s="16" customFormat="1" ht="21" customHeight="1" hidden="1">
      <c r="A150" s="49"/>
      <c r="B150" s="49"/>
      <c r="C150" s="52"/>
      <c r="D150" s="197"/>
      <c r="E150" s="155">
        <f t="shared" si="35"/>
        <v>0</v>
      </c>
      <c r="F150" s="379"/>
      <c r="G150" s="379"/>
      <c r="H150" s="379"/>
      <c r="I150" s="379"/>
      <c r="J150" s="148">
        <f t="shared" si="36"/>
        <v>0</v>
      </c>
      <c r="K150" s="379"/>
      <c r="L150" s="379"/>
      <c r="M150" s="379"/>
      <c r="N150" s="379"/>
      <c r="O150" s="379"/>
      <c r="P150" s="379"/>
      <c r="Q150" s="133">
        <f t="shared" si="37"/>
        <v>0</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17" ht="21" customHeight="1" hidden="1">
      <c r="A151" s="379"/>
      <c r="B151" s="379"/>
      <c r="C151" s="379"/>
      <c r="D151" s="379"/>
      <c r="E151" s="155">
        <f t="shared" si="35"/>
        <v>0</v>
      </c>
      <c r="F151" s="379"/>
      <c r="G151" s="379"/>
      <c r="H151" s="379"/>
      <c r="I151" s="379"/>
      <c r="J151" s="148">
        <f t="shared" si="36"/>
        <v>0</v>
      </c>
      <c r="K151" s="379"/>
      <c r="L151" s="379"/>
      <c r="M151" s="379"/>
      <c r="N151" s="379"/>
      <c r="O151" s="379"/>
      <c r="P151" s="379"/>
      <c r="Q151" s="133">
        <f t="shared" si="37"/>
        <v>0</v>
      </c>
    </row>
    <row r="152" spans="1:17" ht="24" customHeight="1" hidden="1">
      <c r="A152" s="379"/>
      <c r="B152" s="379"/>
      <c r="C152" s="379"/>
      <c r="D152" s="379"/>
      <c r="E152" s="155">
        <f t="shared" si="35"/>
        <v>0</v>
      </c>
      <c r="F152" s="379"/>
      <c r="G152" s="379"/>
      <c r="H152" s="379"/>
      <c r="I152" s="379"/>
      <c r="J152" s="148">
        <f t="shared" si="36"/>
        <v>0</v>
      </c>
      <c r="K152" s="379"/>
      <c r="L152" s="379"/>
      <c r="M152" s="379"/>
      <c r="N152" s="379"/>
      <c r="O152" s="379"/>
      <c r="P152" s="379"/>
      <c r="Q152" s="133">
        <f t="shared" si="37"/>
        <v>0</v>
      </c>
    </row>
    <row r="153" spans="1:17" ht="37.5" customHeight="1" hidden="1">
      <c r="A153" s="59" t="s">
        <v>162</v>
      </c>
      <c r="B153" s="59"/>
      <c r="C153" s="59"/>
      <c r="D153" s="73" t="s">
        <v>196</v>
      </c>
      <c r="E153" s="158">
        <f>SUM(E154)</f>
        <v>0</v>
      </c>
      <c r="F153" s="158">
        <f aca="true" t="shared" si="38" ref="F153:Q154">SUM(F154)</f>
        <v>0</v>
      </c>
      <c r="G153" s="158">
        <f t="shared" si="38"/>
        <v>0</v>
      </c>
      <c r="H153" s="158">
        <f t="shared" si="38"/>
        <v>0</v>
      </c>
      <c r="I153" s="158">
        <f t="shared" si="38"/>
        <v>0</v>
      </c>
      <c r="J153" s="158">
        <f t="shared" si="38"/>
        <v>0</v>
      </c>
      <c r="K153" s="158">
        <f t="shared" si="38"/>
        <v>0</v>
      </c>
      <c r="L153" s="158">
        <f t="shared" si="38"/>
        <v>0</v>
      </c>
      <c r="M153" s="158">
        <f t="shared" si="38"/>
        <v>0</v>
      </c>
      <c r="N153" s="158">
        <f t="shared" si="38"/>
        <v>0</v>
      </c>
      <c r="O153" s="158">
        <f t="shared" si="38"/>
        <v>0</v>
      </c>
      <c r="P153" s="158">
        <f t="shared" si="38"/>
        <v>0</v>
      </c>
      <c r="Q153" s="158">
        <f t="shared" si="38"/>
        <v>0</v>
      </c>
    </row>
    <row r="154" spans="1:19" ht="38.25" customHeight="1" hidden="1">
      <c r="A154" s="59" t="s">
        <v>163</v>
      </c>
      <c r="B154" s="59"/>
      <c r="C154" s="59"/>
      <c r="D154" s="73" t="s">
        <v>196</v>
      </c>
      <c r="E154" s="158">
        <f>SUM(E155)</f>
        <v>0</v>
      </c>
      <c r="F154" s="158">
        <f t="shared" si="38"/>
        <v>0</v>
      </c>
      <c r="G154" s="158">
        <f t="shared" si="38"/>
        <v>0</v>
      </c>
      <c r="H154" s="158">
        <f t="shared" si="38"/>
        <v>0</v>
      </c>
      <c r="I154" s="158">
        <f t="shared" si="38"/>
        <v>0</v>
      </c>
      <c r="J154" s="158">
        <f t="shared" si="38"/>
        <v>0</v>
      </c>
      <c r="K154" s="158">
        <f t="shared" si="38"/>
        <v>0</v>
      </c>
      <c r="L154" s="158">
        <f t="shared" si="38"/>
        <v>0</v>
      </c>
      <c r="M154" s="158">
        <f t="shared" si="38"/>
        <v>0</v>
      </c>
      <c r="N154" s="158">
        <f t="shared" si="38"/>
        <v>0</v>
      </c>
      <c r="O154" s="158">
        <f t="shared" si="38"/>
        <v>0</v>
      </c>
      <c r="P154" s="158">
        <f t="shared" si="38"/>
        <v>0</v>
      </c>
      <c r="Q154" s="158">
        <f t="shared" si="38"/>
        <v>0</v>
      </c>
      <c r="S154" s="383">
        <f>SUM(E154,J154)</f>
        <v>0</v>
      </c>
    </row>
    <row r="155" spans="1:17" ht="35.25" customHeight="1" hidden="1">
      <c r="A155" s="48" t="s">
        <v>111</v>
      </c>
      <c r="B155" s="48" t="s">
        <v>215</v>
      </c>
      <c r="C155" s="48" t="s">
        <v>199</v>
      </c>
      <c r="D155" s="180" t="s">
        <v>19</v>
      </c>
      <c r="E155" s="155">
        <f>SUM(F155,I155)</f>
        <v>0</v>
      </c>
      <c r="F155" s="140"/>
      <c r="G155" s="146"/>
      <c r="H155" s="146"/>
      <c r="I155" s="146"/>
      <c r="J155" s="148">
        <f>SUM(K155,N155)</f>
        <v>0</v>
      </c>
      <c r="K155" s="146"/>
      <c r="L155" s="146"/>
      <c r="M155" s="146"/>
      <c r="N155" s="146"/>
      <c r="O155" s="146"/>
      <c r="P155" s="146"/>
      <c r="Q155" s="187">
        <f>SUM(E155,J155)</f>
        <v>0</v>
      </c>
    </row>
    <row r="156" spans="1:17" ht="42.75" customHeight="1" hidden="1">
      <c r="A156" s="59" t="s">
        <v>164</v>
      </c>
      <c r="B156" s="59"/>
      <c r="C156" s="59"/>
      <c r="D156" s="73" t="s">
        <v>196</v>
      </c>
      <c r="E156" s="154">
        <f>SUM(E157)</f>
        <v>0</v>
      </c>
      <c r="F156" s="154">
        <f aca="true" t="shared" si="39" ref="F156:Q156">SUM(F157)</f>
        <v>0</v>
      </c>
      <c r="G156" s="154">
        <f t="shared" si="39"/>
        <v>0</v>
      </c>
      <c r="H156" s="154">
        <f t="shared" si="39"/>
        <v>0</v>
      </c>
      <c r="I156" s="154">
        <f t="shared" si="39"/>
        <v>0</v>
      </c>
      <c r="J156" s="154">
        <f t="shared" si="39"/>
        <v>0</v>
      </c>
      <c r="K156" s="154">
        <f t="shared" si="39"/>
        <v>0</v>
      </c>
      <c r="L156" s="154">
        <f t="shared" si="39"/>
        <v>0</v>
      </c>
      <c r="M156" s="154">
        <f t="shared" si="39"/>
        <v>0</v>
      </c>
      <c r="N156" s="154">
        <f t="shared" si="39"/>
        <v>0</v>
      </c>
      <c r="O156" s="154">
        <f t="shared" si="39"/>
        <v>0</v>
      </c>
      <c r="P156" s="154">
        <f t="shared" si="39"/>
        <v>0</v>
      </c>
      <c r="Q156" s="154">
        <f t="shared" si="39"/>
        <v>0</v>
      </c>
    </row>
    <row r="157" spans="1:19" ht="35.25" customHeight="1" hidden="1">
      <c r="A157" s="59" t="s">
        <v>165</v>
      </c>
      <c r="B157" s="59"/>
      <c r="C157" s="59"/>
      <c r="D157" s="73" t="s">
        <v>196</v>
      </c>
      <c r="E157" s="154">
        <f>SUM(E158:E159)</f>
        <v>0</v>
      </c>
      <c r="F157" s="154">
        <f aca="true" t="shared" si="40" ref="F157:Q157">SUM(F158:F159)</f>
        <v>0</v>
      </c>
      <c r="G157" s="154">
        <f t="shared" si="40"/>
        <v>0</v>
      </c>
      <c r="H157" s="154">
        <f t="shared" si="40"/>
        <v>0</v>
      </c>
      <c r="I157" s="154">
        <f t="shared" si="40"/>
        <v>0</v>
      </c>
      <c r="J157" s="154">
        <f t="shared" si="40"/>
        <v>0</v>
      </c>
      <c r="K157" s="154">
        <f t="shared" si="40"/>
        <v>0</v>
      </c>
      <c r="L157" s="154">
        <f t="shared" si="40"/>
        <v>0</v>
      </c>
      <c r="M157" s="154">
        <f t="shared" si="40"/>
        <v>0</v>
      </c>
      <c r="N157" s="154">
        <f t="shared" si="40"/>
        <v>0</v>
      </c>
      <c r="O157" s="154">
        <f t="shared" si="40"/>
        <v>0</v>
      </c>
      <c r="P157" s="154">
        <f t="shared" si="40"/>
        <v>0</v>
      </c>
      <c r="Q157" s="154">
        <f t="shared" si="40"/>
        <v>0</v>
      </c>
      <c r="S157" s="383">
        <f>SUM(E157,J157)</f>
        <v>0</v>
      </c>
    </row>
    <row r="158" spans="1:17" ht="29.25" customHeight="1" hidden="1">
      <c r="A158" s="48" t="s">
        <v>113</v>
      </c>
      <c r="B158" s="48" t="s">
        <v>376</v>
      </c>
      <c r="C158" s="48" t="s">
        <v>215</v>
      </c>
      <c r="D158" s="53" t="s">
        <v>112</v>
      </c>
      <c r="E158" s="155">
        <f>SUM(F158,I158)</f>
        <v>0</v>
      </c>
      <c r="F158" s="140"/>
      <c r="G158" s="146"/>
      <c r="H158" s="146"/>
      <c r="I158" s="146"/>
      <c r="J158" s="148">
        <f>SUM(K158,N158)</f>
        <v>0</v>
      </c>
      <c r="K158" s="146"/>
      <c r="L158" s="146"/>
      <c r="M158" s="146"/>
      <c r="N158" s="146"/>
      <c r="O158" s="146"/>
      <c r="P158" s="146"/>
      <c r="Q158" s="133">
        <f>SUM(E158,J158)</f>
        <v>0</v>
      </c>
    </row>
    <row r="159" spans="1:17" ht="27.75" customHeight="1" hidden="1">
      <c r="A159" s="48" t="s">
        <v>114</v>
      </c>
      <c r="B159" s="48" t="s">
        <v>377</v>
      </c>
      <c r="C159" s="48" t="s">
        <v>216</v>
      </c>
      <c r="D159" s="53" t="s">
        <v>233</v>
      </c>
      <c r="E159" s="155"/>
      <c r="F159" s="144"/>
      <c r="G159" s="159"/>
      <c r="H159" s="159"/>
      <c r="I159" s="159"/>
      <c r="J159" s="133">
        <f>SUM(K159,N159)</f>
        <v>0</v>
      </c>
      <c r="K159" s="159"/>
      <c r="L159" s="159"/>
      <c r="M159" s="159"/>
      <c r="N159" s="159"/>
      <c r="O159" s="159"/>
      <c r="P159" s="159"/>
      <c r="Q159" s="133">
        <f>SUM(E159,J159)</f>
        <v>0</v>
      </c>
    </row>
    <row r="160" spans="1:19" s="5" customFormat="1" ht="34.5" customHeight="1">
      <c r="A160" s="74"/>
      <c r="B160" s="74"/>
      <c r="C160" s="74"/>
      <c r="D160" s="60" t="s">
        <v>197</v>
      </c>
      <c r="E160" s="137">
        <f>SUM(E157,E140,E90,E66,E69,E154,E11)</f>
        <v>12875373</v>
      </c>
      <c r="F160" s="137">
        <f aca="true" t="shared" si="41" ref="F160:Q160">SUM(F157,F140,F90,F66,F69,F154,F11)</f>
        <v>12875373</v>
      </c>
      <c r="G160" s="137">
        <f t="shared" si="41"/>
        <v>3144360</v>
      </c>
      <c r="H160" s="137">
        <f t="shared" si="41"/>
        <v>4660</v>
      </c>
      <c r="I160" s="137">
        <f t="shared" si="41"/>
        <v>0</v>
      </c>
      <c r="J160" s="137">
        <f t="shared" si="41"/>
        <v>23318634</v>
      </c>
      <c r="K160" s="137">
        <f t="shared" si="41"/>
        <v>0</v>
      </c>
      <c r="L160" s="137">
        <f t="shared" si="41"/>
        <v>0</v>
      </c>
      <c r="M160" s="137">
        <f t="shared" si="41"/>
        <v>0</v>
      </c>
      <c r="N160" s="137">
        <f t="shared" si="41"/>
        <v>23318634</v>
      </c>
      <c r="O160" s="137">
        <f t="shared" si="41"/>
        <v>23318634</v>
      </c>
      <c r="P160" s="137">
        <f t="shared" si="41"/>
        <v>0</v>
      </c>
      <c r="Q160" s="137">
        <f t="shared" si="41"/>
        <v>36194007</v>
      </c>
      <c r="S160" s="383"/>
    </row>
    <row r="161" spans="1:19" s="6" customFormat="1" ht="34.5" customHeight="1">
      <c r="A161" s="384"/>
      <c r="B161" s="384"/>
      <c r="C161" s="384"/>
      <c r="D161" s="385"/>
      <c r="E161" s="386"/>
      <c r="F161" s="386"/>
      <c r="G161" s="386"/>
      <c r="H161" s="386"/>
      <c r="I161" s="386"/>
      <c r="J161" s="386"/>
      <c r="K161" s="386"/>
      <c r="L161" s="386"/>
      <c r="M161" s="386"/>
      <c r="N161" s="386"/>
      <c r="O161" s="386"/>
      <c r="P161" s="386"/>
      <c r="Q161" s="386"/>
      <c r="S161" s="383"/>
    </row>
    <row r="162" spans="1:19" s="6" customFormat="1" ht="34.5" customHeight="1">
      <c r="A162" s="384"/>
      <c r="B162" s="384"/>
      <c r="C162" s="384"/>
      <c r="D162" s="385"/>
      <c r="E162" s="386"/>
      <c r="F162" s="386"/>
      <c r="G162" s="386"/>
      <c r="H162" s="386"/>
      <c r="I162" s="386"/>
      <c r="J162" s="386"/>
      <c r="K162" s="386"/>
      <c r="L162" s="386"/>
      <c r="M162" s="386"/>
      <c r="N162" s="386"/>
      <c r="O162" s="386"/>
      <c r="P162" s="386"/>
      <c r="Q162" s="386"/>
      <c r="S162" s="383"/>
    </row>
    <row r="163" spans="3:17" s="387" customFormat="1" ht="12.75">
      <c r="C163" s="388"/>
      <c r="D163" s="389"/>
      <c r="E163" s="390"/>
      <c r="F163" s="390"/>
      <c r="G163" s="391"/>
      <c r="H163" s="391"/>
      <c r="I163" s="391"/>
      <c r="J163" s="392"/>
      <c r="K163" s="391"/>
      <c r="L163" s="391"/>
      <c r="M163" s="391"/>
      <c r="N163" s="391"/>
      <c r="O163" s="391"/>
      <c r="P163" s="391"/>
      <c r="Q163" s="390"/>
    </row>
    <row r="164" spans="3:17" s="387" customFormat="1" ht="14.25" customHeight="1">
      <c r="C164" s="388"/>
      <c r="D164" s="389"/>
      <c r="E164" s="393"/>
      <c r="F164" s="393"/>
      <c r="J164" s="394"/>
      <c r="Q164" s="393"/>
    </row>
    <row r="165" spans="3:17" s="387" customFormat="1" ht="12.75" customHeight="1">
      <c r="C165" s="388"/>
      <c r="D165" s="389"/>
      <c r="E165" s="393"/>
      <c r="F165" s="393"/>
      <c r="J165" s="394"/>
      <c r="Q165" s="393"/>
    </row>
    <row r="166" spans="3:17" s="387" customFormat="1" ht="12.75">
      <c r="C166" s="388"/>
      <c r="D166" s="389"/>
      <c r="E166" s="393"/>
      <c r="F166" s="393"/>
      <c r="J166" s="394"/>
      <c r="Q166" s="393"/>
    </row>
    <row r="167" spans="3:17" s="387" customFormat="1" ht="12.75">
      <c r="C167" s="388"/>
      <c r="D167" s="389"/>
      <c r="E167" s="393"/>
      <c r="F167" s="393"/>
      <c r="J167" s="394"/>
      <c r="Q167" s="393"/>
    </row>
    <row r="168" spans="3:17" s="387" customFormat="1" ht="12.75">
      <c r="C168" s="388"/>
      <c r="D168" s="389"/>
      <c r="E168" s="393"/>
      <c r="F168" s="393"/>
      <c r="J168" s="394"/>
      <c r="Q168" s="393"/>
    </row>
    <row r="169" spans="3:17" s="387" customFormat="1" ht="12.75" customHeight="1">
      <c r="C169" s="388"/>
      <c r="D169" s="389"/>
      <c r="E169" s="393"/>
      <c r="F169" s="393"/>
      <c r="J169" s="394"/>
      <c r="Q169" s="393"/>
    </row>
    <row r="170" spans="3:17" s="387" customFormat="1" ht="12.75">
      <c r="C170" s="388"/>
      <c r="D170" s="389"/>
      <c r="E170" s="393"/>
      <c r="F170" s="393"/>
      <c r="J170" s="394"/>
      <c r="Q170" s="393"/>
    </row>
    <row r="171" spans="3:17" s="387" customFormat="1" ht="12.75">
      <c r="C171" s="388"/>
      <c r="D171" s="389"/>
      <c r="E171" s="393"/>
      <c r="F171" s="393"/>
      <c r="J171" s="394"/>
      <c r="Q171" s="393"/>
    </row>
    <row r="172" spans="3:17" s="387" customFormat="1" ht="12.75">
      <c r="C172" s="388"/>
      <c r="D172" s="389"/>
      <c r="E172" s="393"/>
      <c r="F172" s="393"/>
      <c r="J172" s="394"/>
      <c r="Q172" s="393"/>
    </row>
    <row r="173" spans="3:17" s="387" customFormat="1" ht="12.75" customHeight="1">
      <c r="C173" s="388"/>
      <c r="D173" s="389"/>
      <c r="E173" s="393"/>
      <c r="F173" s="393"/>
      <c r="J173" s="394"/>
      <c r="Q173" s="393"/>
    </row>
    <row r="174" spans="3:17" s="387" customFormat="1" ht="12.75">
      <c r="C174" s="388"/>
      <c r="D174" s="389"/>
      <c r="E174" s="393"/>
      <c r="F174" s="393"/>
      <c r="J174" s="394"/>
      <c r="Q174" s="393"/>
    </row>
    <row r="175" spans="3:17" s="387" customFormat="1" ht="12.75">
      <c r="C175" s="388"/>
      <c r="D175" s="389"/>
      <c r="E175" s="393"/>
      <c r="F175" s="393"/>
      <c r="J175" s="394"/>
      <c r="Q175" s="393"/>
    </row>
    <row r="176" spans="3:17" s="387" customFormat="1" ht="12.75">
      <c r="C176" s="388"/>
      <c r="D176" s="389"/>
      <c r="E176" s="393"/>
      <c r="F176" s="393"/>
      <c r="J176" s="394"/>
      <c r="Q176" s="393"/>
    </row>
    <row r="177" spans="3:17" s="387" customFormat="1" ht="12.75" customHeight="1">
      <c r="C177" s="388"/>
      <c r="D177" s="389"/>
      <c r="E177" s="393"/>
      <c r="F177" s="393"/>
      <c r="J177" s="394"/>
      <c r="Q177" s="393"/>
    </row>
    <row r="178" spans="3:17" s="387" customFormat="1" ht="12.75">
      <c r="C178" s="388"/>
      <c r="D178" s="389"/>
      <c r="E178" s="393"/>
      <c r="F178" s="393"/>
      <c r="J178" s="394"/>
      <c r="Q178" s="393"/>
    </row>
    <row r="179" spans="3:17" s="387" customFormat="1" ht="12.75">
      <c r="C179" s="388"/>
      <c r="D179" s="389"/>
      <c r="E179" s="393"/>
      <c r="F179" s="393"/>
      <c r="J179" s="394"/>
      <c r="Q179" s="393"/>
    </row>
    <row r="180" spans="3:17" s="387" customFormat="1" ht="12.75">
      <c r="C180" s="388"/>
      <c r="D180" s="389"/>
      <c r="E180" s="393"/>
      <c r="F180" s="393"/>
      <c r="J180" s="394"/>
      <c r="Q180" s="393"/>
    </row>
    <row r="181" spans="3:17" s="387" customFormat="1" ht="12.75" customHeight="1">
      <c r="C181" s="388"/>
      <c r="D181" s="389"/>
      <c r="E181" s="393"/>
      <c r="F181" s="393"/>
      <c r="J181" s="394"/>
      <c r="Q181" s="393"/>
    </row>
    <row r="182" spans="3:17" s="387" customFormat="1" ht="12.75">
      <c r="C182" s="388"/>
      <c r="D182" s="389"/>
      <c r="E182" s="393"/>
      <c r="F182" s="393"/>
      <c r="J182" s="394"/>
      <c r="Q182" s="393"/>
    </row>
    <row r="183" spans="3:17" s="387" customFormat="1" ht="12.75">
      <c r="C183" s="388"/>
      <c r="D183" s="389"/>
      <c r="E183" s="393"/>
      <c r="F183" s="393"/>
      <c r="J183" s="394"/>
      <c r="Q183" s="393"/>
    </row>
    <row r="184" spans="3:17" s="387" customFormat="1" ht="12.75">
      <c r="C184" s="388"/>
      <c r="D184" s="389"/>
      <c r="E184" s="393"/>
      <c r="F184" s="393"/>
      <c r="J184" s="394"/>
      <c r="Q184" s="393"/>
    </row>
    <row r="185" spans="3:17" s="387" customFormat="1" ht="12.75" customHeight="1">
      <c r="C185" s="388"/>
      <c r="D185" s="389"/>
      <c r="E185" s="393"/>
      <c r="F185" s="393"/>
      <c r="J185" s="394"/>
      <c r="Q185" s="393"/>
    </row>
    <row r="186" spans="3:17" s="387" customFormat="1" ht="12.75">
      <c r="C186" s="388"/>
      <c r="D186" s="389"/>
      <c r="E186" s="393"/>
      <c r="F186" s="393"/>
      <c r="J186" s="394"/>
      <c r="Q186" s="393"/>
    </row>
    <row r="187" spans="3:17" s="387" customFormat="1" ht="12.75">
      <c r="C187" s="388"/>
      <c r="D187" s="389"/>
      <c r="E187" s="393"/>
      <c r="F187" s="393"/>
      <c r="J187" s="394"/>
      <c r="Q187" s="393"/>
    </row>
    <row r="188" spans="3:17" s="387" customFormat="1" ht="12.75">
      <c r="C188" s="388"/>
      <c r="D188" s="389"/>
      <c r="E188" s="393"/>
      <c r="F188" s="393"/>
      <c r="J188" s="394"/>
      <c r="Q188" s="393"/>
    </row>
    <row r="189" spans="3:17" s="387" customFormat="1" ht="12.75" customHeight="1">
      <c r="C189" s="388"/>
      <c r="D189" s="389"/>
      <c r="E189" s="393"/>
      <c r="F189" s="393"/>
      <c r="J189" s="394"/>
      <c r="Q189" s="393"/>
    </row>
    <row r="190" spans="3:17" s="387" customFormat="1" ht="12.75">
      <c r="C190" s="388"/>
      <c r="D190" s="389"/>
      <c r="E190" s="393"/>
      <c r="F190" s="393"/>
      <c r="J190" s="394"/>
      <c r="Q190" s="393"/>
    </row>
    <row r="191" spans="3:17" s="387" customFormat="1" ht="12.75">
      <c r="C191" s="388"/>
      <c r="D191" s="389"/>
      <c r="E191" s="393"/>
      <c r="F191" s="393"/>
      <c r="J191" s="394"/>
      <c r="Q191" s="393"/>
    </row>
    <row r="192" spans="3:17" s="387" customFormat="1" ht="12.75">
      <c r="C192" s="388"/>
      <c r="D192" s="389"/>
      <c r="E192" s="393"/>
      <c r="F192" s="393"/>
      <c r="J192" s="394"/>
      <c r="Q192" s="393"/>
    </row>
    <row r="193" spans="3:17" s="387" customFormat="1" ht="12.75" customHeight="1">
      <c r="C193" s="388"/>
      <c r="D193" s="389"/>
      <c r="E193" s="393"/>
      <c r="F193" s="393"/>
      <c r="J193" s="394"/>
      <c r="Q193" s="393"/>
    </row>
    <row r="194" spans="3:17" s="387" customFormat="1" ht="12.75">
      <c r="C194" s="388"/>
      <c r="D194" s="389"/>
      <c r="E194" s="393"/>
      <c r="F194" s="393"/>
      <c r="J194" s="394"/>
      <c r="Q194" s="393"/>
    </row>
    <row r="195" spans="3:17" s="387" customFormat="1" ht="12.75">
      <c r="C195" s="388"/>
      <c r="D195" s="389"/>
      <c r="E195" s="393"/>
      <c r="F195" s="393"/>
      <c r="J195" s="394"/>
      <c r="Q195" s="393"/>
    </row>
    <row r="196" spans="3:17" s="387" customFormat="1" ht="12.75">
      <c r="C196" s="388"/>
      <c r="D196" s="389"/>
      <c r="E196" s="393"/>
      <c r="F196" s="393"/>
      <c r="J196" s="394"/>
      <c r="Q196" s="393"/>
    </row>
    <row r="197" spans="3:17" s="387" customFormat="1" ht="12.75" customHeight="1">
      <c r="C197" s="388"/>
      <c r="D197" s="389"/>
      <c r="E197" s="393"/>
      <c r="F197" s="393"/>
      <c r="J197" s="394"/>
      <c r="Q197" s="393"/>
    </row>
    <row r="198" spans="3:17" s="387" customFormat="1" ht="12.75">
      <c r="C198" s="388"/>
      <c r="D198" s="389"/>
      <c r="E198" s="393"/>
      <c r="F198" s="393"/>
      <c r="J198" s="394"/>
      <c r="Q198" s="393"/>
    </row>
    <row r="199" spans="3:17" s="387" customFormat="1" ht="12.75">
      <c r="C199" s="388"/>
      <c r="D199" s="389"/>
      <c r="E199" s="393"/>
      <c r="F199" s="393"/>
      <c r="J199" s="394"/>
      <c r="Q199" s="393"/>
    </row>
    <row r="200" spans="3:17" s="387" customFormat="1" ht="12.75">
      <c r="C200" s="388"/>
      <c r="D200" s="389"/>
      <c r="E200" s="393"/>
      <c r="F200" s="393"/>
      <c r="J200" s="394"/>
      <c r="Q200" s="393"/>
    </row>
    <row r="201" spans="3:17" s="387" customFormat="1" ht="12.75" customHeight="1">
      <c r="C201" s="388"/>
      <c r="D201" s="389"/>
      <c r="E201" s="393"/>
      <c r="F201" s="393"/>
      <c r="J201" s="394"/>
      <c r="Q201" s="393"/>
    </row>
    <row r="202" spans="3:17" s="387" customFormat="1" ht="12.75">
      <c r="C202" s="388"/>
      <c r="D202" s="389"/>
      <c r="E202" s="393"/>
      <c r="F202" s="393"/>
      <c r="J202" s="394"/>
      <c r="Q202" s="393"/>
    </row>
    <row r="203" spans="3:17" s="387" customFormat="1" ht="12.75">
      <c r="C203" s="388"/>
      <c r="D203" s="389"/>
      <c r="E203" s="393"/>
      <c r="F203" s="393"/>
      <c r="J203" s="394"/>
      <c r="Q203" s="393"/>
    </row>
    <row r="204" spans="3:17" s="387" customFormat="1" ht="12.75">
      <c r="C204" s="388"/>
      <c r="D204" s="389"/>
      <c r="E204" s="393"/>
      <c r="F204" s="393"/>
      <c r="J204" s="394"/>
      <c r="Q204" s="393"/>
    </row>
    <row r="205" spans="3:17" s="387" customFormat="1" ht="12.75" customHeight="1">
      <c r="C205" s="388"/>
      <c r="D205" s="389"/>
      <c r="E205" s="393"/>
      <c r="F205" s="393"/>
      <c r="J205" s="394"/>
      <c r="Q205" s="393"/>
    </row>
    <row r="206" spans="3:17" s="387" customFormat="1" ht="12.75">
      <c r="C206" s="388"/>
      <c r="D206" s="389"/>
      <c r="E206" s="393"/>
      <c r="F206" s="393"/>
      <c r="J206" s="394"/>
      <c r="Q206" s="393"/>
    </row>
    <row r="207" spans="3:17" s="387" customFormat="1" ht="12.75">
      <c r="C207" s="388"/>
      <c r="D207" s="389"/>
      <c r="E207" s="393"/>
      <c r="F207" s="393"/>
      <c r="J207" s="394"/>
      <c r="Q207" s="393"/>
    </row>
    <row r="208" spans="3:17" s="387" customFormat="1" ht="12.75">
      <c r="C208" s="388"/>
      <c r="D208" s="389"/>
      <c r="E208" s="393"/>
      <c r="F208" s="393"/>
      <c r="J208" s="394"/>
      <c r="Q208" s="393"/>
    </row>
    <row r="209" spans="3:17" s="387" customFormat="1" ht="12.75" customHeight="1">
      <c r="C209" s="388"/>
      <c r="D209" s="389"/>
      <c r="E209" s="393"/>
      <c r="F209" s="393"/>
      <c r="J209" s="394"/>
      <c r="Q209" s="393"/>
    </row>
    <row r="210" spans="3:17" s="387" customFormat="1" ht="12.75">
      <c r="C210" s="388"/>
      <c r="D210" s="389"/>
      <c r="E210" s="393"/>
      <c r="F210" s="393"/>
      <c r="J210" s="394"/>
      <c r="Q210" s="393"/>
    </row>
    <row r="211" spans="3:17" s="387" customFormat="1" ht="12.75">
      <c r="C211" s="388"/>
      <c r="D211" s="389"/>
      <c r="E211" s="393"/>
      <c r="F211" s="393"/>
      <c r="J211" s="394"/>
      <c r="Q211" s="393"/>
    </row>
    <row r="212" spans="3:17" s="387" customFormat="1" ht="12.75">
      <c r="C212" s="388"/>
      <c r="D212" s="389"/>
      <c r="E212" s="393"/>
      <c r="F212" s="393"/>
      <c r="J212" s="394"/>
      <c r="Q212" s="393"/>
    </row>
    <row r="213" spans="3:17" s="387" customFormat="1" ht="12.75" customHeight="1">
      <c r="C213" s="388"/>
      <c r="D213" s="389"/>
      <c r="E213" s="393"/>
      <c r="F213" s="393"/>
      <c r="J213" s="394"/>
      <c r="Q213" s="393"/>
    </row>
    <row r="214" spans="3:17" s="387" customFormat="1" ht="12.75">
      <c r="C214" s="388"/>
      <c r="D214" s="389"/>
      <c r="E214" s="393"/>
      <c r="F214" s="393"/>
      <c r="J214" s="394"/>
      <c r="Q214" s="393"/>
    </row>
    <row r="215" spans="3:17" s="387" customFormat="1" ht="12.75">
      <c r="C215" s="388"/>
      <c r="D215" s="389"/>
      <c r="E215" s="393"/>
      <c r="F215" s="393"/>
      <c r="J215" s="394"/>
      <c r="Q215" s="393"/>
    </row>
    <row r="216" spans="3:17" s="387" customFormat="1" ht="12.75">
      <c r="C216" s="388"/>
      <c r="D216" s="389"/>
      <c r="E216" s="393"/>
      <c r="F216" s="393"/>
      <c r="J216" s="394"/>
      <c r="Q216" s="393"/>
    </row>
    <row r="217" spans="3:17" s="387" customFormat="1" ht="12.75" customHeight="1">
      <c r="C217" s="388"/>
      <c r="D217" s="389"/>
      <c r="E217" s="393"/>
      <c r="F217" s="393"/>
      <c r="J217" s="394"/>
      <c r="Q217" s="393"/>
    </row>
    <row r="218" spans="3:17" s="387" customFormat="1" ht="12.75">
      <c r="C218" s="388"/>
      <c r="D218" s="389"/>
      <c r="E218" s="393"/>
      <c r="F218" s="393"/>
      <c r="J218" s="394"/>
      <c r="Q218" s="393"/>
    </row>
    <row r="219" spans="3:17" s="387" customFormat="1" ht="12.75">
      <c r="C219" s="388"/>
      <c r="D219" s="389"/>
      <c r="E219" s="393"/>
      <c r="F219" s="393"/>
      <c r="J219" s="394"/>
      <c r="Q219" s="393"/>
    </row>
    <row r="220" spans="3:17" s="387" customFormat="1" ht="12.75">
      <c r="C220" s="388"/>
      <c r="D220" s="389"/>
      <c r="E220" s="393"/>
      <c r="F220" s="393"/>
      <c r="J220" s="394"/>
      <c r="Q220" s="393"/>
    </row>
    <row r="221" spans="3:17" s="387" customFormat="1" ht="12.75" customHeight="1">
      <c r="C221" s="388"/>
      <c r="D221" s="389"/>
      <c r="E221" s="393"/>
      <c r="F221" s="393"/>
      <c r="J221" s="394"/>
      <c r="Q221" s="393"/>
    </row>
    <row r="222" spans="3:17" s="387" customFormat="1" ht="12.75">
      <c r="C222" s="388"/>
      <c r="D222" s="389"/>
      <c r="E222" s="393"/>
      <c r="F222" s="393"/>
      <c r="J222" s="394"/>
      <c r="Q222" s="393"/>
    </row>
    <row r="223" spans="3:17" s="387" customFormat="1" ht="12.75">
      <c r="C223" s="388"/>
      <c r="D223" s="389"/>
      <c r="E223" s="393"/>
      <c r="F223" s="393"/>
      <c r="J223" s="394"/>
      <c r="Q223" s="393"/>
    </row>
    <row r="224" spans="3:17" s="387" customFormat="1" ht="12.75">
      <c r="C224" s="388"/>
      <c r="D224" s="389"/>
      <c r="E224" s="393"/>
      <c r="F224" s="393"/>
      <c r="J224" s="394"/>
      <c r="Q224" s="393"/>
    </row>
    <row r="225" spans="3:17" s="387" customFormat="1" ht="12.75" customHeight="1">
      <c r="C225" s="388"/>
      <c r="D225" s="389"/>
      <c r="E225" s="393"/>
      <c r="F225" s="393"/>
      <c r="J225" s="394"/>
      <c r="Q225" s="393"/>
    </row>
    <row r="226" spans="3:17" s="387" customFormat="1" ht="12.75">
      <c r="C226" s="388"/>
      <c r="D226" s="389"/>
      <c r="E226" s="393"/>
      <c r="F226" s="393"/>
      <c r="J226" s="394"/>
      <c r="Q226" s="393"/>
    </row>
    <row r="227" spans="3:17" s="387" customFormat="1" ht="12.75">
      <c r="C227" s="388"/>
      <c r="D227" s="389"/>
      <c r="E227" s="393"/>
      <c r="F227" s="393"/>
      <c r="J227" s="394"/>
      <c r="Q227" s="393"/>
    </row>
    <row r="228" spans="3:17" s="387" customFormat="1" ht="12.75">
      <c r="C228" s="388"/>
      <c r="D228" s="389"/>
      <c r="E228" s="393"/>
      <c r="F228" s="393"/>
      <c r="J228" s="394"/>
      <c r="Q228" s="393"/>
    </row>
    <row r="229" spans="3:17" s="387" customFormat="1" ht="12.75" customHeight="1">
      <c r="C229" s="388"/>
      <c r="D229" s="389"/>
      <c r="E229" s="393"/>
      <c r="F229" s="393"/>
      <c r="J229" s="394"/>
      <c r="Q229" s="393"/>
    </row>
    <row r="230" spans="3:17" s="387" customFormat="1" ht="12.75">
      <c r="C230" s="388"/>
      <c r="D230" s="389"/>
      <c r="E230" s="393"/>
      <c r="F230" s="393"/>
      <c r="J230" s="394"/>
      <c r="Q230" s="393"/>
    </row>
    <row r="231" spans="3:17" s="387" customFormat="1" ht="12.75">
      <c r="C231" s="388"/>
      <c r="D231" s="389"/>
      <c r="E231" s="393"/>
      <c r="F231" s="393"/>
      <c r="J231" s="394"/>
      <c r="Q231" s="393"/>
    </row>
    <row r="232" spans="3:17" s="387" customFormat="1" ht="12.75">
      <c r="C232" s="388"/>
      <c r="D232" s="389"/>
      <c r="E232" s="393"/>
      <c r="F232" s="393"/>
      <c r="J232" s="394"/>
      <c r="Q232" s="393"/>
    </row>
    <row r="233" spans="3:17" s="387" customFormat="1" ht="12.75" customHeight="1">
      <c r="C233" s="388"/>
      <c r="D233" s="389"/>
      <c r="E233" s="393"/>
      <c r="F233" s="393"/>
      <c r="J233" s="394"/>
      <c r="Q233" s="393"/>
    </row>
    <row r="234" spans="3:17" s="387" customFormat="1" ht="12.75">
      <c r="C234" s="388"/>
      <c r="D234" s="389"/>
      <c r="E234" s="393"/>
      <c r="F234" s="393"/>
      <c r="J234" s="394"/>
      <c r="Q234" s="393"/>
    </row>
    <row r="235" spans="3:17" s="387" customFormat="1" ht="12.75">
      <c r="C235" s="388"/>
      <c r="D235" s="389"/>
      <c r="E235" s="393"/>
      <c r="F235" s="393"/>
      <c r="J235" s="394"/>
      <c r="Q235" s="393"/>
    </row>
    <row r="236" spans="3:17" s="387" customFormat="1" ht="12.75">
      <c r="C236" s="388"/>
      <c r="D236" s="389"/>
      <c r="E236" s="393"/>
      <c r="F236" s="393"/>
      <c r="J236" s="394"/>
      <c r="Q236" s="393"/>
    </row>
    <row r="237" spans="3:17" s="387" customFormat="1" ht="12.75" customHeight="1">
      <c r="C237" s="388"/>
      <c r="D237" s="389"/>
      <c r="E237" s="393"/>
      <c r="F237" s="393"/>
      <c r="J237" s="394"/>
      <c r="Q237" s="393"/>
    </row>
    <row r="238" spans="3:17" s="387" customFormat="1" ht="12.75">
      <c r="C238" s="388"/>
      <c r="D238" s="389"/>
      <c r="E238" s="393"/>
      <c r="F238" s="393"/>
      <c r="J238" s="394"/>
      <c r="Q238" s="393"/>
    </row>
    <row r="239" spans="3:17" s="387" customFormat="1" ht="12.75">
      <c r="C239" s="388"/>
      <c r="D239" s="389"/>
      <c r="E239" s="393"/>
      <c r="F239" s="393"/>
      <c r="J239" s="394"/>
      <c r="Q239" s="393"/>
    </row>
    <row r="240" spans="3:17" s="387" customFormat="1" ht="12.75">
      <c r="C240" s="388"/>
      <c r="D240" s="389"/>
      <c r="E240" s="393"/>
      <c r="F240" s="393"/>
      <c r="J240" s="394"/>
      <c r="Q240" s="393"/>
    </row>
    <row r="241" spans="3:17" s="387" customFormat="1" ht="12.75" customHeight="1">
      <c r="C241" s="388"/>
      <c r="D241" s="389"/>
      <c r="E241" s="393"/>
      <c r="F241" s="393"/>
      <c r="J241" s="394"/>
      <c r="Q241" s="393"/>
    </row>
    <row r="242" spans="3:17" s="387" customFormat="1" ht="12.75">
      <c r="C242" s="388"/>
      <c r="D242" s="389"/>
      <c r="E242" s="393"/>
      <c r="F242" s="393"/>
      <c r="J242" s="394"/>
      <c r="Q242" s="393"/>
    </row>
    <row r="243" spans="3:17" s="387" customFormat="1" ht="12.75">
      <c r="C243" s="388"/>
      <c r="D243" s="389"/>
      <c r="E243" s="393"/>
      <c r="F243" s="393"/>
      <c r="J243" s="394"/>
      <c r="Q243" s="393"/>
    </row>
    <row r="244" spans="3:17" s="387" customFormat="1" ht="12.75">
      <c r="C244" s="388"/>
      <c r="D244" s="389"/>
      <c r="E244" s="393"/>
      <c r="F244" s="393"/>
      <c r="J244" s="394"/>
      <c r="Q244" s="393"/>
    </row>
    <row r="245" spans="3:17" s="387" customFormat="1" ht="12.75" customHeight="1">
      <c r="C245" s="388"/>
      <c r="D245" s="389"/>
      <c r="E245" s="393"/>
      <c r="F245" s="393"/>
      <c r="J245" s="394"/>
      <c r="Q245" s="393"/>
    </row>
    <row r="246" spans="3:17" s="387" customFormat="1" ht="12.75">
      <c r="C246" s="388"/>
      <c r="D246" s="389"/>
      <c r="E246" s="393"/>
      <c r="F246" s="393"/>
      <c r="J246" s="394"/>
      <c r="Q246" s="393"/>
    </row>
    <row r="247" spans="3:17" s="387" customFormat="1" ht="12.75">
      <c r="C247" s="388"/>
      <c r="D247" s="389"/>
      <c r="E247" s="393"/>
      <c r="F247" s="393"/>
      <c r="J247" s="394"/>
      <c r="Q247" s="393"/>
    </row>
    <row r="248" spans="3:17" s="387" customFormat="1" ht="12.75">
      <c r="C248" s="388"/>
      <c r="D248" s="389"/>
      <c r="E248" s="393"/>
      <c r="F248" s="393"/>
      <c r="J248" s="394"/>
      <c r="Q248" s="393"/>
    </row>
    <row r="249" spans="3:17" s="387" customFormat="1" ht="12.75" customHeight="1">
      <c r="C249" s="388"/>
      <c r="D249" s="389"/>
      <c r="E249" s="393"/>
      <c r="F249" s="393"/>
      <c r="J249" s="394"/>
      <c r="Q249" s="393"/>
    </row>
    <row r="250" spans="3:17" s="387" customFormat="1" ht="12.75">
      <c r="C250" s="388"/>
      <c r="D250" s="389"/>
      <c r="E250" s="393"/>
      <c r="F250" s="393"/>
      <c r="J250" s="394"/>
      <c r="Q250" s="393"/>
    </row>
    <row r="251" spans="3:17" s="387" customFormat="1" ht="12.75">
      <c r="C251" s="388"/>
      <c r="D251" s="389"/>
      <c r="E251" s="393"/>
      <c r="F251" s="393"/>
      <c r="J251" s="394"/>
      <c r="Q251" s="393"/>
    </row>
    <row r="252" spans="3:17" s="387" customFormat="1" ht="12.75">
      <c r="C252" s="388"/>
      <c r="D252" s="389"/>
      <c r="E252" s="393"/>
      <c r="F252" s="393"/>
      <c r="J252" s="394"/>
      <c r="Q252" s="393"/>
    </row>
    <row r="253" spans="3:17" s="387" customFormat="1" ht="12.75" customHeight="1">
      <c r="C253" s="388"/>
      <c r="D253" s="389"/>
      <c r="E253" s="393"/>
      <c r="F253" s="393"/>
      <c r="J253" s="394"/>
      <c r="Q253" s="393"/>
    </row>
    <row r="254" spans="3:17" s="387" customFormat="1" ht="12.75">
      <c r="C254" s="388"/>
      <c r="D254" s="389"/>
      <c r="E254" s="393"/>
      <c r="F254" s="393"/>
      <c r="J254" s="394"/>
      <c r="Q254" s="393"/>
    </row>
    <row r="255" spans="3:17" s="387" customFormat="1" ht="12.75">
      <c r="C255" s="388"/>
      <c r="D255" s="389"/>
      <c r="E255" s="393"/>
      <c r="F255" s="393"/>
      <c r="J255" s="394"/>
      <c r="Q255" s="393"/>
    </row>
    <row r="256" spans="3:17" s="387" customFormat="1" ht="12.75">
      <c r="C256" s="388"/>
      <c r="D256" s="389"/>
      <c r="E256" s="393"/>
      <c r="F256" s="393"/>
      <c r="J256" s="394"/>
      <c r="Q256" s="393"/>
    </row>
    <row r="257" spans="3:17" s="387" customFormat="1" ht="12.75" customHeight="1">
      <c r="C257" s="388"/>
      <c r="D257" s="389"/>
      <c r="E257" s="393"/>
      <c r="F257" s="393"/>
      <c r="J257" s="394"/>
      <c r="Q257" s="393"/>
    </row>
    <row r="258" spans="3:17" s="387" customFormat="1" ht="12.75">
      <c r="C258" s="388"/>
      <c r="D258" s="389"/>
      <c r="E258" s="393"/>
      <c r="F258" s="393"/>
      <c r="J258" s="394"/>
      <c r="Q258" s="393"/>
    </row>
    <row r="259" spans="3:17" s="387" customFormat="1" ht="12.75">
      <c r="C259" s="388"/>
      <c r="D259" s="389"/>
      <c r="E259" s="393"/>
      <c r="F259" s="393"/>
      <c r="J259" s="394"/>
      <c r="Q259" s="393"/>
    </row>
    <row r="260" spans="3:17" s="387" customFormat="1" ht="12.75">
      <c r="C260" s="388"/>
      <c r="D260" s="389"/>
      <c r="E260" s="393"/>
      <c r="F260" s="393"/>
      <c r="J260" s="394"/>
      <c r="Q260" s="393"/>
    </row>
    <row r="261" spans="3:17" s="387" customFormat="1" ht="12.75" customHeight="1">
      <c r="C261" s="388"/>
      <c r="D261" s="389"/>
      <c r="E261" s="393"/>
      <c r="F261" s="393"/>
      <c r="J261" s="394"/>
      <c r="Q261" s="393"/>
    </row>
    <row r="262" spans="3:17" s="387" customFormat="1" ht="12.75">
      <c r="C262" s="388"/>
      <c r="D262" s="389"/>
      <c r="E262" s="393"/>
      <c r="F262" s="393"/>
      <c r="J262" s="394"/>
      <c r="Q262" s="393"/>
    </row>
    <row r="263" spans="3:17" s="387" customFormat="1" ht="12.75">
      <c r="C263" s="388"/>
      <c r="D263" s="389"/>
      <c r="E263" s="393"/>
      <c r="F263" s="393"/>
      <c r="J263" s="394"/>
      <c r="Q263" s="393"/>
    </row>
    <row r="264" spans="3:17" s="387" customFormat="1" ht="12.75">
      <c r="C264" s="388"/>
      <c r="D264" s="389"/>
      <c r="E264" s="393"/>
      <c r="F264" s="393"/>
      <c r="J264" s="394"/>
      <c r="Q264" s="393"/>
    </row>
    <row r="265" spans="3:17" s="387" customFormat="1" ht="12.75" customHeight="1">
      <c r="C265" s="388"/>
      <c r="D265" s="389"/>
      <c r="E265" s="393"/>
      <c r="F265" s="393"/>
      <c r="J265" s="394"/>
      <c r="Q265" s="393"/>
    </row>
    <row r="266" spans="3:17" s="387" customFormat="1" ht="12.75">
      <c r="C266" s="388"/>
      <c r="D266" s="389"/>
      <c r="E266" s="393"/>
      <c r="F266" s="393"/>
      <c r="J266" s="394"/>
      <c r="Q266" s="393"/>
    </row>
    <row r="267" spans="3:17" s="387" customFormat="1" ht="12.75">
      <c r="C267" s="388"/>
      <c r="D267" s="389"/>
      <c r="E267" s="393"/>
      <c r="F267" s="393"/>
      <c r="J267" s="394"/>
      <c r="Q267" s="393"/>
    </row>
    <row r="268" spans="3:17" s="387" customFormat="1" ht="12.75">
      <c r="C268" s="388"/>
      <c r="D268" s="389"/>
      <c r="E268" s="393"/>
      <c r="F268" s="393"/>
      <c r="J268" s="394"/>
      <c r="Q268" s="393"/>
    </row>
    <row r="269" spans="3:17" s="387" customFormat="1" ht="12.75" customHeight="1">
      <c r="C269" s="388"/>
      <c r="D269" s="389"/>
      <c r="E269" s="393"/>
      <c r="F269" s="393"/>
      <c r="J269" s="394"/>
      <c r="Q269" s="393"/>
    </row>
    <row r="270" spans="3:17" s="387" customFormat="1" ht="12.75">
      <c r="C270" s="388"/>
      <c r="D270" s="389"/>
      <c r="E270" s="393"/>
      <c r="F270" s="393"/>
      <c r="J270" s="394"/>
      <c r="Q270" s="393"/>
    </row>
    <row r="271" spans="3:17" s="387" customFormat="1" ht="12.75">
      <c r="C271" s="388"/>
      <c r="D271" s="389"/>
      <c r="E271" s="393"/>
      <c r="F271" s="393"/>
      <c r="J271" s="394"/>
      <c r="Q271" s="393"/>
    </row>
    <row r="272" spans="3:17" s="387" customFormat="1" ht="12.75">
      <c r="C272" s="388"/>
      <c r="D272" s="389"/>
      <c r="E272" s="393"/>
      <c r="F272" s="393"/>
      <c r="J272" s="394"/>
      <c r="Q272" s="393"/>
    </row>
    <row r="273" spans="3:17" s="387" customFormat="1" ht="12.75" customHeight="1">
      <c r="C273" s="388"/>
      <c r="D273" s="389"/>
      <c r="E273" s="393"/>
      <c r="F273" s="393"/>
      <c r="J273" s="394"/>
      <c r="Q273" s="393"/>
    </row>
    <row r="274" spans="3:17" s="387" customFormat="1" ht="12.75">
      <c r="C274" s="388"/>
      <c r="D274" s="389"/>
      <c r="E274" s="393"/>
      <c r="F274" s="393"/>
      <c r="J274" s="394"/>
      <c r="Q274" s="393"/>
    </row>
    <row r="275" spans="3:17" s="387" customFormat="1" ht="12.75">
      <c r="C275" s="388"/>
      <c r="D275" s="389"/>
      <c r="E275" s="393"/>
      <c r="F275" s="393"/>
      <c r="J275" s="394"/>
      <c r="Q275" s="393"/>
    </row>
    <row r="276" spans="3:17" s="387" customFormat="1" ht="12.75">
      <c r="C276" s="388"/>
      <c r="D276" s="389"/>
      <c r="E276" s="393"/>
      <c r="F276" s="393"/>
      <c r="J276" s="394"/>
      <c r="Q276" s="393"/>
    </row>
    <row r="277" spans="3:17" s="387" customFormat="1" ht="12.75" customHeight="1">
      <c r="C277" s="388"/>
      <c r="D277" s="389"/>
      <c r="E277" s="393"/>
      <c r="F277" s="393"/>
      <c r="J277" s="394"/>
      <c r="Q277" s="393"/>
    </row>
    <row r="278" spans="3:17" s="387" customFormat="1" ht="12.75">
      <c r="C278" s="388"/>
      <c r="D278" s="389"/>
      <c r="E278" s="393"/>
      <c r="F278" s="393"/>
      <c r="J278" s="394"/>
      <c r="Q278" s="393"/>
    </row>
    <row r="279" spans="3:17" s="387" customFormat="1" ht="12.75">
      <c r="C279" s="388"/>
      <c r="D279" s="389"/>
      <c r="E279" s="393"/>
      <c r="F279" s="393"/>
      <c r="J279" s="394"/>
      <c r="Q279" s="393"/>
    </row>
    <row r="280" spans="3:17" s="387" customFormat="1" ht="12.75">
      <c r="C280" s="388"/>
      <c r="D280" s="389"/>
      <c r="E280" s="393"/>
      <c r="F280" s="393"/>
      <c r="J280" s="394"/>
      <c r="Q280" s="393"/>
    </row>
    <row r="281" spans="3:17" s="387" customFormat="1" ht="12.75" customHeight="1">
      <c r="C281" s="388"/>
      <c r="D281" s="389"/>
      <c r="E281" s="393"/>
      <c r="F281" s="393"/>
      <c r="J281" s="394"/>
      <c r="Q281" s="393"/>
    </row>
    <row r="282" spans="3:17" s="387" customFormat="1" ht="12.75">
      <c r="C282" s="388"/>
      <c r="D282" s="389"/>
      <c r="E282" s="393"/>
      <c r="F282" s="393"/>
      <c r="J282" s="394"/>
      <c r="Q282" s="393"/>
    </row>
    <row r="283" spans="3:17" s="387" customFormat="1" ht="12.75">
      <c r="C283" s="388"/>
      <c r="D283" s="389"/>
      <c r="E283" s="393"/>
      <c r="F283" s="393"/>
      <c r="J283" s="394"/>
      <c r="Q283" s="393"/>
    </row>
    <row r="284" spans="3:17" s="387" customFormat="1" ht="12.75">
      <c r="C284" s="388"/>
      <c r="D284" s="389"/>
      <c r="E284" s="393"/>
      <c r="F284" s="393"/>
      <c r="J284" s="394"/>
      <c r="Q284" s="393"/>
    </row>
    <row r="285" spans="3:17" s="387" customFormat="1" ht="12.75" customHeight="1">
      <c r="C285" s="388"/>
      <c r="D285" s="389"/>
      <c r="E285" s="393"/>
      <c r="F285" s="393"/>
      <c r="J285" s="394"/>
      <c r="Q285" s="393"/>
    </row>
    <row r="286" spans="3:17" s="387" customFormat="1" ht="12.75">
      <c r="C286" s="388"/>
      <c r="D286" s="389"/>
      <c r="E286" s="393"/>
      <c r="F286" s="393"/>
      <c r="J286" s="394"/>
      <c r="Q286" s="393"/>
    </row>
    <row r="287" spans="3:17" s="387" customFormat="1" ht="12.75">
      <c r="C287" s="388"/>
      <c r="D287" s="389"/>
      <c r="E287" s="393"/>
      <c r="F287" s="393"/>
      <c r="J287" s="394"/>
      <c r="Q287" s="393"/>
    </row>
    <row r="288" spans="3:17" s="387" customFormat="1" ht="12.75">
      <c r="C288" s="388"/>
      <c r="D288" s="389"/>
      <c r="E288" s="393"/>
      <c r="F288" s="393"/>
      <c r="J288" s="394"/>
      <c r="Q288" s="393"/>
    </row>
    <row r="289" spans="3:17" s="387" customFormat="1" ht="12.75" customHeight="1">
      <c r="C289" s="388"/>
      <c r="D289" s="389"/>
      <c r="E289" s="393"/>
      <c r="F289" s="393"/>
      <c r="J289" s="394"/>
      <c r="Q289" s="393"/>
    </row>
    <row r="290" spans="3:17" s="387" customFormat="1" ht="12.75">
      <c r="C290" s="388"/>
      <c r="D290" s="389"/>
      <c r="E290" s="393"/>
      <c r="F290" s="393"/>
      <c r="J290" s="394"/>
      <c r="Q290" s="393"/>
    </row>
    <row r="291" spans="3:17" s="387" customFormat="1" ht="12.75">
      <c r="C291" s="388"/>
      <c r="D291" s="389"/>
      <c r="E291" s="393"/>
      <c r="F291" s="393"/>
      <c r="J291" s="394"/>
      <c r="Q291" s="393"/>
    </row>
    <row r="292" spans="3:17" s="387" customFormat="1" ht="12.75">
      <c r="C292" s="388"/>
      <c r="D292" s="389"/>
      <c r="E292" s="393"/>
      <c r="F292" s="393"/>
      <c r="J292" s="394"/>
      <c r="Q292" s="393"/>
    </row>
    <row r="293" spans="3:17" s="387" customFormat="1" ht="12.75" customHeight="1">
      <c r="C293" s="388"/>
      <c r="D293" s="389"/>
      <c r="E293" s="393"/>
      <c r="F293" s="393"/>
      <c r="J293" s="394"/>
      <c r="Q293" s="393"/>
    </row>
    <row r="294" spans="3:17" s="387" customFormat="1" ht="12.75">
      <c r="C294" s="388"/>
      <c r="D294" s="389"/>
      <c r="E294" s="393"/>
      <c r="F294" s="393"/>
      <c r="J294" s="394"/>
      <c r="Q294" s="393"/>
    </row>
    <row r="295" spans="3:17" s="387" customFormat="1" ht="12.75">
      <c r="C295" s="388"/>
      <c r="D295" s="389"/>
      <c r="E295" s="393"/>
      <c r="F295" s="393"/>
      <c r="J295" s="394"/>
      <c r="Q295" s="393"/>
    </row>
    <row r="296" spans="3:17" s="387" customFormat="1" ht="12.75">
      <c r="C296" s="388"/>
      <c r="D296" s="389"/>
      <c r="E296" s="393"/>
      <c r="F296" s="393"/>
      <c r="J296" s="394"/>
      <c r="Q296" s="393"/>
    </row>
    <row r="297" spans="3:17" s="387" customFormat="1" ht="12.75" customHeight="1">
      <c r="C297" s="388"/>
      <c r="D297" s="389"/>
      <c r="E297" s="393"/>
      <c r="F297" s="393"/>
      <c r="J297" s="394"/>
      <c r="Q297" s="393"/>
    </row>
    <row r="298" spans="3:17" s="387" customFormat="1" ht="12.75">
      <c r="C298" s="388"/>
      <c r="D298" s="389"/>
      <c r="E298" s="393"/>
      <c r="F298" s="393"/>
      <c r="J298" s="394"/>
      <c r="Q298" s="393"/>
    </row>
    <row r="299" spans="3:17" s="387" customFormat="1" ht="12.75">
      <c r="C299" s="395"/>
      <c r="D299" s="389"/>
      <c r="E299" s="393"/>
      <c r="F299" s="393"/>
      <c r="J299" s="394"/>
      <c r="Q299" s="393"/>
    </row>
    <row r="300" spans="3:17" s="387" customFormat="1" ht="12.75">
      <c r="C300" s="395"/>
      <c r="D300" s="389"/>
      <c r="E300" s="393"/>
      <c r="F300" s="393"/>
      <c r="J300" s="394"/>
      <c r="Q300" s="393"/>
    </row>
    <row r="301" spans="3:17" s="387" customFormat="1" ht="12.75">
      <c r="C301" s="395"/>
      <c r="D301" s="389"/>
      <c r="E301" s="393"/>
      <c r="F301" s="393"/>
      <c r="J301" s="394"/>
      <c r="Q301" s="393"/>
    </row>
    <row r="302" spans="3:17" s="387" customFormat="1" ht="12.75">
      <c r="C302" s="395"/>
      <c r="D302" s="389"/>
      <c r="E302" s="393"/>
      <c r="F302" s="393"/>
      <c r="J302" s="394"/>
      <c r="Q302" s="393"/>
    </row>
    <row r="303" spans="3:17" s="387" customFormat="1" ht="12.75">
      <c r="C303" s="395"/>
      <c r="D303" s="389"/>
      <c r="E303" s="393"/>
      <c r="F303" s="393"/>
      <c r="J303" s="394"/>
      <c r="Q303" s="393"/>
    </row>
    <row r="304" spans="3:17" s="387" customFormat="1" ht="12.75">
      <c r="C304" s="395"/>
      <c r="D304" s="389"/>
      <c r="E304" s="393"/>
      <c r="F304" s="393"/>
      <c r="J304" s="394"/>
      <c r="Q304" s="393"/>
    </row>
  </sheetData>
  <sheetProtection/>
  <mergeCells count="21">
    <mergeCell ref="N6:N8"/>
    <mergeCell ref="L7:L8"/>
    <mergeCell ref="M7:M8"/>
    <mergeCell ref="L6:M6"/>
    <mergeCell ref="Q5:Q8"/>
    <mergeCell ref="E6:E8"/>
    <mergeCell ref="G6:H6"/>
    <mergeCell ref="J6:J8"/>
    <mergeCell ref="K6:K8"/>
    <mergeCell ref="J5:P5"/>
    <mergeCell ref="F6:F8"/>
    <mergeCell ref="I6:I8"/>
    <mergeCell ref="O7:O8"/>
    <mergeCell ref="O6:P6"/>
    <mergeCell ref="A5:A8"/>
    <mergeCell ref="D5:D8"/>
    <mergeCell ref="C5:C8"/>
    <mergeCell ref="E5:I5"/>
    <mergeCell ref="G7:G8"/>
    <mergeCell ref="H7:H8"/>
    <mergeCell ref="B6:B8"/>
  </mergeCells>
  <printOptions/>
  <pageMargins left="0.1968503937007874" right="0.1968503937007874" top="0.7874015748031497" bottom="0.5511811023622047" header="0" footer="0"/>
  <pageSetup fitToHeight="6" horizontalDpi="600" verticalDpi="600" orientation="landscape" paperSize="9" scale="60" r:id="rId2"/>
  <rowBreaks count="2" manualBreakCount="2">
    <brk id="104" max="16" man="1"/>
    <brk id="162" max="16" man="1"/>
  </rowBreaks>
  <drawing r:id="rId1"/>
</worksheet>
</file>

<file path=xl/worksheets/sheet3.xml><?xml version="1.0" encoding="utf-8"?>
<worksheet xmlns="http://schemas.openxmlformats.org/spreadsheetml/2006/main" xmlns:r="http://schemas.openxmlformats.org/officeDocument/2006/relationships">
  <dimension ref="A3:M26"/>
  <sheetViews>
    <sheetView zoomScalePageLayoutView="0" workbookViewId="0" topLeftCell="A1">
      <selection activeCell="D14" sqref="D14"/>
    </sheetView>
  </sheetViews>
  <sheetFormatPr defaultColWidth="9.00390625" defaultRowHeight="12.75"/>
  <cols>
    <col min="1" max="1" width="16.125" style="25" customWidth="1"/>
    <col min="2" max="2" width="15.25390625" style="25" customWidth="1"/>
    <col min="3" max="3" width="8.375" style="25" customWidth="1"/>
    <col min="4" max="4" width="23.375" style="25" customWidth="1"/>
    <col min="5" max="5" width="32.125" style="25" customWidth="1"/>
    <col min="6" max="6" width="29.25390625" style="25" customWidth="1"/>
    <col min="7" max="7" width="50.25390625" style="25" hidden="1" customWidth="1"/>
    <col min="8" max="8" width="37.25390625" style="25" hidden="1" customWidth="1"/>
    <col min="9" max="9" width="16.875" style="25" customWidth="1"/>
    <col min="10" max="16384" width="9.125" style="25" customWidth="1"/>
  </cols>
  <sheetData>
    <row r="3" spans="2:5" ht="15">
      <c r="B3" s="127"/>
      <c r="C3" s="128"/>
      <c r="D3" s="128"/>
      <c r="E3" s="128"/>
    </row>
    <row r="6" ht="49.5" customHeight="1"/>
    <row r="9" ht="30" customHeight="1"/>
    <row r="10" ht="26.25" customHeight="1"/>
    <row r="11" spans="9:13" ht="73.5" customHeight="1">
      <c r="I11" s="129" t="s">
        <v>4</v>
      </c>
      <c r="M11" s="493"/>
    </row>
    <row r="12" spans="1:9" ht="41.25" customHeight="1">
      <c r="A12" s="543" t="s">
        <v>266</v>
      </c>
      <c r="B12" s="543" t="s">
        <v>267</v>
      </c>
      <c r="C12" s="543"/>
      <c r="D12" s="541" t="s">
        <v>418</v>
      </c>
      <c r="E12" s="555"/>
      <c r="F12" s="552"/>
      <c r="G12" s="543" t="s">
        <v>268</v>
      </c>
      <c r="H12" s="553"/>
      <c r="I12" s="130"/>
    </row>
    <row r="13" spans="1:9" ht="54" customHeight="1">
      <c r="A13" s="543"/>
      <c r="B13" s="543"/>
      <c r="C13" s="543"/>
      <c r="D13" s="551" t="s">
        <v>427</v>
      </c>
      <c r="E13" s="552"/>
      <c r="F13" s="427" t="s">
        <v>428</v>
      </c>
      <c r="G13" s="131" t="s">
        <v>269</v>
      </c>
      <c r="H13" s="131" t="s">
        <v>270</v>
      </c>
      <c r="I13" s="543" t="s">
        <v>178</v>
      </c>
    </row>
    <row r="14" spans="1:9" ht="152.25" customHeight="1">
      <c r="A14" s="543"/>
      <c r="B14" s="543"/>
      <c r="C14" s="543"/>
      <c r="D14" s="494" t="s">
        <v>430</v>
      </c>
      <c r="E14" s="494" t="s">
        <v>429</v>
      </c>
      <c r="F14" s="495" t="s">
        <v>431</v>
      </c>
      <c r="G14" s="543" t="s">
        <v>273</v>
      </c>
      <c r="H14" s="546"/>
      <c r="I14" s="544"/>
    </row>
    <row r="15" spans="1:9" ht="2.25" customHeight="1" hidden="1">
      <c r="A15" s="543"/>
      <c r="B15" s="543"/>
      <c r="C15" s="543"/>
      <c r="D15" s="382"/>
      <c r="E15" s="382"/>
      <c r="F15" s="428"/>
      <c r="G15" s="545"/>
      <c r="H15" s="547"/>
      <c r="I15" s="544"/>
    </row>
    <row r="16" spans="1:9" ht="37.5" customHeight="1">
      <c r="A16" s="132">
        <v>17100000000</v>
      </c>
      <c r="B16" s="548" t="s">
        <v>419</v>
      </c>
      <c r="C16" s="549"/>
      <c r="D16" s="501">
        <v>15170</v>
      </c>
      <c r="E16" s="271">
        <v>70000</v>
      </c>
      <c r="F16" s="271">
        <v>1062000</v>
      </c>
      <c r="G16" s="160"/>
      <c r="H16" s="160"/>
      <c r="I16" s="160">
        <f>SUM(D16:H16)</f>
        <v>1147170</v>
      </c>
    </row>
    <row r="17" spans="1:9" ht="32.25" customHeight="1" hidden="1">
      <c r="A17" s="132">
        <v>17302000000</v>
      </c>
      <c r="B17" s="550" t="s">
        <v>271</v>
      </c>
      <c r="C17" s="550"/>
      <c r="D17" s="132"/>
      <c r="E17" s="132"/>
      <c r="F17" s="133"/>
      <c r="G17" s="133"/>
      <c r="H17" s="133"/>
      <c r="I17" s="134">
        <f>SUM(F17:H17)</f>
        <v>0</v>
      </c>
    </row>
    <row r="18" spans="1:9" ht="27" customHeight="1" hidden="1">
      <c r="A18" s="132">
        <v>3</v>
      </c>
      <c r="B18" s="550" t="s">
        <v>272</v>
      </c>
      <c r="C18" s="550"/>
      <c r="D18" s="132"/>
      <c r="E18" s="132"/>
      <c r="F18" s="133"/>
      <c r="G18" s="133"/>
      <c r="H18" s="133"/>
      <c r="I18" s="134">
        <f>SUM(F18:H18)</f>
        <v>0</v>
      </c>
    </row>
    <row r="19" spans="1:9" ht="45" customHeight="1">
      <c r="A19" s="135"/>
      <c r="B19" s="554" t="s">
        <v>248</v>
      </c>
      <c r="C19" s="554"/>
      <c r="D19" s="161">
        <f aca="true" t="shared" si="0" ref="D19:I19">SUM(D16:D18)</f>
        <v>15170</v>
      </c>
      <c r="E19" s="161">
        <f t="shared" si="0"/>
        <v>70000</v>
      </c>
      <c r="F19" s="161">
        <f t="shared" si="0"/>
        <v>1062000</v>
      </c>
      <c r="G19" s="161">
        <f t="shared" si="0"/>
        <v>0</v>
      </c>
      <c r="H19" s="161">
        <f t="shared" si="0"/>
        <v>0</v>
      </c>
      <c r="I19" s="161">
        <f t="shared" si="0"/>
        <v>1147170</v>
      </c>
    </row>
    <row r="20" spans="1:9" ht="20.25">
      <c r="A20" s="136"/>
      <c r="B20" s="136"/>
      <c r="C20" s="136"/>
      <c r="D20" s="136"/>
      <c r="E20" s="136"/>
      <c r="F20" s="136"/>
      <c r="G20" s="136"/>
      <c r="H20" s="136"/>
      <c r="I20" s="136"/>
    </row>
    <row r="21" spans="1:9" ht="20.25">
      <c r="A21" s="136"/>
      <c r="B21" s="136"/>
      <c r="C21" s="136"/>
      <c r="D21" s="136"/>
      <c r="E21" s="136"/>
      <c r="F21" s="136"/>
      <c r="G21" s="136"/>
      <c r="H21" s="136"/>
      <c r="I21" s="136"/>
    </row>
    <row r="22" spans="1:9" ht="20.25">
      <c r="A22" s="136"/>
      <c r="B22" s="136"/>
      <c r="C22" s="136"/>
      <c r="D22" s="136"/>
      <c r="E22" s="136"/>
      <c r="F22" s="136"/>
      <c r="G22" s="136"/>
      <c r="H22" s="136"/>
      <c r="I22" s="136"/>
    </row>
    <row r="23" spans="1:9" ht="20.25">
      <c r="A23" s="136"/>
      <c r="B23" s="136"/>
      <c r="C23" s="136"/>
      <c r="D23" s="136"/>
      <c r="E23" s="136"/>
      <c r="F23" s="136"/>
      <c r="G23" s="136"/>
      <c r="H23" s="136"/>
      <c r="I23" s="136"/>
    </row>
    <row r="24" spans="1:9" ht="20.25">
      <c r="A24" s="136"/>
      <c r="B24" s="136"/>
      <c r="C24" s="136"/>
      <c r="D24" s="136"/>
      <c r="E24" s="136"/>
      <c r="F24" s="136"/>
      <c r="G24" s="136"/>
      <c r="H24" s="136"/>
      <c r="I24" s="136"/>
    </row>
    <row r="25" spans="1:9" ht="20.25">
      <c r="A25" s="136"/>
      <c r="B25" s="136"/>
      <c r="C25" s="136"/>
      <c r="D25" s="136"/>
      <c r="E25" s="136"/>
      <c r="F25" s="136"/>
      <c r="G25" s="136"/>
      <c r="H25" s="136"/>
      <c r="I25" s="136"/>
    </row>
    <row r="26" spans="1:9" ht="20.25">
      <c r="A26" s="136"/>
      <c r="B26" s="136"/>
      <c r="C26" s="136"/>
      <c r="D26" s="136"/>
      <c r="E26" s="136"/>
      <c r="F26" s="136"/>
      <c r="G26" s="136"/>
      <c r="H26" s="136"/>
      <c r="I26" s="136"/>
    </row>
  </sheetData>
  <sheetProtection/>
  <mergeCells count="12">
    <mergeCell ref="G12:H12"/>
    <mergeCell ref="B19:C19"/>
    <mergeCell ref="B18:C18"/>
    <mergeCell ref="D12:F12"/>
    <mergeCell ref="B17:C17"/>
    <mergeCell ref="D13:E13"/>
    <mergeCell ref="A12:A15"/>
    <mergeCell ref="B12:C15"/>
    <mergeCell ref="I13:I15"/>
    <mergeCell ref="G14:G15"/>
    <mergeCell ref="H14:H15"/>
    <mergeCell ref="B16:C16"/>
  </mergeCells>
  <conditionalFormatting sqref="C3:E3">
    <cfRule type="cellIs" priority="1" dxfId="0" operator="greaterThan" stopIfTrue="1">
      <formula>45</formula>
    </cfRule>
  </conditionalFormatting>
  <printOptions/>
  <pageMargins left="0.984251968503937" right="0.7480314960629921" top="0.984251968503937" bottom="0.984251968503937" header="0.5118110236220472" footer="0.5118110236220472"/>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T83"/>
  <sheetViews>
    <sheetView view="pageBreakPreview" zoomScale="75" zoomScaleSheetLayoutView="75" zoomScalePageLayoutView="0" workbookViewId="0" topLeftCell="D1">
      <selection activeCell="D78" sqref="D78"/>
    </sheetView>
  </sheetViews>
  <sheetFormatPr defaultColWidth="9.00390625" defaultRowHeight="12.75"/>
  <cols>
    <col min="1" max="1" width="25.625" style="27" customWidth="1"/>
    <col min="2" max="2" width="18.625" style="27" customWidth="1"/>
    <col min="3" max="3" width="16.625" style="27" customWidth="1"/>
    <col min="4" max="4" width="96.875" style="27" customWidth="1"/>
    <col min="5" max="5" width="65.625" style="27" customWidth="1"/>
    <col min="6" max="6" width="14.75390625" style="27" customWidth="1"/>
    <col min="7" max="7" width="15.375" style="27" customWidth="1"/>
    <col min="8" max="8" width="15.75390625" style="27" customWidth="1"/>
    <col min="9" max="9" width="19.875" style="27" customWidth="1"/>
    <col min="10" max="10" width="15.125" style="27" hidden="1" customWidth="1"/>
    <col min="11" max="16384" width="9.125" style="27" customWidth="1"/>
  </cols>
  <sheetData>
    <row r="1" spans="1:7" ht="15.75">
      <c r="A1" s="26"/>
      <c r="B1" s="26"/>
      <c r="C1" s="26"/>
      <c r="D1" s="26"/>
      <c r="E1" s="26"/>
      <c r="F1" s="26"/>
      <c r="G1" s="26"/>
    </row>
    <row r="2" spans="1:7" ht="15.75">
      <c r="A2" s="26"/>
      <c r="B2" s="26"/>
      <c r="C2" s="26"/>
      <c r="D2" s="26"/>
      <c r="E2" s="26"/>
      <c r="F2" s="26"/>
      <c r="G2" s="26"/>
    </row>
    <row r="3" spans="1:7" ht="15.75">
      <c r="A3" s="26"/>
      <c r="B3" s="26"/>
      <c r="C3" s="26"/>
      <c r="D3" s="26"/>
      <c r="E3" s="26"/>
      <c r="F3" s="26"/>
      <c r="G3" s="26"/>
    </row>
    <row r="4" spans="1:10" ht="18.75">
      <c r="A4" s="26"/>
      <c r="B4" s="26"/>
      <c r="C4" s="26"/>
      <c r="D4" s="26"/>
      <c r="E4" s="26"/>
      <c r="F4" s="26"/>
      <c r="G4" s="26"/>
      <c r="H4" s="28"/>
      <c r="I4" s="28"/>
      <c r="J4" s="26"/>
    </row>
    <row r="5" spans="1:10" ht="18.75">
      <c r="A5" s="26"/>
      <c r="B5" s="26"/>
      <c r="C5" s="26"/>
      <c r="D5" s="26"/>
      <c r="E5" s="26"/>
      <c r="F5" s="26"/>
      <c r="G5" s="26"/>
      <c r="H5" s="28"/>
      <c r="I5" s="28"/>
      <c r="J5" s="26"/>
    </row>
    <row r="7" spans="1:9" ht="28.5" customHeight="1" thickBot="1">
      <c r="A7" s="28"/>
      <c r="B7" s="28"/>
      <c r="C7" s="28"/>
      <c r="D7" s="28"/>
      <c r="E7" s="28"/>
      <c r="F7" s="28"/>
      <c r="G7" s="28"/>
      <c r="H7" s="28"/>
      <c r="I7" s="28" t="s">
        <v>4</v>
      </c>
    </row>
    <row r="8" spans="1:10" s="29" customFormat="1" ht="82.5" customHeight="1">
      <c r="A8" s="327" t="s">
        <v>74</v>
      </c>
      <c r="B8" s="327" t="s">
        <v>298</v>
      </c>
      <c r="C8" s="327" t="s">
        <v>153</v>
      </c>
      <c r="D8" s="327" t="s">
        <v>297</v>
      </c>
      <c r="E8" s="327" t="s">
        <v>246</v>
      </c>
      <c r="F8" s="327" t="s">
        <v>237</v>
      </c>
      <c r="G8" s="327" t="s">
        <v>238</v>
      </c>
      <c r="H8" s="327" t="s">
        <v>239</v>
      </c>
      <c r="I8" s="327" t="s">
        <v>240</v>
      </c>
      <c r="J8" s="266" t="s">
        <v>241</v>
      </c>
    </row>
    <row r="9" spans="1:10" s="29" customFormat="1" ht="19.5" customHeight="1">
      <c r="A9" s="30">
        <v>1</v>
      </c>
      <c r="B9" s="30">
        <v>2</v>
      </c>
      <c r="C9" s="30">
        <v>3</v>
      </c>
      <c r="D9" s="30">
        <v>4</v>
      </c>
      <c r="E9" s="30">
        <v>5</v>
      </c>
      <c r="F9" s="31">
        <v>6</v>
      </c>
      <c r="G9" s="31">
        <v>7</v>
      </c>
      <c r="H9" s="30">
        <v>8</v>
      </c>
      <c r="I9" s="30">
        <v>9</v>
      </c>
      <c r="J9" s="32">
        <v>8</v>
      </c>
    </row>
    <row r="10" spans="1:10" s="29" customFormat="1" ht="30.75" customHeight="1">
      <c r="A10" s="34" t="s">
        <v>154</v>
      </c>
      <c r="B10" s="34"/>
      <c r="C10" s="77"/>
      <c r="D10" s="79" t="s">
        <v>171</v>
      </c>
      <c r="E10" s="75"/>
      <c r="F10" s="80">
        <f>SUM(F51:F71)</f>
        <v>0</v>
      </c>
      <c r="G10" s="80"/>
      <c r="H10" s="80">
        <f>SUM(H51:H71)</f>
        <v>0</v>
      </c>
      <c r="I10" s="80">
        <f>SUM(I11)</f>
        <v>18265004</v>
      </c>
      <c r="J10" s="32"/>
    </row>
    <row r="11" spans="1:10" s="82" customFormat="1" ht="30" customHeight="1">
      <c r="A11" s="319" t="s">
        <v>155</v>
      </c>
      <c r="B11" s="319"/>
      <c r="C11" s="320"/>
      <c r="D11" s="310" t="s">
        <v>171</v>
      </c>
      <c r="E11" s="311"/>
      <c r="F11" s="312">
        <f>SUM(F53:F72)</f>
        <v>0</v>
      </c>
      <c r="G11" s="312"/>
      <c r="H11" s="312">
        <f>SUM(H53:H72)</f>
        <v>0</v>
      </c>
      <c r="I11" s="312">
        <f>SUM(I12:I14,I15,I17,I19:I21,I22)</f>
        <v>18265004</v>
      </c>
      <c r="J11" s="81" t="e">
        <f>SUM(#REF!)</f>
        <v>#REF!</v>
      </c>
    </row>
    <row r="12" spans="1:10" s="82" customFormat="1" ht="36" customHeight="1">
      <c r="A12" s="431" t="s">
        <v>287</v>
      </c>
      <c r="B12" s="431" t="s">
        <v>330</v>
      </c>
      <c r="C12" s="432" t="s">
        <v>217</v>
      </c>
      <c r="D12" s="433" t="s">
        <v>286</v>
      </c>
      <c r="E12" s="434" t="s">
        <v>421</v>
      </c>
      <c r="F12" s="84"/>
      <c r="G12" s="85"/>
      <c r="H12" s="84"/>
      <c r="I12" s="174">
        <v>6346200</v>
      </c>
      <c r="J12" s="81"/>
    </row>
    <row r="13" spans="1:10" s="82" customFormat="1" ht="36.75" customHeight="1">
      <c r="A13" s="431" t="s">
        <v>287</v>
      </c>
      <c r="B13" s="431" t="s">
        <v>330</v>
      </c>
      <c r="C13" s="432" t="s">
        <v>217</v>
      </c>
      <c r="D13" s="433" t="s">
        <v>286</v>
      </c>
      <c r="E13" s="434" t="s">
        <v>422</v>
      </c>
      <c r="F13" s="84"/>
      <c r="G13" s="85"/>
      <c r="H13" s="84"/>
      <c r="I13" s="174">
        <v>1874140</v>
      </c>
      <c r="J13" s="81"/>
    </row>
    <row r="14" spans="1:10" s="82" customFormat="1" ht="27" customHeight="1">
      <c r="A14" s="86" t="s">
        <v>23</v>
      </c>
      <c r="B14" s="86" t="s">
        <v>300</v>
      </c>
      <c r="C14" s="86" t="s">
        <v>198</v>
      </c>
      <c r="D14" s="430" t="s">
        <v>22</v>
      </c>
      <c r="E14" s="434"/>
      <c r="F14" s="84"/>
      <c r="G14" s="85"/>
      <c r="H14" s="84"/>
      <c r="I14" s="174">
        <v>4133000</v>
      </c>
      <c r="J14" s="81"/>
    </row>
    <row r="15" spans="1:10" s="82" customFormat="1" ht="26.25" customHeight="1">
      <c r="A15" s="431" t="s">
        <v>51</v>
      </c>
      <c r="B15" s="435" t="s">
        <v>318</v>
      </c>
      <c r="C15" s="431"/>
      <c r="D15" s="436" t="s">
        <v>49</v>
      </c>
      <c r="E15" s="434"/>
      <c r="F15" s="84"/>
      <c r="G15" s="84"/>
      <c r="H15" s="84"/>
      <c r="I15" s="84">
        <v>2851031</v>
      </c>
      <c r="J15" s="81"/>
    </row>
    <row r="16" spans="1:10" s="82" customFormat="1" ht="24" customHeight="1">
      <c r="A16" s="437" t="s">
        <v>52</v>
      </c>
      <c r="B16" s="435" t="s">
        <v>319</v>
      </c>
      <c r="C16" s="437" t="s">
        <v>210</v>
      </c>
      <c r="D16" s="438" t="s">
        <v>50</v>
      </c>
      <c r="E16" s="434"/>
      <c r="F16" s="84"/>
      <c r="G16" s="85"/>
      <c r="H16" s="84"/>
      <c r="I16" s="317">
        <v>2851031</v>
      </c>
      <c r="J16" s="81"/>
    </row>
    <row r="17" spans="1:10" s="82" customFormat="1" ht="27" customHeight="1">
      <c r="A17" s="435" t="s">
        <v>413</v>
      </c>
      <c r="B17" s="435" t="s">
        <v>412</v>
      </c>
      <c r="C17" s="435"/>
      <c r="D17" s="439" t="s">
        <v>410</v>
      </c>
      <c r="E17" s="434"/>
      <c r="F17" s="84"/>
      <c r="G17" s="85"/>
      <c r="H17" s="84"/>
      <c r="I17" s="174">
        <v>935020</v>
      </c>
      <c r="J17" s="81"/>
    </row>
    <row r="18" spans="1:10" s="82" customFormat="1" ht="27" customHeight="1">
      <c r="A18" s="437" t="s">
        <v>408</v>
      </c>
      <c r="B18" s="435" t="s">
        <v>409</v>
      </c>
      <c r="C18" s="437"/>
      <c r="D18" s="438" t="s">
        <v>411</v>
      </c>
      <c r="E18" s="434"/>
      <c r="F18" s="84"/>
      <c r="G18" s="85"/>
      <c r="H18" s="84"/>
      <c r="I18" s="326">
        <v>935020</v>
      </c>
      <c r="J18" s="81"/>
    </row>
    <row r="19" spans="1:10" s="82" customFormat="1" ht="27" customHeight="1">
      <c r="A19" s="86" t="s">
        <v>53</v>
      </c>
      <c r="B19" s="86" t="s">
        <v>320</v>
      </c>
      <c r="C19" s="86" t="s">
        <v>211</v>
      </c>
      <c r="D19" s="409" t="s">
        <v>244</v>
      </c>
      <c r="E19" s="434"/>
      <c r="F19" s="84"/>
      <c r="G19" s="85"/>
      <c r="H19" s="84"/>
      <c r="I19" s="502">
        <v>730000</v>
      </c>
      <c r="J19" s="81"/>
    </row>
    <row r="20" spans="1:10" s="82" customFormat="1" ht="27" customHeight="1">
      <c r="A20" s="435" t="s">
        <v>67</v>
      </c>
      <c r="B20" s="435" t="s">
        <v>327</v>
      </c>
      <c r="C20" s="435" t="s">
        <v>214</v>
      </c>
      <c r="D20" s="439" t="s">
        <v>66</v>
      </c>
      <c r="E20" s="316"/>
      <c r="F20" s="317"/>
      <c r="G20" s="318"/>
      <c r="H20" s="317"/>
      <c r="I20" s="443">
        <v>199594</v>
      </c>
      <c r="J20" s="81"/>
    </row>
    <row r="21" spans="1:10" s="82" customFormat="1" ht="27" customHeight="1">
      <c r="A21" s="431" t="s">
        <v>68</v>
      </c>
      <c r="B21" s="435" t="s">
        <v>328</v>
      </c>
      <c r="C21" s="435" t="s">
        <v>228</v>
      </c>
      <c r="D21" s="440" t="s">
        <v>69</v>
      </c>
      <c r="E21" s="434"/>
      <c r="F21" s="84"/>
      <c r="G21" s="85"/>
      <c r="H21" s="84"/>
      <c r="I21" s="84">
        <v>134019</v>
      </c>
      <c r="J21" s="81"/>
    </row>
    <row r="22" spans="1:10" s="82" customFormat="1" ht="24" customHeight="1">
      <c r="A22" s="441" t="s">
        <v>403</v>
      </c>
      <c r="B22" s="441" t="s">
        <v>400</v>
      </c>
      <c r="C22" s="441" t="s">
        <v>215</v>
      </c>
      <c r="D22" s="442" t="s">
        <v>3</v>
      </c>
      <c r="E22" s="434"/>
      <c r="F22" s="84"/>
      <c r="G22" s="85"/>
      <c r="H22" s="84"/>
      <c r="I22" s="328">
        <v>1062000</v>
      </c>
      <c r="J22" s="81"/>
    </row>
    <row r="23" spans="1:10" s="82" customFormat="1" ht="24" customHeight="1" hidden="1">
      <c r="A23" s="313"/>
      <c r="B23" s="313"/>
      <c r="C23" s="314"/>
      <c r="D23" s="315"/>
      <c r="E23" s="83"/>
      <c r="F23" s="84"/>
      <c r="G23" s="85"/>
      <c r="H23" s="84"/>
      <c r="I23" s="328"/>
      <c r="J23" s="81"/>
    </row>
    <row r="24" spans="1:10" s="82" customFormat="1" ht="15.75" customHeight="1" hidden="1">
      <c r="A24" s="272"/>
      <c r="B24" s="272"/>
      <c r="C24" s="273"/>
      <c r="D24" s="274"/>
      <c r="E24" s="83"/>
      <c r="F24" s="84"/>
      <c r="G24" s="85"/>
      <c r="H24" s="84"/>
      <c r="I24" s="174"/>
      <c r="J24" s="81"/>
    </row>
    <row r="25" spans="1:10" s="82" customFormat="1" ht="21" customHeight="1" hidden="1">
      <c r="A25" s="272"/>
      <c r="B25" s="272"/>
      <c r="C25" s="273"/>
      <c r="D25" s="274"/>
      <c r="E25" s="83"/>
      <c r="F25" s="84"/>
      <c r="G25" s="85"/>
      <c r="H25" s="84"/>
      <c r="I25" s="174"/>
      <c r="J25" s="81"/>
    </row>
    <row r="26" spans="1:10" s="82" customFormat="1" ht="28.5" customHeight="1" hidden="1">
      <c r="A26" s="272"/>
      <c r="B26" s="272"/>
      <c r="C26" s="273"/>
      <c r="D26" s="274"/>
      <c r="E26" s="83"/>
      <c r="F26" s="84"/>
      <c r="G26" s="85"/>
      <c r="H26" s="84"/>
      <c r="I26" s="174"/>
      <c r="J26" s="81"/>
    </row>
    <row r="27" spans="1:10" s="82" customFormat="1" ht="27" customHeight="1" hidden="1">
      <c r="A27" s="272"/>
      <c r="B27" s="272"/>
      <c r="C27" s="273"/>
      <c r="D27" s="274"/>
      <c r="E27" s="83"/>
      <c r="F27" s="84"/>
      <c r="G27" s="85"/>
      <c r="H27" s="84"/>
      <c r="I27" s="174"/>
      <c r="J27" s="81"/>
    </row>
    <row r="28" spans="1:10" s="82" customFormat="1" ht="64.5" customHeight="1" hidden="1">
      <c r="A28" s="272"/>
      <c r="B28" s="272"/>
      <c r="C28" s="273"/>
      <c r="D28" s="274"/>
      <c r="E28" s="83"/>
      <c r="F28" s="84"/>
      <c r="G28" s="85"/>
      <c r="H28" s="84"/>
      <c r="I28" s="174"/>
      <c r="J28" s="81"/>
    </row>
    <row r="29" spans="1:10" s="82" customFormat="1" ht="44.25" customHeight="1" hidden="1">
      <c r="A29" s="272"/>
      <c r="B29" s="272"/>
      <c r="C29" s="273"/>
      <c r="D29" s="274"/>
      <c r="E29" s="83"/>
      <c r="F29" s="84"/>
      <c r="G29" s="85"/>
      <c r="H29" s="84"/>
      <c r="I29" s="174"/>
      <c r="J29" s="81"/>
    </row>
    <row r="30" spans="1:10" s="82" customFormat="1" ht="44.25" customHeight="1" hidden="1">
      <c r="A30" s="272"/>
      <c r="B30" s="272"/>
      <c r="C30" s="273"/>
      <c r="D30" s="274"/>
      <c r="E30" s="83"/>
      <c r="F30" s="84"/>
      <c r="G30" s="85"/>
      <c r="H30" s="84"/>
      <c r="I30" s="328"/>
      <c r="J30" s="81"/>
    </row>
    <row r="31" spans="1:10" s="82" customFormat="1" ht="42" customHeight="1">
      <c r="A31" s="448" t="s">
        <v>405</v>
      </c>
      <c r="B31" s="448"/>
      <c r="C31" s="454"/>
      <c r="D31" s="455" t="s">
        <v>406</v>
      </c>
      <c r="E31" s="456"/>
      <c r="F31" s="457"/>
      <c r="G31" s="458"/>
      <c r="H31" s="457"/>
      <c r="I31" s="459">
        <f>SUM(I32)</f>
        <v>134118</v>
      </c>
      <c r="J31" s="81"/>
    </row>
    <row r="32" spans="1:10" s="82" customFormat="1" ht="41.25" customHeight="1">
      <c r="A32" s="449" t="s">
        <v>404</v>
      </c>
      <c r="B32" s="449"/>
      <c r="C32" s="449"/>
      <c r="D32" s="450" t="s">
        <v>406</v>
      </c>
      <c r="E32" s="451"/>
      <c r="F32" s="452"/>
      <c r="G32" s="453"/>
      <c r="H32" s="452"/>
      <c r="I32" s="460">
        <f>SUM(I33)</f>
        <v>134118</v>
      </c>
      <c r="J32" s="81"/>
    </row>
    <row r="33" spans="1:10" s="82" customFormat="1" ht="27" customHeight="1">
      <c r="A33" s="86" t="s">
        <v>407</v>
      </c>
      <c r="B33" s="86" t="s">
        <v>215</v>
      </c>
      <c r="C33" s="86" t="s">
        <v>199</v>
      </c>
      <c r="D33" s="397" t="s">
        <v>425</v>
      </c>
      <c r="E33" s="83"/>
      <c r="F33" s="84"/>
      <c r="G33" s="84"/>
      <c r="H33" s="84"/>
      <c r="I33" s="84">
        <v>134118</v>
      </c>
      <c r="J33" s="81"/>
    </row>
    <row r="34" spans="1:10" s="82" customFormat="1" ht="30" customHeight="1">
      <c r="A34" s="34" t="s">
        <v>156</v>
      </c>
      <c r="B34" s="34"/>
      <c r="C34" s="77"/>
      <c r="D34" s="79" t="s">
        <v>173</v>
      </c>
      <c r="E34" s="75"/>
      <c r="F34" s="80">
        <f>SUM(F35:F50)</f>
        <v>0</v>
      </c>
      <c r="G34" s="80"/>
      <c r="H34" s="80">
        <f>SUM(H35:H50)</f>
        <v>0</v>
      </c>
      <c r="I34" s="80">
        <f>SUM(I35)</f>
        <v>5252492</v>
      </c>
      <c r="J34" s="81"/>
    </row>
    <row r="35" spans="1:10" s="82" customFormat="1" ht="29.25" customHeight="1">
      <c r="A35" s="319" t="s">
        <v>157</v>
      </c>
      <c r="B35" s="319"/>
      <c r="C35" s="320"/>
      <c r="D35" s="310" t="s">
        <v>173</v>
      </c>
      <c r="E35" s="311"/>
      <c r="F35" s="312">
        <f>SUM(F36:F51)</f>
        <v>0</v>
      </c>
      <c r="G35" s="312"/>
      <c r="H35" s="312">
        <f>SUM(H36:H51)</f>
        <v>0</v>
      </c>
      <c r="I35" s="312">
        <f>SUM(I36:I51)</f>
        <v>5252492</v>
      </c>
      <c r="J35" s="81"/>
    </row>
    <row r="36" spans="1:10" s="82" customFormat="1" ht="28.5" customHeight="1">
      <c r="A36" s="272" t="s">
        <v>402</v>
      </c>
      <c r="B36" s="86" t="s">
        <v>325</v>
      </c>
      <c r="C36" s="273" t="s">
        <v>217</v>
      </c>
      <c r="D36" s="274" t="s">
        <v>62</v>
      </c>
      <c r="E36" s="83" t="s">
        <v>423</v>
      </c>
      <c r="F36" s="84"/>
      <c r="G36" s="84"/>
      <c r="H36" s="84"/>
      <c r="I36" s="84">
        <v>1414693</v>
      </c>
      <c r="J36" s="81"/>
    </row>
    <row r="37" spans="1:10" s="82" customFormat="1" ht="23.25" customHeight="1">
      <c r="A37" s="272" t="s">
        <v>127</v>
      </c>
      <c r="B37" s="272" t="s">
        <v>219</v>
      </c>
      <c r="C37" s="444" t="s">
        <v>200</v>
      </c>
      <c r="D37" s="445" t="s">
        <v>126</v>
      </c>
      <c r="E37" s="83"/>
      <c r="F37" s="84"/>
      <c r="G37" s="84"/>
      <c r="H37" s="84"/>
      <c r="I37" s="84">
        <v>2132875</v>
      </c>
      <c r="J37" s="81"/>
    </row>
    <row r="38" spans="1:10" s="82" customFormat="1" ht="57.75" customHeight="1">
      <c r="A38" s="272" t="s">
        <v>125</v>
      </c>
      <c r="B38" s="272" t="s">
        <v>220</v>
      </c>
      <c r="C38" s="444" t="s">
        <v>201</v>
      </c>
      <c r="D38" s="445" t="s">
        <v>124</v>
      </c>
      <c r="E38" s="83"/>
      <c r="F38" s="84"/>
      <c r="G38" s="84"/>
      <c r="H38" s="84"/>
      <c r="I38" s="492">
        <v>682473</v>
      </c>
      <c r="J38" s="81"/>
    </row>
    <row r="39" spans="1:10" s="82" customFormat="1" ht="56.25" customHeight="1" hidden="1">
      <c r="A39" s="421" t="s">
        <v>131</v>
      </c>
      <c r="B39" s="421" t="s">
        <v>218</v>
      </c>
      <c r="C39" s="421" t="s">
        <v>202</v>
      </c>
      <c r="D39" s="422" t="s">
        <v>128</v>
      </c>
      <c r="E39" s="83"/>
      <c r="F39" s="84"/>
      <c r="G39" s="84"/>
      <c r="H39" s="84"/>
      <c r="I39" s="492"/>
      <c r="J39" s="81"/>
    </row>
    <row r="40" spans="1:10" s="82" customFormat="1" ht="26.25" customHeight="1">
      <c r="A40" s="272" t="s">
        <v>145</v>
      </c>
      <c r="B40" s="272" t="s">
        <v>328</v>
      </c>
      <c r="C40" s="444" t="s">
        <v>228</v>
      </c>
      <c r="D40" s="445" t="s">
        <v>69</v>
      </c>
      <c r="E40" s="83"/>
      <c r="F40" s="84"/>
      <c r="G40" s="84"/>
      <c r="H40" s="84"/>
      <c r="I40" s="84">
        <v>1022451</v>
      </c>
      <c r="J40" s="81"/>
    </row>
    <row r="41" spans="1:10" s="82" customFormat="1" ht="76.5" customHeight="1" hidden="1">
      <c r="A41" s="33"/>
      <c r="B41" s="33"/>
      <c r="C41" s="76"/>
      <c r="D41" s="83"/>
      <c r="E41" s="83"/>
      <c r="F41" s="84"/>
      <c r="G41" s="84"/>
      <c r="H41" s="84"/>
      <c r="I41" s="84"/>
      <c r="J41" s="81"/>
    </row>
    <row r="42" spans="1:10" s="82" customFormat="1" ht="40.5" customHeight="1" hidden="1">
      <c r="A42" s="33"/>
      <c r="B42" s="33"/>
      <c r="C42" s="76"/>
      <c r="D42" s="83"/>
      <c r="E42" s="83"/>
      <c r="F42" s="84"/>
      <c r="G42" s="84"/>
      <c r="H42" s="84"/>
      <c r="I42" s="84"/>
      <c r="J42" s="81"/>
    </row>
    <row r="43" spans="1:10" s="82" customFormat="1" ht="49.5" customHeight="1" hidden="1">
      <c r="A43" s="272"/>
      <c r="B43" s="272"/>
      <c r="C43" s="343"/>
      <c r="D43" s="344"/>
      <c r="E43" s="83"/>
      <c r="F43" s="84"/>
      <c r="G43" s="84"/>
      <c r="H43" s="84"/>
      <c r="I43" s="84"/>
      <c r="J43" s="81"/>
    </row>
    <row r="44" spans="1:10" s="82" customFormat="1" ht="27" customHeight="1" hidden="1">
      <c r="A44" s="272"/>
      <c r="B44" s="272"/>
      <c r="C44" s="343"/>
      <c r="D44" s="344"/>
      <c r="E44" s="83"/>
      <c r="F44" s="84"/>
      <c r="G44" s="84"/>
      <c r="H44" s="84"/>
      <c r="I44" s="84"/>
      <c r="J44" s="81"/>
    </row>
    <row r="45" spans="1:10" s="82" customFormat="1" ht="59.25" customHeight="1" hidden="1">
      <c r="A45" s="272"/>
      <c r="B45" s="272"/>
      <c r="C45" s="343"/>
      <c r="D45" s="344"/>
      <c r="E45" s="83"/>
      <c r="F45" s="84"/>
      <c r="G45" s="84"/>
      <c r="H45" s="84"/>
      <c r="I45" s="172"/>
      <c r="J45" s="81"/>
    </row>
    <row r="46" spans="1:10" s="82" customFormat="1" ht="43.5" customHeight="1" hidden="1">
      <c r="A46" s="272"/>
      <c r="B46" s="272"/>
      <c r="C46" s="343"/>
      <c r="D46" s="344"/>
      <c r="E46" s="83"/>
      <c r="F46" s="84"/>
      <c r="G46" s="84"/>
      <c r="H46" s="84"/>
      <c r="I46" s="84"/>
      <c r="J46" s="81"/>
    </row>
    <row r="47" spans="1:10" s="82" customFormat="1" ht="39" customHeight="1" hidden="1">
      <c r="A47" s="272"/>
      <c r="B47" s="272"/>
      <c r="C47" s="343"/>
      <c r="D47" s="344"/>
      <c r="E47" s="83"/>
      <c r="F47" s="84"/>
      <c r="G47" s="84"/>
      <c r="H47" s="84"/>
      <c r="I47" s="84"/>
      <c r="J47" s="81"/>
    </row>
    <row r="48" spans="1:10" s="82" customFormat="1" ht="27.75" customHeight="1" hidden="1">
      <c r="A48" s="272"/>
      <c r="B48" s="272"/>
      <c r="C48" s="343"/>
      <c r="D48" s="344"/>
      <c r="E48" s="83"/>
      <c r="F48" s="84"/>
      <c r="G48" s="84"/>
      <c r="H48" s="84"/>
      <c r="I48" s="84"/>
      <c r="J48" s="81"/>
    </row>
    <row r="49" spans="1:10" s="82" customFormat="1" ht="26.25" customHeight="1" hidden="1">
      <c r="A49" s="272"/>
      <c r="B49" s="272"/>
      <c r="C49" s="343"/>
      <c r="D49" s="344"/>
      <c r="E49" s="83"/>
      <c r="F49" s="84"/>
      <c r="G49" s="84"/>
      <c r="H49" s="84"/>
      <c r="I49" s="84"/>
      <c r="J49" s="81"/>
    </row>
    <row r="50" spans="1:10" s="82" customFormat="1" ht="39.75" customHeight="1" hidden="1">
      <c r="A50" s="272"/>
      <c r="B50" s="272"/>
      <c r="C50" s="343"/>
      <c r="D50" s="344"/>
      <c r="E50" s="83"/>
      <c r="F50" s="84"/>
      <c r="G50" s="84"/>
      <c r="H50" s="84"/>
      <c r="I50" s="84"/>
      <c r="J50" s="81"/>
    </row>
    <row r="51" spans="5:10" s="82" customFormat="1" ht="26.25" customHeight="1" hidden="1">
      <c r="E51" s="83"/>
      <c r="F51" s="84"/>
      <c r="G51" s="84"/>
      <c r="H51" s="84"/>
      <c r="I51" s="84"/>
      <c r="J51" s="81"/>
    </row>
    <row r="52" spans="1:10" s="82" customFormat="1" ht="42" customHeight="1" hidden="1">
      <c r="A52" s="34" t="s">
        <v>158</v>
      </c>
      <c r="B52" s="34"/>
      <c r="C52" s="345"/>
      <c r="D52" s="346" t="s">
        <v>174</v>
      </c>
      <c r="E52" s="78"/>
      <c r="F52" s="78">
        <f>SUM(F53:F63)</f>
        <v>0</v>
      </c>
      <c r="G52" s="78"/>
      <c r="H52" s="78">
        <f>SUM(H53:H63)</f>
        <v>0</v>
      </c>
      <c r="I52" s="173">
        <f>SUM(I53)</f>
        <v>0</v>
      </c>
      <c r="J52" s="321"/>
    </row>
    <row r="53" spans="1:10" s="88" customFormat="1" ht="37.5" customHeight="1" hidden="1">
      <c r="A53" s="319" t="s">
        <v>159</v>
      </c>
      <c r="B53" s="319"/>
      <c r="C53" s="345"/>
      <c r="D53" s="346" t="s">
        <v>174</v>
      </c>
      <c r="E53" s="322"/>
      <c r="F53" s="322">
        <f>SUM(F54:F64)</f>
        <v>0</v>
      </c>
      <c r="G53" s="322"/>
      <c r="H53" s="322">
        <f>SUM(H54:H64)</f>
        <v>0</v>
      </c>
      <c r="I53" s="323">
        <f>SUM(I54:I55)</f>
        <v>0</v>
      </c>
      <c r="J53" s="87"/>
    </row>
    <row r="54" spans="1:10" s="88" customFormat="1" ht="51.75" customHeight="1" hidden="1">
      <c r="A54" s="272" t="s">
        <v>80</v>
      </c>
      <c r="B54" s="272" t="s">
        <v>215</v>
      </c>
      <c r="C54" s="343" t="s">
        <v>199</v>
      </c>
      <c r="D54" s="344" t="s">
        <v>19</v>
      </c>
      <c r="E54" s="83"/>
      <c r="F54" s="84"/>
      <c r="G54" s="85"/>
      <c r="H54" s="84"/>
      <c r="I54" s="174"/>
      <c r="J54" s="87"/>
    </row>
    <row r="55" spans="1:10" s="88" customFormat="1" ht="43.5" customHeight="1" hidden="1">
      <c r="A55" s="272" t="s">
        <v>150</v>
      </c>
      <c r="B55" s="272" t="s">
        <v>369</v>
      </c>
      <c r="C55" s="343"/>
      <c r="D55" s="344" t="s">
        <v>88</v>
      </c>
      <c r="E55" s="83"/>
      <c r="F55" s="84"/>
      <c r="G55" s="85"/>
      <c r="H55" s="84"/>
      <c r="I55" s="174"/>
      <c r="J55" s="87"/>
    </row>
    <row r="56" spans="1:10" s="88" customFormat="1" ht="62.25" customHeight="1" hidden="1">
      <c r="A56" s="313" t="s">
        <v>91</v>
      </c>
      <c r="B56" s="313" t="s">
        <v>370</v>
      </c>
      <c r="C56" s="348" t="s">
        <v>220</v>
      </c>
      <c r="D56" s="349" t="s">
        <v>89</v>
      </c>
      <c r="E56" s="83"/>
      <c r="F56" s="84"/>
      <c r="G56" s="85"/>
      <c r="H56" s="84"/>
      <c r="I56" s="326"/>
      <c r="J56" s="87"/>
    </row>
    <row r="57" spans="1:10" s="88" customFormat="1" ht="35.25" customHeight="1" hidden="1">
      <c r="A57" s="313">
        <v>1513105</v>
      </c>
      <c r="B57" s="313" t="s">
        <v>371</v>
      </c>
      <c r="C57" s="348" t="s">
        <v>219</v>
      </c>
      <c r="D57" s="349" t="s">
        <v>90</v>
      </c>
      <c r="E57" s="83"/>
      <c r="F57" s="84"/>
      <c r="G57" s="85"/>
      <c r="H57" s="84"/>
      <c r="I57" s="326"/>
      <c r="J57" s="87"/>
    </row>
    <row r="58" spans="1:10" s="88" customFormat="1" ht="31.5" customHeight="1" hidden="1">
      <c r="A58" s="86" t="s">
        <v>226</v>
      </c>
      <c r="B58" s="86"/>
      <c r="C58" s="301" t="s">
        <v>228</v>
      </c>
      <c r="D58" s="350" t="s">
        <v>227</v>
      </c>
      <c r="E58" s="83"/>
      <c r="F58" s="84"/>
      <c r="G58" s="85"/>
      <c r="H58" s="84"/>
      <c r="I58" s="174"/>
      <c r="J58" s="87"/>
    </row>
    <row r="59" spans="1:10" s="88" customFormat="1" ht="29.25" customHeight="1">
      <c r="A59" s="34" t="s">
        <v>160</v>
      </c>
      <c r="B59" s="34"/>
      <c r="C59" s="77"/>
      <c r="D59" s="79" t="s">
        <v>195</v>
      </c>
      <c r="E59" s="78"/>
      <c r="F59" s="78">
        <f>SUM(F63:F64)</f>
        <v>0</v>
      </c>
      <c r="G59" s="78"/>
      <c r="H59" s="78">
        <f>SUM(H63:H64)</f>
        <v>0</v>
      </c>
      <c r="I59" s="173">
        <f>SUM(I60)</f>
        <v>-332980</v>
      </c>
      <c r="J59" s="87"/>
    </row>
    <row r="60" spans="1:10" s="88" customFormat="1" ht="30" customHeight="1">
      <c r="A60" s="319" t="s">
        <v>161</v>
      </c>
      <c r="B60" s="319"/>
      <c r="C60" s="320"/>
      <c r="D60" s="310" t="s">
        <v>195</v>
      </c>
      <c r="E60" s="322"/>
      <c r="F60" s="322">
        <f>SUM(F64:F65)</f>
        <v>0</v>
      </c>
      <c r="G60" s="322"/>
      <c r="H60" s="322">
        <f>SUM(H64:H65)</f>
        <v>0</v>
      </c>
      <c r="I60" s="323">
        <f>SUM(I61:I68)</f>
        <v>-332980</v>
      </c>
      <c r="J60" s="87"/>
    </row>
    <row r="61" spans="1:10" s="88" customFormat="1" ht="39" customHeight="1" hidden="1">
      <c r="A61" s="33" t="s">
        <v>242</v>
      </c>
      <c r="B61" s="33"/>
      <c r="C61" s="76" t="s">
        <v>217</v>
      </c>
      <c r="D61" s="83" t="s">
        <v>243</v>
      </c>
      <c r="E61" s="83" t="s">
        <v>232</v>
      </c>
      <c r="F61" s="84"/>
      <c r="G61" s="85"/>
      <c r="H61" s="84"/>
      <c r="I61" s="84"/>
      <c r="J61" s="87"/>
    </row>
    <row r="62" spans="1:10" s="88" customFormat="1" ht="39" customHeight="1" hidden="1">
      <c r="A62" s="33" t="s">
        <v>242</v>
      </c>
      <c r="B62" s="33"/>
      <c r="C62" s="76" t="s">
        <v>217</v>
      </c>
      <c r="D62" s="83" t="s">
        <v>243</v>
      </c>
      <c r="E62" s="83" t="s">
        <v>232</v>
      </c>
      <c r="F62" s="84"/>
      <c r="G62" s="85"/>
      <c r="H62" s="84"/>
      <c r="I62" s="84"/>
      <c r="J62" s="87"/>
    </row>
    <row r="63" spans="1:10" s="88" customFormat="1" ht="32.25" customHeight="1" hidden="1">
      <c r="A63" s="329" t="s">
        <v>252</v>
      </c>
      <c r="B63" s="329"/>
      <c r="C63" s="446" t="s">
        <v>199</v>
      </c>
      <c r="D63" s="447" t="s">
        <v>172</v>
      </c>
      <c r="E63" s="83"/>
      <c r="F63" s="84"/>
      <c r="G63" s="85"/>
      <c r="H63" s="84"/>
      <c r="I63" s="84"/>
      <c r="J63" s="87"/>
    </row>
    <row r="64" spans="1:10" s="88" customFormat="1" ht="41.25" customHeight="1" hidden="1">
      <c r="A64" s="398" t="s">
        <v>401</v>
      </c>
      <c r="B64" s="86" t="s">
        <v>325</v>
      </c>
      <c r="C64" s="444" t="s">
        <v>217</v>
      </c>
      <c r="D64" s="445" t="s">
        <v>62</v>
      </c>
      <c r="E64" s="351" t="s">
        <v>424</v>
      </c>
      <c r="F64" s="84"/>
      <c r="G64" s="85"/>
      <c r="H64" s="84"/>
      <c r="I64" s="84"/>
      <c r="J64" s="87"/>
    </row>
    <row r="65" spans="1:10" s="88" customFormat="1" ht="26.25" customHeight="1">
      <c r="A65" s="398" t="s">
        <v>122</v>
      </c>
      <c r="B65" s="398" t="s">
        <v>328</v>
      </c>
      <c r="C65" s="398" t="s">
        <v>228</v>
      </c>
      <c r="D65" s="417" t="s">
        <v>69</v>
      </c>
      <c r="E65" s="83"/>
      <c r="F65" s="84"/>
      <c r="G65" s="85"/>
      <c r="H65" s="84"/>
      <c r="I65" s="84">
        <v>-332980</v>
      </c>
      <c r="J65" s="87"/>
    </row>
    <row r="66" spans="1:10" s="88" customFormat="1" ht="26.25" customHeight="1" hidden="1">
      <c r="A66" s="272" t="s">
        <v>258</v>
      </c>
      <c r="B66" s="272"/>
      <c r="C66" s="343" t="s">
        <v>203</v>
      </c>
      <c r="D66" s="344" t="s">
        <v>259</v>
      </c>
      <c r="E66" s="83"/>
      <c r="F66" s="84"/>
      <c r="G66" s="85"/>
      <c r="H66" s="84"/>
      <c r="I66" s="84"/>
      <c r="J66" s="87"/>
    </row>
    <row r="67" spans="1:10" s="88" customFormat="1" ht="29.25" customHeight="1" hidden="1">
      <c r="A67" s="272" t="s">
        <v>121</v>
      </c>
      <c r="B67" s="272" t="s">
        <v>375</v>
      </c>
      <c r="C67" s="343" t="s">
        <v>223</v>
      </c>
      <c r="D67" s="344" t="s">
        <v>120</v>
      </c>
      <c r="E67" s="83"/>
      <c r="F67" s="84"/>
      <c r="G67" s="85"/>
      <c r="H67" s="84"/>
      <c r="I67" s="84"/>
      <c r="J67" s="87"/>
    </row>
    <row r="68" spans="1:10" s="88" customFormat="1" ht="28.5" customHeight="1" hidden="1">
      <c r="A68" s="272" t="s">
        <v>122</v>
      </c>
      <c r="B68" s="272" t="s">
        <v>328</v>
      </c>
      <c r="C68" s="343" t="s">
        <v>228</v>
      </c>
      <c r="D68" s="344" t="s">
        <v>69</v>
      </c>
      <c r="E68" s="83"/>
      <c r="F68" s="84"/>
      <c r="G68" s="85"/>
      <c r="H68" s="84"/>
      <c r="I68" s="84"/>
      <c r="J68" s="87"/>
    </row>
    <row r="69" spans="1:10" s="88" customFormat="1" ht="42.75" customHeight="1" hidden="1">
      <c r="A69" s="34" t="s">
        <v>162</v>
      </c>
      <c r="B69" s="34"/>
      <c r="C69" s="345"/>
      <c r="D69" s="346" t="s">
        <v>245</v>
      </c>
      <c r="E69" s="78"/>
      <c r="F69" s="78">
        <f>SUM(F70:F71)</f>
        <v>0</v>
      </c>
      <c r="G69" s="78"/>
      <c r="H69" s="78">
        <f>SUM(H70:H71)</f>
        <v>0</v>
      </c>
      <c r="I69" s="173">
        <f>SUM(I70)</f>
        <v>0</v>
      </c>
      <c r="J69" s="87"/>
    </row>
    <row r="70" spans="1:10" s="88" customFormat="1" ht="44.25" customHeight="1" hidden="1">
      <c r="A70" s="319" t="s">
        <v>163</v>
      </c>
      <c r="B70" s="319"/>
      <c r="C70" s="345"/>
      <c r="D70" s="346" t="s">
        <v>245</v>
      </c>
      <c r="E70" s="322"/>
      <c r="F70" s="322">
        <f>SUM(F71:F72)</f>
        <v>0</v>
      </c>
      <c r="G70" s="322"/>
      <c r="H70" s="322">
        <f>SUM(H71:H72)</f>
        <v>0</v>
      </c>
      <c r="I70" s="323">
        <f>SUM(I71)</f>
        <v>0</v>
      </c>
      <c r="J70" s="87"/>
    </row>
    <row r="71" spans="1:10" s="88" customFormat="1" ht="47.25" customHeight="1" hidden="1">
      <c r="A71" s="272" t="s">
        <v>111</v>
      </c>
      <c r="B71" s="272" t="s">
        <v>215</v>
      </c>
      <c r="C71" s="343" t="s">
        <v>199</v>
      </c>
      <c r="D71" s="344" t="s">
        <v>19</v>
      </c>
      <c r="E71" s="83"/>
      <c r="F71" s="84"/>
      <c r="G71" s="85"/>
      <c r="H71" s="84"/>
      <c r="I71" s="84"/>
      <c r="J71" s="87"/>
    </row>
    <row r="72" spans="1:10" s="88" customFormat="1" ht="37.5" customHeight="1">
      <c r="A72" s="330"/>
      <c r="B72" s="330"/>
      <c r="C72" s="77"/>
      <c r="D72" s="78" t="s">
        <v>248</v>
      </c>
      <c r="E72" s="78"/>
      <c r="F72" s="308">
        <v>0</v>
      </c>
      <c r="G72" s="78"/>
      <c r="H72" s="78" t="s">
        <v>282</v>
      </c>
      <c r="I72" s="173">
        <f>SUM(I11,I32,I35,I53,I60,I70)</f>
        <v>23318634</v>
      </c>
      <c r="J72" s="87"/>
    </row>
    <row r="73" spans="1:10" ht="18.75">
      <c r="A73" s="35"/>
      <c r="B73" s="35"/>
      <c r="C73" s="35"/>
      <c r="D73" s="28"/>
      <c r="E73" s="28"/>
      <c r="F73" s="28"/>
      <c r="G73" s="28"/>
      <c r="H73" s="28"/>
      <c r="I73" s="28"/>
      <c r="J73" s="28"/>
    </row>
    <row r="74" spans="1:10" ht="27.75" customHeight="1">
      <c r="A74" s="35"/>
      <c r="B74" s="35"/>
      <c r="C74" s="35"/>
      <c r="D74" s="36"/>
      <c r="E74" s="36"/>
      <c r="F74" s="36"/>
      <c r="G74" s="36"/>
      <c r="H74" s="26"/>
      <c r="I74" s="26"/>
      <c r="J74" s="26"/>
    </row>
    <row r="75" spans="1:10" ht="30.75" customHeight="1">
      <c r="A75" s="35"/>
      <c r="B75" s="35"/>
      <c r="C75" s="35"/>
      <c r="D75" s="28"/>
      <c r="E75" s="28"/>
      <c r="F75" s="28"/>
      <c r="G75" s="28"/>
      <c r="H75" s="26"/>
      <c r="I75" s="26"/>
      <c r="J75" s="26"/>
    </row>
    <row r="76" spans="1:10" ht="20.25">
      <c r="A76" s="37"/>
      <c r="B76" s="37"/>
      <c r="C76" s="37"/>
      <c r="D76" s="38"/>
      <c r="E76" s="38"/>
      <c r="F76" s="38"/>
      <c r="G76" s="38"/>
      <c r="H76" s="26"/>
      <c r="I76" s="26"/>
      <c r="J76" s="26"/>
    </row>
    <row r="77" spans="8:10" ht="15.75">
      <c r="H77" s="26"/>
      <c r="I77" s="26"/>
      <c r="J77" s="26"/>
    </row>
    <row r="81" spans="5:7" ht="15.75">
      <c r="E81" s="39"/>
      <c r="F81" s="40"/>
      <c r="G81" s="41"/>
    </row>
    <row r="82" spans="5:20" ht="20.25">
      <c r="E82" s="39"/>
      <c r="F82" s="42"/>
      <c r="G82" s="41"/>
      <c r="M82" s="556"/>
      <c r="N82" s="556"/>
      <c r="O82" s="556"/>
      <c r="P82" s="556"/>
      <c r="Q82" s="556"/>
      <c r="R82" s="556"/>
      <c r="S82" s="556"/>
      <c r="T82" s="556"/>
    </row>
    <row r="83" spans="5:20" ht="20.25">
      <c r="E83" s="41"/>
      <c r="F83" s="41"/>
      <c r="G83" s="41"/>
      <c r="M83" s="556"/>
      <c r="N83" s="556"/>
      <c r="O83" s="556"/>
      <c r="P83" s="556"/>
      <c r="Q83" s="556"/>
      <c r="R83" s="556"/>
      <c r="S83" s="556"/>
      <c r="T83" s="556"/>
    </row>
  </sheetData>
  <sheetProtection/>
  <mergeCells count="2">
    <mergeCell ref="M83:T83"/>
    <mergeCell ref="M82:T82"/>
  </mergeCells>
  <printOptions/>
  <pageMargins left="0.3937007874015748" right="0.1968503937007874" top="0.5511811023622047" bottom="0" header="0" footer="0"/>
  <pageSetup fitToHeight="2" horizontalDpi="600" verticalDpi="600" orientation="landscape" paperSize="9" scale="48" r:id="rId2"/>
  <drawing r:id="rId1"/>
</worksheet>
</file>

<file path=xl/worksheets/sheet5.xml><?xml version="1.0" encoding="utf-8"?>
<worksheet xmlns="http://schemas.openxmlformats.org/spreadsheetml/2006/main" xmlns:r="http://schemas.openxmlformats.org/officeDocument/2006/relationships">
  <dimension ref="A5:L83"/>
  <sheetViews>
    <sheetView tabSelected="1" view="pageBreakPreview" zoomScale="90" zoomScaleNormal="73" zoomScaleSheetLayoutView="90" zoomScalePageLayoutView="0" workbookViewId="0" topLeftCell="A1">
      <selection activeCell="G27" sqref="G27"/>
    </sheetView>
  </sheetViews>
  <sheetFormatPr defaultColWidth="9.00390625" defaultRowHeight="12.75"/>
  <cols>
    <col min="1" max="1" width="12.375" style="25" customWidth="1"/>
    <col min="2" max="2" width="10.25390625" style="25" customWidth="1"/>
    <col min="3" max="3" width="9.375" style="25" customWidth="1"/>
    <col min="4" max="4" width="46.875" style="25" customWidth="1"/>
    <col min="5" max="5" width="40.25390625" style="25" customWidth="1"/>
    <col min="6" max="6" width="16.25390625" style="278" customWidth="1"/>
    <col min="7" max="7" width="15.875" style="25" customWidth="1"/>
    <col min="8" max="8" width="16.125" style="25" customWidth="1"/>
    <col min="9" max="9" width="4.625" style="25" customWidth="1"/>
    <col min="10" max="10" width="15.125" style="25" customWidth="1"/>
    <col min="11" max="11" width="12.875" style="25" customWidth="1"/>
    <col min="12" max="12" width="16.00390625" style="25" customWidth="1"/>
    <col min="13" max="16384" width="9.125" style="25" customWidth="1"/>
  </cols>
  <sheetData>
    <row r="4" ht="31.5" customHeight="1"/>
    <row r="5" spans="4:7" ht="15.75" customHeight="1">
      <c r="D5" s="557"/>
      <c r="E5" s="557"/>
      <c r="F5" s="557"/>
      <c r="G5" s="557"/>
    </row>
    <row r="6" spans="4:9" ht="18.75">
      <c r="D6" s="558"/>
      <c r="E6" s="558"/>
      <c r="F6" s="558"/>
      <c r="G6" s="558"/>
      <c r="H6" s="558"/>
      <c r="I6" s="558"/>
    </row>
    <row r="7" spans="4:9" ht="27" customHeight="1">
      <c r="D7" s="117"/>
      <c r="E7" s="117"/>
      <c r="F7" s="117"/>
      <c r="G7" s="117"/>
      <c r="H7" s="117"/>
      <c r="I7" s="117"/>
    </row>
    <row r="8" spans="5:8" ht="51.75" customHeight="1">
      <c r="E8" s="118"/>
      <c r="F8" s="119"/>
      <c r="H8" s="120" t="s">
        <v>4</v>
      </c>
    </row>
    <row r="9" spans="1:8" ht="72" customHeight="1">
      <c r="A9" s="539" t="s">
        <v>274</v>
      </c>
      <c r="B9" s="539" t="s">
        <v>298</v>
      </c>
      <c r="C9" s="560" t="s">
        <v>153</v>
      </c>
      <c r="D9" s="560" t="s">
        <v>275</v>
      </c>
      <c r="E9" s="560" t="s">
        <v>276</v>
      </c>
      <c r="F9" s="560" t="s">
        <v>235</v>
      </c>
      <c r="G9" s="560" t="s">
        <v>236</v>
      </c>
      <c r="H9" s="560" t="s">
        <v>260</v>
      </c>
    </row>
    <row r="10" spans="1:8" ht="17.25" customHeight="1">
      <c r="A10" s="559"/>
      <c r="B10" s="507"/>
      <c r="C10" s="507"/>
      <c r="D10" s="507"/>
      <c r="E10" s="507"/>
      <c r="F10" s="507"/>
      <c r="G10" s="507"/>
      <c r="H10" s="561"/>
    </row>
    <row r="11" spans="1:8" ht="15.75" customHeight="1">
      <c r="A11" s="121">
        <v>1</v>
      </c>
      <c r="B11" s="121">
        <v>2</v>
      </c>
      <c r="C11" s="121">
        <v>3</v>
      </c>
      <c r="D11" s="121">
        <v>4</v>
      </c>
      <c r="E11" s="122">
        <v>5</v>
      </c>
      <c r="F11" s="122">
        <v>6</v>
      </c>
      <c r="G11" s="121">
        <v>7</v>
      </c>
      <c r="H11" s="121">
        <v>8</v>
      </c>
    </row>
    <row r="12" spans="1:12" ht="45" customHeight="1">
      <c r="A12" s="279" t="s">
        <v>154</v>
      </c>
      <c r="B12" s="279"/>
      <c r="C12" s="279"/>
      <c r="D12" s="280" t="s">
        <v>171</v>
      </c>
      <c r="E12" s="281"/>
      <c r="F12" s="282">
        <f>SUM(F14,F27,F30,F32,F34,F35,F41,F42,F44,F45,F46,F47,F48)</f>
        <v>6521293</v>
      </c>
      <c r="G12" s="282">
        <f>SUM(G14,G27,G30,G32,G34,G35,G41,G42,G44,G45,G46,G47,G48)</f>
        <v>17203004</v>
      </c>
      <c r="H12" s="282">
        <f>SUM(H14,H27,H30,H32,H34,H35,H41,H42,H44,H45,H46,H47,H48)</f>
        <v>23724297</v>
      </c>
      <c r="I12" s="123"/>
      <c r="J12" s="309"/>
      <c r="K12" s="309"/>
      <c r="L12" s="309"/>
    </row>
    <row r="13" spans="1:9" ht="45" customHeight="1">
      <c r="A13" s="279" t="s">
        <v>155</v>
      </c>
      <c r="B13" s="279"/>
      <c r="C13" s="279"/>
      <c r="D13" s="280" t="s">
        <v>171</v>
      </c>
      <c r="E13" s="281"/>
      <c r="F13" s="282">
        <f>SUM(F14:F16,F20:F21,F23,F25,F26,F27,F28,F29,F30,F33:F35,F36,F39,F40,F41,F42:F47:F49,F50,F51,F52,F53:F55)</f>
        <v>6521293</v>
      </c>
      <c r="G13" s="282">
        <f>SUM(G14:G16,G20:G21,G23,G25,G26,G27,G28,G29,G30,G33:G35,G36,G39,G40,G41,G42:G47:G49,G50,G51,G52,G53:G55)</f>
        <v>17203004</v>
      </c>
      <c r="H13" s="282">
        <f>SUM(H14:H16,H20:H21,H23,H25,H26,H27,H28,H29,H30,H33:H35,H36,H39,H40,H41,H42:H47:H49,H50,H51,H52,H53:H55)</f>
        <v>23724297</v>
      </c>
      <c r="I13" s="123"/>
    </row>
    <row r="14" spans="1:9" ht="42" customHeight="1">
      <c r="A14" s="86" t="s">
        <v>23</v>
      </c>
      <c r="B14" s="86" t="s">
        <v>300</v>
      </c>
      <c r="C14" s="86" t="s">
        <v>198</v>
      </c>
      <c r="D14" s="396" t="s">
        <v>22</v>
      </c>
      <c r="E14" s="397" t="s">
        <v>277</v>
      </c>
      <c r="F14" s="163">
        <v>170000</v>
      </c>
      <c r="G14" s="163">
        <v>4133000</v>
      </c>
      <c r="H14" s="163">
        <f>SUM(F14:G14)</f>
        <v>4303000</v>
      </c>
      <c r="I14" s="123"/>
    </row>
    <row r="15" spans="1:9" ht="45.75" customHeight="1" hidden="1">
      <c r="A15" s="301" t="s">
        <v>26</v>
      </c>
      <c r="B15" s="301" t="s">
        <v>378</v>
      </c>
      <c r="C15" s="301" t="s">
        <v>256</v>
      </c>
      <c r="D15" s="353" t="s">
        <v>24</v>
      </c>
      <c r="E15" s="352" t="s">
        <v>277</v>
      </c>
      <c r="F15" s="163"/>
      <c r="G15" s="162"/>
      <c r="H15" s="163">
        <f>SUM(F15:G15)</f>
        <v>0</v>
      </c>
      <c r="I15" s="123"/>
    </row>
    <row r="16" spans="1:9" ht="42.75" customHeight="1" hidden="1">
      <c r="A16" s="301" t="s">
        <v>79</v>
      </c>
      <c r="B16" s="301" t="s">
        <v>302</v>
      </c>
      <c r="C16" s="301"/>
      <c r="D16" s="352" t="s">
        <v>25</v>
      </c>
      <c r="E16" s="352" t="s">
        <v>277</v>
      </c>
      <c r="F16" s="284"/>
      <c r="G16" s="162"/>
      <c r="H16" s="163">
        <f>SUM(F16:G16)</f>
        <v>0</v>
      </c>
      <c r="I16" s="123"/>
    </row>
    <row r="17" spans="1:9" s="289" customFormat="1" ht="36" customHeight="1" hidden="1">
      <c r="A17" s="354" t="s">
        <v>27</v>
      </c>
      <c r="B17" s="354" t="s">
        <v>303</v>
      </c>
      <c r="C17" s="354" t="s">
        <v>256</v>
      </c>
      <c r="D17" s="355" t="s">
        <v>283</v>
      </c>
      <c r="E17" s="356" t="s">
        <v>277</v>
      </c>
      <c r="F17" s="285"/>
      <c r="G17" s="286"/>
      <c r="H17" s="287">
        <f>SUM(F17:G17)</f>
        <v>0</v>
      </c>
      <c r="I17" s="288"/>
    </row>
    <row r="18" spans="1:9" s="289" customFormat="1" ht="51.75" customHeight="1" hidden="1">
      <c r="A18" s="354" t="s">
        <v>28</v>
      </c>
      <c r="B18" s="354" t="s">
        <v>304</v>
      </c>
      <c r="C18" s="354" t="s">
        <v>256</v>
      </c>
      <c r="D18" s="355" t="s">
        <v>30</v>
      </c>
      <c r="E18" s="356" t="s">
        <v>277</v>
      </c>
      <c r="F18" s="285"/>
      <c r="G18" s="287"/>
      <c r="H18" s="287">
        <f>SUM(F18:G18)</f>
        <v>0</v>
      </c>
      <c r="I18" s="288"/>
    </row>
    <row r="19" spans="1:8" s="288" customFormat="1" ht="39.75" customHeight="1" hidden="1">
      <c r="A19" s="354" t="s">
        <v>29</v>
      </c>
      <c r="B19" s="354" t="s">
        <v>305</v>
      </c>
      <c r="C19" s="354" t="s">
        <v>256</v>
      </c>
      <c r="D19" s="355" t="s">
        <v>31</v>
      </c>
      <c r="E19" s="356" t="s">
        <v>277</v>
      </c>
      <c r="F19" s="285"/>
      <c r="G19" s="287"/>
      <c r="H19" s="287">
        <f aca="true" t="shared" si="0" ref="H19:H59">SUM(F19,G19)</f>
        <v>0</v>
      </c>
    </row>
    <row r="20" spans="1:8" ht="53.25" customHeight="1" hidden="1">
      <c r="A20" s="301" t="s">
        <v>32</v>
      </c>
      <c r="B20" s="301" t="s">
        <v>306</v>
      </c>
      <c r="C20" s="301" t="s">
        <v>208</v>
      </c>
      <c r="D20" s="357" t="s">
        <v>33</v>
      </c>
      <c r="E20" s="358" t="s">
        <v>278</v>
      </c>
      <c r="F20" s="290"/>
      <c r="G20" s="163"/>
      <c r="H20" s="163">
        <f>SUM(F20,G20)</f>
        <v>0</v>
      </c>
    </row>
    <row r="21" spans="1:8" ht="57.75" customHeight="1" hidden="1">
      <c r="A21" s="301" t="s">
        <v>284</v>
      </c>
      <c r="B21" s="301" t="s">
        <v>307</v>
      </c>
      <c r="C21" s="301"/>
      <c r="D21" s="357" t="s">
        <v>285</v>
      </c>
      <c r="E21" s="358" t="s">
        <v>278</v>
      </c>
      <c r="F21" s="290"/>
      <c r="G21" s="163"/>
      <c r="H21" s="163">
        <f>SUM(F21,G21)</f>
        <v>0</v>
      </c>
    </row>
    <row r="22" spans="1:8" s="288" customFormat="1" ht="49.5" customHeight="1" hidden="1">
      <c r="A22" s="354" t="s">
        <v>35</v>
      </c>
      <c r="B22" s="354" t="s">
        <v>308</v>
      </c>
      <c r="C22" s="354" t="s">
        <v>209</v>
      </c>
      <c r="D22" s="359" t="s">
        <v>34</v>
      </c>
      <c r="E22" s="360" t="s">
        <v>278</v>
      </c>
      <c r="F22" s="291"/>
      <c r="G22" s="287"/>
      <c r="H22" s="287">
        <f t="shared" si="0"/>
        <v>0</v>
      </c>
    </row>
    <row r="23" spans="1:8" s="278" customFormat="1" ht="57" customHeight="1" hidden="1">
      <c r="A23" s="301" t="s">
        <v>37</v>
      </c>
      <c r="B23" s="301" t="s">
        <v>309</v>
      </c>
      <c r="C23" s="301"/>
      <c r="D23" s="357" t="s">
        <v>36</v>
      </c>
      <c r="E23" s="358" t="s">
        <v>278</v>
      </c>
      <c r="F23" s="290"/>
      <c r="G23" s="163"/>
      <c r="H23" s="163">
        <f t="shared" si="0"/>
        <v>0</v>
      </c>
    </row>
    <row r="24" spans="1:8" s="292" customFormat="1" ht="51" customHeight="1" hidden="1">
      <c r="A24" s="361" t="s">
        <v>41</v>
      </c>
      <c r="B24" s="361" t="s">
        <v>311</v>
      </c>
      <c r="C24" s="361" t="s">
        <v>209</v>
      </c>
      <c r="D24" s="362" t="s">
        <v>39</v>
      </c>
      <c r="E24" s="363" t="s">
        <v>278</v>
      </c>
      <c r="F24" s="291"/>
      <c r="G24" s="287"/>
      <c r="H24" s="287">
        <f>SUM(F24,G25)</f>
        <v>0</v>
      </c>
    </row>
    <row r="25" spans="1:8" ht="52.5" customHeight="1" hidden="1">
      <c r="A25" s="301" t="s">
        <v>43</v>
      </c>
      <c r="B25" s="301" t="s">
        <v>312</v>
      </c>
      <c r="C25" s="301" t="s">
        <v>209</v>
      </c>
      <c r="D25" s="357" t="s">
        <v>42</v>
      </c>
      <c r="E25" s="358" t="s">
        <v>278</v>
      </c>
      <c r="F25" s="290"/>
      <c r="G25" s="163"/>
      <c r="H25" s="163">
        <f t="shared" si="0"/>
        <v>0</v>
      </c>
    </row>
    <row r="26" spans="1:9" ht="59.25" customHeight="1" hidden="1">
      <c r="A26" s="301" t="s">
        <v>46</v>
      </c>
      <c r="B26" s="301" t="s">
        <v>315</v>
      </c>
      <c r="C26" s="364">
        <v>1040</v>
      </c>
      <c r="D26" s="365" t="s">
        <v>262</v>
      </c>
      <c r="E26" s="358" t="s">
        <v>278</v>
      </c>
      <c r="F26" s="284"/>
      <c r="G26" s="164"/>
      <c r="H26" s="163">
        <f t="shared" si="0"/>
        <v>0</v>
      </c>
      <c r="I26" s="278"/>
    </row>
    <row r="27" spans="1:8" ht="114" customHeight="1">
      <c r="A27" s="398" t="s">
        <v>44</v>
      </c>
      <c r="B27" s="398" t="s">
        <v>316</v>
      </c>
      <c r="C27" s="398" t="s">
        <v>209</v>
      </c>
      <c r="D27" s="396" t="s">
        <v>45</v>
      </c>
      <c r="E27" s="399" t="s">
        <v>279</v>
      </c>
      <c r="F27" s="284">
        <v>-48705</v>
      </c>
      <c r="G27" s="164"/>
      <c r="H27" s="163">
        <f t="shared" si="0"/>
        <v>-48705</v>
      </c>
    </row>
    <row r="28" spans="1:8" ht="75.75" customHeight="1" hidden="1">
      <c r="A28" s="366" t="s">
        <v>48</v>
      </c>
      <c r="B28" s="366" t="s">
        <v>317</v>
      </c>
      <c r="C28" s="366" t="s">
        <v>210</v>
      </c>
      <c r="D28" s="350" t="s">
        <v>47</v>
      </c>
      <c r="E28" s="367" t="s">
        <v>379</v>
      </c>
      <c r="F28" s="284"/>
      <c r="G28" s="166"/>
      <c r="H28" s="163">
        <f t="shared" si="0"/>
        <v>0</v>
      </c>
    </row>
    <row r="29" spans="1:8" ht="95.25" customHeight="1" hidden="1">
      <c r="A29" s="366" t="s">
        <v>48</v>
      </c>
      <c r="B29" s="366" t="s">
        <v>317</v>
      </c>
      <c r="C29" s="366" t="s">
        <v>210</v>
      </c>
      <c r="D29" s="350" t="s">
        <v>47</v>
      </c>
      <c r="E29" s="358" t="s">
        <v>380</v>
      </c>
      <c r="F29" s="284"/>
      <c r="G29" s="166"/>
      <c r="H29" s="163">
        <f t="shared" si="0"/>
        <v>0</v>
      </c>
    </row>
    <row r="30" spans="1:8" ht="77.25" customHeight="1">
      <c r="A30" s="398" t="s">
        <v>51</v>
      </c>
      <c r="B30" s="398" t="s">
        <v>318</v>
      </c>
      <c r="C30" s="398"/>
      <c r="D30" s="396" t="s">
        <v>49</v>
      </c>
      <c r="E30" s="410" t="s">
        <v>380</v>
      </c>
      <c r="F30" s="293"/>
      <c r="G30" s="164">
        <v>2851031</v>
      </c>
      <c r="H30" s="163">
        <f>SUM(F30,G30)</f>
        <v>2851031</v>
      </c>
    </row>
    <row r="31" spans="1:8" s="289" customFormat="1" ht="48.75" customHeight="1">
      <c r="A31" s="403" t="s">
        <v>52</v>
      </c>
      <c r="B31" s="403" t="s">
        <v>319</v>
      </c>
      <c r="C31" s="403" t="s">
        <v>210</v>
      </c>
      <c r="D31" s="404" t="s">
        <v>50</v>
      </c>
      <c r="E31" s="406" t="s">
        <v>380</v>
      </c>
      <c r="F31" s="405"/>
      <c r="G31" s="294">
        <v>2851031</v>
      </c>
      <c r="H31" s="287">
        <f>SUM(F31,G31)</f>
        <v>2851031</v>
      </c>
    </row>
    <row r="32" spans="1:8" s="289" customFormat="1" ht="42" customHeight="1">
      <c r="A32" s="86" t="s">
        <v>413</v>
      </c>
      <c r="B32" s="86" t="s">
        <v>412</v>
      </c>
      <c r="C32" s="86"/>
      <c r="D32" s="401" t="s">
        <v>410</v>
      </c>
      <c r="E32" s="408" t="s">
        <v>417</v>
      </c>
      <c r="F32" s="407"/>
      <c r="G32" s="411">
        <v>935020</v>
      </c>
      <c r="H32" s="163">
        <f>SUM(F32,G32)</f>
        <v>935020</v>
      </c>
    </row>
    <row r="33" spans="1:8" s="289" customFormat="1" ht="34.5" customHeight="1">
      <c r="A33" s="403" t="s">
        <v>408</v>
      </c>
      <c r="B33" s="400" t="s">
        <v>409</v>
      </c>
      <c r="C33" s="403"/>
      <c r="D33" s="404" t="s">
        <v>411</v>
      </c>
      <c r="E33" s="406" t="s">
        <v>417</v>
      </c>
      <c r="F33" s="405"/>
      <c r="G33" s="294">
        <v>935020</v>
      </c>
      <c r="H33" s="402">
        <f>SUM(F33,G33)</f>
        <v>935020</v>
      </c>
    </row>
    <row r="34" spans="1:8" ht="39" customHeight="1">
      <c r="A34" s="86" t="s">
        <v>53</v>
      </c>
      <c r="B34" s="86" t="s">
        <v>320</v>
      </c>
      <c r="C34" s="86" t="s">
        <v>211</v>
      </c>
      <c r="D34" s="409" t="s">
        <v>244</v>
      </c>
      <c r="E34" s="410" t="s">
        <v>381</v>
      </c>
      <c r="F34" s="290">
        <v>163800</v>
      </c>
      <c r="G34" s="164">
        <v>730000</v>
      </c>
      <c r="H34" s="163">
        <f>SUM(F34,G34)</f>
        <v>893800</v>
      </c>
    </row>
    <row r="35" spans="1:8" ht="95.25" customHeight="1">
      <c r="A35" s="86" t="s">
        <v>415</v>
      </c>
      <c r="B35" s="86" t="s">
        <v>416</v>
      </c>
      <c r="C35" s="86" t="s">
        <v>211</v>
      </c>
      <c r="D35" s="401" t="s">
        <v>414</v>
      </c>
      <c r="E35" s="410" t="s">
        <v>380</v>
      </c>
      <c r="F35" s="290">
        <v>492695</v>
      </c>
      <c r="G35" s="164"/>
      <c r="H35" s="163">
        <f t="shared" si="0"/>
        <v>492695</v>
      </c>
    </row>
    <row r="36" spans="1:9" ht="58.5" customHeight="1" hidden="1">
      <c r="A36" s="301" t="s">
        <v>57</v>
      </c>
      <c r="B36" s="301" t="s">
        <v>322</v>
      </c>
      <c r="C36" s="301"/>
      <c r="D36" s="368" t="s">
        <v>56</v>
      </c>
      <c r="E36" s="303" t="s">
        <v>382</v>
      </c>
      <c r="F36" s="284"/>
      <c r="G36" s="164"/>
      <c r="H36" s="163">
        <f t="shared" si="0"/>
        <v>0</v>
      </c>
      <c r="I36" s="278"/>
    </row>
    <row r="37" spans="1:9" s="289" customFormat="1" ht="49.5" customHeight="1" hidden="1">
      <c r="A37" s="354" t="s">
        <v>58</v>
      </c>
      <c r="B37" s="354" t="s">
        <v>323</v>
      </c>
      <c r="C37" s="354" t="s">
        <v>207</v>
      </c>
      <c r="D37" s="359" t="s">
        <v>61</v>
      </c>
      <c r="E37" s="369" t="s">
        <v>382</v>
      </c>
      <c r="F37" s="291"/>
      <c r="G37" s="294"/>
      <c r="H37" s="287">
        <f t="shared" si="0"/>
        <v>0</v>
      </c>
      <c r="I37" s="288"/>
    </row>
    <row r="38" spans="1:9" s="289" customFormat="1" ht="49.5" customHeight="1" hidden="1">
      <c r="A38" s="354" t="s">
        <v>59</v>
      </c>
      <c r="B38" s="354" t="s">
        <v>324</v>
      </c>
      <c r="C38" s="354" t="s">
        <v>207</v>
      </c>
      <c r="D38" s="359" t="s">
        <v>60</v>
      </c>
      <c r="E38" s="369" t="s">
        <v>382</v>
      </c>
      <c r="F38" s="291"/>
      <c r="G38" s="294"/>
      <c r="H38" s="287">
        <f t="shared" si="0"/>
        <v>0</v>
      </c>
      <c r="I38" s="288"/>
    </row>
    <row r="39" spans="1:8" ht="55.5" customHeight="1" hidden="1">
      <c r="A39" s="366" t="s">
        <v>63</v>
      </c>
      <c r="B39" s="366" t="s">
        <v>325</v>
      </c>
      <c r="C39" s="343" t="s">
        <v>217</v>
      </c>
      <c r="D39" s="344" t="s">
        <v>62</v>
      </c>
      <c r="E39" s="303" t="s">
        <v>383</v>
      </c>
      <c r="F39" s="284"/>
      <c r="G39" s="164"/>
      <c r="H39" s="163">
        <f t="shared" si="0"/>
        <v>0</v>
      </c>
    </row>
    <row r="40" spans="1:8" s="278" customFormat="1" ht="40.5" customHeight="1" hidden="1">
      <c r="A40" s="343" t="s">
        <v>65</v>
      </c>
      <c r="B40" s="343" t="s">
        <v>326</v>
      </c>
      <c r="C40" s="343" t="s">
        <v>213</v>
      </c>
      <c r="D40" s="344" t="s">
        <v>64</v>
      </c>
      <c r="E40" s="303" t="s">
        <v>384</v>
      </c>
      <c r="F40" s="284"/>
      <c r="G40" s="164"/>
      <c r="H40" s="163">
        <f t="shared" si="0"/>
        <v>0</v>
      </c>
    </row>
    <row r="41" spans="1:8" s="278" customFormat="1" ht="76.5" customHeight="1">
      <c r="A41" s="86" t="s">
        <v>67</v>
      </c>
      <c r="B41" s="86" t="s">
        <v>327</v>
      </c>
      <c r="C41" s="86" t="s">
        <v>214</v>
      </c>
      <c r="D41" s="401" t="s">
        <v>66</v>
      </c>
      <c r="E41" s="416" t="s">
        <v>385</v>
      </c>
      <c r="F41" s="290">
        <v>5673503</v>
      </c>
      <c r="G41" s="164">
        <v>199594</v>
      </c>
      <c r="H41" s="163">
        <f t="shared" si="0"/>
        <v>5873097</v>
      </c>
    </row>
    <row r="42" spans="1:8" ht="38.25" customHeight="1">
      <c r="A42" s="398" t="s">
        <v>68</v>
      </c>
      <c r="B42" s="398" t="s">
        <v>328</v>
      </c>
      <c r="C42" s="398" t="s">
        <v>228</v>
      </c>
      <c r="D42" s="417" t="s">
        <v>69</v>
      </c>
      <c r="E42" s="416" t="s">
        <v>386</v>
      </c>
      <c r="F42" s="270"/>
      <c r="G42" s="164">
        <v>134019</v>
      </c>
      <c r="H42" s="163">
        <f t="shared" si="0"/>
        <v>134019</v>
      </c>
    </row>
    <row r="43" spans="1:8" ht="66.75" customHeight="1" hidden="1">
      <c r="A43" s="366" t="s">
        <v>71</v>
      </c>
      <c r="B43" s="366" t="s">
        <v>329</v>
      </c>
      <c r="C43" s="366" t="s">
        <v>230</v>
      </c>
      <c r="D43" s="370" t="s">
        <v>70</v>
      </c>
      <c r="E43" s="303" t="s">
        <v>387</v>
      </c>
      <c r="F43" s="284"/>
      <c r="G43" s="164"/>
      <c r="H43" s="163">
        <f t="shared" si="0"/>
        <v>0</v>
      </c>
    </row>
    <row r="44" spans="1:8" ht="39.75" customHeight="1">
      <c r="A44" s="412" t="s">
        <v>287</v>
      </c>
      <c r="B44" s="86" t="s">
        <v>330</v>
      </c>
      <c r="C44" s="412" t="s">
        <v>217</v>
      </c>
      <c r="D44" s="413" t="s">
        <v>286</v>
      </c>
      <c r="E44" s="410" t="s">
        <v>381</v>
      </c>
      <c r="F44" s="284"/>
      <c r="G44" s="164">
        <v>4423200</v>
      </c>
      <c r="H44" s="163">
        <f t="shared" si="0"/>
        <v>4423200</v>
      </c>
    </row>
    <row r="45" spans="1:8" ht="76.5" customHeight="1">
      <c r="A45" s="412" t="s">
        <v>287</v>
      </c>
      <c r="B45" s="86" t="s">
        <v>330</v>
      </c>
      <c r="C45" s="412" t="s">
        <v>217</v>
      </c>
      <c r="D45" s="413" t="s">
        <v>286</v>
      </c>
      <c r="E45" s="416" t="s">
        <v>385</v>
      </c>
      <c r="F45" s="284"/>
      <c r="G45" s="164">
        <v>1923000</v>
      </c>
      <c r="H45" s="163">
        <f t="shared" si="0"/>
        <v>1923000</v>
      </c>
    </row>
    <row r="46" spans="1:8" ht="75.75" customHeight="1">
      <c r="A46" s="412" t="s">
        <v>287</v>
      </c>
      <c r="B46" s="86" t="s">
        <v>330</v>
      </c>
      <c r="C46" s="412" t="s">
        <v>217</v>
      </c>
      <c r="D46" s="413" t="s">
        <v>286</v>
      </c>
      <c r="E46" s="410" t="s">
        <v>380</v>
      </c>
      <c r="F46" s="284"/>
      <c r="G46" s="164">
        <v>490000</v>
      </c>
      <c r="H46" s="163">
        <f t="shared" si="0"/>
        <v>490000</v>
      </c>
    </row>
    <row r="47" spans="1:8" ht="56.25" customHeight="1">
      <c r="A47" s="412" t="s">
        <v>287</v>
      </c>
      <c r="B47" s="86" t="s">
        <v>330</v>
      </c>
      <c r="C47" s="412" t="s">
        <v>217</v>
      </c>
      <c r="D47" s="413" t="s">
        <v>286</v>
      </c>
      <c r="E47" s="399" t="s">
        <v>379</v>
      </c>
      <c r="F47" s="284"/>
      <c r="G47" s="164">
        <v>1384140</v>
      </c>
      <c r="H47" s="163">
        <f t="shared" si="0"/>
        <v>1384140</v>
      </c>
    </row>
    <row r="48" spans="1:8" ht="39" customHeight="1">
      <c r="A48" s="486" t="s">
        <v>403</v>
      </c>
      <c r="B48" s="486" t="s">
        <v>400</v>
      </c>
      <c r="C48" s="486" t="s">
        <v>215</v>
      </c>
      <c r="D48" s="487" t="s">
        <v>3</v>
      </c>
      <c r="E48" s="399" t="s">
        <v>279</v>
      </c>
      <c r="F48" s="485">
        <v>70000</v>
      </c>
      <c r="G48" s="415"/>
      <c r="H48" s="163">
        <f t="shared" si="0"/>
        <v>70000</v>
      </c>
    </row>
    <row r="49" spans="1:8" ht="58.5" customHeight="1" hidden="1">
      <c r="A49" s="366" t="s">
        <v>73</v>
      </c>
      <c r="B49" s="366" t="s">
        <v>331</v>
      </c>
      <c r="C49" s="366" t="s">
        <v>230</v>
      </c>
      <c r="D49" s="370" t="s">
        <v>72</v>
      </c>
      <c r="E49" s="414" t="s">
        <v>388</v>
      </c>
      <c r="G49" s="415"/>
      <c r="H49" s="163">
        <f t="shared" si="0"/>
        <v>0</v>
      </c>
    </row>
    <row r="50" spans="1:8" ht="58.5" customHeight="1" hidden="1">
      <c r="A50" s="366" t="s">
        <v>75</v>
      </c>
      <c r="B50" s="366" t="s">
        <v>332</v>
      </c>
      <c r="C50" s="366" t="s">
        <v>225</v>
      </c>
      <c r="D50" s="371" t="s">
        <v>224</v>
      </c>
      <c r="E50" s="303" t="s">
        <v>261</v>
      </c>
      <c r="F50" s="284"/>
      <c r="G50" s="164"/>
      <c r="H50" s="163">
        <f t="shared" si="0"/>
        <v>0</v>
      </c>
    </row>
    <row r="51" spans="1:8" ht="58.5" customHeight="1" hidden="1">
      <c r="A51" s="366" t="s">
        <v>76</v>
      </c>
      <c r="B51" s="366" t="s">
        <v>333</v>
      </c>
      <c r="C51" s="366" t="s">
        <v>231</v>
      </c>
      <c r="D51" s="372" t="s">
        <v>1</v>
      </c>
      <c r="E51" s="303" t="s">
        <v>389</v>
      </c>
      <c r="F51" s="284"/>
      <c r="G51" s="164"/>
      <c r="H51" s="163">
        <f t="shared" si="0"/>
        <v>0</v>
      </c>
    </row>
    <row r="52" spans="1:8" ht="58.5" customHeight="1" hidden="1">
      <c r="A52" s="373" t="s">
        <v>77</v>
      </c>
      <c r="B52" s="373" t="s">
        <v>334</v>
      </c>
      <c r="C52" s="373" t="s">
        <v>229</v>
      </c>
      <c r="D52" s="371" t="s">
        <v>2</v>
      </c>
      <c r="E52" s="303" t="s">
        <v>389</v>
      </c>
      <c r="F52" s="284"/>
      <c r="G52" s="164"/>
      <c r="H52" s="163">
        <f t="shared" si="0"/>
        <v>0</v>
      </c>
    </row>
    <row r="53" spans="1:8" ht="195" customHeight="1" hidden="1">
      <c r="A53" s="373" t="s">
        <v>78</v>
      </c>
      <c r="B53" s="373" t="s">
        <v>335</v>
      </c>
      <c r="C53" s="373" t="s">
        <v>216</v>
      </c>
      <c r="D53" s="371" t="s">
        <v>262</v>
      </c>
      <c r="E53" s="374" t="s">
        <v>0</v>
      </c>
      <c r="F53" s="284"/>
      <c r="G53" s="164"/>
      <c r="H53" s="163">
        <f t="shared" si="0"/>
        <v>0</v>
      </c>
    </row>
    <row r="54" spans="1:10" ht="83.25" customHeight="1" hidden="1">
      <c r="A54" s="373" t="s">
        <v>78</v>
      </c>
      <c r="B54" s="373" t="s">
        <v>335</v>
      </c>
      <c r="C54" s="373" t="s">
        <v>216</v>
      </c>
      <c r="D54" s="371" t="s">
        <v>262</v>
      </c>
      <c r="E54" s="374" t="s">
        <v>280</v>
      </c>
      <c r="F54" s="164"/>
      <c r="G54" s="164"/>
      <c r="H54" s="163">
        <f>SUM(F54,G54)</f>
        <v>0</v>
      </c>
      <c r="J54" s="295"/>
    </row>
    <row r="55" spans="1:10" ht="95.25" customHeight="1" hidden="1">
      <c r="A55" s="373" t="s">
        <v>287</v>
      </c>
      <c r="B55" s="373" t="s">
        <v>330</v>
      </c>
      <c r="C55" s="373" t="s">
        <v>217</v>
      </c>
      <c r="D55" s="371" t="s">
        <v>286</v>
      </c>
      <c r="E55" s="358" t="s">
        <v>380</v>
      </c>
      <c r="F55" s="164"/>
      <c r="G55" s="164"/>
      <c r="H55" s="163">
        <f>SUM(F55,G55)</f>
        <v>0</v>
      </c>
      <c r="J55" s="295"/>
    </row>
    <row r="56" spans="1:8" s="270" customFormat="1" ht="58.5" customHeight="1">
      <c r="A56" s="418" t="s">
        <v>156</v>
      </c>
      <c r="B56" s="418"/>
      <c r="C56" s="418"/>
      <c r="D56" s="419" t="s">
        <v>263</v>
      </c>
      <c r="E56" s="420"/>
      <c r="F56" s="296">
        <f>SUM(F58:F60)</f>
        <v>0</v>
      </c>
      <c r="G56" s="296">
        <f>SUM(G58:G60)</f>
        <v>1022451</v>
      </c>
      <c r="H56" s="296">
        <f>SUM(H58:H60)</f>
        <v>1022451</v>
      </c>
    </row>
    <row r="57" spans="1:8" s="270" customFormat="1" ht="58.5" customHeight="1">
      <c r="A57" s="418" t="s">
        <v>157</v>
      </c>
      <c r="B57" s="418"/>
      <c r="C57" s="418"/>
      <c r="D57" s="419" t="s">
        <v>263</v>
      </c>
      <c r="E57" s="420"/>
      <c r="F57" s="296">
        <f>SUM(F58:F60)</f>
        <v>0</v>
      </c>
      <c r="G57" s="296">
        <f>SUM(G58:G60)</f>
        <v>1022451</v>
      </c>
      <c r="H57" s="296">
        <f>SUM(H58:H60)</f>
        <v>1022451</v>
      </c>
    </row>
    <row r="58" spans="1:8" s="270" customFormat="1" ht="109.5" customHeight="1" hidden="1">
      <c r="A58" s="421" t="s">
        <v>125</v>
      </c>
      <c r="B58" s="421" t="s">
        <v>220</v>
      </c>
      <c r="C58" s="421" t="s">
        <v>201</v>
      </c>
      <c r="D58" s="422" t="s">
        <v>124</v>
      </c>
      <c r="E58" s="410" t="s">
        <v>390</v>
      </c>
      <c r="F58" s="163"/>
      <c r="G58" s="165"/>
      <c r="H58" s="163">
        <f t="shared" si="0"/>
        <v>0</v>
      </c>
    </row>
    <row r="59" spans="1:8" s="270" customFormat="1" ht="130.5" customHeight="1" hidden="1">
      <c r="A59" s="421" t="s">
        <v>131</v>
      </c>
      <c r="B59" s="421" t="s">
        <v>218</v>
      </c>
      <c r="C59" s="421" t="s">
        <v>202</v>
      </c>
      <c r="D59" s="422" t="s">
        <v>128</v>
      </c>
      <c r="E59" s="410" t="s">
        <v>390</v>
      </c>
      <c r="F59" s="163"/>
      <c r="G59" s="165"/>
      <c r="H59" s="163">
        <f t="shared" si="0"/>
        <v>0</v>
      </c>
    </row>
    <row r="60" spans="1:8" ht="39" customHeight="1">
      <c r="A60" s="398" t="s">
        <v>145</v>
      </c>
      <c r="B60" s="398" t="s">
        <v>328</v>
      </c>
      <c r="C60" s="398" t="s">
        <v>228</v>
      </c>
      <c r="D60" s="417" t="s">
        <v>69</v>
      </c>
      <c r="E60" s="416" t="s">
        <v>386</v>
      </c>
      <c r="F60" s="164"/>
      <c r="G60" s="164">
        <v>1022451</v>
      </c>
      <c r="H60" s="163">
        <f>SUM(F60,G60)</f>
        <v>1022451</v>
      </c>
    </row>
    <row r="61" spans="1:8" s="297" customFormat="1" ht="80.25" customHeight="1">
      <c r="A61" s="423" t="s">
        <v>158</v>
      </c>
      <c r="B61" s="423"/>
      <c r="C61" s="423"/>
      <c r="D61" s="419" t="s">
        <v>174</v>
      </c>
      <c r="E61" s="461"/>
      <c r="F61" s="296">
        <f>SUM(F62)</f>
        <v>1660375</v>
      </c>
      <c r="G61" s="296">
        <f>SUM(G63:G66)</f>
        <v>0</v>
      </c>
      <c r="H61" s="296">
        <f>SUM(F61:G61)</f>
        <v>1660375</v>
      </c>
    </row>
    <row r="62" spans="1:8" s="297" customFormat="1" ht="75" customHeight="1">
      <c r="A62" s="423" t="s">
        <v>159</v>
      </c>
      <c r="B62" s="423"/>
      <c r="C62" s="423"/>
      <c r="D62" s="419" t="s">
        <v>174</v>
      </c>
      <c r="E62" s="461"/>
      <c r="F62" s="296">
        <f>SUM(F63,F68)</f>
        <v>1660375</v>
      </c>
      <c r="G62" s="296">
        <f>SUM(G63:G64)</f>
        <v>0</v>
      </c>
      <c r="H62" s="296">
        <f>SUM(F62:G62)</f>
        <v>1660375</v>
      </c>
    </row>
    <row r="63" spans="1:8" s="297" customFormat="1" ht="237" customHeight="1">
      <c r="A63" s="462">
        <v>1513030</v>
      </c>
      <c r="B63" s="463" t="s">
        <v>353</v>
      </c>
      <c r="C63" s="464" t="s">
        <v>93</v>
      </c>
      <c r="D63" s="474" t="s">
        <v>92</v>
      </c>
      <c r="E63" s="416" t="s">
        <v>391</v>
      </c>
      <c r="F63" s="164">
        <f>SUM(F64:F67)</f>
        <v>1425275</v>
      </c>
      <c r="G63" s="164"/>
      <c r="H63" s="163">
        <f aca="true" t="shared" si="1" ref="H63:H68">SUM(F63,G63)</f>
        <v>1425275</v>
      </c>
    </row>
    <row r="64" spans="1:8" s="297" customFormat="1" ht="287.25" customHeight="1">
      <c r="A64" s="465">
        <v>1513031</v>
      </c>
      <c r="B64" s="466" t="s">
        <v>394</v>
      </c>
      <c r="C64" s="467" t="s">
        <v>93</v>
      </c>
      <c r="D64" s="475" t="s">
        <v>393</v>
      </c>
      <c r="E64" s="473" t="s">
        <v>391</v>
      </c>
      <c r="F64" s="164">
        <v>35000</v>
      </c>
      <c r="G64" s="164"/>
      <c r="H64" s="163">
        <f t="shared" si="1"/>
        <v>35000</v>
      </c>
    </row>
    <row r="65" spans="1:8" s="297" customFormat="1" ht="94.5" customHeight="1">
      <c r="A65" s="465">
        <v>1513033</v>
      </c>
      <c r="B65" s="466" t="s">
        <v>395</v>
      </c>
      <c r="C65" s="467" t="s">
        <v>218</v>
      </c>
      <c r="D65" s="468" t="s">
        <v>396</v>
      </c>
      <c r="E65" s="473" t="s">
        <v>391</v>
      </c>
      <c r="F65" s="164">
        <v>299970</v>
      </c>
      <c r="G65" s="164"/>
      <c r="H65" s="163">
        <f t="shared" si="1"/>
        <v>299970</v>
      </c>
    </row>
    <row r="66" spans="1:8" s="324" customFormat="1" ht="57" customHeight="1">
      <c r="A66" s="469">
        <v>1513034</v>
      </c>
      <c r="B66" s="470" t="s">
        <v>398</v>
      </c>
      <c r="C66" s="471" t="s">
        <v>218</v>
      </c>
      <c r="D66" s="472" t="s">
        <v>397</v>
      </c>
      <c r="E66" s="473" t="s">
        <v>391</v>
      </c>
      <c r="F66" s="402">
        <v>275040</v>
      </c>
      <c r="G66" s="402"/>
      <c r="H66" s="402">
        <f t="shared" si="1"/>
        <v>275040</v>
      </c>
    </row>
    <row r="67" spans="1:8" s="324" customFormat="1" ht="57" customHeight="1">
      <c r="A67" s="504">
        <v>1513035</v>
      </c>
      <c r="B67" s="505" t="s">
        <v>354</v>
      </c>
      <c r="C67" s="467" t="s">
        <v>218</v>
      </c>
      <c r="D67" s="468" t="s">
        <v>94</v>
      </c>
      <c r="E67" s="473" t="s">
        <v>391</v>
      </c>
      <c r="F67" s="402">
        <v>815265</v>
      </c>
      <c r="G67" s="402"/>
      <c r="H67" s="402">
        <f t="shared" si="1"/>
        <v>815265</v>
      </c>
    </row>
    <row r="68" spans="1:8" s="324" customFormat="1" ht="42" customHeight="1">
      <c r="A68" s="86" t="s">
        <v>147</v>
      </c>
      <c r="B68" s="86" t="s">
        <v>306</v>
      </c>
      <c r="C68" s="421" t="s">
        <v>208</v>
      </c>
      <c r="D68" s="401" t="s">
        <v>33</v>
      </c>
      <c r="E68" s="476" t="s">
        <v>391</v>
      </c>
      <c r="F68" s="163">
        <v>235100</v>
      </c>
      <c r="G68" s="163"/>
      <c r="H68" s="163">
        <f t="shared" si="1"/>
        <v>235100</v>
      </c>
    </row>
    <row r="69" spans="1:8" s="270" customFormat="1" ht="58.5" customHeight="1">
      <c r="A69" s="423" t="s">
        <v>160</v>
      </c>
      <c r="B69" s="423"/>
      <c r="C69" s="423"/>
      <c r="D69" s="419" t="s">
        <v>195</v>
      </c>
      <c r="E69" s="424"/>
      <c r="F69" s="296">
        <f>SUM(F71:F74)</f>
        <v>0</v>
      </c>
      <c r="G69" s="296">
        <f>SUM(G71:G74)</f>
        <v>-332980</v>
      </c>
      <c r="H69" s="296">
        <f>SUM(H71:H74)</f>
        <v>-332980</v>
      </c>
    </row>
    <row r="70" spans="1:8" s="270" customFormat="1" ht="58.5" customHeight="1">
      <c r="A70" s="423" t="s">
        <v>161</v>
      </c>
      <c r="B70" s="423"/>
      <c r="C70" s="423"/>
      <c r="D70" s="419" t="s">
        <v>195</v>
      </c>
      <c r="E70" s="424"/>
      <c r="F70" s="296">
        <f>SUM(F71:F73)</f>
        <v>0</v>
      </c>
      <c r="G70" s="296">
        <f>SUM(G71:G73)</f>
        <v>-332980</v>
      </c>
      <c r="H70" s="296">
        <f>SUM(H71:H73)</f>
        <v>-332980</v>
      </c>
    </row>
    <row r="71" spans="1:11" s="270" customFormat="1" ht="42" customHeight="1" hidden="1">
      <c r="A71" s="421" t="s">
        <v>121</v>
      </c>
      <c r="B71" s="421" t="s">
        <v>375</v>
      </c>
      <c r="C71" s="421" t="s">
        <v>223</v>
      </c>
      <c r="D71" s="425" t="s">
        <v>120</v>
      </c>
      <c r="E71" s="416" t="s">
        <v>264</v>
      </c>
      <c r="F71" s="164"/>
      <c r="G71" s="164"/>
      <c r="H71" s="165">
        <f>SUM(F71,G71)</f>
        <v>0</v>
      </c>
      <c r="K71" s="426"/>
    </row>
    <row r="72" spans="1:8" s="270" customFormat="1" ht="81" customHeight="1" hidden="1">
      <c r="A72" s="421" t="s">
        <v>121</v>
      </c>
      <c r="B72" s="421" t="s">
        <v>375</v>
      </c>
      <c r="C72" s="421" t="s">
        <v>223</v>
      </c>
      <c r="D72" s="425" t="s">
        <v>120</v>
      </c>
      <c r="E72" s="416" t="s">
        <v>392</v>
      </c>
      <c r="F72" s="163"/>
      <c r="G72" s="164"/>
      <c r="H72" s="162">
        <f>SUM(F72,G72)</f>
        <v>0</v>
      </c>
    </row>
    <row r="73" spans="1:8" s="270" customFormat="1" ht="39.75" customHeight="1">
      <c r="A73" s="398" t="s">
        <v>122</v>
      </c>
      <c r="B73" s="398" t="s">
        <v>328</v>
      </c>
      <c r="C73" s="398" t="s">
        <v>228</v>
      </c>
      <c r="D73" s="417" t="s">
        <v>69</v>
      </c>
      <c r="E73" s="416" t="s">
        <v>386</v>
      </c>
      <c r="F73" s="164"/>
      <c r="G73" s="164">
        <v>-332980</v>
      </c>
      <c r="H73" s="163">
        <f>SUM(F73,G73)</f>
        <v>-332980</v>
      </c>
    </row>
    <row r="74" spans="1:8" s="299" customFormat="1" ht="58.5" customHeight="1" hidden="1">
      <c r="A74" s="301"/>
      <c r="B74" s="301"/>
      <c r="C74" s="301"/>
      <c r="D74" s="302"/>
      <c r="E74" s="303"/>
      <c r="F74" s="298"/>
      <c r="G74" s="298"/>
      <c r="H74" s="300"/>
    </row>
    <row r="75" spans="1:8" s="297" customFormat="1" ht="42.75" customHeight="1">
      <c r="A75" s="306"/>
      <c r="B75" s="306"/>
      <c r="C75" s="306"/>
      <c r="D75" s="307"/>
      <c r="E75" s="304" t="s">
        <v>281</v>
      </c>
      <c r="F75" s="305">
        <f>SUM(F12,F56,F61,F69)</f>
        <v>8181668</v>
      </c>
      <c r="G75" s="305">
        <f>SUM(G12,G56,G61,G69)</f>
        <v>17892475</v>
      </c>
      <c r="H75" s="305">
        <f>SUM(H12,H56,H61,H69)</f>
        <v>26074143</v>
      </c>
    </row>
    <row r="76" spans="1:8" ht="28.5" customHeight="1">
      <c r="A76" s="124"/>
      <c r="B76" s="124"/>
      <c r="C76" s="124"/>
      <c r="D76" s="124"/>
      <c r="E76" s="124"/>
      <c r="F76" s="125"/>
      <c r="G76" s="125"/>
      <c r="H76" s="125"/>
    </row>
    <row r="77" spans="1:8" ht="81.75" customHeight="1">
      <c r="A77" s="124"/>
      <c r="B77" s="124"/>
      <c r="C77" s="124"/>
      <c r="D77" s="124"/>
      <c r="E77" s="124"/>
      <c r="F77" s="125"/>
      <c r="G77" s="125"/>
      <c r="H77" s="125"/>
    </row>
    <row r="78" spans="1:8" ht="18.75">
      <c r="A78" s="124"/>
      <c r="B78" s="124"/>
      <c r="C78" s="124"/>
      <c r="D78" s="126"/>
      <c r="E78" s="126"/>
      <c r="G78" s="125"/>
      <c r="H78" s="125"/>
    </row>
    <row r="79" spans="1:8" ht="18.75">
      <c r="A79" s="124"/>
      <c r="B79" s="124"/>
      <c r="C79" s="124"/>
      <c r="D79" s="124"/>
      <c r="E79" s="124"/>
      <c r="F79" s="125"/>
      <c r="G79" s="125"/>
      <c r="H79" s="125"/>
    </row>
    <row r="80" spans="1:8" ht="18.75">
      <c r="A80" s="124"/>
      <c r="B80" s="124"/>
      <c r="C80" s="124"/>
      <c r="D80" s="124"/>
      <c r="E80" s="124"/>
      <c r="F80" s="125"/>
      <c r="G80" s="125"/>
      <c r="H80" s="125"/>
    </row>
    <row r="81" spans="1:5" ht="12.75">
      <c r="A81" s="126"/>
      <c r="B81" s="126"/>
      <c r="C81" s="126"/>
      <c r="D81" s="126"/>
      <c r="E81" s="126"/>
    </row>
    <row r="82" spans="1:8" ht="18">
      <c r="A82" s="126"/>
      <c r="B82" s="126"/>
      <c r="C82" s="126"/>
      <c r="D82" s="126"/>
      <c r="E82" s="126"/>
      <c r="F82" s="283"/>
      <c r="G82" s="283"/>
      <c r="H82" s="283"/>
    </row>
    <row r="83" spans="1:5" ht="12.75">
      <c r="A83" s="126"/>
      <c r="B83" s="126"/>
      <c r="C83" s="126"/>
      <c r="D83" s="126"/>
      <c r="E83" s="126"/>
    </row>
  </sheetData>
  <sheetProtection/>
  <mergeCells count="10">
    <mergeCell ref="D5:G5"/>
    <mergeCell ref="D6:I6"/>
    <mergeCell ref="A9:A10"/>
    <mergeCell ref="C9:C10"/>
    <mergeCell ref="D9:D10"/>
    <mergeCell ref="E9:E10"/>
    <mergeCell ref="F9:F10"/>
    <mergeCell ref="G9:G10"/>
    <mergeCell ref="H9:H10"/>
    <mergeCell ref="B9:B10"/>
  </mergeCells>
  <printOptions/>
  <pageMargins left="0.7480314960629921" right="0.1968503937007874" top="0.7480314960629921" bottom="0.6692913385826772" header="0.5118110236220472" footer="0.5118110236220472"/>
  <pageSetup horizontalDpi="600" verticalDpi="600" orientation="portrait" paperSize="9" scale="52" r:id="rId2"/>
  <rowBreaks count="1" manualBreakCount="1">
    <brk id="57"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lutay</cp:lastModifiedBy>
  <cp:lastPrinted>2017-04-05T05:41:50Z</cp:lastPrinted>
  <dcterms:created xsi:type="dcterms:W3CDTF">2004-12-22T07:46:33Z</dcterms:created>
  <dcterms:modified xsi:type="dcterms:W3CDTF">2017-04-05T09:07:57Z</dcterms:modified>
  <cp:category/>
  <cp:version/>
  <cp:contentType/>
  <cp:contentStatus/>
</cp:coreProperties>
</file>